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0" windowWidth="18195" windowHeight="6510" activeTab="8"/>
  </bookViews>
  <sheets>
    <sheet name="Summary" sheetId="12" r:id="rId1"/>
    <sheet name="Main" sheetId="9" r:id="rId2"/>
    <sheet name="Game" sheetId="15" r:id="rId3"/>
    <sheet name="Лист2" sheetId="16" r:id="rId4"/>
    <sheet name="Source" sheetId="1" r:id="rId5"/>
    <sheet name="Source2" sheetId="10" r:id="rId6"/>
    <sheet name="Лист1" sheetId="11" state="hidden" r:id="rId7"/>
    <sheet name="Лист3" sheetId="17" r:id="rId8"/>
    <sheet name="Лист4" sheetId="18" r:id="rId9"/>
  </sheets>
  <externalReferences>
    <externalReference r:id="rId10"/>
  </externalReferences>
  <definedNames>
    <definedName name="_xlnm._FilterDatabase" localSheetId="4" hidden="1">Source!$A$1:$W$2395</definedName>
    <definedName name="_xlnm._FilterDatabase" localSheetId="5" hidden="1">Source2!$A$1:$P$277</definedName>
    <definedName name="_xlnm._FilterDatabase" localSheetId="7" hidden="1">Лист3!$I$1:$J$1</definedName>
  </definedNames>
  <calcPr calcId="145621"/>
  <pivotCaches>
    <pivotCache cacheId="215" r:id="rId11"/>
    <pivotCache cacheId="216" r:id="rId12"/>
    <pivotCache cacheId="224" r:id="rId13"/>
  </pivotCaches>
</workbook>
</file>

<file path=xl/calcChain.xml><?xml version="1.0" encoding="utf-8"?>
<calcChain xmlns="http://schemas.openxmlformats.org/spreadsheetml/2006/main">
  <c r="V1918" i="1" l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1917" i="1"/>
  <c r="G145" i="12" l="1"/>
  <c r="G146" i="12"/>
  <c r="G139" i="12"/>
  <c r="F158" i="12"/>
  <c r="G141" i="12"/>
  <c r="G142" i="12"/>
  <c r="G143" i="12"/>
  <c r="G144" i="12"/>
  <c r="G147" i="12"/>
  <c r="F166" i="12"/>
  <c r="G148" i="12"/>
  <c r="G150" i="12"/>
  <c r="F159" i="12"/>
  <c r="F156" i="12"/>
  <c r="F108" i="12"/>
  <c r="F109" i="12"/>
  <c r="F110" i="12"/>
  <c r="F111" i="12"/>
  <c r="F112" i="12"/>
  <c r="F113" i="12"/>
  <c r="F114" i="12"/>
  <c r="F115" i="12"/>
  <c r="F116" i="12"/>
  <c r="F117" i="12"/>
  <c r="G94" i="12"/>
  <c r="G95" i="12"/>
  <c r="G96" i="12"/>
  <c r="G97" i="12"/>
  <c r="G98" i="12"/>
  <c r="G99" i="12"/>
  <c r="G100" i="12"/>
  <c r="G101" i="12"/>
  <c r="G102" i="12"/>
  <c r="G103" i="12"/>
  <c r="G93" i="12"/>
  <c r="E351" i="9"/>
  <c r="F351" i="9"/>
  <c r="E350" i="9"/>
  <c r="F350" i="9"/>
  <c r="T1922" i="1"/>
  <c r="O2330" i="1"/>
  <c r="M2325" i="1"/>
  <c r="N2325" i="1" s="1"/>
  <c r="M2314" i="1"/>
  <c r="O2314" i="1" s="1"/>
  <c r="M2286" i="1"/>
  <c r="S2286" i="1" s="1"/>
  <c r="T2286" i="1" s="1"/>
  <c r="M2282" i="1"/>
  <c r="M2279" i="1"/>
  <c r="N2279" i="1" s="1"/>
  <c r="N2276" i="1"/>
  <c r="M2273" i="1"/>
  <c r="N2273" i="1" s="1"/>
  <c r="M2272" i="1"/>
  <c r="N2271" i="1"/>
  <c r="M2264" i="1"/>
  <c r="O2264" i="1" s="1"/>
  <c r="M2262" i="1"/>
  <c r="S2262" i="1" s="1"/>
  <c r="T2262" i="1" s="1"/>
  <c r="M2261" i="1"/>
  <c r="N2261" i="1" s="1"/>
  <c r="M2260" i="1"/>
  <c r="N2260" i="1" s="1"/>
  <c r="N2259" i="1"/>
  <c r="M2256" i="1"/>
  <c r="O2256" i="1" s="1"/>
  <c r="O2254" i="1"/>
  <c r="M2252" i="1"/>
  <c r="P2252" i="1" s="1"/>
  <c r="M2251" i="1"/>
  <c r="N2251" i="1" s="1"/>
  <c r="N2228" i="1"/>
  <c r="M2198" i="1"/>
  <c r="P2198" i="1" s="1"/>
  <c r="M2197" i="1"/>
  <c r="O2197" i="1" s="1"/>
  <c r="M2196" i="1"/>
  <c r="S2196" i="1" s="1"/>
  <c r="T2196" i="1" s="1"/>
  <c r="M2194" i="1"/>
  <c r="N2194" i="1" s="1"/>
  <c r="M2191" i="1"/>
  <c r="N2191" i="1" s="1"/>
  <c r="M2190" i="1"/>
  <c r="N2190" i="1" s="1"/>
  <c r="M2189" i="1"/>
  <c r="S2189" i="1" s="1"/>
  <c r="T2189" i="1" s="1"/>
  <c r="M2188" i="1"/>
  <c r="N2188" i="1" s="1"/>
  <c r="M2187" i="1"/>
  <c r="S2187" i="1" s="1"/>
  <c r="T2187" i="1" s="1"/>
  <c r="N1919" i="1"/>
  <c r="P1919" i="1"/>
  <c r="S1919" i="1"/>
  <c r="T1919" i="1" s="1"/>
  <c r="P1920" i="1"/>
  <c r="O1920" i="1"/>
  <c r="S1920" i="1"/>
  <c r="T1920" i="1" s="1"/>
  <c r="N1921" i="1"/>
  <c r="O1921" i="1"/>
  <c r="P1921" i="1"/>
  <c r="S1921" i="1"/>
  <c r="T1921" i="1" s="1"/>
  <c r="P1922" i="1"/>
  <c r="N1922" i="1"/>
  <c r="O1922" i="1"/>
  <c r="S1922" i="1"/>
  <c r="O1923" i="1"/>
  <c r="N1924" i="1"/>
  <c r="N1927" i="1"/>
  <c r="P1927" i="1"/>
  <c r="S1927" i="1"/>
  <c r="T1927" i="1" s="1"/>
  <c r="P1928" i="1"/>
  <c r="O1928" i="1"/>
  <c r="S1928" i="1"/>
  <c r="T1928" i="1" s="1"/>
  <c r="N1929" i="1"/>
  <c r="O1929" i="1"/>
  <c r="P1929" i="1"/>
  <c r="S1929" i="1"/>
  <c r="T1929" i="1" s="1"/>
  <c r="P1930" i="1"/>
  <c r="N1930" i="1"/>
  <c r="O1930" i="1"/>
  <c r="S1930" i="1"/>
  <c r="T1930" i="1" s="1"/>
  <c r="O1931" i="1"/>
  <c r="N1932" i="1"/>
  <c r="N1935" i="1"/>
  <c r="P1935" i="1"/>
  <c r="S1935" i="1"/>
  <c r="T1935" i="1" s="1"/>
  <c r="P1936" i="1"/>
  <c r="O1936" i="1"/>
  <c r="S1936" i="1"/>
  <c r="T1936" i="1" s="1"/>
  <c r="N1937" i="1"/>
  <c r="O1937" i="1"/>
  <c r="P1937" i="1"/>
  <c r="S1937" i="1"/>
  <c r="T1937" i="1" s="1"/>
  <c r="P1938" i="1"/>
  <c r="N1938" i="1"/>
  <c r="O1938" i="1"/>
  <c r="S1938" i="1"/>
  <c r="T1938" i="1" s="1"/>
  <c r="O1939" i="1"/>
  <c r="N1940" i="1"/>
  <c r="N1943" i="1"/>
  <c r="P1943" i="1"/>
  <c r="S1943" i="1"/>
  <c r="T1943" i="1" s="1"/>
  <c r="P1944" i="1"/>
  <c r="O1944" i="1"/>
  <c r="S1944" i="1"/>
  <c r="T1944" i="1" s="1"/>
  <c r="N1945" i="1"/>
  <c r="O1945" i="1"/>
  <c r="P1945" i="1"/>
  <c r="S1945" i="1"/>
  <c r="T1945" i="1" s="1"/>
  <c r="P1946" i="1"/>
  <c r="N1946" i="1"/>
  <c r="O1946" i="1"/>
  <c r="S1946" i="1"/>
  <c r="T1946" i="1" s="1"/>
  <c r="O1947" i="1"/>
  <c r="N1948" i="1"/>
  <c r="N1951" i="1"/>
  <c r="P1951" i="1"/>
  <c r="S1951" i="1"/>
  <c r="T1951" i="1" s="1"/>
  <c r="P1952" i="1"/>
  <c r="O1952" i="1"/>
  <c r="S1952" i="1"/>
  <c r="T1952" i="1" s="1"/>
  <c r="N1953" i="1"/>
  <c r="O1953" i="1"/>
  <c r="P1953" i="1"/>
  <c r="S1953" i="1"/>
  <c r="T1953" i="1" s="1"/>
  <c r="P1954" i="1"/>
  <c r="N1954" i="1"/>
  <c r="O1954" i="1"/>
  <c r="S1954" i="1"/>
  <c r="T1954" i="1" s="1"/>
  <c r="O1955" i="1"/>
  <c r="N1956" i="1"/>
  <c r="N1959" i="1"/>
  <c r="P1959" i="1"/>
  <c r="S1959" i="1"/>
  <c r="T1959" i="1" s="1"/>
  <c r="P1960" i="1"/>
  <c r="O1960" i="1"/>
  <c r="S1960" i="1"/>
  <c r="T1960" i="1" s="1"/>
  <c r="N1961" i="1"/>
  <c r="O1961" i="1"/>
  <c r="P1961" i="1"/>
  <c r="S1961" i="1"/>
  <c r="T1961" i="1" s="1"/>
  <c r="P1962" i="1"/>
  <c r="N1962" i="1"/>
  <c r="O1962" i="1"/>
  <c r="S1962" i="1"/>
  <c r="T1962" i="1" s="1"/>
  <c r="O1963" i="1"/>
  <c r="N1964" i="1"/>
  <c r="N1967" i="1"/>
  <c r="P1967" i="1"/>
  <c r="S1967" i="1"/>
  <c r="T1967" i="1" s="1"/>
  <c r="P1968" i="1"/>
  <c r="O1968" i="1"/>
  <c r="S1968" i="1"/>
  <c r="T1968" i="1" s="1"/>
  <c r="N1969" i="1"/>
  <c r="O1969" i="1"/>
  <c r="P1969" i="1"/>
  <c r="S1969" i="1"/>
  <c r="T1969" i="1" s="1"/>
  <c r="P1970" i="1"/>
  <c r="N1970" i="1"/>
  <c r="O1970" i="1"/>
  <c r="S1970" i="1"/>
  <c r="T1970" i="1" s="1"/>
  <c r="O1971" i="1"/>
  <c r="N1972" i="1"/>
  <c r="N1975" i="1"/>
  <c r="P1975" i="1"/>
  <c r="S1975" i="1"/>
  <c r="T1975" i="1" s="1"/>
  <c r="N1976" i="1"/>
  <c r="O1976" i="1"/>
  <c r="P1976" i="1"/>
  <c r="S1976" i="1"/>
  <c r="T1976" i="1" s="1"/>
  <c r="S1977" i="1"/>
  <c r="T1977" i="1" s="1"/>
  <c r="N1978" i="1"/>
  <c r="O1978" i="1"/>
  <c r="P1978" i="1"/>
  <c r="S1978" i="1"/>
  <c r="T1978" i="1" s="1"/>
  <c r="P1979" i="1"/>
  <c r="S1979" i="1"/>
  <c r="T1979" i="1" s="1"/>
  <c r="P1980" i="1"/>
  <c r="N1980" i="1"/>
  <c r="O1980" i="1"/>
  <c r="S1980" i="1"/>
  <c r="T1980" i="1" s="1"/>
  <c r="N1981" i="1"/>
  <c r="O1981" i="1"/>
  <c r="P1981" i="1"/>
  <c r="S1981" i="1"/>
  <c r="T1981" i="1" s="1"/>
  <c r="P1982" i="1"/>
  <c r="N1982" i="1"/>
  <c r="O1982" i="1"/>
  <c r="S1982" i="1"/>
  <c r="T1982" i="1" s="1"/>
  <c r="P1983" i="1"/>
  <c r="O1984" i="1"/>
  <c r="N1985" i="1"/>
  <c r="O1985" i="1"/>
  <c r="S1985" i="1"/>
  <c r="T1985" i="1" s="1"/>
  <c r="P1986" i="1"/>
  <c r="N1986" i="1"/>
  <c r="S1986" i="1"/>
  <c r="T1986" i="1" s="1"/>
  <c r="O1988" i="1"/>
  <c r="N1989" i="1"/>
  <c r="O1989" i="1"/>
  <c r="P1989" i="1"/>
  <c r="S1989" i="1"/>
  <c r="T1989" i="1" s="1"/>
  <c r="P1990" i="1"/>
  <c r="N1990" i="1"/>
  <c r="O1990" i="1"/>
  <c r="S1990" i="1"/>
  <c r="T1990" i="1" s="1"/>
  <c r="P1991" i="1"/>
  <c r="O1992" i="1"/>
  <c r="N1993" i="1"/>
  <c r="O1993" i="1"/>
  <c r="S1993" i="1"/>
  <c r="T1993" i="1" s="1"/>
  <c r="P1994" i="1"/>
  <c r="N1994" i="1"/>
  <c r="S1994" i="1"/>
  <c r="T1994" i="1" s="1"/>
  <c r="O1996" i="1"/>
  <c r="N1997" i="1"/>
  <c r="O1997" i="1"/>
  <c r="P1997" i="1"/>
  <c r="S1997" i="1"/>
  <c r="T1997" i="1" s="1"/>
  <c r="P1998" i="1"/>
  <c r="N1998" i="1"/>
  <c r="O1998" i="1"/>
  <c r="S1998" i="1"/>
  <c r="T1998" i="1" s="1"/>
  <c r="P1999" i="1"/>
  <c r="O2000" i="1"/>
  <c r="N2001" i="1"/>
  <c r="O2001" i="1"/>
  <c r="S2001" i="1"/>
  <c r="T2001" i="1" s="1"/>
  <c r="P2002" i="1"/>
  <c r="N2002" i="1"/>
  <c r="S2002" i="1"/>
  <c r="T2002" i="1" s="1"/>
  <c r="O2004" i="1"/>
  <c r="N2005" i="1"/>
  <c r="O2005" i="1"/>
  <c r="P2005" i="1"/>
  <c r="S2005" i="1"/>
  <c r="T2005" i="1" s="1"/>
  <c r="P2006" i="1"/>
  <c r="N2006" i="1"/>
  <c r="O2006" i="1"/>
  <c r="S2006" i="1"/>
  <c r="T2006" i="1" s="1"/>
  <c r="P2007" i="1"/>
  <c r="O2008" i="1"/>
  <c r="N2009" i="1"/>
  <c r="O2009" i="1"/>
  <c r="S2009" i="1"/>
  <c r="T2009" i="1" s="1"/>
  <c r="O2010" i="1"/>
  <c r="N2010" i="1"/>
  <c r="P2010" i="1"/>
  <c r="S2010" i="1"/>
  <c r="T2010" i="1" s="1"/>
  <c r="N2011" i="1"/>
  <c r="O2011" i="1"/>
  <c r="P2011" i="1"/>
  <c r="S2011" i="1"/>
  <c r="T2011" i="1" s="1"/>
  <c r="O2012" i="1"/>
  <c r="N2012" i="1"/>
  <c r="P2012" i="1"/>
  <c r="S2012" i="1"/>
  <c r="T2012" i="1" s="1"/>
  <c r="N2013" i="1"/>
  <c r="O2013" i="1"/>
  <c r="P2013" i="1"/>
  <c r="S2013" i="1"/>
  <c r="T2013" i="1" s="1"/>
  <c r="O2014" i="1"/>
  <c r="N2014" i="1"/>
  <c r="P2014" i="1"/>
  <c r="S2014" i="1"/>
  <c r="T2014" i="1" s="1"/>
  <c r="N2015" i="1"/>
  <c r="O2015" i="1"/>
  <c r="P2015" i="1"/>
  <c r="S2015" i="1"/>
  <c r="T2015" i="1" s="1"/>
  <c r="O2016" i="1"/>
  <c r="N2016" i="1"/>
  <c r="P2016" i="1"/>
  <c r="S2016" i="1"/>
  <c r="T2016" i="1" s="1"/>
  <c r="N2017" i="1"/>
  <c r="O2017" i="1"/>
  <c r="P2017" i="1"/>
  <c r="S2017" i="1"/>
  <c r="T2017" i="1" s="1"/>
  <c r="O2018" i="1"/>
  <c r="N2018" i="1"/>
  <c r="P2018" i="1"/>
  <c r="S2018" i="1"/>
  <c r="T2018" i="1" s="1"/>
  <c r="N2019" i="1"/>
  <c r="O2019" i="1"/>
  <c r="P2019" i="1"/>
  <c r="S2019" i="1"/>
  <c r="T2019" i="1" s="1"/>
  <c r="O2020" i="1"/>
  <c r="N2020" i="1"/>
  <c r="P2020" i="1"/>
  <c r="S2020" i="1"/>
  <c r="T2020" i="1" s="1"/>
  <c r="N2021" i="1"/>
  <c r="O2021" i="1"/>
  <c r="P2021" i="1"/>
  <c r="S2021" i="1"/>
  <c r="T2021" i="1" s="1"/>
  <c r="O2022" i="1"/>
  <c r="N2022" i="1"/>
  <c r="P2022" i="1"/>
  <c r="S2022" i="1"/>
  <c r="T2022" i="1" s="1"/>
  <c r="N2023" i="1"/>
  <c r="O2023" i="1"/>
  <c r="P2023" i="1"/>
  <c r="S2023" i="1"/>
  <c r="T2023" i="1" s="1"/>
  <c r="O2024" i="1"/>
  <c r="N2024" i="1"/>
  <c r="P2024" i="1"/>
  <c r="S2024" i="1"/>
  <c r="T2024" i="1" s="1"/>
  <c r="N2025" i="1"/>
  <c r="O2025" i="1"/>
  <c r="P2025" i="1"/>
  <c r="S2025" i="1"/>
  <c r="T2025" i="1" s="1"/>
  <c r="O2026" i="1"/>
  <c r="N2026" i="1"/>
  <c r="P2026" i="1"/>
  <c r="S2026" i="1"/>
  <c r="T2026" i="1" s="1"/>
  <c r="N2027" i="1"/>
  <c r="O2027" i="1"/>
  <c r="P2027" i="1"/>
  <c r="S2027" i="1"/>
  <c r="T2027" i="1" s="1"/>
  <c r="O2028" i="1"/>
  <c r="N2028" i="1"/>
  <c r="P2028" i="1"/>
  <c r="S2028" i="1"/>
  <c r="T2028" i="1" s="1"/>
  <c r="N2029" i="1"/>
  <c r="O2029" i="1"/>
  <c r="P2029" i="1"/>
  <c r="S2029" i="1"/>
  <c r="T2029" i="1" s="1"/>
  <c r="O2030" i="1"/>
  <c r="N2030" i="1"/>
  <c r="P2030" i="1"/>
  <c r="S2030" i="1"/>
  <c r="T2030" i="1" s="1"/>
  <c r="N2031" i="1"/>
  <c r="O2031" i="1"/>
  <c r="P2031" i="1"/>
  <c r="S2031" i="1"/>
  <c r="T2031" i="1" s="1"/>
  <c r="O2032" i="1"/>
  <c r="N2032" i="1"/>
  <c r="P2032" i="1"/>
  <c r="S2032" i="1"/>
  <c r="T2032" i="1" s="1"/>
  <c r="N2033" i="1"/>
  <c r="O2033" i="1"/>
  <c r="P2033" i="1"/>
  <c r="S2033" i="1"/>
  <c r="T2033" i="1" s="1"/>
  <c r="O2034" i="1"/>
  <c r="N2034" i="1"/>
  <c r="P2034" i="1"/>
  <c r="S2034" i="1"/>
  <c r="T2034" i="1" s="1"/>
  <c r="N2035" i="1"/>
  <c r="O2035" i="1"/>
  <c r="P2035" i="1"/>
  <c r="S2035" i="1"/>
  <c r="T2035" i="1" s="1"/>
  <c r="O2036" i="1"/>
  <c r="N2036" i="1"/>
  <c r="P2036" i="1"/>
  <c r="S2036" i="1"/>
  <c r="T2036" i="1" s="1"/>
  <c r="N2037" i="1"/>
  <c r="O2037" i="1"/>
  <c r="P2037" i="1"/>
  <c r="S2037" i="1"/>
  <c r="T2037" i="1" s="1"/>
  <c r="O2038" i="1"/>
  <c r="N2038" i="1"/>
  <c r="P2038" i="1"/>
  <c r="S2038" i="1"/>
  <c r="T2038" i="1" s="1"/>
  <c r="N2039" i="1"/>
  <c r="O2039" i="1"/>
  <c r="P2039" i="1"/>
  <c r="S2039" i="1"/>
  <c r="T2039" i="1" s="1"/>
  <c r="O2040" i="1"/>
  <c r="N2040" i="1"/>
  <c r="P2040" i="1"/>
  <c r="S2040" i="1"/>
  <c r="T2040" i="1" s="1"/>
  <c r="N2041" i="1"/>
  <c r="O2041" i="1"/>
  <c r="P2041" i="1"/>
  <c r="S2041" i="1"/>
  <c r="T2041" i="1" s="1"/>
  <c r="O2042" i="1"/>
  <c r="N2042" i="1"/>
  <c r="P2042" i="1"/>
  <c r="S2042" i="1"/>
  <c r="T2042" i="1" s="1"/>
  <c r="N2043" i="1"/>
  <c r="O2043" i="1"/>
  <c r="P2043" i="1"/>
  <c r="S2043" i="1"/>
  <c r="T2043" i="1" s="1"/>
  <c r="O2044" i="1"/>
  <c r="N2044" i="1"/>
  <c r="P2044" i="1"/>
  <c r="S2044" i="1"/>
  <c r="T2044" i="1" s="1"/>
  <c r="N2045" i="1"/>
  <c r="O2045" i="1"/>
  <c r="P2045" i="1"/>
  <c r="S2045" i="1"/>
  <c r="T2045" i="1" s="1"/>
  <c r="O2046" i="1"/>
  <c r="N2046" i="1"/>
  <c r="P2046" i="1"/>
  <c r="S2046" i="1"/>
  <c r="T2046" i="1" s="1"/>
  <c r="N2047" i="1"/>
  <c r="O2047" i="1"/>
  <c r="P2047" i="1"/>
  <c r="S2047" i="1"/>
  <c r="T2047" i="1" s="1"/>
  <c r="O2048" i="1"/>
  <c r="N2048" i="1"/>
  <c r="P2048" i="1"/>
  <c r="S2048" i="1"/>
  <c r="T2048" i="1" s="1"/>
  <c r="N2049" i="1"/>
  <c r="O2049" i="1"/>
  <c r="P2049" i="1"/>
  <c r="S2049" i="1"/>
  <c r="T2049" i="1" s="1"/>
  <c r="O2050" i="1"/>
  <c r="N2050" i="1"/>
  <c r="P2050" i="1"/>
  <c r="S2050" i="1"/>
  <c r="T2050" i="1" s="1"/>
  <c r="N2051" i="1"/>
  <c r="O2051" i="1"/>
  <c r="P2051" i="1"/>
  <c r="S2051" i="1"/>
  <c r="T2051" i="1" s="1"/>
  <c r="O2052" i="1"/>
  <c r="N2052" i="1"/>
  <c r="P2052" i="1"/>
  <c r="S2052" i="1"/>
  <c r="T2052" i="1" s="1"/>
  <c r="N2053" i="1"/>
  <c r="O2053" i="1"/>
  <c r="P2053" i="1"/>
  <c r="S2053" i="1"/>
  <c r="T2053" i="1" s="1"/>
  <c r="O2054" i="1"/>
  <c r="N2054" i="1"/>
  <c r="P2054" i="1"/>
  <c r="S2054" i="1"/>
  <c r="T2054" i="1" s="1"/>
  <c r="N2055" i="1"/>
  <c r="O2055" i="1"/>
  <c r="P2055" i="1"/>
  <c r="S2055" i="1"/>
  <c r="T2055" i="1" s="1"/>
  <c r="O2056" i="1"/>
  <c r="N2056" i="1"/>
  <c r="P2056" i="1"/>
  <c r="S2056" i="1"/>
  <c r="T2056" i="1" s="1"/>
  <c r="N2057" i="1"/>
  <c r="O2057" i="1"/>
  <c r="P2057" i="1"/>
  <c r="S2057" i="1"/>
  <c r="T2057" i="1" s="1"/>
  <c r="O2058" i="1"/>
  <c r="N2058" i="1"/>
  <c r="P2058" i="1"/>
  <c r="S2058" i="1"/>
  <c r="T2058" i="1" s="1"/>
  <c r="N2059" i="1"/>
  <c r="O2059" i="1"/>
  <c r="P2059" i="1"/>
  <c r="S2059" i="1"/>
  <c r="T2059" i="1" s="1"/>
  <c r="O2060" i="1"/>
  <c r="N2060" i="1"/>
  <c r="P2060" i="1"/>
  <c r="S2060" i="1"/>
  <c r="T2060" i="1" s="1"/>
  <c r="N2061" i="1"/>
  <c r="O2061" i="1"/>
  <c r="P2061" i="1"/>
  <c r="S2061" i="1"/>
  <c r="T2061" i="1" s="1"/>
  <c r="O2062" i="1"/>
  <c r="N2062" i="1"/>
  <c r="P2062" i="1"/>
  <c r="S2062" i="1"/>
  <c r="T2062" i="1" s="1"/>
  <c r="N2063" i="1"/>
  <c r="O2063" i="1"/>
  <c r="P2063" i="1"/>
  <c r="S2063" i="1"/>
  <c r="T2063" i="1" s="1"/>
  <c r="O2064" i="1"/>
  <c r="N2064" i="1"/>
  <c r="P2064" i="1"/>
  <c r="S2064" i="1"/>
  <c r="T2064" i="1" s="1"/>
  <c r="N2065" i="1"/>
  <c r="O2065" i="1"/>
  <c r="P2065" i="1"/>
  <c r="S2065" i="1"/>
  <c r="T2065" i="1" s="1"/>
  <c r="O2066" i="1"/>
  <c r="N2066" i="1"/>
  <c r="P2066" i="1"/>
  <c r="S2066" i="1"/>
  <c r="T2066" i="1" s="1"/>
  <c r="N2067" i="1"/>
  <c r="O2067" i="1"/>
  <c r="P2067" i="1"/>
  <c r="S2067" i="1"/>
  <c r="T2067" i="1" s="1"/>
  <c r="O2068" i="1"/>
  <c r="N2068" i="1"/>
  <c r="P2068" i="1"/>
  <c r="S2068" i="1"/>
  <c r="T2068" i="1" s="1"/>
  <c r="N2069" i="1"/>
  <c r="O2069" i="1"/>
  <c r="P2069" i="1"/>
  <c r="S2069" i="1"/>
  <c r="T2069" i="1" s="1"/>
  <c r="O2070" i="1"/>
  <c r="N2070" i="1"/>
  <c r="P2070" i="1"/>
  <c r="S2070" i="1"/>
  <c r="T2070" i="1" s="1"/>
  <c r="N2071" i="1"/>
  <c r="O2071" i="1"/>
  <c r="P2071" i="1"/>
  <c r="S2071" i="1"/>
  <c r="T2071" i="1" s="1"/>
  <c r="O2072" i="1"/>
  <c r="N2072" i="1"/>
  <c r="P2072" i="1"/>
  <c r="S2072" i="1"/>
  <c r="T2072" i="1" s="1"/>
  <c r="O2073" i="1"/>
  <c r="N2073" i="1"/>
  <c r="P2073" i="1"/>
  <c r="S2073" i="1"/>
  <c r="T2073" i="1" s="1"/>
  <c r="N2074" i="1"/>
  <c r="O2074" i="1"/>
  <c r="P2074" i="1"/>
  <c r="S2074" i="1"/>
  <c r="T2074" i="1" s="1"/>
  <c r="O2075" i="1"/>
  <c r="N2075" i="1"/>
  <c r="P2075" i="1"/>
  <c r="S2075" i="1"/>
  <c r="T2075" i="1" s="1"/>
  <c r="N2076" i="1"/>
  <c r="O2076" i="1"/>
  <c r="P2076" i="1"/>
  <c r="S2076" i="1"/>
  <c r="T2076" i="1" s="1"/>
  <c r="O2077" i="1"/>
  <c r="N2077" i="1"/>
  <c r="P2077" i="1"/>
  <c r="S2077" i="1"/>
  <c r="T2077" i="1" s="1"/>
  <c r="N2078" i="1"/>
  <c r="O2078" i="1"/>
  <c r="P2078" i="1"/>
  <c r="S2078" i="1"/>
  <c r="T2078" i="1" s="1"/>
  <c r="O2079" i="1"/>
  <c r="N2079" i="1"/>
  <c r="P2079" i="1"/>
  <c r="S2079" i="1"/>
  <c r="T2079" i="1" s="1"/>
  <c r="N2080" i="1"/>
  <c r="O2080" i="1"/>
  <c r="P2080" i="1"/>
  <c r="S2080" i="1"/>
  <c r="T2080" i="1" s="1"/>
  <c r="O2081" i="1"/>
  <c r="N2081" i="1"/>
  <c r="S2081" i="1"/>
  <c r="T2081" i="1" s="1"/>
  <c r="N2082" i="1"/>
  <c r="O2082" i="1"/>
  <c r="P2082" i="1"/>
  <c r="S2082" i="1"/>
  <c r="T2082" i="1" s="1"/>
  <c r="O2083" i="1"/>
  <c r="P2083" i="1"/>
  <c r="N2084" i="1"/>
  <c r="O2084" i="1"/>
  <c r="P2084" i="1"/>
  <c r="S2084" i="1"/>
  <c r="T2084" i="1" s="1"/>
  <c r="O2085" i="1"/>
  <c r="N2085" i="1"/>
  <c r="P2085" i="1"/>
  <c r="S2085" i="1"/>
  <c r="T2085" i="1" s="1"/>
  <c r="N2086" i="1"/>
  <c r="O2086" i="1"/>
  <c r="P2086" i="1"/>
  <c r="S2086" i="1"/>
  <c r="T2086" i="1" s="1"/>
  <c r="O2087" i="1"/>
  <c r="N2088" i="1"/>
  <c r="O2088" i="1"/>
  <c r="P2088" i="1"/>
  <c r="S2088" i="1"/>
  <c r="T2088" i="1" s="1"/>
  <c r="O2089" i="1"/>
  <c r="N2089" i="1"/>
  <c r="S2089" i="1"/>
  <c r="T2089" i="1" s="1"/>
  <c r="N2090" i="1"/>
  <c r="O2090" i="1"/>
  <c r="P2090" i="1"/>
  <c r="S2090" i="1"/>
  <c r="T2090" i="1" s="1"/>
  <c r="O2091" i="1"/>
  <c r="P2091" i="1"/>
  <c r="O2092" i="1"/>
  <c r="N2092" i="1"/>
  <c r="P2092" i="1"/>
  <c r="S2092" i="1"/>
  <c r="T2092" i="1" s="1"/>
  <c r="N2093" i="1"/>
  <c r="O2093" i="1"/>
  <c r="P2093" i="1"/>
  <c r="S2093" i="1"/>
  <c r="T2093" i="1" s="1"/>
  <c r="O2094" i="1"/>
  <c r="N2094" i="1"/>
  <c r="P2094" i="1"/>
  <c r="S2094" i="1"/>
  <c r="T2094" i="1" s="1"/>
  <c r="N2095" i="1"/>
  <c r="O2095" i="1"/>
  <c r="P2095" i="1"/>
  <c r="S2095" i="1"/>
  <c r="T2095" i="1" s="1"/>
  <c r="O2096" i="1"/>
  <c r="N2096" i="1"/>
  <c r="P2096" i="1"/>
  <c r="S2096" i="1"/>
  <c r="T2096" i="1" s="1"/>
  <c r="N2097" i="1"/>
  <c r="O2097" i="1"/>
  <c r="P2097" i="1"/>
  <c r="S2097" i="1"/>
  <c r="T2097" i="1" s="1"/>
  <c r="O2098" i="1"/>
  <c r="N2098" i="1"/>
  <c r="P2098" i="1"/>
  <c r="S2098" i="1"/>
  <c r="T2098" i="1" s="1"/>
  <c r="N2099" i="1"/>
  <c r="O2099" i="1"/>
  <c r="P2099" i="1"/>
  <c r="S2099" i="1"/>
  <c r="T2099" i="1" s="1"/>
  <c r="O2100" i="1"/>
  <c r="N2100" i="1"/>
  <c r="P2100" i="1"/>
  <c r="S2100" i="1"/>
  <c r="T2100" i="1" s="1"/>
  <c r="N2101" i="1"/>
  <c r="O2101" i="1"/>
  <c r="P2101" i="1"/>
  <c r="S2101" i="1"/>
  <c r="T2101" i="1" s="1"/>
  <c r="O2102" i="1"/>
  <c r="N2102" i="1"/>
  <c r="P2102" i="1"/>
  <c r="S2102" i="1"/>
  <c r="T2102" i="1" s="1"/>
  <c r="N2103" i="1"/>
  <c r="O2103" i="1"/>
  <c r="P2103" i="1"/>
  <c r="S2103" i="1"/>
  <c r="T2103" i="1" s="1"/>
  <c r="O2104" i="1"/>
  <c r="N2104" i="1"/>
  <c r="P2104" i="1"/>
  <c r="S2104" i="1"/>
  <c r="T2104" i="1" s="1"/>
  <c r="N2105" i="1"/>
  <c r="O2105" i="1"/>
  <c r="P2105" i="1"/>
  <c r="S2105" i="1"/>
  <c r="T2105" i="1" s="1"/>
  <c r="O2106" i="1"/>
  <c r="N2106" i="1"/>
  <c r="P2106" i="1"/>
  <c r="S2106" i="1"/>
  <c r="T2106" i="1" s="1"/>
  <c r="N2107" i="1"/>
  <c r="O2107" i="1"/>
  <c r="P2107" i="1"/>
  <c r="S2107" i="1"/>
  <c r="T2107" i="1" s="1"/>
  <c r="O2108" i="1"/>
  <c r="N2108" i="1"/>
  <c r="P2108" i="1"/>
  <c r="S2108" i="1"/>
  <c r="T2108" i="1" s="1"/>
  <c r="N2109" i="1"/>
  <c r="O2109" i="1"/>
  <c r="P2109" i="1"/>
  <c r="S2109" i="1"/>
  <c r="T2109" i="1" s="1"/>
  <c r="O2110" i="1"/>
  <c r="N2110" i="1"/>
  <c r="P2110" i="1"/>
  <c r="S2110" i="1"/>
  <c r="T2110" i="1" s="1"/>
  <c r="N2111" i="1"/>
  <c r="O2111" i="1"/>
  <c r="P2111" i="1"/>
  <c r="S2111" i="1"/>
  <c r="T2111" i="1" s="1"/>
  <c r="O2112" i="1"/>
  <c r="N2112" i="1"/>
  <c r="P2112" i="1"/>
  <c r="S2112" i="1"/>
  <c r="T2112" i="1" s="1"/>
  <c r="N2113" i="1"/>
  <c r="O2113" i="1"/>
  <c r="P2113" i="1"/>
  <c r="S2113" i="1"/>
  <c r="T2113" i="1" s="1"/>
  <c r="N2114" i="1"/>
  <c r="O2114" i="1"/>
  <c r="P2114" i="1"/>
  <c r="S2114" i="1"/>
  <c r="T2114" i="1" s="1"/>
  <c r="O2115" i="1"/>
  <c r="N2115" i="1"/>
  <c r="P2115" i="1"/>
  <c r="S2115" i="1"/>
  <c r="T2115" i="1" s="1"/>
  <c r="N2116" i="1"/>
  <c r="O2116" i="1"/>
  <c r="P2116" i="1"/>
  <c r="S2116" i="1"/>
  <c r="T2116" i="1" s="1"/>
  <c r="O2117" i="1"/>
  <c r="N2117" i="1"/>
  <c r="P2117" i="1"/>
  <c r="S2117" i="1"/>
  <c r="T2117" i="1" s="1"/>
  <c r="N2118" i="1"/>
  <c r="O2118" i="1"/>
  <c r="P2118" i="1"/>
  <c r="S2118" i="1"/>
  <c r="T2118" i="1" s="1"/>
  <c r="N2119" i="1"/>
  <c r="O2119" i="1"/>
  <c r="P2119" i="1"/>
  <c r="S2119" i="1"/>
  <c r="T2119" i="1" s="1"/>
  <c r="O2120" i="1"/>
  <c r="N2120" i="1"/>
  <c r="P2120" i="1"/>
  <c r="S2120" i="1"/>
  <c r="T2120" i="1" s="1"/>
  <c r="N2121" i="1"/>
  <c r="O2121" i="1"/>
  <c r="P2121" i="1"/>
  <c r="S2121" i="1"/>
  <c r="T2121" i="1" s="1"/>
  <c r="O2122" i="1"/>
  <c r="N2122" i="1"/>
  <c r="P2122" i="1"/>
  <c r="S2122" i="1"/>
  <c r="T2122" i="1" s="1"/>
  <c r="N2123" i="1"/>
  <c r="O2123" i="1"/>
  <c r="P2123" i="1"/>
  <c r="S2123" i="1"/>
  <c r="T2123" i="1" s="1"/>
  <c r="O2124" i="1"/>
  <c r="N2124" i="1"/>
  <c r="P2124" i="1"/>
  <c r="S2124" i="1"/>
  <c r="T2124" i="1" s="1"/>
  <c r="N2125" i="1"/>
  <c r="O2125" i="1"/>
  <c r="P2125" i="1"/>
  <c r="S2125" i="1"/>
  <c r="T2125" i="1" s="1"/>
  <c r="O2126" i="1"/>
  <c r="N2126" i="1"/>
  <c r="P2126" i="1"/>
  <c r="S2126" i="1"/>
  <c r="T2126" i="1" s="1"/>
  <c r="N2127" i="1"/>
  <c r="O2127" i="1"/>
  <c r="P2127" i="1"/>
  <c r="S2127" i="1"/>
  <c r="T2127" i="1" s="1"/>
  <c r="O2128" i="1"/>
  <c r="N2128" i="1"/>
  <c r="P2128" i="1"/>
  <c r="S2128" i="1"/>
  <c r="T2128" i="1" s="1"/>
  <c r="N2129" i="1"/>
  <c r="O2129" i="1"/>
  <c r="P2129" i="1"/>
  <c r="S2129" i="1"/>
  <c r="T2129" i="1" s="1"/>
  <c r="O2130" i="1"/>
  <c r="N2130" i="1"/>
  <c r="P2130" i="1"/>
  <c r="S2130" i="1"/>
  <c r="T2130" i="1" s="1"/>
  <c r="N2131" i="1"/>
  <c r="O2131" i="1"/>
  <c r="P2131" i="1"/>
  <c r="S2131" i="1"/>
  <c r="T2131" i="1" s="1"/>
  <c r="O2132" i="1"/>
  <c r="N2132" i="1"/>
  <c r="P2132" i="1"/>
  <c r="S2132" i="1"/>
  <c r="T2132" i="1" s="1"/>
  <c r="N2133" i="1"/>
  <c r="O2133" i="1"/>
  <c r="P2133" i="1"/>
  <c r="S2133" i="1"/>
  <c r="T2133" i="1" s="1"/>
  <c r="O2134" i="1"/>
  <c r="N2134" i="1"/>
  <c r="P2134" i="1"/>
  <c r="S2134" i="1"/>
  <c r="T2134" i="1" s="1"/>
  <c r="N2135" i="1"/>
  <c r="O2135" i="1"/>
  <c r="P2135" i="1"/>
  <c r="S2135" i="1"/>
  <c r="T2135" i="1" s="1"/>
  <c r="O2136" i="1"/>
  <c r="N2136" i="1"/>
  <c r="P2136" i="1"/>
  <c r="S2136" i="1"/>
  <c r="T2136" i="1" s="1"/>
  <c r="N2137" i="1"/>
  <c r="O2137" i="1"/>
  <c r="P2137" i="1"/>
  <c r="S2137" i="1"/>
  <c r="T2137" i="1" s="1"/>
  <c r="O2138" i="1"/>
  <c r="N2138" i="1"/>
  <c r="P2138" i="1"/>
  <c r="S2138" i="1"/>
  <c r="T2138" i="1" s="1"/>
  <c r="N2139" i="1"/>
  <c r="O2139" i="1"/>
  <c r="P2139" i="1"/>
  <c r="S2139" i="1"/>
  <c r="T2139" i="1" s="1"/>
  <c r="O2140" i="1"/>
  <c r="N2140" i="1"/>
  <c r="P2140" i="1"/>
  <c r="S2140" i="1"/>
  <c r="T2140" i="1" s="1"/>
  <c r="N2141" i="1"/>
  <c r="O2141" i="1"/>
  <c r="P2141" i="1"/>
  <c r="S2141" i="1"/>
  <c r="T2141" i="1" s="1"/>
  <c r="O2142" i="1"/>
  <c r="N2142" i="1"/>
  <c r="P2142" i="1"/>
  <c r="S2142" i="1"/>
  <c r="T2142" i="1" s="1"/>
  <c r="N2143" i="1"/>
  <c r="O2143" i="1"/>
  <c r="P2143" i="1"/>
  <c r="S2143" i="1"/>
  <c r="T2143" i="1" s="1"/>
  <c r="O2144" i="1"/>
  <c r="N2144" i="1"/>
  <c r="P2144" i="1"/>
  <c r="S2144" i="1"/>
  <c r="T2144" i="1" s="1"/>
  <c r="N2145" i="1"/>
  <c r="O2145" i="1"/>
  <c r="P2145" i="1"/>
  <c r="S2145" i="1"/>
  <c r="T2145" i="1" s="1"/>
  <c r="O2146" i="1"/>
  <c r="N2146" i="1"/>
  <c r="P2146" i="1"/>
  <c r="S2146" i="1"/>
  <c r="T2146" i="1" s="1"/>
  <c r="N2147" i="1"/>
  <c r="O2147" i="1"/>
  <c r="P2147" i="1"/>
  <c r="S2147" i="1"/>
  <c r="T2147" i="1" s="1"/>
  <c r="O2148" i="1"/>
  <c r="N2148" i="1"/>
  <c r="P2148" i="1"/>
  <c r="S2148" i="1"/>
  <c r="T2148" i="1" s="1"/>
  <c r="N2149" i="1"/>
  <c r="O2149" i="1"/>
  <c r="P2149" i="1"/>
  <c r="S2149" i="1"/>
  <c r="T2149" i="1" s="1"/>
  <c r="O2150" i="1"/>
  <c r="N2150" i="1"/>
  <c r="P2150" i="1"/>
  <c r="S2150" i="1"/>
  <c r="T2150" i="1" s="1"/>
  <c r="N2151" i="1"/>
  <c r="O2151" i="1"/>
  <c r="P2151" i="1"/>
  <c r="S2151" i="1"/>
  <c r="T2151" i="1" s="1"/>
  <c r="O2152" i="1"/>
  <c r="N2152" i="1"/>
  <c r="P2152" i="1"/>
  <c r="S2152" i="1"/>
  <c r="T2152" i="1" s="1"/>
  <c r="N2153" i="1"/>
  <c r="O2153" i="1"/>
  <c r="P2153" i="1"/>
  <c r="S2153" i="1"/>
  <c r="T2153" i="1" s="1"/>
  <c r="O2154" i="1"/>
  <c r="N2154" i="1"/>
  <c r="P2154" i="1"/>
  <c r="S2154" i="1"/>
  <c r="T2154" i="1" s="1"/>
  <c r="N2155" i="1"/>
  <c r="O2155" i="1"/>
  <c r="P2155" i="1"/>
  <c r="S2155" i="1"/>
  <c r="T2155" i="1" s="1"/>
  <c r="O2156" i="1"/>
  <c r="N2156" i="1"/>
  <c r="P2156" i="1"/>
  <c r="S2156" i="1"/>
  <c r="T2156" i="1" s="1"/>
  <c r="N2157" i="1"/>
  <c r="O2157" i="1"/>
  <c r="P2157" i="1"/>
  <c r="S2157" i="1"/>
  <c r="T2157" i="1" s="1"/>
  <c r="O2158" i="1"/>
  <c r="N2158" i="1"/>
  <c r="P2158" i="1"/>
  <c r="S2158" i="1"/>
  <c r="T2158" i="1" s="1"/>
  <c r="N2159" i="1"/>
  <c r="O2159" i="1"/>
  <c r="P2159" i="1"/>
  <c r="S2159" i="1"/>
  <c r="T2159" i="1" s="1"/>
  <c r="O2160" i="1"/>
  <c r="N2160" i="1"/>
  <c r="P2160" i="1"/>
  <c r="S2160" i="1"/>
  <c r="T2160" i="1" s="1"/>
  <c r="N2161" i="1"/>
  <c r="O2161" i="1"/>
  <c r="P2161" i="1"/>
  <c r="S2161" i="1"/>
  <c r="T2161" i="1" s="1"/>
  <c r="O2162" i="1"/>
  <c r="N2162" i="1"/>
  <c r="P2162" i="1"/>
  <c r="S2162" i="1"/>
  <c r="T2162" i="1" s="1"/>
  <c r="N2163" i="1"/>
  <c r="O2163" i="1"/>
  <c r="P2163" i="1"/>
  <c r="S2163" i="1"/>
  <c r="T2163" i="1" s="1"/>
  <c r="O2164" i="1"/>
  <c r="N2164" i="1"/>
  <c r="P2164" i="1"/>
  <c r="S2164" i="1"/>
  <c r="T2164" i="1" s="1"/>
  <c r="N2165" i="1"/>
  <c r="O2165" i="1"/>
  <c r="P2165" i="1"/>
  <c r="S2165" i="1"/>
  <c r="T2165" i="1" s="1"/>
  <c r="O2166" i="1"/>
  <c r="N2166" i="1"/>
  <c r="P2166" i="1"/>
  <c r="S2166" i="1"/>
  <c r="T2166" i="1" s="1"/>
  <c r="N2167" i="1"/>
  <c r="O2167" i="1"/>
  <c r="P2167" i="1"/>
  <c r="S2167" i="1"/>
  <c r="T2167" i="1" s="1"/>
  <c r="O2168" i="1"/>
  <c r="N2168" i="1"/>
  <c r="P2168" i="1"/>
  <c r="S2168" i="1"/>
  <c r="T2168" i="1" s="1"/>
  <c r="N2169" i="1"/>
  <c r="O2169" i="1"/>
  <c r="P2169" i="1"/>
  <c r="S2169" i="1"/>
  <c r="T2169" i="1" s="1"/>
  <c r="O2170" i="1"/>
  <c r="N2170" i="1"/>
  <c r="P2170" i="1"/>
  <c r="S2170" i="1"/>
  <c r="T2170" i="1" s="1"/>
  <c r="N2171" i="1"/>
  <c r="O2171" i="1"/>
  <c r="P2171" i="1"/>
  <c r="S2171" i="1"/>
  <c r="T2171" i="1" s="1"/>
  <c r="O2172" i="1"/>
  <c r="N2172" i="1"/>
  <c r="P2172" i="1"/>
  <c r="S2172" i="1"/>
  <c r="T2172" i="1" s="1"/>
  <c r="N2173" i="1"/>
  <c r="O2173" i="1"/>
  <c r="P2173" i="1"/>
  <c r="S2173" i="1"/>
  <c r="T2173" i="1" s="1"/>
  <c r="O2174" i="1"/>
  <c r="N2174" i="1"/>
  <c r="P2174" i="1"/>
  <c r="S2174" i="1"/>
  <c r="T2174" i="1" s="1"/>
  <c r="N2175" i="1"/>
  <c r="O2175" i="1"/>
  <c r="P2175" i="1"/>
  <c r="S2175" i="1"/>
  <c r="T2175" i="1" s="1"/>
  <c r="O2176" i="1"/>
  <c r="N2176" i="1"/>
  <c r="P2176" i="1"/>
  <c r="S2176" i="1"/>
  <c r="T2176" i="1" s="1"/>
  <c r="N2177" i="1"/>
  <c r="O2177" i="1"/>
  <c r="P2177" i="1"/>
  <c r="S2177" i="1"/>
  <c r="T2177" i="1" s="1"/>
  <c r="O2178" i="1"/>
  <c r="N2178" i="1"/>
  <c r="P2178" i="1"/>
  <c r="S2178" i="1"/>
  <c r="T2178" i="1" s="1"/>
  <c r="N2179" i="1"/>
  <c r="O2179" i="1"/>
  <c r="P2179" i="1"/>
  <c r="S2179" i="1"/>
  <c r="T2179" i="1" s="1"/>
  <c r="O2180" i="1"/>
  <c r="N2180" i="1"/>
  <c r="P2180" i="1"/>
  <c r="S2180" i="1"/>
  <c r="T2180" i="1" s="1"/>
  <c r="N2181" i="1"/>
  <c r="O2181" i="1"/>
  <c r="P2181" i="1"/>
  <c r="S2181" i="1"/>
  <c r="T2181" i="1" s="1"/>
  <c r="O2182" i="1"/>
  <c r="N2182" i="1"/>
  <c r="P2182" i="1"/>
  <c r="S2182" i="1"/>
  <c r="T2182" i="1" s="1"/>
  <c r="N2183" i="1"/>
  <c r="O2183" i="1"/>
  <c r="P2183" i="1"/>
  <c r="S2183" i="1"/>
  <c r="T2183" i="1" s="1"/>
  <c r="O2184" i="1"/>
  <c r="N2184" i="1"/>
  <c r="P2184" i="1"/>
  <c r="S2184" i="1"/>
  <c r="T2184" i="1" s="1"/>
  <c r="N2185" i="1"/>
  <c r="O2185" i="1"/>
  <c r="P2185" i="1"/>
  <c r="S2185" i="1"/>
  <c r="T2185" i="1" s="1"/>
  <c r="O2186" i="1"/>
  <c r="N2186" i="1"/>
  <c r="P2186" i="1"/>
  <c r="S2186" i="1"/>
  <c r="T2186" i="1" s="1"/>
  <c r="N2187" i="1"/>
  <c r="P2187" i="1"/>
  <c r="O2191" i="1"/>
  <c r="S2191" i="1"/>
  <c r="T2191" i="1" s="1"/>
  <c r="O2192" i="1"/>
  <c r="N2192" i="1"/>
  <c r="P2192" i="1"/>
  <c r="S2192" i="1"/>
  <c r="T2192" i="1" s="1"/>
  <c r="N2193" i="1"/>
  <c r="O2193" i="1"/>
  <c r="P2193" i="1"/>
  <c r="S2193" i="1"/>
  <c r="T2193" i="1" s="1"/>
  <c r="N2195" i="1"/>
  <c r="O2195" i="1"/>
  <c r="P2195" i="1"/>
  <c r="S2195" i="1"/>
  <c r="T2195" i="1" s="1"/>
  <c r="N2198" i="1"/>
  <c r="S2198" i="1"/>
  <c r="T2198" i="1" s="1"/>
  <c r="N2199" i="1"/>
  <c r="O2199" i="1"/>
  <c r="P2199" i="1"/>
  <c r="S2199" i="1"/>
  <c r="T2199" i="1" s="1"/>
  <c r="O2200" i="1"/>
  <c r="N2200" i="1"/>
  <c r="P2200" i="1"/>
  <c r="S2200" i="1"/>
  <c r="T2200" i="1" s="1"/>
  <c r="N2201" i="1"/>
  <c r="O2201" i="1"/>
  <c r="P2201" i="1"/>
  <c r="S2201" i="1"/>
  <c r="T2201" i="1" s="1"/>
  <c r="O2202" i="1"/>
  <c r="N2202" i="1"/>
  <c r="P2202" i="1"/>
  <c r="S2202" i="1"/>
  <c r="T2202" i="1" s="1"/>
  <c r="N2203" i="1"/>
  <c r="O2203" i="1"/>
  <c r="P2203" i="1"/>
  <c r="S2203" i="1"/>
  <c r="T2203" i="1" s="1"/>
  <c r="O2204" i="1"/>
  <c r="N2204" i="1"/>
  <c r="P2204" i="1"/>
  <c r="S2204" i="1"/>
  <c r="T2204" i="1" s="1"/>
  <c r="N2205" i="1"/>
  <c r="O2205" i="1"/>
  <c r="P2205" i="1"/>
  <c r="S2205" i="1"/>
  <c r="T2205" i="1" s="1"/>
  <c r="O2206" i="1"/>
  <c r="N2206" i="1"/>
  <c r="P2206" i="1"/>
  <c r="S2206" i="1"/>
  <c r="T2206" i="1" s="1"/>
  <c r="N2207" i="1"/>
  <c r="O2207" i="1"/>
  <c r="P2207" i="1"/>
  <c r="S2207" i="1"/>
  <c r="T2207" i="1" s="1"/>
  <c r="O2208" i="1"/>
  <c r="N2208" i="1"/>
  <c r="P2208" i="1"/>
  <c r="S2208" i="1"/>
  <c r="T2208" i="1" s="1"/>
  <c r="N2209" i="1"/>
  <c r="O2209" i="1"/>
  <c r="P2209" i="1"/>
  <c r="S2209" i="1"/>
  <c r="T2209" i="1" s="1"/>
  <c r="O2210" i="1"/>
  <c r="N2210" i="1"/>
  <c r="P2210" i="1"/>
  <c r="S2210" i="1"/>
  <c r="T2210" i="1" s="1"/>
  <c r="N2211" i="1"/>
  <c r="O2211" i="1"/>
  <c r="P2211" i="1"/>
  <c r="S2211" i="1"/>
  <c r="T2211" i="1" s="1"/>
  <c r="O2212" i="1"/>
  <c r="N2212" i="1"/>
  <c r="P2212" i="1"/>
  <c r="S2212" i="1"/>
  <c r="T2212" i="1" s="1"/>
  <c r="N2213" i="1"/>
  <c r="O2213" i="1"/>
  <c r="P2213" i="1"/>
  <c r="S2213" i="1"/>
  <c r="T2213" i="1" s="1"/>
  <c r="O2214" i="1"/>
  <c r="N2214" i="1"/>
  <c r="P2214" i="1"/>
  <c r="S2214" i="1"/>
  <c r="T2214" i="1" s="1"/>
  <c r="N2215" i="1"/>
  <c r="O2215" i="1"/>
  <c r="P2215" i="1"/>
  <c r="S2215" i="1"/>
  <c r="T2215" i="1" s="1"/>
  <c r="O2216" i="1"/>
  <c r="N2216" i="1"/>
  <c r="P2216" i="1"/>
  <c r="S2216" i="1"/>
  <c r="T2216" i="1" s="1"/>
  <c r="N2217" i="1"/>
  <c r="O2217" i="1"/>
  <c r="P2217" i="1"/>
  <c r="S2217" i="1"/>
  <c r="T2217" i="1" s="1"/>
  <c r="O2218" i="1"/>
  <c r="N2218" i="1"/>
  <c r="P2218" i="1"/>
  <c r="S2218" i="1"/>
  <c r="T2218" i="1" s="1"/>
  <c r="N2219" i="1"/>
  <c r="O2219" i="1"/>
  <c r="P2219" i="1"/>
  <c r="S2219" i="1"/>
  <c r="T2219" i="1" s="1"/>
  <c r="O2220" i="1"/>
  <c r="N2220" i="1"/>
  <c r="P2220" i="1"/>
  <c r="S2220" i="1"/>
  <c r="T2220" i="1" s="1"/>
  <c r="N2221" i="1"/>
  <c r="O2221" i="1"/>
  <c r="P2221" i="1"/>
  <c r="S2221" i="1"/>
  <c r="T2221" i="1" s="1"/>
  <c r="O2222" i="1"/>
  <c r="N2222" i="1"/>
  <c r="P2222" i="1"/>
  <c r="S2222" i="1"/>
  <c r="T2222" i="1" s="1"/>
  <c r="N2223" i="1"/>
  <c r="O2223" i="1"/>
  <c r="P2223" i="1"/>
  <c r="S2223" i="1"/>
  <c r="T2223" i="1" s="1"/>
  <c r="O2224" i="1"/>
  <c r="N2224" i="1"/>
  <c r="P2224" i="1"/>
  <c r="S2224" i="1"/>
  <c r="T2224" i="1" s="1"/>
  <c r="N2225" i="1"/>
  <c r="O2225" i="1"/>
  <c r="P2225" i="1"/>
  <c r="S2225" i="1"/>
  <c r="T2225" i="1" s="1"/>
  <c r="O2226" i="1"/>
  <c r="N2226" i="1"/>
  <c r="P2226" i="1"/>
  <c r="S2226" i="1"/>
  <c r="T2226" i="1" s="1"/>
  <c r="N2227" i="1"/>
  <c r="O2227" i="1"/>
  <c r="P2227" i="1"/>
  <c r="S2227" i="1"/>
  <c r="T2227" i="1" s="1"/>
  <c r="P2228" i="1"/>
  <c r="N2229" i="1"/>
  <c r="O2229" i="1"/>
  <c r="P2229" i="1"/>
  <c r="S2229" i="1"/>
  <c r="T2229" i="1" s="1"/>
  <c r="O2230" i="1"/>
  <c r="N2230" i="1"/>
  <c r="P2230" i="1"/>
  <c r="S2230" i="1"/>
  <c r="T2230" i="1" s="1"/>
  <c r="N2231" i="1"/>
  <c r="O2231" i="1"/>
  <c r="P2231" i="1"/>
  <c r="S2231" i="1"/>
  <c r="T2231" i="1" s="1"/>
  <c r="N2232" i="1"/>
  <c r="O2232" i="1"/>
  <c r="P2232" i="1"/>
  <c r="S2232" i="1"/>
  <c r="T2232" i="1" s="1"/>
  <c r="O2233" i="1"/>
  <c r="N2233" i="1"/>
  <c r="P2233" i="1"/>
  <c r="S2233" i="1"/>
  <c r="T2233" i="1" s="1"/>
  <c r="N2234" i="1"/>
  <c r="O2234" i="1"/>
  <c r="P2234" i="1"/>
  <c r="S2234" i="1"/>
  <c r="T2234" i="1" s="1"/>
  <c r="O2235" i="1"/>
  <c r="N2235" i="1"/>
  <c r="P2235" i="1"/>
  <c r="S2235" i="1"/>
  <c r="T2235" i="1" s="1"/>
  <c r="N2236" i="1"/>
  <c r="O2236" i="1"/>
  <c r="P2236" i="1"/>
  <c r="S2236" i="1"/>
  <c r="T2236" i="1" s="1"/>
  <c r="O2237" i="1"/>
  <c r="N2237" i="1"/>
  <c r="P2237" i="1"/>
  <c r="S2237" i="1"/>
  <c r="T2237" i="1" s="1"/>
  <c r="N2238" i="1"/>
  <c r="O2238" i="1"/>
  <c r="P2238" i="1"/>
  <c r="S2238" i="1"/>
  <c r="T2238" i="1" s="1"/>
  <c r="O2239" i="1"/>
  <c r="N2239" i="1"/>
  <c r="P2239" i="1"/>
  <c r="S2239" i="1"/>
  <c r="T2239" i="1" s="1"/>
  <c r="N2240" i="1"/>
  <c r="O2240" i="1"/>
  <c r="P2240" i="1"/>
  <c r="S2240" i="1"/>
  <c r="T2240" i="1" s="1"/>
  <c r="O2241" i="1"/>
  <c r="N2241" i="1"/>
  <c r="P2241" i="1"/>
  <c r="S2241" i="1"/>
  <c r="T2241" i="1" s="1"/>
  <c r="N2242" i="1"/>
  <c r="O2242" i="1"/>
  <c r="P2242" i="1"/>
  <c r="S2242" i="1"/>
  <c r="T2242" i="1" s="1"/>
  <c r="O2243" i="1"/>
  <c r="N2243" i="1"/>
  <c r="P2243" i="1"/>
  <c r="S2243" i="1"/>
  <c r="T2243" i="1" s="1"/>
  <c r="N2244" i="1"/>
  <c r="O2244" i="1"/>
  <c r="P2244" i="1"/>
  <c r="S2244" i="1"/>
  <c r="T2244" i="1" s="1"/>
  <c r="O2245" i="1"/>
  <c r="N2245" i="1"/>
  <c r="P2245" i="1"/>
  <c r="S2245" i="1"/>
  <c r="T2245" i="1" s="1"/>
  <c r="N2246" i="1"/>
  <c r="O2246" i="1"/>
  <c r="P2246" i="1"/>
  <c r="S2246" i="1"/>
  <c r="T2246" i="1" s="1"/>
  <c r="O2247" i="1"/>
  <c r="N2247" i="1"/>
  <c r="P2247" i="1"/>
  <c r="S2247" i="1"/>
  <c r="T2247" i="1" s="1"/>
  <c r="N2248" i="1"/>
  <c r="O2248" i="1"/>
  <c r="P2248" i="1"/>
  <c r="S2248" i="1"/>
  <c r="T2248" i="1" s="1"/>
  <c r="O2249" i="1"/>
  <c r="N2249" i="1"/>
  <c r="P2249" i="1"/>
  <c r="S2249" i="1"/>
  <c r="T2249" i="1" s="1"/>
  <c r="N2250" i="1"/>
  <c r="O2250" i="1"/>
  <c r="P2250" i="1"/>
  <c r="S2250" i="1"/>
  <c r="T2250" i="1" s="1"/>
  <c r="O2253" i="1"/>
  <c r="N2253" i="1"/>
  <c r="P2253" i="1"/>
  <c r="S2253" i="1"/>
  <c r="T2253" i="1" s="1"/>
  <c r="N2254" i="1"/>
  <c r="O2255" i="1"/>
  <c r="N2255" i="1"/>
  <c r="P2255" i="1"/>
  <c r="S2255" i="1"/>
  <c r="T2255" i="1" s="1"/>
  <c r="O2257" i="1"/>
  <c r="N2257" i="1"/>
  <c r="P2257" i="1"/>
  <c r="S2257" i="1"/>
  <c r="T2257" i="1" s="1"/>
  <c r="N2258" i="1"/>
  <c r="O2258" i="1"/>
  <c r="P2258" i="1"/>
  <c r="S2258" i="1"/>
  <c r="T2258" i="1" s="1"/>
  <c r="O2259" i="1"/>
  <c r="O2260" i="1"/>
  <c r="O2261" i="1"/>
  <c r="O2263" i="1"/>
  <c r="N2263" i="1"/>
  <c r="P2263" i="1"/>
  <c r="S2263" i="1"/>
  <c r="T2263" i="1" s="1"/>
  <c r="O2265" i="1"/>
  <c r="N2265" i="1"/>
  <c r="P2265" i="1"/>
  <c r="S2265" i="1"/>
  <c r="T2265" i="1" s="1"/>
  <c r="N2266" i="1"/>
  <c r="O2266" i="1"/>
  <c r="P2266" i="1"/>
  <c r="S2266" i="1"/>
  <c r="T2266" i="1" s="1"/>
  <c r="O2267" i="1"/>
  <c r="N2267" i="1"/>
  <c r="P2267" i="1"/>
  <c r="S2267" i="1"/>
  <c r="T2267" i="1" s="1"/>
  <c r="N2268" i="1"/>
  <c r="O2268" i="1"/>
  <c r="P2268" i="1"/>
  <c r="S2268" i="1"/>
  <c r="T2268" i="1" s="1"/>
  <c r="O2269" i="1"/>
  <c r="N2269" i="1"/>
  <c r="P2269" i="1"/>
  <c r="S2269" i="1"/>
  <c r="T2269" i="1" s="1"/>
  <c r="N2270" i="1"/>
  <c r="O2270" i="1"/>
  <c r="P2270" i="1"/>
  <c r="S2270" i="1"/>
  <c r="T2270" i="1" s="1"/>
  <c r="O2271" i="1"/>
  <c r="N2272" i="1"/>
  <c r="O2272" i="1"/>
  <c r="P2272" i="1"/>
  <c r="S2272" i="1"/>
  <c r="T2272" i="1" s="1"/>
  <c r="N2274" i="1"/>
  <c r="O2274" i="1"/>
  <c r="P2274" i="1"/>
  <c r="S2274" i="1"/>
  <c r="T2274" i="1" s="1"/>
  <c r="O2275" i="1"/>
  <c r="N2275" i="1"/>
  <c r="P2275" i="1"/>
  <c r="S2275" i="1"/>
  <c r="T2275" i="1" s="1"/>
  <c r="S2276" i="1"/>
  <c r="T2276" i="1" s="1"/>
  <c r="O2277" i="1"/>
  <c r="N2277" i="1"/>
  <c r="P2277" i="1"/>
  <c r="S2277" i="1"/>
  <c r="T2277" i="1" s="1"/>
  <c r="N2278" i="1"/>
  <c r="O2278" i="1"/>
  <c r="P2278" i="1"/>
  <c r="S2278" i="1"/>
  <c r="T2278" i="1" s="1"/>
  <c r="N2280" i="1"/>
  <c r="O2280" i="1"/>
  <c r="P2280" i="1"/>
  <c r="S2280" i="1"/>
  <c r="T2280" i="1" s="1"/>
  <c r="O2281" i="1"/>
  <c r="N2281" i="1"/>
  <c r="P2281" i="1"/>
  <c r="S2281" i="1"/>
  <c r="T2281" i="1" s="1"/>
  <c r="N2282" i="1"/>
  <c r="O2282" i="1"/>
  <c r="P2282" i="1"/>
  <c r="S2282" i="1"/>
  <c r="T2282" i="1" s="1"/>
  <c r="O2283" i="1"/>
  <c r="N2283" i="1"/>
  <c r="P2283" i="1"/>
  <c r="S2283" i="1"/>
  <c r="T2283" i="1" s="1"/>
  <c r="N2284" i="1"/>
  <c r="O2284" i="1"/>
  <c r="P2284" i="1"/>
  <c r="S2284" i="1"/>
  <c r="T2284" i="1" s="1"/>
  <c r="O2285" i="1"/>
  <c r="N2285" i="1"/>
  <c r="P2285" i="1"/>
  <c r="S2285" i="1"/>
  <c r="T2285" i="1" s="1"/>
  <c r="O2287" i="1"/>
  <c r="N2287" i="1"/>
  <c r="P2287" i="1"/>
  <c r="S2287" i="1"/>
  <c r="T2287" i="1" s="1"/>
  <c r="N2288" i="1"/>
  <c r="O2288" i="1"/>
  <c r="P2288" i="1"/>
  <c r="S2288" i="1"/>
  <c r="T2288" i="1" s="1"/>
  <c r="O2289" i="1"/>
  <c r="N2289" i="1"/>
  <c r="P2289" i="1"/>
  <c r="S2289" i="1"/>
  <c r="T2289" i="1" s="1"/>
  <c r="N2290" i="1"/>
  <c r="O2290" i="1"/>
  <c r="P2290" i="1"/>
  <c r="S2290" i="1"/>
  <c r="T2290" i="1" s="1"/>
  <c r="O2291" i="1"/>
  <c r="N2291" i="1"/>
  <c r="P2291" i="1"/>
  <c r="S2291" i="1"/>
  <c r="T2291" i="1" s="1"/>
  <c r="N2292" i="1"/>
  <c r="O2292" i="1"/>
  <c r="P2292" i="1"/>
  <c r="S2292" i="1"/>
  <c r="T2292" i="1" s="1"/>
  <c r="O2293" i="1"/>
  <c r="N2293" i="1"/>
  <c r="P2293" i="1"/>
  <c r="S2293" i="1"/>
  <c r="T2293" i="1" s="1"/>
  <c r="N2294" i="1"/>
  <c r="O2294" i="1"/>
  <c r="P2294" i="1"/>
  <c r="S2294" i="1"/>
  <c r="T2294" i="1" s="1"/>
  <c r="O2295" i="1"/>
  <c r="N2295" i="1"/>
  <c r="P2295" i="1"/>
  <c r="S2295" i="1"/>
  <c r="T2295" i="1" s="1"/>
  <c r="N2296" i="1"/>
  <c r="O2296" i="1"/>
  <c r="P2296" i="1"/>
  <c r="S2296" i="1"/>
  <c r="T2296" i="1" s="1"/>
  <c r="O2297" i="1"/>
  <c r="N2297" i="1"/>
  <c r="P2297" i="1"/>
  <c r="S2297" i="1"/>
  <c r="T2297" i="1" s="1"/>
  <c r="N2298" i="1"/>
  <c r="O2298" i="1"/>
  <c r="P2298" i="1"/>
  <c r="S2298" i="1"/>
  <c r="T2298" i="1" s="1"/>
  <c r="O2299" i="1"/>
  <c r="N2299" i="1"/>
  <c r="P2299" i="1"/>
  <c r="S2299" i="1"/>
  <c r="T2299" i="1" s="1"/>
  <c r="N2300" i="1"/>
  <c r="O2300" i="1"/>
  <c r="P2300" i="1"/>
  <c r="S2300" i="1"/>
  <c r="T2300" i="1" s="1"/>
  <c r="O2301" i="1"/>
  <c r="N2301" i="1"/>
  <c r="P2301" i="1"/>
  <c r="S2301" i="1"/>
  <c r="T2301" i="1" s="1"/>
  <c r="N2302" i="1"/>
  <c r="O2302" i="1"/>
  <c r="P2302" i="1"/>
  <c r="S2302" i="1"/>
  <c r="T2302" i="1" s="1"/>
  <c r="O2303" i="1"/>
  <c r="N2303" i="1"/>
  <c r="P2303" i="1"/>
  <c r="S2303" i="1"/>
  <c r="T2303" i="1" s="1"/>
  <c r="N2304" i="1"/>
  <c r="O2304" i="1"/>
  <c r="P2304" i="1"/>
  <c r="S2304" i="1"/>
  <c r="T2304" i="1" s="1"/>
  <c r="O2305" i="1"/>
  <c r="N2305" i="1"/>
  <c r="P2305" i="1"/>
  <c r="S2305" i="1"/>
  <c r="T2305" i="1" s="1"/>
  <c r="N2306" i="1"/>
  <c r="O2306" i="1"/>
  <c r="P2306" i="1"/>
  <c r="S2306" i="1"/>
  <c r="T2306" i="1" s="1"/>
  <c r="O2307" i="1"/>
  <c r="N2307" i="1"/>
  <c r="P2307" i="1"/>
  <c r="S2307" i="1"/>
  <c r="T2307" i="1" s="1"/>
  <c r="N2308" i="1"/>
  <c r="O2308" i="1"/>
  <c r="P2308" i="1"/>
  <c r="S2308" i="1"/>
  <c r="T2308" i="1" s="1"/>
  <c r="O2309" i="1"/>
  <c r="N2309" i="1"/>
  <c r="P2309" i="1"/>
  <c r="S2309" i="1"/>
  <c r="T2309" i="1" s="1"/>
  <c r="N2310" i="1"/>
  <c r="O2310" i="1"/>
  <c r="P2310" i="1"/>
  <c r="S2310" i="1"/>
  <c r="T2310" i="1" s="1"/>
  <c r="O2311" i="1"/>
  <c r="N2311" i="1"/>
  <c r="P2311" i="1"/>
  <c r="S2311" i="1"/>
  <c r="T2311" i="1" s="1"/>
  <c r="N2312" i="1"/>
  <c r="O2312" i="1"/>
  <c r="P2312" i="1"/>
  <c r="S2312" i="1"/>
  <c r="T2312" i="1" s="1"/>
  <c r="O2313" i="1"/>
  <c r="N2313" i="1"/>
  <c r="P2313" i="1"/>
  <c r="S2313" i="1"/>
  <c r="T2313" i="1" s="1"/>
  <c r="S2314" i="1"/>
  <c r="T2314" i="1" s="1"/>
  <c r="O2315" i="1"/>
  <c r="N2315" i="1"/>
  <c r="P2315" i="1"/>
  <c r="S2315" i="1"/>
  <c r="T2315" i="1" s="1"/>
  <c r="N2316" i="1"/>
  <c r="O2316" i="1"/>
  <c r="P2316" i="1"/>
  <c r="S2316" i="1"/>
  <c r="T2316" i="1" s="1"/>
  <c r="O2317" i="1"/>
  <c r="N2317" i="1"/>
  <c r="P2317" i="1"/>
  <c r="S2317" i="1"/>
  <c r="T2317" i="1" s="1"/>
  <c r="N2318" i="1"/>
  <c r="O2318" i="1"/>
  <c r="P2318" i="1"/>
  <c r="S2318" i="1"/>
  <c r="T2318" i="1" s="1"/>
  <c r="O2319" i="1"/>
  <c r="N2319" i="1"/>
  <c r="P2319" i="1"/>
  <c r="S2319" i="1"/>
  <c r="T2319" i="1" s="1"/>
  <c r="N2320" i="1"/>
  <c r="O2320" i="1"/>
  <c r="P2320" i="1"/>
  <c r="S2320" i="1"/>
  <c r="T2320" i="1" s="1"/>
  <c r="O2321" i="1"/>
  <c r="N2321" i="1"/>
  <c r="P2321" i="1"/>
  <c r="S2321" i="1"/>
  <c r="T2321" i="1" s="1"/>
  <c r="N2322" i="1"/>
  <c r="O2322" i="1"/>
  <c r="P2322" i="1"/>
  <c r="S2322" i="1"/>
  <c r="T2322" i="1" s="1"/>
  <c r="O2323" i="1"/>
  <c r="N2323" i="1"/>
  <c r="P2323" i="1"/>
  <c r="S2323" i="1"/>
  <c r="T2323" i="1" s="1"/>
  <c r="N2324" i="1"/>
  <c r="O2324" i="1"/>
  <c r="P2324" i="1"/>
  <c r="S2324" i="1"/>
  <c r="T2324" i="1" s="1"/>
  <c r="N2326" i="1"/>
  <c r="O2326" i="1"/>
  <c r="P2326" i="1"/>
  <c r="S2326" i="1"/>
  <c r="T2326" i="1" s="1"/>
  <c r="O2327" i="1"/>
  <c r="N2327" i="1"/>
  <c r="P2327" i="1"/>
  <c r="S2327" i="1"/>
  <c r="T2327" i="1" s="1"/>
  <c r="N2328" i="1"/>
  <c r="O2328" i="1"/>
  <c r="P2328" i="1"/>
  <c r="S2328" i="1"/>
  <c r="T2328" i="1" s="1"/>
  <c r="O2329" i="1"/>
  <c r="N2329" i="1"/>
  <c r="P2329" i="1"/>
  <c r="S2329" i="1"/>
  <c r="T2329" i="1" s="1"/>
  <c r="N2330" i="1"/>
  <c r="O2331" i="1"/>
  <c r="N2331" i="1"/>
  <c r="P2331" i="1"/>
  <c r="S2331" i="1"/>
  <c r="T2331" i="1" s="1"/>
  <c r="N2332" i="1"/>
  <c r="O2332" i="1"/>
  <c r="P2332" i="1"/>
  <c r="S2332" i="1"/>
  <c r="T2332" i="1" s="1"/>
  <c r="O2333" i="1"/>
  <c r="N2333" i="1"/>
  <c r="P2333" i="1"/>
  <c r="S2333" i="1"/>
  <c r="T2333" i="1" s="1"/>
  <c r="N2334" i="1"/>
  <c r="O2334" i="1"/>
  <c r="P2334" i="1"/>
  <c r="S2334" i="1"/>
  <c r="T2334" i="1" s="1"/>
  <c r="O2335" i="1"/>
  <c r="N2335" i="1"/>
  <c r="P2335" i="1"/>
  <c r="S2335" i="1"/>
  <c r="T2335" i="1" s="1"/>
  <c r="N2336" i="1"/>
  <c r="O2336" i="1"/>
  <c r="P2336" i="1"/>
  <c r="S2336" i="1"/>
  <c r="T2336" i="1" s="1"/>
  <c r="O2337" i="1"/>
  <c r="N2337" i="1"/>
  <c r="P2337" i="1"/>
  <c r="S2337" i="1"/>
  <c r="T2337" i="1" s="1"/>
  <c r="N2338" i="1"/>
  <c r="O2338" i="1"/>
  <c r="P2338" i="1"/>
  <c r="S2338" i="1"/>
  <c r="T2338" i="1" s="1"/>
  <c r="O2339" i="1"/>
  <c r="N2339" i="1"/>
  <c r="P2339" i="1"/>
  <c r="S2339" i="1"/>
  <c r="T2339" i="1" s="1"/>
  <c r="N2340" i="1"/>
  <c r="O2340" i="1"/>
  <c r="P2340" i="1"/>
  <c r="S2340" i="1"/>
  <c r="T2340" i="1" s="1"/>
  <c r="O2341" i="1"/>
  <c r="N2341" i="1"/>
  <c r="P2341" i="1"/>
  <c r="S2341" i="1"/>
  <c r="T2341" i="1" s="1"/>
  <c r="N2342" i="1"/>
  <c r="O2342" i="1"/>
  <c r="P2342" i="1"/>
  <c r="S2342" i="1"/>
  <c r="T2342" i="1" s="1"/>
  <c r="O2343" i="1"/>
  <c r="N2343" i="1"/>
  <c r="P2343" i="1"/>
  <c r="S2343" i="1"/>
  <c r="T2343" i="1" s="1"/>
  <c r="N2344" i="1"/>
  <c r="O2344" i="1"/>
  <c r="P2344" i="1"/>
  <c r="S2344" i="1"/>
  <c r="T2344" i="1" s="1"/>
  <c r="O2345" i="1"/>
  <c r="N2345" i="1"/>
  <c r="P2345" i="1"/>
  <c r="S2345" i="1"/>
  <c r="T2345" i="1" s="1"/>
  <c r="N2346" i="1"/>
  <c r="O2346" i="1"/>
  <c r="P2346" i="1"/>
  <c r="S2346" i="1"/>
  <c r="T2346" i="1" s="1"/>
  <c r="O2347" i="1"/>
  <c r="N2347" i="1"/>
  <c r="P2347" i="1"/>
  <c r="S2347" i="1"/>
  <c r="T2347" i="1" s="1"/>
  <c r="N2348" i="1"/>
  <c r="O2348" i="1"/>
  <c r="P2348" i="1"/>
  <c r="S2348" i="1"/>
  <c r="T2348" i="1" s="1"/>
  <c r="O2349" i="1"/>
  <c r="N2349" i="1"/>
  <c r="P2349" i="1"/>
  <c r="S2349" i="1"/>
  <c r="T2349" i="1" s="1"/>
  <c r="N2350" i="1"/>
  <c r="O2350" i="1"/>
  <c r="P2350" i="1"/>
  <c r="S2350" i="1"/>
  <c r="T2350" i="1" s="1"/>
  <c r="O2351" i="1"/>
  <c r="N2351" i="1"/>
  <c r="P2351" i="1"/>
  <c r="S2351" i="1"/>
  <c r="T2351" i="1" s="1"/>
  <c r="N2352" i="1"/>
  <c r="O2352" i="1"/>
  <c r="P2352" i="1"/>
  <c r="S2352" i="1"/>
  <c r="T2352" i="1" s="1"/>
  <c r="O2353" i="1"/>
  <c r="N2353" i="1"/>
  <c r="P2353" i="1"/>
  <c r="S2353" i="1"/>
  <c r="T2353" i="1" s="1"/>
  <c r="N2354" i="1"/>
  <c r="O2354" i="1"/>
  <c r="P2354" i="1"/>
  <c r="S2354" i="1"/>
  <c r="T2354" i="1" s="1"/>
  <c r="O2355" i="1"/>
  <c r="N2355" i="1"/>
  <c r="P2355" i="1"/>
  <c r="S2355" i="1"/>
  <c r="T2355" i="1" s="1"/>
  <c r="N2356" i="1"/>
  <c r="O2356" i="1"/>
  <c r="P2356" i="1"/>
  <c r="S2356" i="1"/>
  <c r="T2356" i="1" s="1"/>
  <c r="O2357" i="1"/>
  <c r="N2357" i="1"/>
  <c r="P2357" i="1"/>
  <c r="S2357" i="1"/>
  <c r="T2357" i="1" s="1"/>
  <c r="N2358" i="1"/>
  <c r="O2358" i="1"/>
  <c r="P2358" i="1"/>
  <c r="S2358" i="1"/>
  <c r="T2358" i="1" s="1"/>
  <c r="O2359" i="1"/>
  <c r="N2359" i="1"/>
  <c r="P2359" i="1"/>
  <c r="S2359" i="1"/>
  <c r="T2359" i="1" s="1"/>
  <c r="N2360" i="1"/>
  <c r="O2360" i="1"/>
  <c r="P2360" i="1"/>
  <c r="S2360" i="1"/>
  <c r="T2360" i="1" s="1"/>
  <c r="O2361" i="1"/>
  <c r="N2361" i="1"/>
  <c r="P2361" i="1"/>
  <c r="S2361" i="1"/>
  <c r="T2361" i="1" s="1"/>
  <c r="N2362" i="1"/>
  <c r="O2362" i="1"/>
  <c r="P2362" i="1"/>
  <c r="S2362" i="1"/>
  <c r="T2362" i="1" s="1"/>
  <c r="O2363" i="1"/>
  <c r="N2363" i="1"/>
  <c r="P2363" i="1"/>
  <c r="S2363" i="1"/>
  <c r="T2363" i="1" s="1"/>
  <c r="N2364" i="1"/>
  <c r="O2364" i="1"/>
  <c r="P2364" i="1"/>
  <c r="S2364" i="1"/>
  <c r="T2364" i="1" s="1"/>
  <c r="O1918" i="1"/>
  <c r="N1918" i="1"/>
  <c r="O1917" i="1"/>
  <c r="N1917" i="1"/>
  <c r="S1917" i="1"/>
  <c r="T1917" i="1" s="1"/>
  <c r="N2377" i="1"/>
  <c r="O2377" i="1"/>
  <c r="P2377" i="1"/>
  <c r="S2377" i="1"/>
  <c r="T2377" i="1" s="1"/>
  <c r="N2376" i="1"/>
  <c r="O2376" i="1"/>
  <c r="P2376" i="1"/>
  <c r="S2376" i="1"/>
  <c r="T2376" i="1" s="1"/>
  <c r="N2374" i="1"/>
  <c r="O2374" i="1"/>
  <c r="P2374" i="1"/>
  <c r="S2374" i="1"/>
  <c r="T2374" i="1" s="1"/>
  <c r="N2389" i="1"/>
  <c r="O2389" i="1"/>
  <c r="P2389" i="1"/>
  <c r="S2389" i="1"/>
  <c r="T2389" i="1" s="1"/>
  <c r="N2385" i="1"/>
  <c r="O2385" i="1"/>
  <c r="P2385" i="1"/>
  <c r="S2385" i="1"/>
  <c r="T2385" i="1" s="1"/>
  <c r="N2368" i="1"/>
  <c r="O2368" i="1"/>
  <c r="P2368" i="1"/>
  <c r="S2368" i="1"/>
  <c r="T2368" i="1" s="1"/>
  <c r="S2395" i="1"/>
  <c r="T2395" i="1" s="1"/>
  <c r="P2395" i="1"/>
  <c r="O2395" i="1"/>
  <c r="N2395" i="1"/>
  <c r="S2394" i="1"/>
  <c r="T2394" i="1" s="1"/>
  <c r="P2394" i="1"/>
  <c r="O2394" i="1"/>
  <c r="N2394" i="1"/>
  <c r="S2393" i="1"/>
  <c r="T2393" i="1" s="1"/>
  <c r="P2393" i="1"/>
  <c r="O2393" i="1"/>
  <c r="N2393" i="1"/>
  <c r="S2392" i="1"/>
  <c r="T2392" i="1" s="1"/>
  <c r="P2392" i="1"/>
  <c r="O2392" i="1"/>
  <c r="N2392" i="1"/>
  <c r="S2391" i="1"/>
  <c r="T2391" i="1" s="1"/>
  <c r="P2391" i="1"/>
  <c r="O2391" i="1"/>
  <c r="N2391" i="1"/>
  <c r="S2390" i="1"/>
  <c r="T2390" i="1" s="1"/>
  <c r="P2390" i="1"/>
  <c r="O2390" i="1"/>
  <c r="N2390" i="1"/>
  <c r="S2388" i="1"/>
  <c r="T2388" i="1" s="1"/>
  <c r="P2388" i="1"/>
  <c r="O2388" i="1"/>
  <c r="N2388" i="1"/>
  <c r="S2387" i="1"/>
  <c r="T2387" i="1" s="1"/>
  <c r="P2387" i="1"/>
  <c r="O2387" i="1"/>
  <c r="N2387" i="1"/>
  <c r="S2386" i="1"/>
  <c r="T2386" i="1" s="1"/>
  <c r="P2386" i="1"/>
  <c r="O2386" i="1"/>
  <c r="N2386" i="1"/>
  <c r="S2384" i="1"/>
  <c r="T2384" i="1" s="1"/>
  <c r="P2384" i="1"/>
  <c r="O2384" i="1"/>
  <c r="N2384" i="1"/>
  <c r="S2383" i="1"/>
  <c r="T2383" i="1" s="1"/>
  <c r="P2383" i="1"/>
  <c r="O2383" i="1"/>
  <c r="N2383" i="1"/>
  <c r="S2382" i="1"/>
  <c r="T2382" i="1" s="1"/>
  <c r="P2382" i="1"/>
  <c r="O2382" i="1"/>
  <c r="N2382" i="1"/>
  <c r="S2381" i="1"/>
  <c r="T2381" i="1" s="1"/>
  <c r="P2381" i="1"/>
  <c r="O2381" i="1"/>
  <c r="N2381" i="1"/>
  <c r="S2380" i="1"/>
  <c r="T2380" i="1" s="1"/>
  <c r="P2380" i="1"/>
  <c r="O2380" i="1"/>
  <c r="N2380" i="1"/>
  <c r="S2379" i="1"/>
  <c r="T2379" i="1" s="1"/>
  <c r="P2379" i="1"/>
  <c r="O2379" i="1"/>
  <c r="N2379" i="1"/>
  <c r="S2378" i="1"/>
  <c r="T2378" i="1" s="1"/>
  <c r="P2378" i="1"/>
  <c r="O2378" i="1"/>
  <c r="N2378" i="1"/>
  <c r="S2375" i="1"/>
  <c r="T2375" i="1" s="1"/>
  <c r="P2375" i="1"/>
  <c r="O2375" i="1"/>
  <c r="N2375" i="1"/>
  <c r="S2373" i="1"/>
  <c r="T2373" i="1" s="1"/>
  <c r="P2373" i="1"/>
  <c r="O2373" i="1"/>
  <c r="N2373" i="1"/>
  <c r="S2372" i="1"/>
  <c r="T2372" i="1" s="1"/>
  <c r="P2372" i="1"/>
  <c r="O2372" i="1"/>
  <c r="N2372" i="1"/>
  <c r="S2371" i="1"/>
  <c r="T2371" i="1" s="1"/>
  <c r="P2371" i="1"/>
  <c r="O2371" i="1"/>
  <c r="N2371" i="1"/>
  <c r="S2370" i="1"/>
  <c r="T2370" i="1" s="1"/>
  <c r="P2370" i="1"/>
  <c r="O2370" i="1"/>
  <c r="N2370" i="1"/>
  <c r="S2369" i="1"/>
  <c r="T2369" i="1" s="1"/>
  <c r="P2369" i="1"/>
  <c r="O2369" i="1"/>
  <c r="N2369" i="1"/>
  <c r="S2367" i="1"/>
  <c r="T2367" i="1" s="1"/>
  <c r="P2367" i="1"/>
  <c r="O2367" i="1"/>
  <c r="N2367" i="1"/>
  <c r="S2366" i="1"/>
  <c r="T2366" i="1" s="1"/>
  <c r="P2366" i="1"/>
  <c r="O2366" i="1"/>
  <c r="N2366" i="1"/>
  <c r="S2365" i="1"/>
  <c r="T2365" i="1" s="1"/>
  <c r="P2365" i="1"/>
  <c r="O2365" i="1"/>
  <c r="N2365" i="1"/>
  <c r="F168" i="12" l="1"/>
  <c r="F164" i="12"/>
  <c r="F163" i="12"/>
  <c r="G157" i="12"/>
  <c r="F162" i="12"/>
  <c r="F165" i="12"/>
  <c r="F157" i="12"/>
  <c r="G138" i="12"/>
  <c r="G149" i="12"/>
  <c r="G140" i="12"/>
  <c r="F161" i="12"/>
  <c r="F160" i="12"/>
  <c r="G151" i="12"/>
  <c r="F167" i="12"/>
  <c r="P2314" i="1"/>
  <c r="N2264" i="1"/>
  <c r="N2314" i="1"/>
  <c r="P2325" i="1"/>
  <c r="O2279" i="1"/>
  <c r="O2252" i="1"/>
  <c r="P2197" i="1"/>
  <c r="S2260" i="1"/>
  <c r="T2260" i="1" s="1"/>
  <c r="S2252" i="1"/>
  <c r="T2252" i="1" s="1"/>
  <c r="P2190" i="1"/>
  <c r="P2262" i="1"/>
  <c r="O2273" i="1"/>
  <c r="N2256" i="1"/>
  <c r="O2251" i="1"/>
  <c r="P2196" i="1"/>
  <c r="N2189" i="1"/>
  <c r="N2286" i="1"/>
  <c r="O2262" i="1"/>
  <c r="P2260" i="1"/>
  <c r="S2256" i="1"/>
  <c r="T2256" i="1" s="1"/>
  <c r="N2252" i="1"/>
  <c r="P2194" i="1"/>
  <c r="O2190" i="1"/>
  <c r="N2262" i="1"/>
  <c r="P2256" i="1"/>
  <c r="N2197" i="1"/>
  <c r="P2188" i="1"/>
  <c r="S2330" i="1"/>
  <c r="T2330" i="1" s="1"/>
  <c r="P2330" i="1"/>
  <c r="P2276" i="1"/>
  <c r="O2276" i="1"/>
  <c r="O2325" i="1"/>
  <c r="P2279" i="1"/>
  <c r="P2271" i="1"/>
  <c r="P2261" i="1"/>
  <c r="P2254" i="1"/>
  <c r="O2198" i="1"/>
  <c r="N2196" i="1"/>
  <c r="P2191" i="1"/>
  <c r="P2286" i="1"/>
  <c r="O2196" i="1"/>
  <c r="P2189" i="1"/>
  <c r="O2286" i="1"/>
  <c r="P2273" i="1"/>
  <c r="P2264" i="1"/>
  <c r="P2259" i="1"/>
  <c r="P2251" i="1"/>
  <c r="O2189" i="1"/>
  <c r="O2187" i="1"/>
  <c r="O2228" i="1"/>
  <c r="O2194" i="1"/>
  <c r="O2188" i="1"/>
  <c r="S2325" i="1"/>
  <c r="T2325" i="1" s="1"/>
  <c r="S2279" i="1"/>
  <c r="T2279" i="1" s="1"/>
  <c r="S2273" i="1"/>
  <c r="T2273" i="1" s="1"/>
  <c r="S2271" i="1"/>
  <c r="T2271" i="1" s="1"/>
  <c r="S2264" i="1"/>
  <c r="T2264" i="1" s="1"/>
  <c r="S2261" i="1"/>
  <c r="T2261" i="1" s="1"/>
  <c r="S2259" i="1"/>
  <c r="T2259" i="1" s="1"/>
  <c r="S2254" i="1"/>
  <c r="T2254" i="1" s="1"/>
  <c r="S2251" i="1"/>
  <c r="T2251" i="1" s="1"/>
  <c r="S2228" i="1"/>
  <c r="T2228" i="1" s="1"/>
  <c r="S2197" i="1"/>
  <c r="T2197" i="1" s="1"/>
  <c r="S2194" i="1"/>
  <c r="T2194" i="1" s="1"/>
  <c r="S2190" i="1"/>
  <c r="T2190" i="1" s="1"/>
  <c r="S2188" i="1"/>
  <c r="T2188" i="1" s="1"/>
  <c r="P2087" i="1"/>
  <c r="N2003" i="1"/>
  <c r="S2003" i="1"/>
  <c r="T2003" i="1" s="1"/>
  <c r="O2003" i="1"/>
  <c r="N1995" i="1"/>
  <c r="S1995" i="1"/>
  <c r="T1995" i="1" s="1"/>
  <c r="O1995" i="1"/>
  <c r="N1987" i="1"/>
  <c r="S1987" i="1"/>
  <c r="T1987" i="1" s="1"/>
  <c r="O1987" i="1"/>
  <c r="N1965" i="1"/>
  <c r="O1965" i="1"/>
  <c r="P1965" i="1"/>
  <c r="S1965" i="1"/>
  <c r="T1965" i="1" s="1"/>
  <c r="P1958" i="1"/>
  <c r="N1958" i="1"/>
  <c r="O1958" i="1"/>
  <c r="S1958" i="1"/>
  <c r="T1958" i="1" s="1"/>
  <c r="N1933" i="1"/>
  <c r="O1933" i="1"/>
  <c r="P1933" i="1"/>
  <c r="S1933" i="1"/>
  <c r="T1933" i="1" s="1"/>
  <c r="P1926" i="1"/>
  <c r="N1926" i="1"/>
  <c r="O1926" i="1"/>
  <c r="S1926" i="1"/>
  <c r="T1926" i="1" s="1"/>
  <c r="S2091" i="1"/>
  <c r="T2091" i="1" s="1"/>
  <c r="P2089" i="1"/>
  <c r="N2087" i="1"/>
  <c r="S2083" i="1"/>
  <c r="T2083" i="1" s="1"/>
  <c r="P2081" i="1"/>
  <c r="P2008" i="1"/>
  <c r="N2008" i="1"/>
  <c r="S2008" i="1"/>
  <c r="T2008" i="1" s="1"/>
  <c r="P2000" i="1"/>
  <c r="N2000" i="1"/>
  <c r="S2000" i="1"/>
  <c r="T2000" i="1" s="1"/>
  <c r="P1992" i="1"/>
  <c r="N1992" i="1"/>
  <c r="S1992" i="1"/>
  <c r="T1992" i="1" s="1"/>
  <c r="P1984" i="1"/>
  <c r="N1984" i="1"/>
  <c r="S1984" i="1"/>
  <c r="T1984" i="1" s="1"/>
  <c r="N1957" i="1"/>
  <c r="O1957" i="1"/>
  <c r="P1957" i="1"/>
  <c r="S1957" i="1"/>
  <c r="T1957" i="1" s="1"/>
  <c r="P1950" i="1"/>
  <c r="N1950" i="1"/>
  <c r="O1950" i="1"/>
  <c r="S1950" i="1"/>
  <c r="T1950" i="1" s="1"/>
  <c r="N1925" i="1"/>
  <c r="O1925" i="1"/>
  <c r="P1925" i="1"/>
  <c r="S1925" i="1"/>
  <c r="T1925" i="1" s="1"/>
  <c r="P2004" i="1"/>
  <c r="S2004" i="1"/>
  <c r="T2004" i="1" s="1"/>
  <c r="N2004" i="1"/>
  <c r="P1996" i="1"/>
  <c r="S1996" i="1"/>
  <c r="T1996" i="1" s="1"/>
  <c r="N1996" i="1"/>
  <c r="P1988" i="1"/>
  <c r="S1988" i="1"/>
  <c r="T1988" i="1" s="1"/>
  <c r="N1988" i="1"/>
  <c r="P1974" i="1"/>
  <c r="N1974" i="1"/>
  <c r="O1974" i="1"/>
  <c r="S1974" i="1"/>
  <c r="T1974" i="1" s="1"/>
  <c r="N1949" i="1"/>
  <c r="O1949" i="1"/>
  <c r="P1949" i="1"/>
  <c r="S1949" i="1"/>
  <c r="T1949" i="1" s="1"/>
  <c r="P1942" i="1"/>
  <c r="N1942" i="1"/>
  <c r="O1942" i="1"/>
  <c r="S1942" i="1"/>
  <c r="T1942" i="1" s="1"/>
  <c r="N2091" i="1"/>
  <c r="S2087" i="1"/>
  <c r="T2087" i="1" s="1"/>
  <c r="N2083" i="1"/>
  <c r="N2007" i="1"/>
  <c r="O2007" i="1"/>
  <c r="S2007" i="1"/>
  <c r="T2007" i="1" s="1"/>
  <c r="P2003" i="1"/>
  <c r="N1999" i="1"/>
  <c r="O1999" i="1"/>
  <c r="S1999" i="1"/>
  <c r="T1999" i="1" s="1"/>
  <c r="P1995" i="1"/>
  <c r="N1991" i="1"/>
  <c r="O1991" i="1"/>
  <c r="S1991" i="1"/>
  <c r="T1991" i="1" s="1"/>
  <c r="P1987" i="1"/>
  <c r="N1983" i="1"/>
  <c r="O1983" i="1"/>
  <c r="S1983" i="1"/>
  <c r="T1983" i="1" s="1"/>
  <c r="N1977" i="1"/>
  <c r="O1977" i="1"/>
  <c r="P1977" i="1"/>
  <c r="N1973" i="1"/>
  <c r="O1973" i="1"/>
  <c r="P1973" i="1"/>
  <c r="S1973" i="1"/>
  <c r="T1973" i="1" s="1"/>
  <c r="P1966" i="1"/>
  <c r="N1966" i="1"/>
  <c r="O1966" i="1"/>
  <c r="S1966" i="1"/>
  <c r="T1966" i="1" s="1"/>
  <c r="N1941" i="1"/>
  <c r="O1941" i="1"/>
  <c r="P1941" i="1"/>
  <c r="S1941" i="1"/>
  <c r="T1941" i="1" s="1"/>
  <c r="P1934" i="1"/>
  <c r="N1934" i="1"/>
  <c r="O1934" i="1"/>
  <c r="S1934" i="1"/>
  <c r="T1934" i="1" s="1"/>
  <c r="P2009" i="1"/>
  <c r="O2002" i="1"/>
  <c r="P2001" i="1"/>
  <c r="O1994" i="1"/>
  <c r="P1993" i="1"/>
  <c r="O1986" i="1"/>
  <c r="P1985" i="1"/>
  <c r="N1979" i="1"/>
  <c r="O1979" i="1"/>
  <c r="N1971" i="1"/>
  <c r="P1971" i="1"/>
  <c r="S1971" i="1"/>
  <c r="T1971" i="1" s="1"/>
  <c r="N1963" i="1"/>
  <c r="P1963" i="1"/>
  <c r="S1963" i="1"/>
  <c r="T1963" i="1" s="1"/>
  <c r="N1955" i="1"/>
  <c r="P1955" i="1"/>
  <c r="S1955" i="1"/>
  <c r="T1955" i="1" s="1"/>
  <c r="N1947" i="1"/>
  <c r="P1947" i="1"/>
  <c r="S1947" i="1"/>
  <c r="T1947" i="1" s="1"/>
  <c r="N1939" i="1"/>
  <c r="P1939" i="1"/>
  <c r="S1939" i="1"/>
  <c r="T1939" i="1" s="1"/>
  <c r="N1931" i="1"/>
  <c r="P1931" i="1"/>
  <c r="S1931" i="1"/>
  <c r="T1931" i="1" s="1"/>
  <c r="N1923" i="1"/>
  <c r="P1923" i="1"/>
  <c r="S1923" i="1"/>
  <c r="T1923" i="1" s="1"/>
  <c r="P1972" i="1"/>
  <c r="O1972" i="1"/>
  <c r="S1972" i="1"/>
  <c r="T1972" i="1" s="1"/>
  <c r="P1964" i="1"/>
  <c r="O1964" i="1"/>
  <c r="S1964" i="1"/>
  <c r="T1964" i="1" s="1"/>
  <c r="P1956" i="1"/>
  <c r="O1956" i="1"/>
  <c r="S1956" i="1"/>
  <c r="T1956" i="1" s="1"/>
  <c r="P1948" i="1"/>
  <c r="O1948" i="1"/>
  <c r="S1948" i="1"/>
  <c r="T1948" i="1" s="1"/>
  <c r="P1940" i="1"/>
  <c r="O1940" i="1"/>
  <c r="S1940" i="1"/>
  <c r="T1940" i="1" s="1"/>
  <c r="P1932" i="1"/>
  <c r="O1932" i="1"/>
  <c r="S1932" i="1"/>
  <c r="T1932" i="1" s="1"/>
  <c r="P1924" i="1"/>
  <c r="O1924" i="1"/>
  <c r="S1924" i="1"/>
  <c r="T1924" i="1" s="1"/>
  <c r="O1975" i="1"/>
  <c r="N1968" i="1"/>
  <c r="O1967" i="1"/>
  <c r="N1960" i="1"/>
  <c r="O1959" i="1"/>
  <c r="N1952" i="1"/>
  <c r="O1951" i="1"/>
  <c r="N1944" i="1"/>
  <c r="O1943" i="1"/>
  <c r="N1936" i="1"/>
  <c r="O1935" i="1"/>
  <c r="N1928" i="1"/>
  <c r="O1927" i="1"/>
  <c r="N1920" i="1"/>
  <c r="O1919" i="1"/>
  <c r="S1918" i="1"/>
  <c r="T1918" i="1" s="1"/>
  <c r="P1918" i="1"/>
  <c r="P1917" i="1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08" i="12"/>
  <c r="E109" i="12"/>
  <c r="G109" i="12"/>
  <c r="E110" i="12"/>
  <c r="G110" i="12"/>
  <c r="E111" i="12"/>
  <c r="G111" i="12"/>
  <c r="E112" i="12"/>
  <c r="E113" i="12"/>
  <c r="G113" i="12"/>
  <c r="E114" i="12"/>
  <c r="E115" i="12"/>
  <c r="G115" i="12"/>
  <c r="E116" i="12"/>
  <c r="G116" i="12"/>
  <c r="E117" i="12"/>
  <c r="G117" i="12"/>
  <c r="G112" i="12"/>
  <c r="G108" i="12"/>
  <c r="G114" i="12"/>
  <c r="E349" i="9"/>
  <c r="F349" i="9"/>
  <c r="S1872" i="1"/>
  <c r="T1872" i="1" s="1"/>
  <c r="S1868" i="1"/>
  <c r="T1868" i="1" s="1"/>
  <c r="P1832" i="1"/>
  <c r="O1812" i="1"/>
  <c r="P1801" i="1"/>
  <c r="O1797" i="1"/>
  <c r="S1792" i="1"/>
  <c r="T1792" i="1" s="1"/>
  <c r="S1786" i="1"/>
  <c r="T1786" i="1" s="1"/>
  <c r="P1778" i="1"/>
  <c r="S1777" i="1"/>
  <c r="T1777" i="1" s="1"/>
  <c r="O1774" i="1"/>
  <c r="P1771" i="1"/>
  <c r="N1765" i="1"/>
  <c r="S1764" i="1"/>
  <c r="T1764" i="1" s="1"/>
  <c r="O1732" i="1"/>
  <c r="N1714" i="1"/>
  <c r="N1705" i="1"/>
  <c r="O1703" i="1"/>
  <c r="S1701" i="1"/>
  <c r="T1701" i="1" s="1"/>
  <c r="P1700" i="1"/>
  <c r="O1695" i="1"/>
  <c r="S1694" i="1"/>
  <c r="T1694" i="1" s="1"/>
  <c r="P1693" i="1"/>
  <c r="S1690" i="1"/>
  <c r="T1690" i="1" s="1"/>
  <c r="S1678" i="1"/>
  <c r="T1678" i="1" s="1"/>
  <c r="P1639" i="1"/>
  <c r="P1618" i="1"/>
  <c r="P1608" i="1"/>
  <c r="S1606" i="1"/>
  <c r="T1606" i="1" s="1"/>
  <c r="O1603" i="1"/>
  <c r="S1598" i="1"/>
  <c r="T1598" i="1" s="1"/>
  <c r="N1568" i="1"/>
  <c r="O1561" i="1"/>
  <c r="O1559" i="1"/>
  <c r="P1558" i="1"/>
  <c r="S1535" i="1"/>
  <c r="T1535" i="1" s="1"/>
  <c r="S1510" i="1"/>
  <c r="T1510" i="1" s="1"/>
  <c r="O1497" i="1"/>
  <c r="P1493" i="1"/>
  <c r="P1492" i="1"/>
  <c r="P1484" i="1"/>
  <c r="O1455" i="1"/>
  <c r="P1453" i="1"/>
  <c r="N1439" i="1"/>
  <c r="P1392" i="1"/>
  <c r="O1392" i="1"/>
  <c r="S1392" i="1"/>
  <c r="T1392" i="1" s="1"/>
  <c r="N1393" i="1"/>
  <c r="O1393" i="1"/>
  <c r="P1393" i="1"/>
  <c r="S1393" i="1"/>
  <c r="T1393" i="1" s="1"/>
  <c r="P1394" i="1"/>
  <c r="N1394" i="1"/>
  <c r="O1394" i="1"/>
  <c r="S1394" i="1"/>
  <c r="T1394" i="1" s="1"/>
  <c r="O1395" i="1"/>
  <c r="N1396" i="1"/>
  <c r="S1397" i="1"/>
  <c r="T1397" i="1" s="1"/>
  <c r="N1399" i="1"/>
  <c r="O1399" i="1"/>
  <c r="P1399" i="1"/>
  <c r="S1399" i="1"/>
  <c r="T1399" i="1" s="1"/>
  <c r="P1400" i="1"/>
  <c r="O1400" i="1"/>
  <c r="S1400" i="1"/>
  <c r="T1400" i="1" s="1"/>
  <c r="N1401" i="1"/>
  <c r="O1401" i="1"/>
  <c r="P1401" i="1"/>
  <c r="S1401" i="1"/>
  <c r="T1401" i="1" s="1"/>
  <c r="P1402" i="1"/>
  <c r="N1402" i="1"/>
  <c r="O1402" i="1"/>
  <c r="S1402" i="1"/>
  <c r="T1402" i="1" s="1"/>
  <c r="N1404" i="1"/>
  <c r="S1406" i="1"/>
  <c r="T1406" i="1" s="1"/>
  <c r="N1407" i="1"/>
  <c r="P1407" i="1"/>
  <c r="S1407" i="1"/>
  <c r="T1407" i="1" s="1"/>
  <c r="P1408" i="1"/>
  <c r="O1408" i="1"/>
  <c r="S1408" i="1"/>
  <c r="T1408" i="1" s="1"/>
  <c r="N1409" i="1"/>
  <c r="O1409" i="1"/>
  <c r="P1409" i="1"/>
  <c r="S1409" i="1"/>
  <c r="T1409" i="1" s="1"/>
  <c r="P1410" i="1"/>
  <c r="N1410" i="1"/>
  <c r="O1410" i="1"/>
  <c r="S1410" i="1"/>
  <c r="T1410" i="1" s="1"/>
  <c r="N1412" i="1"/>
  <c r="S1413" i="1"/>
  <c r="T1413" i="1" s="1"/>
  <c r="N1415" i="1"/>
  <c r="P1415" i="1"/>
  <c r="S1415" i="1"/>
  <c r="T1415" i="1" s="1"/>
  <c r="P1416" i="1"/>
  <c r="O1416" i="1"/>
  <c r="S1416" i="1"/>
  <c r="T1416" i="1" s="1"/>
  <c r="N1417" i="1"/>
  <c r="O1417" i="1"/>
  <c r="P1417" i="1"/>
  <c r="S1417" i="1"/>
  <c r="T1417" i="1" s="1"/>
  <c r="P1418" i="1"/>
  <c r="N1418" i="1"/>
  <c r="O1418" i="1"/>
  <c r="O1419" i="1"/>
  <c r="N1420" i="1"/>
  <c r="S1422" i="1"/>
  <c r="T1422" i="1" s="1"/>
  <c r="N1423" i="1"/>
  <c r="P1423" i="1"/>
  <c r="S1423" i="1"/>
  <c r="T1423" i="1" s="1"/>
  <c r="P1424" i="1"/>
  <c r="O1424" i="1"/>
  <c r="S1424" i="1"/>
  <c r="T1424" i="1" s="1"/>
  <c r="N1425" i="1"/>
  <c r="O1425" i="1"/>
  <c r="P1425" i="1"/>
  <c r="S1425" i="1"/>
  <c r="T1425" i="1" s="1"/>
  <c r="P1426" i="1"/>
  <c r="N1426" i="1"/>
  <c r="O1426" i="1"/>
  <c r="O1427" i="1"/>
  <c r="S1429" i="1"/>
  <c r="T1429" i="1" s="1"/>
  <c r="S1430" i="1"/>
  <c r="T1430" i="1" s="1"/>
  <c r="N1431" i="1"/>
  <c r="O1431" i="1"/>
  <c r="P1431" i="1"/>
  <c r="S1431" i="1"/>
  <c r="T1431" i="1" s="1"/>
  <c r="P1432" i="1"/>
  <c r="O1432" i="1"/>
  <c r="S1432" i="1"/>
  <c r="T1432" i="1" s="1"/>
  <c r="N1433" i="1"/>
  <c r="O1433" i="1"/>
  <c r="P1433" i="1"/>
  <c r="S1433" i="1"/>
  <c r="T1433" i="1" s="1"/>
  <c r="P1434" i="1"/>
  <c r="N1434" i="1"/>
  <c r="O1434" i="1"/>
  <c r="S1434" i="1"/>
  <c r="T1434" i="1" s="1"/>
  <c r="O1435" i="1"/>
  <c r="N1436" i="1"/>
  <c r="S1438" i="1"/>
  <c r="T1438" i="1" s="1"/>
  <c r="P1440" i="1"/>
  <c r="O1440" i="1"/>
  <c r="S1440" i="1"/>
  <c r="T1440" i="1" s="1"/>
  <c r="N1441" i="1"/>
  <c r="O1441" i="1"/>
  <c r="P1441" i="1"/>
  <c r="S1441" i="1"/>
  <c r="T1441" i="1" s="1"/>
  <c r="P1442" i="1"/>
  <c r="N1442" i="1"/>
  <c r="O1442" i="1"/>
  <c r="S1442" i="1"/>
  <c r="T1442" i="1" s="1"/>
  <c r="N1444" i="1"/>
  <c r="S1446" i="1"/>
  <c r="T1446" i="1" s="1"/>
  <c r="N1447" i="1"/>
  <c r="P1447" i="1"/>
  <c r="S1447" i="1"/>
  <c r="T1447" i="1" s="1"/>
  <c r="P1448" i="1"/>
  <c r="O1448" i="1"/>
  <c r="S1448" i="1"/>
  <c r="T1448" i="1" s="1"/>
  <c r="N1449" i="1"/>
  <c r="O1449" i="1"/>
  <c r="P1449" i="1"/>
  <c r="S1449" i="1"/>
  <c r="T1449" i="1" s="1"/>
  <c r="P1450" i="1"/>
  <c r="S1450" i="1"/>
  <c r="T1450" i="1" s="1"/>
  <c r="N1451" i="1"/>
  <c r="O1451" i="1"/>
  <c r="P1451" i="1"/>
  <c r="S1451" i="1"/>
  <c r="T1451" i="1" s="1"/>
  <c r="P1452" i="1"/>
  <c r="S1452" i="1"/>
  <c r="T1452" i="1" s="1"/>
  <c r="P1454" i="1"/>
  <c r="S1455" i="1"/>
  <c r="T1455" i="1" s="1"/>
  <c r="N1457" i="1"/>
  <c r="O1457" i="1"/>
  <c r="P1457" i="1"/>
  <c r="S1457" i="1"/>
  <c r="T1457" i="1" s="1"/>
  <c r="P1458" i="1"/>
  <c r="S1458" i="1"/>
  <c r="T1458" i="1" s="1"/>
  <c r="P1459" i="1"/>
  <c r="N1459" i="1"/>
  <c r="O1459" i="1"/>
  <c r="S1459" i="1"/>
  <c r="T1459" i="1" s="1"/>
  <c r="P1460" i="1"/>
  <c r="S1460" i="1"/>
  <c r="T1460" i="1" s="1"/>
  <c r="S1461" i="1"/>
  <c r="T1461" i="1" s="1"/>
  <c r="N1462" i="1"/>
  <c r="P1462" i="1"/>
  <c r="S1462" i="1"/>
  <c r="T1462" i="1" s="1"/>
  <c r="P1463" i="1"/>
  <c r="O1463" i="1"/>
  <c r="S1463" i="1"/>
  <c r="T1463" i="1" s="1"/>
  <c r="N1464" i="1"/>
  <c r="O1464" i="1"/>
  <c r="P1464" i="1"/>
  <c r="S1464" i="1"/>
  <c r="T1464" i="1" s="1"/>
  <c r="P1465" i="1"/>
  <c r="N1465" i="1"/>
  <c r="O1465" i="1"/>
  <c r="S1465" i="1"/>
  <c r="T1465" i="1" s="1"/>
  <c r="O1466" i="1"/>
  <c r="S1468" i="1"/>
  <c r="T1468" i="1" s="1"/>
  <c r="S1469" i="1"/>
  <c r="T1469" i="1" s="1"/>
  <c r="N1470" i="1"/>
  <c r="P1470" i="1"/>
  <c r="S1470" i="1"/>
  <c r="T1470" i="1" s="1"/>
  <c r="P1471" i="1"/>
  <c r="O1471" i="1"/>
  <c r="S1471" i="1"/>
  <c r="T1471" i="1" s="1"/>
  <c r="N1472" i="1"/>
  <c r="O1472" i="1"/>
  <c r="P1472" i="1"/>
  <c r="S1472" i="1"/>
  <c r="T1472" i="1" s="1"/>
  <c r="P1473" i="1"/>
  <c r="N1473" i="1"/>
  <c r="O1473" i="1"/>
  <c r="S1473" i="1"/>
  <c r="T1473" i="1" s="1"/>
  <c r="O1474" i="1"/>
  <c r="S1476" i="1"/>
  <c r="T1476" i="1" s="1"/>
  <c r="S1477" i="1"/>
  <c r="T1477" i="1" s="1"/>
  <c r="N1478" i="1"/>
  <c r="P1478" i="1"/>
  <c r="S1478" i="1"/>
  <c r="T1478" i="1" s="1"/>
  <c r="P1479" i="1"/>
  <c r="O1479" i="1"/>
  <c r="S1479" i="1"/>
  <c r="T1479" i="1" s="1"/>
  <c r="N1480" i="1"/>
  <c r="O1480" i="1"/>
  <c r="P1480" i="1"/>
  <c r="S1480" i="1"/>
  <c r="T1480" i="1" s="1"/>
  <c r="P1481" i="1"/>
  <c r="N1481" i="1"/>
  <c r="O1481" i="1"/>
  <c r="S1481" i="1"/>
  <c r="T1481" i="1" s="1"/>
  <c r="O1482" i="1"/>
  <c r="N1485" i="1"/>
  <c r="O1485" i="1"/>
  <c r="P1485" i="1"/>
  <c r="S1485" i="1"/>
  <c r="T1485" i="1" s="1"/>
  <c r="N1487" i="1"/>
  <c r="O1487" i="1"/>
  <c r="P1487" i="1"/>
  <c r="S1487" i="1"/>
  <c r="T1487" i="1" s="1"/>
  <c r="P1488" i="1"/>
  <c r="S1488" i="1"/>
  <c r="T1488" i="1" s="1"/>
  <c r="N1489" i="1"/>
  <c r="O1489" i="1"/>
  <c r="P1489" i="1"/>
  <c r="S1489" i="1"/>
  <c r="T1489" i="1" s="1"/>
  <c r="P1490" i="1"/>
  <c r="S1490" i="1"/>
  <c r="T1490" i="1" s="1"/>
  <c r="N1491" i="1"/>
  <c r="O1491" i="1"/>
  <c r="P1491" i="1"/>
  <c r="S1491" i="1"/>
  <c r="T1491" i="1" s="1"/>
  <c r="N1493" i="1"/>
  <c r="O1493" i="1"/>
  <c r="P1494" i="1"/>
  <c r="P1495" i="1"/>
  <c r="N1495" i="1"/>
  <c r="O1495" i="1"/>
  <c r="S1495" i="1"/>
  <c r="T1495" i="1" s="1"/>
  <c r="N1497" i="1"/>
  <c r="O1498" i="1"/>
  <c r="N1499" i="1"/>
  <c r="S1501" i="1"/>
  <c r="T1501" i="1" s="1"/>
  <c r="N1502" i="1"/>
  <c r="O1502" i="1"/>
  <c r="P1502" i="1"/>
  <c r="S1502" i="1"/>
  <c r="T1502" i="1" s="1"/>
  <c r="P1503" i="1"/>
  <c r="N1503" i="1"/>
  <c r="O1503" i="1"/>
  <c r="S1503" i="1"/>
  <c r="T1503" i="1" s="1"/>
  <c r="N1504" i="1"/>
  <c r="O1504" i="1"/>
  <c r="P1504" i="1"/>
  <c r="P1505" i="1"/>
  <c r="N1505" i="1"/>
  <c r="O1505" i="1"/>
  <c r="N1507" i="1"/>
  <c r="S1509" i="1"/>
  <c r="T1509" i="1" s="1"/>
  <c r="P1511" i="1"/>
  <c r="N1511" i="1"/>
  <c r="O1511" i="1"/>
  <c r="S1511" i="1"/>
  <c r="T1511" i="1" s="1"/>
  <c r="N1512" i="1"/>
  <c r="O1512" i="1"/>
  <c r="P1512" i="1"/>
  <c r="P1513" i="1"/>
  <c r="N1513" i="1"/>
  <c r="O1513" i="1"/>
  <c r="O1514" i="1"/>
  <c r="N1515" i="1"/>
  <c r="S1517" i="1"/>
  <c r="T1517" i="1" s="1"/>
  <c r="N1518" i="1"/>
  <c r="O1518" i="1"/>
  <c r="P1518" i="1"/>
  <c r="S1518" i="1"/>
  <c r="T1518" i="1" s="1"/>
  <c r="P1519" i="1"/>
  <c r="N1519" i="1"/>
  <c r="O1519" i="1"/>
  <c r="S1519" i="1"/>
  <c r="T1519" i="1" s="1"/>
  <c r="N1520" i="1"/>
  <c r="O1520" i="1"/>
  <c r="P1520" i="1"/>
  <c r="P1521" i="1"/>
  <c r="N1521" i="1"/>
  <c r="O1521" i="1"/>
  <c r="N1523" i="1"/>
  <c r="S1525" i="1"/>
  <c r="T1525" i="1" s="1"/>
  <c r="N1526" i="1"/>
  <c r="O1526" i="1"/>
  <c r="P1526" i="1"/>
  <c r="S1526" i="1"/>
  <c r="T1526" i="1" s="1"/>
  <c r="P1527" i="1"/>
  <c r="N1527" i="1"/>
  <c r="O1527" i="1"/>
  <c r="S1527" i="1"/>
  <c r="T1527" i="1" s="1"/>
  <c r="N1528" i="1"/>
  <c r="O1528" i="1"/>
  <c r="P1528" i="1"/>
  <c r="P1529" i="1"/>
  <c r="N1529" i="1"/>
  <c r="O1529" i="1"/>
  <c r="O1530" i="1"/>
  <c r="N1531" i="1"/>
  <c r="S1533" i="1"/>
  <c r="T1533" i="1" s="1"/>
  <c r="N1534" i="1"/>
  <c r="P1534" i="1"/>
  <c r="S1534" i="1"/>
  <c r="T1534" i="1" s="1"/>
  <c r="P1535" i="1"/>
  <c r="N1536" i="1"/>
  <c r="O1536" i="1"/>
  <c r="P1536" i="1"/>
  <c r="S1536" i="1"/>
  <c r="T1536" i="1" s="1"/>
  <c r="P1537" i="1"/>
  <c r="N1537" i="1"/>
  <c r="O1537" i="1"/>
  <c r="S1537" i="1"/>
  <c r="T1537" i="1" s="1"/>
  <c r="N1539" i="1"/>
  <c r="S1541" i="1"/>
  <c r="T1541" i="1" s="1"/>
  <c r="N1542" i="1"/>
  <c r="P1542" i="1"/>
  <c r="S1542" i="1"/>
  <c r="T1542" i="1" s="1"/>
  <c r="P1543" i="1"/>
  <c r="O1543" i="1"/>
  <c r="S1543" i="1"/>
  <c r="T1543" i="1" s="1"/>
  <c r="N1544" i="1"/>
  <c r="O1544" i="1"/>
  <c r="P1544" i="1"/>
  <c r="S1544" i="1"/>
  <c r="T1544" i="1" s="1"/>
  <c r="P1545" i="1"/>
  <c r="N1545" i="1"/>
  <c r="O1545" i="1"/>
  <c r="O1546" i="1"/>
  <c r="S1549" i="1"/>
  <c r="T1549" i="1" s="1"/>
  <c r="N1550" i="1"/>
  <c r="P1550" i="1"/>
  <c r="S1550" i="1"/>
  <c r="T1550" i="1" s="1"/>
  <c r="P1551" i="1"/>
  <c r="O1551" i="1"/>
  <c r="S1551" i="1"/>
  <c r="T1551" i="1" s="1"/>
  <c r="N1552" i="1"/>
  <c r="O1552" i="1"/>
  <c r="P1552" i="1"/>
  <c r="S1552" i="1"/>
  <c r="T1552" i="1" s="1"/>
  <c r="P1553" i="1"/>
  <c r="N1553" i="1"/>
  <c r="O1553" i="1"/>
  <c r="O1554" i="1"/>
  <c r="N1555" i="1"/>
  <c r="S1556" i="1"/>
  <c r="T1556" i="1" s="1"/>
  <c r="N1558" i="1"/>
  <c r="N1560" i="1"/>
  <c r="O1560" i="1"/>
  <c r="P1560" i="1"/>
  <c r="S1560" i="1"/>
  <c r="T1560" i="1" s="1"/>
  <c r="P1561" i="1"/>
  <c r="N1563" i="1"/>
  <c r="S1564" i="1"/>
  <c r="T1564" i="1" s="1"/>
  <c r="S1565" i="1"/>
  <c r="T1565" i="1" s="1"/>
  <c r="N1566" i="1"/>
  <c r="P1566" i="1"/>
  <c r="S1566" i="1"/>
  <c r="T1566" i="1" s="1"/>
  <c r="P1567" i="1"/>
  <c r="O1567" i="1"/>
  <c r="S1567" i="1"/>
  <c r="T1567" i="1" s="1"/>
  <c r="P1569" i="1"/>
  <c r="N1569" i="1"/>
  <c r="O1569" i="1"/>
  <c r="O1570" i="1"/>
  <c r="S1572" i="1"/>
  <c r="T1572" i="1" s="1"/>
  <c r="S1573" i="1"/>
  <c r="T1573" i="1" s="1"/>
  <c r="N1574" i="1"/>
  <c r="O1574" i="1"/>
  <c r="P1574" i="1"/>
  <c r="S1574" i="1"/>
  <c r="T1574" i="1" s="1"/>
  <c r="P1575" i="1"/>
  <c r="O1575" i="1"/>
  <c r="S1575" i="1"/>
  <c r="T1575" i="1" s="1"/>
  <c r="N1576" i="1"/>
  <c r="O1576" i="1"/>
  <c r="P1576" i="1"/>
  <c r="P1577" i="1"/>
  <c r="N1577" i="1"/>
  <c r="O1577" i="1"/>
  <c r="O1578" i="1"/>
  <c r="S1578" i="1"/>
  <c r="T1578" i="1" s="1"/>
  <c r="N1579" i="1"/>
  <c r="S1579" i="1"/>
  <c r="T1579" i="1" s="1"/>
  <c r="P1580" i="1"/>
  <c r="S1580" i="1"/>
  <c r="T1580" i="1" s="1"/>
  <c r="S1581" i="1"/>
  <c r="T1581" i="1" s="1"/>
  <c r="S1582" i="1"/>
  <c r="T1582" i="1" s="1"/>
  <c r="N1583" i="1"/>
  <c r="P1583" i="1"/>
  <c r="S1583" i="1"/>
  <c r="T1583" i="1" s="1"/>
  <c r="P1584" i="1"/>
  <c r="O1584" i="1"/>
  <c r="S1584" i="1"/>
  <c r="T1584" i="1" s="1"/>
  <c r="N1585" i="1"/>
  <c r="O1585" i="1"/>
  <c r="P1585" i="1"/>
  <c r="S1585" i="1"/>
  <c r="T1585" i="1" s="1"/>
  <c r="P1586" i="1"/>
  <c r="N1586" i="1"/>
  <c r="O1586" i="1"/>
  <c r="S1586" i="1"/>
  <c r="T1586" i="1" s="1"/>
  <c r="O1587" i="1"/>
  <c r="S1590" i="1"/>
  <c r="T1590" i="1" s="1"/>
  <c r="N1591" i="1"/>
  <c r="P1591" i="1"/>
  <c r="S1591" i="1"/>
  <c r="T1591" i="1" s="1"/>
  <c r="P1592" i="1"/>
  <c r="O1592" i="1"/>
  <c r="S1592" i="1"/>
  <c r="T1592" i="1" s="1"/>
  <c r="N1593" i="1"/>
  <c r="O1593" i="1"/>
  <c r="P1593" i="1"/>
  <c r="S1593" i="1"/>
  <c r="T1593" i="1" s="1"/>
  <c r="P1594" i="1"/>
  <c r="N1594" i="1"/>
  <c r="O1594" i="1"/>
  <c r="S1594" i="1"/>
  <c r="T1594" i="1" s="1"/>
  <c r="O1595" i="1"/>
  <c r="S1597" i="1"/>
  <c r="T1597" i="1" s="1"/>
  <c r="N1599" i="1"/>
  <c r="P1599" i="1"/>
  <c r="S1599" i="1"/>
  <c r="T1599" i="1" s="1"/>
  <c r="P1600" i="1"/>
  <c r="O1600" i="1"/>
  <c r="S1600" i="1"/>
  <c r="T1600" i="1" s="1"/>
  <c r="N1601" i="1"/>
  <c r="O1601" i="1"/>
  <c r="P1601" i="1"/>
  <c r="S1601" i="1"/>
  <c r="T1601" i="1" s="1"/>
  <c r="P1602" i="1"/>
  <c r="N1602" i="1"/>
  <c r="O1602" i="1"/>
  <c r="S1602" i="1"/>
  <c r="T1602" i="1" s="1"/>
  <c r="N1607" i="1"/>
  <c r="P1607" i="1"/>
  <c r="S1607" i="1"/>
  <c r="T1607" i="1" s="1"/>
  <c r="O1608" i="1"/>
  <c r="S1608" i="1"/>
  <c r="T1608" i="1" s="1"/>
  <c r="N1609" i="1"/>
  <c r="O1609" i="1"/>
  <c r="P1609" i="1"/>
  <c r="S1609" i="1"/>
  <c r="T1609" i="1" s="1"/>
  <c r="P1610" i="1"/>
  <c r="N1610" i="1"/>
  <c r="O1610" i="1"/>
  <c r="S1610" i="1"/>
  <c r="T1610" i="1" s="1"/>
  <c r="O1611" i="1"/>
  <c r="S1613" i="1"/>
  <c r="T1613" i="1" s="1"/>
  <c r="S1614" i="1"/>
  <c r="T1614" i="1" s="1"/>
  <c r="N1615" i="1"/>
  <c r="P1615" i="1"/>
  <c r="S1615" i="1"/>
  <c r="T1615" i="1" s="1"/>
  <c r="P1616" i="1"/>
  <c r="O1616" i="1"/>
  <c r="S1616" i="1"/>
  <c r="T1616" i="1" s="1"/>
  <c r="N1617" i="1"/>
  <c r="O1617" i="1"/>
  <c r="P1617" i="1"/>
  <c r="S1617" i="1"/>
  <c r="T1617" i="1" s="1"/>
  <c r="S1618" i="1"/>
  <c r="T1618" i="1" s="1"/>
  <c r="O1619" i="1"/>
  <c r="S1622" i="1"/>
  <c r="T1622" i="1" s="1"/>
  <c r="N1623" i="1"/>
  <c r="P1623" i="1"/>
  <c r="S1623" i="1"/>
  <c r="T1623" i="1" s="1"/>
  <c r="N1625" i="1"/>
  <c r="O1625" i="1"/>
  <c r="P1625" i="1"/>
  <c r="S1625" i="1"/>
  <c r="T1625" i="1" s="1"/>
  <c r="P1626" i="1"/>
  <c r="N1626" i="1"/>
  <c r="O1626" i="1"/>
  <c r="S1626" i="1"/>
  <c r="T1626" i="1" s="1"/>
  <c r="O1627" i="1"/>
  <c r="N1628" i="1"/>
  <c r="O1628" i="1"/>
  <c r="O1629" i="1"/>
  <c r="S1629" i="1"/>
  <c r="T1629" i="1" s="1"/>
  <c r="N1630" i="1"/>
  <c r="S1630" i="1"/>
  <c r="T1630" i="1" s="1"/>
  <c r="P1631" i="1"/>
  <c r="S1631" i="1"/>
  <c r="T1631" i="1" s="1"/>
  <c r="N1633" i="1"/>
  <c r="O1633" i="1"/>
  <c r="P1633" i="1"/>
  <c r="S1633" i="1"/>
  <c r="T1633" i="1" s="1"/>
  <c r="P1634" i="1"/>
  <c r="N1634" i="1"/>
  <c r="O1634" i="1"/>
  <c r="S1634" i="1"/>
  <c r="T1634" i="1" s="1"/>
  <c r="O1637" i="1"/>
  <c r="N1638" i="1"/>
  <c r="S1638" i="1"/>
  <c r="T1638" i="1" s="1"/>
  <c r="N1640" i="1"/>
  <c r="O1640" i="1"/>
  <c r="O1641" i="1"/>
  <c r="S1641" i="1"/>
  <c r="T1641" i="1" s="1"/>
  <c r="N1642" i="1"/>
  <c r="S1642" i="1"/>
  <c r="T1642" i="1" s="1"/>
  <c r="P1643" i="1"/>
  <c r="S1643" i="1"/>
  <c r="T1643" i="1" s="1"/>
  <c r="S1645" i="1"/>
  <c r="T1645" i="1" s="1"/>
  <c r="N1646" i="1"/>
  <c r="O1646" i="1"/>
  <c r="P1646" i="1"/>
  <c r="S1646" i="1"/>
  <c r="T1646" i="1" s="1"/>
  <c r="P1647" i="1"/>
  <c r="O1647" i="1"/>
  <c r="S1647" i="1"/>
  <c r="T1647" i="1" s="1"/>
  <c r="N1648" i="1"/>
  <c r="O1648" i="1"/>
  <c r="P1648" i="1"/>
  <c r="S1648" i="1"/>
  <c r="T1648" i="1" s="1"/>
  <c r="P1649" i="1"/>
  <c r="N1649" i="1"/>
  <c r="O1649" i="1"/>
  <c r="O1650" i="1"/>
  <c r="S1652" i="1"/>
  <c r="T1652" i="1" s="1"/>
  <c r="S1653" i="1"/>
  <c r="T1653" i="1" s="1"/>
  <c r="N1654" i="1"/>
  <c r="P1654" i="1"/>
  <c r="S1654" i="1"/>
  <c r="T1654" i="1" s="1"/>
  <c r="P1655" i="1"/>
  <c r="O1655" i="1"/>
  <c r="S1655" i="1"/>
  <c r="T1655" i="1" s="1"/>
  <c r="N1656" i="1"/>
  <c r="O1656" i="1"/>
  <c r="P1656" i="1"/>
  <c r="S1656" i="1"/>
  <c r="T1656" i="1" s="1"/>
  <c r="P1657" i="1"/>
  <c r="N1657" i="1"/>
  <c r="O1657" i="1"/>
  <c r="O1658" i="1"/>
  <c r="N1659" i="1"/>
  <c r="S1660" i="1"/>
  <c r="T1660" i="1" s="1"/>
  <c r="N1662" i="1"/>
  <c r="P1662" i="1"/>
  <c r="S1662" i="1"/>
  <c r="T1662" i="1" s="1"/>
  <c r="P1663" i="1"/>
  <c r="O1663" i="1"/>
  <c r="S1663" i="1"/>
  <c r="T1663" i="1" s="1"/>
  <c r="N1664" i="1"/>
  <c r="O1664" i="1"/>
  <c r="P1664" i="1"/>
  <c r="S1664" i="1"/>
  <c r="T1664" i="1" s="1"/>
  <c r="P1665" i="1"/>
  <c r="N1665" i="1"/>
  <c r="O1665" i="1"/>
  <c r="S1667" i="1"/>
  <c r="T1667" i="1" s="1"/>
  <c r="S1668" i="1"/>
  <c r="T1668" i="1" s="1"/>
  <c r="P1669" i="1"/>
  <c r="O1669" i="1"/>
  <c r="S1669" i="1"/>
  <c r="T1669" i="1" s="1"/>
  <c r="N1670" i="1"/>
  <c r="O1670" i="1"/>
  <c r="P1670" i="1"/>
  <c r="S1670" i="1"/>
  <c r="T1670" i="1" s="1"/>
  <c r="P1671" i="1"/>
  <c r="N1671" i="1"/>
  <c r="O1671" i="1"/>
  <c r="S1671" i="1"/>
  <c r="T1671" i="1" s="1"/>
  <c r="N1673" i="1"/>
  <c r="S1674" i="1"/>
  <c r="T1674" i="1" s="1"/>
  <c r="S1675" i="1"/>
  <c r="T1675" i="1" s="1"/>
  <c r="N1676" i="1"/>
  <c r="P1676" i="1"/>
  <c r="S1676" i="1"/>
  <c r="T1676" i="1" s="1"/>
  <c r="P1677" i="1"/>
  <c r="O1677" i="1"/>
  <c r="S1677" i="1"/>
  <c r="T1677" i="1" s="1"/>
  <c r="N1678" i="1"/>
  <c r="O1678" i="1"/>
  <c r="P1679" i="1"/>
  <c r="N1679" i="1"/>
  <c r="O1679" i="1"/>
  <c r="O1680" i="1"/>
  <c r="N1681" i="1"/>
  <c r="S1683" i="1"/>
  <c r="T1683" i="1" s="1"/>
  <c r="N1684" i="1"/>
  <c r="P1684" i="1"/>
  <c r="S1684" i="1"/>
  <c r="T1684" i="1" s="1"/>
  <c r="P1685" i="1"/>
  <c r="O1685" i="1"/>
  <c r="S1685" i="1"/>
  <c r="T1685" i="1" s="1"/>
  <c r="N1686" i="1"/>
  <c r="O1686" i="1"/>
  <c r="P1686" i="1"/>
  <c r="S1686" i="1"/>
  <c r="T1686" i="1" s="1"/>
  <c r="P1687" i="1"/>
  <c r="N1687" i="1"/>
  <c r="O1687" i="1"/>
  <c r="O1688" i="1"/>
  <c r="S1691" i="1"/>
  <c r="T1691" i="1" s="1"/>
  <c r="N1692" i="1"/>
  <c r="P1692" i="1"/>
  <c r="S1692" i="1"/>
  <c r="T1692" i="1" s="1"/>
  <c r="O1694" i="1"/>
  <c r="P1695" i="1"/>
  <c r="N1695" i="1"/>
  <c r="O1696" i="1"/>
  <c r="N1697" i="1"/>
  <c r="S1698" i="1"/>
  <c r="T1698" i="1" s="1"/>
  <c r="P1701" i="1"/>
  <c r="N1702" i="1"/>
  <c r="O1702" i="1"/>
  <c r="P1702" i="1"/>
  <c r="S1702" i="1"/>
  <c r="T1702" i="1" s="1"/>
  <c r="N1703" i="1"/>
  <c r="S1706" i="1"/>
  <c r="T1706" i="1" s="1"/>
  <c r="S1707" i="1"/>
  <c r="T1707" i="1" s="1"/>
  <c r="N1708" i="1"/>
  <c r="P1708" i="1"/>
  <c r="S1708" i="1"/>
  <c r="T1708" i="1" s="1"/>
  <c r="P1709" i="1"/>
  <c r="O1709" i="1"/>
  <c r="S1709" i="1"/>
  <c r="T1709" i="1" s="1"/>
  <c r="N1710" i="1"/>
  <c r="O1710" i="1"/>
  <c r="P1710" i="1"/>
  <c r="S1710" i="1"/>
  <c r="T1710" i="1" s="1"/>
  <c r="P1711" i="1"/>
  <c r="N1711" i="1"/>
  <c r="O1711" i="1"/>
  <c r="N1712" i="1"/>
  <c r="S1714" i="1"/>
  <c r="T1714" i="1" s="1"/>
  <c r="P1715" i="1"/>
  <c r="O1715" i="1"/>
  <c r="S1715" i="1"/>
  <c r="T1715" i="1" s="1"/>
  <c r="N1716" i="1"/>
  <c r="O1716" i="1"/>
  <c r="P1716" i="1"/>
  <c r="S1716" i="1"/>
  <c r="T1716" i="1" s="1"/>
  <c r="P1717" i="1"/>
  <c r="N1717" i="1"/>
  <c r="O1717" i="1"/>
  <c r="S1717" i="1"/>
  <c r="T1717" i="1" s="1"/>
  <c r="N1719" i="1"/>
  <c r="S1720" i="1"/>
  <c r="T1720" i="1" s="1"/>
  <c r="S1721" i="1"/>
  <c r="T1721" i="1" s="1"/>
  <c r="N1722" i="1"/>
  <c r="P1722" i="1"/>
  <c r="S1722" i="1"/>
  <c r="T1722" i="1" s="1"/>
  <c r="P1723" i="1"/>
  <c r="O1723" i="1"/>
  <c r="S1723" i="1"/>
  <c r="T1723" i="1" s="1"/>
  <c r="N1724" i="1"/>
  <c r="O1724" i="1"/>
  <c r="P1724" i="1"/>
  <c r="S1724" i="1"/>
  <c r="T1724" i="1" s="1"/>
  <c r="P1725" i="1"/>
  <c r="N1725" i="1"/>
  <c r="O1725" i="1"/>
  <c r="O1726" i="1"/>
  <c r="N1727" i="1"/>
  <c r="S1729" i="1"/>
  <c r="T1729" i="1" s="1"/>
  <c r="N1730" i="1"/>
  <c r="P1730" i="1"/>
  <c r="S1730" i="1"/>
  <c r="T1730" i="1" s="1"/>
  <c r="P1731" i="1"/>
  <c r="O1731" i="1"/>
  <c r="S1731" i="1"/>
  <c r="T1731" i="1" s="1"/>
  <c r="P1732" i="1"/>
  <c r="S1732" i="1"/>
  <c r="T1732" i="1" s="1"/>
  <c r="P1733" i="1"/>
  <c r="N1733" i="1"/>
  <c r="O1733" i="1"/>
  <c r="O1734" i="1"/>
  <c r="S1736" i="1"/>
  <c r="T1736" i="1" s="1"/>
  <c r="S1737" i="1"/>
  <c r="T1737" i="1" s="1"/>
  <c r="N1738" i="1"/>
  <c r="P1738" i="1"/>
  <c r="S1738" i="1"/>
  <c r="T1738" i="1" s="1"/>
  <c r="P1739" i="1"/>
  <c r="O1739" i="1"/>
  <c r="S1739" i="1"/>
  <c r="T1739" i="1" s="1"/>
  <c r="N1740" i="1"/>
  <c r="O1740" i="1"/>
  <c r="P1740" i="1"/>
  <c r="S1740" i="1"/>
  <c r="T1740" i="1" s="1"/>
  <c r="P1741" i="1"/>
  <c r="N1741" i="1"/>
  <c r="O1741" i="1"/>
  <c r="O1742" i="1"/>
  <c r="N1743" i="1"/>
  <c r="S1744" i="1"/>
  <c r="T1744" i="1" s="1"/>
  <c r="N1746" i="1"/>
  <c r="P1746" i="1"/>
  <c r="S1746" i="1"/>
  <c r="T1746" i="1" s="1"/>
  <c r="P1747" i="1"/>
  <c r="O1747" i="1"/>
  <c r="S1747" i="1"/>
  <c r="T1747" i="1" s="1"/>
  <c r="N1748" i="1"/>
  <c r="O1748" i="1"/>
  <c r="P1748" i="1"/>
  <c r="S1748" i="1"/>
  <c r="T1748" i="1" s="1"/>
  <c r="P1749" i="1"/>
  <c r="N1749" i="1"/>
  <c r="O1749" i="1"/>
  <c r="N1751" i="1"/>
  <c r="S1752" i="1"/>
  <c r="T1752" i="1" s="1"/>
  <c r="S1753" i="1"/>
  <c r="T1753" i="1" s="1"/>
  <c r="N1754" i="1"/>
  <c r="P1754" i="1"/>
  <c r="S1754" i="1"/>
  <c r="T1754" i="1" s="1"/>
  <c r="P1755" i="1"/>
  <c r="O1755" i="1"/>
  <c r="S1755" i="1"/>
  <c r="T1755" i="1" s="1"/>
  <c r="N1756" i="1"/>
  <c r="O1756" i="1"/>
  <c r="P1756" i="1"/>
  <c r="S1756" i="1"/>
  <c r="T1756" i="1" s="1"/>
  <c r="P1757" i="1"/>
  <c r="N1757" i="1"/>
  <c r="O1757" i="1"/>
  <c r="O1758" i="1"/>
  <c r="N1759" i="1"/>
  <c r="S1761" i="1"/>
  <c r="T1761" i="1" s="1"/>
  <c r="N1762" i="1"/>
  <c r="P1762" i="1"/>
  <c r="S1762" i="1"/>
  <c r="T1762" i="1" s="1"/>
  <c r="P1763" i="1"/>
  <c r="O1763" i="1"/>
  <c r="S1763" i="1"/>
  <c r="T1763" i="1" s="1"/>
  <c r="P1764" i="1"/>
  <c r="O1766" i="1"/>
  <c r="S1768" i="1"/>
  <c r="T1768" i="1" s="1"/>
  <c r="S1769" i="1"/>
  <c r="T1769" i="1" s="1"/>
  <c r="N1770" i="1"/>
  <c r="P1770" i="1"/>
  <c r="S1770" i="1"/>
  <c r="T1770" i="1" s="1"/>
  <c r="O1771" i="1"/>
  <c r="S1771" i="1"/>
  <c r="T1771" i="1" s="1"/>
  <c r="N1772" i="1"/>
  <c r="O1772" i="1"/>
  <c r="P1772" i="1"/>
  <c r="S1772" i="1"/>
  <c r="T1772" i="1" s="1"/>
  <c r="P1773" i="1"/>
  <c r="N1773" i="1"/>
  <c r="O1773" i="1"/>
  <c r="S1773" i="1"/>
  <c r="T1773" i="1" s="1"/>
  <c r="S1776" i="1"/>
  <c r="T1776" i="1" s="1"/>
  <c r="S1778" i="1"/>
  <c r="T1778" i="1" s="1"/>
  <c r="P1779" i="1"/>
  <c r="O1779" i="1"/>
  <c r="S1779" i="1"/>
  <c r="T1779" i="1" s="1"/>
  <c r="N1780" i="1"/>
  <c r="O1780" i="1"/>
  <c r="P1780" i="1"/>
  <c r="S1780" i="1"/>
  <c r="T1780" i="1" s="1"/>
  <c r="P1781" i="1"/>
  <c r="N1781" i="1"/>
  <c r="O1781" i="1"/>
  <c r="S1781" i="1"/>
  <c r="T1781" i="1" s="1"/>
  <c r="O1782" i="1"/>
  <c r="S1784" i="1"/>
  <c r="T1784" i="1" s="1"/>
  <c r="S1785" i="1"/>
  <c r="T1785" i="1" s="1"/>
  <c r="P1786" i="1"/>
  <c r="P1787" i="1"/>
  <c r="O1787" i="1"/>
  <c r="S1787" i="1"/>
  <c r="T1787" i="1" s="1"/>
  <c r="N1788" i="1"/>
  <c r="O1788" i="1"/>
  <c r="P1788" i="1"/>
  <c r="S1788" i="1"/>
  <c r="T1788" i="1" s="1"/>
  <c r="P1789" i="1"/>
  <c r="N1789" i="1"/>
  <c r="O1789" i="1"/>
  <c r="S1789" i="1"/>
  <c r="T1789" i="1" s="1"/>
  <c r="O1790" i="1"/>
  <c r="S1791" i="1"/>
  <c r="T1791" i="1" s="1"/>
  <c r="N1793" i="1"/>
  <c r="P1793" i="1"/>
  <c r="S1793" i="1"/>
  <c r="T1793" i="1" s="1"/>
  <c r="P1794" i="1"/>
  <c r="O1794" i="1"/>
  <c r="S1794" i="1"/>
  <c r="T1794" i="1" s="1"/>
  <c r="N1795" i="1"/>
  <c r="O1795" i="1"/>
  <c r="P1795" i="1"/>
  <c r="S1795" i="1"/>
  <c r="T1795" i="1" s="1"/>
  <c r="P1796" i="1"/>
  <c r="N1796" i="1"/>
  <c r="O1796" i="1"/>
  <c r="S1796" i="1"/>
  <c r="T1796" i="1" s="1"/>
  <c r="S1799" i="1"/>
  <c r="T1799" i="1" s="1"/>
  <c r="S1800" i="1"/>
  <c r="T1800" i="1" s="1"/>
  <c r="P1802" i="1"/>
  <c r="O1802" i="1"/>
  <c r="S1802" i="1"/>
  <c r="T1802" i="1" s="1"/>
  <c r="N1803" i="1"/>
  <c r="O1803" i="1"/>
  <c r="P1803" i="1"/>
  <c r="S1803" i="1"/>
  <c r="T1803" i="1" s="1"/>
  <c r="P1804" i="1"/>
  <c r="N1804" i="1"/>
  <c r="O1804" i="1"/>
  <c r="S1804" i="1"/>
  <c r="T1804" i="1" s="1"/>
  <c r="O1805" i="1"/>
  <c r="S1807" i="1"/>
  <c r="T1807" i="1" s="1"/>
  <c r="S1808" i="1"/>
  <c r="T1808" i="1" s="1"/>
  <c r="N1809" i="1"/>
  <c r="P1809" i="1"/>
  <c r="S1809" i="1"/>
  <c r="T1809" i="1" s="1"/>
  <c r="P1810" i="1"/>
  <c r="O1810" i="1"/>
  <c r="S1810" i="1"/>
  <c r="T1810" i="1" s="1"/>
  <c r="N1811" i="1"/>
  <c r="O1811" i="1"/>
  <c r="P1811" i="1"/>
  <c r="S1811" i="1"/>
  <c r="T1811" i="1" s="1"/>
  <c r="P1812" i="1"/>
  <c r="S1812" i="1"/>
  <c r="T1812" i="1" s="1"/>
  <c r="O1813" i="1"/>
  <c r="S1815" i="1"/>
  <c r="T1815" i="1" s="1"/>
  <c r="S1816" i="1"/>
  <c r="T1816" i="1" s="1"/>
  <c r="N1817" i="1"/>
  <c r="P1817" i="1"/>
  <c r="S1817" i="1"/>
  <c r="T1817" i="1" s="1"/>
  <c r="P1818" i="1"/>
  <c r="O1818" i="1"/>
  <c r="S1818" i="1"/>
  <c r="T1818" i="1" s="1"/>
  <c r="N1819" i="1"/>
  <c r="O1819" i="1"/>
  <c r="P1819" i="1"/>
  <c r="S1819" i="1"/>
  <c r="T1819" i="1" s="1"/>
  <c r="P1820" i="1"/>
  <c r="N1820" i="1"/>
  <c r="O1820" i="1"/>
  <c r="S1820" i="1"/>
  <c r="T1820" i="1" s="1"/>
  <c r="O1821" i="1"/>
  <c r="S1823" i="1"/>
  <c r="T1823" i="1" s="1"/>
  <c r="S1824" i="1"/>
  <c r="T1824" i="1" s="1"/>
  <c r="N1825" i="1"/>
  <c r="P1825" i="1"/>
  <c r="S1825" i="1"/>
  <c r="T1825" i="1" s="1"/>
  <c r="P1826" i="1"/>
  <c r="O1826" i="1"/>
  <c r="S1826" i="1"/>
  <c r="T1826" i="1" s="1"/>
  <c r="N1827" i="1"/>
  <c r="O1827" i="1"/>
  <c r="P1827" i="1"/>
  <c r="S1827" i="1"/>
  <c r="T1827" i="1" s="1"/>
  <c r="P1828" i="1"/>
  <c r="N1828" i="1"/>
  <c r="O1828" i="1"/>
  <c r="S1828" i="1"/>
  <c r="T1828" i="1" s="1"/>
  <c r="O1829" i="1"/>
  <c r="P1830" i="1"/>
  <c r="N1830" i="1"/>
  <c r="O1830" i="1"/>
  <c r="N1831" i="1"/>
  <c r="O1831" i="1"/>
  <c r="N1833" i="1"/>
  <c r="P1834" i="1"/>
  <c r="N1835" i="1"/>
  <c r="O1835" i="1"/>
  <c r="P1835" i="1"/>
  <c r="S1835" i="1"/>
  <c r="T1835" i="1" s="1"/>
  <c r="P1836" i="1"/>
  <c r="O1836" i="1"/>
  <c r="S1836" i="1"/>
  <c r="T1836" i="1" s="1"/>
  <c r="N1837" i="1"/>
  <c r="O1837" i="1"/>
  <c r="P1837" i="1"/>
  <c r="P1838" i="1"/>
  <c r="N1838" i="1"/>
  <c r="O1838" i="1"/>
  <c r="N1839" i="1"/>
  <c r="O1839" i="1"/>
  <c r="P1840" i="1"/>
  <c r="N1840" i="1"/>
  <c r="N1841" i="1"/>
  <c r="P1842" i="1"/>
  <c r="N1843" i="1"/>
  <c r="O1843" i="1"/>
  <c r="P1843" i="1"/>
  <c r="S1843" i="1"/>
  <c r="T1843" i="1" s="1"/>
  <c r="N1844" i="1"/>
  <c r="O1844" i="1"/>
  <c r="P1844" i="1"/>
  <c r="S1844" i="1"/>
  <c r="T1844" i="1" s="1"/>
  <c r="O1845" i="1"/>
  <c r="N1845" i="1"/>
  <c r="N1846" i="1"/>
  <c r="O1846" i="1"/>
  <c r="P1846" i="1"/>
  <c r="S1846" i="1"/>
  <c r="T1846" i="1" s="1"/>
  <c r="O1847" i="1"/>
  <c r="N1847" i="1"/>
  <c r="N1848" i="1"/>
  <c r="O1848" i="1"/>
  <c r="P1848" i="1"/>
  <c r="S1848" i="1"/>
  <c r="T1848" i="1" s="1"/>
  <c r="O1849" i="1"/>
  <c r="N1849" i="1"/>
  <c r="N1850" i="1"/>
  <c r="O1850" i="1"/>
  <c r="P1850" i="1"/>
  <c r="S1850" i="1"/>
  <c r="T1850" i="1" s="1"/>
  <c r="O1851" i="1"/>
  <c r="N1851" i="1"/>
  <c r="N1852" i="1"/>
  <c r="O1852" i="1"/>
  <c r="P1852" i="1"/>
  <c r="S1852" i="1"/>
  <c r="T1852" i="1" s="1"/>
  <c r="O1853" i="1"/>
  <c r="N1853" i="1"/>
  <c r="N1854" i="1"/>
  <c r="O1854" i="1"/>
  <c r="P1854" i="1"/>
  <c r="S1854" i="1"/>
  <c r="T1854" i="1" s="1"/>
  <c r="O1855" i="1"/>
  <c r="N1855" i="1"/>
  <c r="N1856" i="1"/>
  <c r="O1856" i="1"/>
  <c r="P1856" i="1"/>
  <c r="S1856" i="1"/>
  <c r="T1856" i="1" s="1"/>
  <c r="O1857" i="1"/>
  <c r="N1857" i="1"/>
  <c r="N1858" i="1"/>
  <c r="O1858" i="1"/>
  <c r="P1858" i="1"/>
  <c r="S1858" i="1"/>
  <c r="T1858" i="1" s="1"/>
  <c r="O1859" i="1"/>
  <c r="N1859" i="1"/>
  <c r="N1860" i="1"/>
  <c r="O1860" i="1"/>
  <c r="P1860" i="1"/>
  <c r="S1860" i="1"/>
  <c r="T1860" i="1" s="1"/>
  <c r="O1861" i="1"/>
  <c r="N1861" i="1"/>
  <c r="N1862" i="1"/>
  <c r="O1862" i="1"/>
  <c r="P1862" i="1"/>
  <c r="S1862" i="1"/>
  <c r="T1862" i="1" s="1"/>
  <c r="O1863" i="1"/>
  <c r="N1863" i="1"/>
  <c r="N1864" i="1"/>
  <c r="O1864" i="1"/>
  <c r="P1864" i="1"/>
  <c r="S1864" i="1"/>
  <c r="T1864" i="1" s="1"/>
  <c r="O1865" i="1"/>
  <c r="N1865" i="1"/>
  <c r="N1866" i="1"/>
  <c r="O1866" i="1"/>
  <c r="P1866" i="1"/>
  <c r="S1866" i="1"/>
  <c r="T1866" i="1" s="1"/>
  <c r="O1867" i="1"/>
  <c r="N1867" i="1"/>
  <c r="O1869" i="1"/>
  <c r="N1869" i="1"/>
  <c r="N1870" i="1"/>
  <c r="O1870" i="1"/>
  <c r="P1870" i="1"/>
  <c r="S1870" i="1"/>
  <c r="T1870" i="1" s="1"/>
  <c r="O1871" i="1"/>
  <c r="N1871" i="1"/>
  <c r="N1872" i="1"/>
  <c r="O1872" i="1"/>
  <c r="O1873" i="1"/>
  <c r="N1873" i="1"/>
  <c r="N1874" i="1"/>
  <c r="O1874" i="1"/>
  <c r="P1874" i="1"/>
  <c r="S1874" i="1"/>
  <c r="T1874" i="1" s="1"/>
  <c r="O1875" i="1"/>
  <c r="N1875" i="1"/>
  <c r="N1876" i="1"/>
  <c r="O1876" i="1"/>
  <c r="P1876" i="1"/>
  <c r="S1876" i="1"/>
  <c r="T1876" i="1" s="1"/>
  <c r="O1877" i="1"/>
  <c r="N1877" i="1"/>
  <c r="N1878" i="1"/>
  <c r="O1878" i="1"/>
  <c r="P1878" i="1"/>
  <c r="S1878" i="1"/>
  <c r="T1878" i="1" s="1"/>
  <c r="O1879" i="1"/>
  <c r="N1879" i="1"/>
  <c r="N1880" i="1"/>
  <c r="O1880" i="1"/>
  <c r="P1880" i="1"/>
  <c r="S1880" i="1"/>
  <c r="T1880" i="1" s="1"/>
  <c r="O1881" i="1"/>
  <c r="N1881" i="1"/>
  <c r="N1882" i="1"/>
  <c r="O1882" i="1"/>
  <c r="P1882" i="1"/>
  <c r="S1882" i="1"/>
  <c r="T1882" i="1" s="1"/>
  <c r="O1883" i="1"/>
  <c r="N1883" i="1"/>
  <c r="N1884" i="1"/>
  <c r="O1884" i="1"/>
  <c r="P1884" i="1"/>
  <c r="S1884" i="1"/>
  <c r="T1884" i="1" s="1"/>
  <c r="O1885" i="1"/>
  <c r="N1885" i="1"/>
  <c r="N1886" i="1"/>
  <c r="O1886" i="1"/>
  <c r="P1886" i="1"/>
  <c r="S1886" i="1"/>
  <c r="T1886" i="1" s="1"/>
  <c r="O1887" i="1"/>
  <c r="N1887" i="1"/>
  <c r="N1888" i="1"/>
  <c r="O1888" i="1"/>
  <c r="P1888" i="1"/>
  <c r="S1888" i="1"/>
  <c r="T1888" i="1" s="1"/>
  <c r="O1889" i="1"/>
  <c r="N1889" i="1"/>
  <c r="N1890" i="1"/>
  <c r="O1890" i="1"/>
  <c r="P1890" i="1"/>
  <c r="S1890" i="1"/>
  <c r="T1890" i="1" s="1"/>
  <c r="O1891" i="1"/>
  <c r="N1891" i="1"/>
  <c r="O1391" i="1"/>
  <c r="N1391" i="1"/>
  <c r="S1391" i="1"/>
  <c r="T1391" i="1" s="1"/>
  <c r="S1916" i="1"/>
  <c r="T1916" i="1" s="1"/>
  <c r="P1916" i="1"/>
  <c r="O1916" i="1"/>
  <c r="N1916" i="1"/>
  <c r="S1915" i="1"/>
  <c r="T1915" i="1" s="1"/>
  <c r="P1915" i="1"/>
  <c r="O1915" i="1"/>
  <c r="N1915" i="1"/>
  <c r="S1914" i="1"/>
  <c r="T1914" i="1" s="1"/>
  <c r="P1914" i="1"/>
  <c r="O1914" i="1"/>
  <c r="N1914" i="1"/>
  <c r="S1913" i="1"/>
  <c r="T1913" i="1" s="1"/>
  <c r="P1913" i="1"/>
  <c r="O1913" i="1"/>
  <c r="N1913" i="1"/>
  <c r="S1912" i="1"/>
  <c r="T1912" i="1" s="1"/>
  <c r="P1912" i="1"/>
  <c r="O1912" i="1"/>
  <c r="N1912" i="1"/>
  <c r="S1911" i="1"/>
  <c r="T1911" i="1" s="1"/>
  <c r="P1911" i="1"/>
  <c r="O1911" i="1"/>
  <c r="N1911" i="1"/>
  <c r="S1910" i="1"/>
  <c r="T1910" i="1" s="1"/>
  <c r="P1910" i="1"/>
  <c r="O1910" i="1"/>
  <c r="N1910" i="1"/>
  <c r="S1909" i="1"/>
  <c r="T1909" i="1" s="1"/>
  <c r="P1909" i="1"/>
  <c r="O1909" i="1"/>
  <c r="N1909" i="1"/>
  <c r="S1908" i="1"/>
  <c r="T1908" i="1" s="1"/>
  <c r="P1908" i="1"/>
  <c r="O1908" i="1"/>
  <c r="N1908" i="1"/>
  <c r="S1907" i="1"/>
  <c r="T1907" i="1" s="1"/>
  <c r="P1907" i="1"/>
  <c r="O1907" i="1"/>
  <c r="N1907" i="1"/>
  <c r="S1906" i="1"/>
  <c r="T1906" i="1" s="1"/>
  <c r="P1906" i="1"/>
  <c r="O1906" i="1"/>
  <c r="N1906" i="1"/>
  <c r="S1905" i="1"/>
  <c r="T1905" i="1" s="1"/>
  <c r="P1905" i="1"/>
  <c r="O1905" i="1"/>
  <c r="N1905" i="1"/>
  <c r="S1904" i="1"/>
  <c r="T1904" i="1" s="1"/>
  <c r="P1904" i="1"/>
  <c r="O1904" i="1"/>
  <c r="N1904" i="1"/>
  <c r="S1903" i="1"/>
  <c r="T1903" i="1" s="1"/>
  <c r="P1903" i="1"/>
  <c r="O1903" i="1"/>
  <c r="N1903" i="1"/>
  <c r="S1902" i="1"/>
  <c r="T1902" i="1" s="1"/>
  <c r="P1902" i="1"/>
  <c r="O1902" i="1"/>
  <c r="N1902" i="1"/>
  <c r="S1901" i="1"/>
  <c r="T1901" i="1" s="1"/>
  <c r="P1901" i="1"/>
  <c r="O1901" i="1"/>
  <c r="N1901" i="1"/>
  <c r="S1900" i="1"/>
  <c r="T1900" i="1" s="1"/>
  <c r="P1900" i="1"/>
  <c r="O1900" i="1"/>
  <c r="N1900" i="1"/>
  <c r="S1899" i="1"/>
  <c r="T1899" i="1" s="1"/>
  <c r="P1899" i="1"/>
  <c r="O1899" i="1"/>
  <c r="N1899" i="1"/>
  <c r="S1898" i="1"/>
  <c r="T1898" i="1" s="1"/>
  <c r="P1898" i="1"/>
  <c r="O1898" i="1"/>
  <c r="N1898" i="1"/>
  <c r="S1897" i="1"/>
  <c r="T1897" i="1" s="1"/>
  <c r="P1897" i="1"/>
  <c r="O1897" i="1"/>
  <c r="N1897" i="1"/>
  <c r="S1896" i="1"/>
  <c r="T1896" i="1" s="1"/>
  <c r="P1896" i="1"/>
  <c r="O1896" i="1"/>
  <c r="N1896" i="1"/>
  <c r="S1895" i="1"/>
  <c r="T1895" i="1" s="1"/>
  <c r="P1895" i="1"/>
  <c r="O1895" i="1"/>
  <c r="N1895" i="1"/>
  <c r="S1894" i="1"/>
  <c r="T1894" i="1" s="1"/>
  <c r="P1894" i="1"/>
  <c r="O1894" i="1"/>
  <c r="N1894" i="1"/>
  <c r="S1893" i="1"/>
  <c r="T1893" i="1" s="1"/>
  <c r="P1893" i="1"/>
  <c r="O1893" i="1"/>
  <c r="N1893" i="1"/>
  <c r="S1892" i="1"/>
  <c r="T1892" i="1" s="1"/>
  <c r="P1892" i="1"/>
  <c r="O1892" i="1"/>
  <c r="N1892" i="1"/>
  <c r="G158" i="12" l="1"/>
  <c r="G163" i="12"/>
  <c r="G160" i="12"/>
  <c r="G159" i="12"/>
  <c r="G167" i="12"/>
  <c r="G166" i="12"/>
  <c r="G161" i="12"/>
  <c r="G156" i="12"/>
  <c r="G168" i="12"/>
  <c r="G165" i="12"/>
  <c r="G164" i="12"/>
  <c r="G162" i="12"/>
  <c r="N1832" i="1"/>
  <c r="N1786" i="1"/>
  <c r="O1764" i="1"/>
  <c r="P1568" i="1"/>
  <c r="P1497" i="1"/>
  <c r="N1764" i="1"/>
  <c r="O1693" i="1"/>
  <c r="O1639" i="1"/>
  <c r="N1618" i="1"/>
  <c r="O1568" i="1"/>
  <c r="S1558" i="1"/>
  <c r="T1558" i="1" s="1"/>
  <c r="O1510" i="1"/>
  <c r="S1497" i="1"/>
  <c r="T1497" i="1" s="1"/>
  <c r="S1439" i="1"/>
  <c r="T1439" i="1" s="1"/>
  <c r="P1703" i="1"/>
  <c r="S1693" i="1"/>
  <c r="T1693" i="1" s="1"/>
  <c r="O1618" i="1"/>
  <c r="O1868" i="1"/>
  <c r="P1439" i="1"/>
  <c r="N1868" i="1"/>
  <c r="O1765" i="1"/>
  <c r="P1714" i="1"/>
  <c r="S1700" i="1"/>
  <c r="T1700" i="1" s="1"/>
  <c r="N1694" i="1"/>
  <c r="N1639" i="1"/>
  <c r="P1872" i="1"/>
  <c r="P1868" i="1"/>
  <c r="N1812" i="1"/>
  <c r="N1801" i="1"/>
  <c r="N1778" i="1"/>
  <c r="P1765" i="1"/>
  <c r="N1732" i="1"/>
  <c r="O1701" i="1"/>
  <c r="N1700" i="1"/>
  <c r="P1694" i="1"/>
  <c r="P1678" i="1"/>
  <c r="S1801" i="1"/>
  <c r="T1801" i="1" s="1"/>
  <c r="N1453" i="1"/>
  <c r="S1559" i="1"/>
  <c r="T1559" i="1" s="1"/>
  <c r="N1510" i="1"/>
  <c r="P1455" i="1"/>
  <c r="S1453" i="1"/>
  <c r="T1453" i="1" s="1"/>
  <c r="N1561" i="1"/>
  <c r="P1559" i="1"/>
  <c r="O1535" i="1"/>
  <c r="P1510" i="1"/>
  <c r="S1493" i="1"/>
  <c r="T1493" i="1" s="1"/>
  <c r="N1455" i="1"/>
  <c r="O1453" i="1"/>
  <c r="P1806" i="1"/>
  <c r="O1806" i="1"/>
  <c r="S1806" i="1"/>
  <c r="T1806" i="1" s="1"/>
  <c r="P1775" i="1"/>
  <c r="O1775" i="1"/>
  <c r="S1775" i="1"/>
  <c r="T1775" i="1" s="1"/>
  <c r="N1760" i="1"/>
  <c r="O1760" i="1"/>
  <c r="P1760" i="1"/>
  <c r="P1745" i="1"/>
  <c r="N1745" i="1"/>
  <c r="O1745" i="1"/>
  <c r="N1728" i="1"/>
  <c r="O1728" i="1"/>
  <c r="P1728" i="1"/>
  <c r="N1713" i="1"/>
  <c r="O1713" i="1"/>
  <c r="P1713" i="1"/>
  <c r="P1699" i="1"/>
  <c r="N1699" i="1"/>
  <c r="O1699" i="1"/>
  <c r="N1682" i="1"/>
  <c r="O1682" i="1"/>
  <c r="P1682" i="1"/>
  <c r="N1666" i="1"/>
  <c r="P1666" i="1"/>
  <c r="S1666" i="1"/>
  <c r="T1666" i="1" s="1"/>
  <c r="P1651" i="1"/>
  <c r="O1651" i="1"/>
  <c r="S1651" i="1"/>
  <c r="T1651" i="1" s="1"/>
  <c r="P1624" i="1"/>
  <c r="N1624" i="1"/>
  <c r="S1624" i="1"/>
  <c r="T1624" i="1" s="1"/>
  <c r="O1624" i="1"/>
  <c r="N1506" i="1"/>
  <c r="S1506" i="1"/>
  <c r="T1506" i="1" s="1"/>
  <c r="P1506" i="1"/>
  <c r="O1506" i="1"/>
  <c r="S1891" i="1"/>
  <c r="T1891" i="1" s="1"/>
  <c r="S1887" i="1"/>
  <c r="T1887" i="1" s="1"/>
  <c r="S1883" i="1"/>
  <c r="T1883" i="1" s="1"/>
  <c r="S1879" i="1"/>
  <c r="T1879" i="1" s="1"/>
  <c r="S1875" i="1"/>
  <c r="T1875" i="1" s="1"/>
  <c r="S1871" i="1"/>
  <c r="T1871" i="1" s="1"/>
  <c r="S1867" i="1"/>
  <c r="T1867" i="1" s="1"/>
  <c r="S1863" i="1"/>
  <c r="T1863" i="1" s="1"/>
  <c r="S1859" i="1"/>
  <c r="T1859" i="1" s="1"/>
  <c r="S1855" i="1"/>
  <c r="T1855" i="1" s="1"/>
  <c r="S1851" i="1"/>
  <c r="T1851" i="1" s="1"/>
  <c r="S1847" i="1"/>
  <c r="T1847" i="1" s="1"/>
  <c r="S1842" i="1"/>
  <c r="T1842" i="1" s="1"/>
  <c r="S1841" i="1"/>
  <c r="T1841" i="1" s="1"/>
  <c r="S1834" i="1"/>
  <c r="T1834" i="1" s="1"/>
  <c r="S1833" i="1"/>
  <c r="T1833" i="1" s="1"/>
  <c r="N1823" i="1"/>
  <c r="O1823" i="1"/>
  <c r="P1823" i="1"/>
  <c r="N1807" i="1"/>
  <c r="O1807" i="1"/>
  <c r="P1807" i="1"/>
  <c r="N1784" i="1"/>
  <c r="O1784" i="1"/>
  <c r="P1784" i="1"/>
  <c r="N1776" i="1"/>
  <c r="O1776" i="1"/>
  <c r="P1776" i="1"/>
  <c r="N1768" i="1"/>
  <c r="O1768" i="1"/>
  <c r="P1768" i="1"/>
  <c r="N1758" i="1"/>
  <c r="P1758" i="1"/>
  <c r="S1758" i="1"/>
  <c r="T1758" i="1" s="1"/>
  <c r="P1753" i="1"/>
  <c r="N1753" i="1"/>
  <c r="O1753" i="1"/>
  <c r="P1743" i="1"/>
  <c r="O1743" i="1"/>
  <c r="S1743" i="1"/>
  <c r="T1743" i="1" s="1"/>
  <c r="N1736" i="1"/>
  <c r="O1736" i="1"/>
  <c r="P1736" i="1"/>
  <c r="N1726" i="1"/>
  <c r="P1726" i="1"/>
  <c r="S1726" i="1"/>
  <c r="T1726" i="1" s="1"/>
  <c r="P1721" i="1"/>
  <c r="N1721" i="1"/>
  <c r="O1721" i="1"/>
  <c r="P1707" i="1"/>
  <c r="N1707" i="1"/>
  <c r="O1707" i="1"/>
  <c r="P1697" i="1"/>
  <c r="O1697" i="1"/>
  <c r="S1697" i="1"/>
  <c r="T1697" i="1" s="1"/>
  <c r="N1690" i="1"/>
  <c r="O1690" i="1"/>
  <c r="P1690" i="1"/>
  <c r="N1680" i="1"/>
  <c r="P1680" i="1"/>
  <c r="S1680" i="1"/>
  <c r="T1680" i="1" s="1"/>
  <c r="P1675" i="1"/>
  <c r="N1675" i="1"/>
  <c r="O1675" i="1"/>
  <c r="P1668" i="1"/>
  <c r="N1668" i="1"/>
  <c r="O1668" i="1"/>
  <c r="P1659" i="1"/>
  <c r="O1659" i="1"/>
  <c r="S1659" i="1"/>
  <c r="T1659" i="1" s="1"/>
  <c r="N1652" i="1"/>
  <c r="O1652" i="1"/>
  <c r="P1652" i="1"/>
  <c r="P1644" i="1"/>
  <c r="N1644" i="1"/>
  <c r="O1644" i="1"/>
  <c r="S1644" i="1"/>
  <c r="T1644" i="1" s="1"/>
  <c r="N1589" i="1"/>
  <c r="O1589" i="1"/>
  <c r="P1589" i="1"/>
  <c r="S1589" i="1"/>
  <c r="T1589" i="1" s="1"/>
  <c r="N1562" i="1"/>
  <c r="S1562" i="1"/>
  <c r="T1562" i="1" s="1"/>
  <c r="P1562" i="1"/>
  <c r="O1562" i="1"/>
  <c r="P1547" i="1"/>
  <c r="S1547" i="1"/>
  <c r="T1547" i="1" s="1"/>
  <c r="O1547" i="1"/>
  <c r="N1547" i="1"/>
  <c r="N1524" i="1"/>
  <c r="P1524" i="1"/>
  <c r="O1524" i="1"/>
  <c r="S1524" i="1"/>
  <c r="T1524" i="1" s="1"/>
  <c r="N1403" i="1"/>
  <c r="P1403" i="1"/>
  <c r="S1403" i="1"/>
  <c r="T1403" i="1" s="1"/>
  <c r="O1403" i="1"/>
  <c r="P1891" i="1"/>
  <c r="P1889" i="1"/>
  <c r="P1887" i="1"/>
  <c r="P1885" i="1"/>
  <c r="P1883" i="1"/>
  <c r="P1881" i="1"/>
  <c r="P1879" i="1"/>
  <c r="P1877" i="1"/>
  <c r="P1875" i="1"/>
  <c r="P1873" i="1"/>
  <c r="P1871" i="1"/>
  <c r="P1869" i="1"/>
  <c r="P1867" i="1"/>
  <c r="P1865" i="1"/>
  <c r="P1863" i="1"/>
  <c r="P1861" i="1"/>
  <c r="P1859" i="1"/>
  <c r="P1857" i="1"/>
  <c r="P1855" i="1"/>
  <c r="P1853" i="1"/>
  <c r="P1851" i="1"/>
  <c r="P1849" i="1"/>
  <c r="P1847" i="1"/>
  <c r="P1845" i="1"/>
  <c r="O1842" i="1"/>
  <c r="P1841" i="1"/>
  <c r="S1840" i="1"/>
  <c r="T1840" i="1" s="1"/>
  <c r="S1839" i="1"/>
  <c r="T1839" i="1" s="1"/>
  <c r="N1836" i="1"/>
  <c r="O1834" i="1"/>
  <c r="P1833" i="1"/>
  <c r="S1832" i="1"/>
  <c r="T1832" i="1" s="1"/>
  <c r="S1831" i="1"/>
  <c r="T1831" i="1" s="1"/>
  <c r="N1821" i="1"/>
  <c r="P1821" i="1"/>
  <c r="S1821" i="1"/>
  <c r="T1821" i="1" s="1"/>
  <c r="N1813" i="1"/>
  <c r="P1813" i="1"/>
  <c r="S1813" i="1"/>
  <c r="T1813" i="1" s="1"/>
  <c r="N1805" i="1"/>
  <c r="P1805" i="1"/>
  <c r="S1805" i="1"/>
  <c r="T1805" i="1" s="1"/>
  <c r="N1797" i="1"/>
  <c r="P1797" i="1"/>
  <c r="S1797" i="1"/>
  <c r="T1797" i="1" s="1"/>
  <c r="N1790" i="1"/>
  <c r="P1790" i="1"/>
  <c r="S1790" i="1"/>
  <c r="T1790" i="1" s="1"/>
  <c r="N1782" i="1"/>
  <c r="P1782" i="1"/>
  <c r="S1782" i="1"/>
  <c r="T1782" i="1" s="1"/>
  <c r="N1774" i="1"/>
  <c r="P1774" i="1"/>
  <c r="S1774" i="1"/>
  <c r="T1774" i="1" s="1"/>
  <c r="N1766" i="1"/>
  <c r="P1766" i="1"/>
  <c r="S1766" i="1"/>
  <c r="T1766" i="1" s="1"/>
  <c r="P1761" i="1"/>
  <c r="N1761" i="1"/>
  <c r="O1761" i="1"/>
  <c r="P1751" i="1"/>
  <c r="O1751" i="1"/>
  <c r="S1751" i="1"/>
  <c r="T1751" i="1" s="1"/>
  <c r="N1744" i="1"/>
  <c r="O1744" i="1"/>
  <c r="P1744" i="1"/>
  <c r="N1734" i="1"/>
  <c r="P1734" i="1"/>
  <c r="S1734" i="1"/>
  <c r="T1734" i="1" s="1"/>
  <c r="P1729" i="1"/>
  <c r="N1729" i="1"/>
  <c r="O1729" i="1"/>
  <c r="P1719" i="1"/>
  <c r="O1719" i="1"/>
  <c r="S1719" i="1"/>
  <c r="T1719" i="1" s="1"/>
  <c r="P1705" i="1"/>
  <c r="O1705" i="1"/>
  <c r="S1705" i="1"/>
  <c r="T1705" i="1" s="1"/>
  <c r="N1698" i="1"/>
  <c r="O1698" i="1"/>
  <c r="P1698" i="1"/>
  <c r="N1688" i="1"/>
  <c r="P1688" i="1"/>
  <c r="S1688" i="1"/>
  <c r="T1688" i="1" s="1"/>
  <c r="P1683" i="1"/>
  <c r="N1683" i="1"/>
  <c r="O1683" i="1"/>
  <c r="P1673" i="1"/>
  <c r="O1673" i="1"/>
  <c r="S1673" i="1"/>
  <c r="T1673" i="1" s="1"/>
  <c r="N1660" i="1"/>
  <c r="O1660" i="1"/>
  <c r="P1660" i="1"/>
  <c r="N1650" i="1"/>
  <c r="P1650" i="1"/>
  <c r="S1650" i="1"/>
  <c r="T1650" i="1" s="1"/>
  <c r="N1605" i="1"/>
  <c r="O1605" i="1"/>
  <c r="P1605" i="1"/>
  <c r="S1605" i="1"/>
  <c r="T1605" i="1" s="1"/>
  <c r="P1588" i="1"/>
  <c r="O1588" i="1"/>
  <c r="S1588" i="1"/>
  <c r="T1588" i="1" s="1"/>
  <c r="N1588" i="1"/>
  <c r="N1508" i="1"/>
  <c r="P1508" i="1"/>
  <c r="O1508" i="1"/>
  <c r="S1508" i="1"/>
  <c r="T1508" i="1" s="1"/>
  <c r="P1822" i="1"/>
  <c r="O1822" i="1"/>
  <c r="S1822" i="1"/>
  <c r="T1822" i="1" s="1"/>
  <c r="P1814" i="1"/>
  <c r="O1814" i="1"/>
  <c r="S1814" i="1"/>
  <c r="T1814" i="1" s="1"/>
  <c r="P1798" i="1"/>
  <c r="O1798" i="1"/>
  <c r="S1798" i="1"/>
  <c r="T1798" i="1" s="1"/>
  <c r="P1783" i="1"/>
  <c r="O1783" i="1"/>
  <c r="S1783" i="1"/>
  <c r="T1783" i="1" s="1"/>
  <c r="P1767" i="1"/>
  <c r="O1767" i="1"/>
  <c r="S1767" i="1"/>
  <c r="T1767" i="1" s="1"/>
  <c r="N1750" i="1"/>
  <c r="P1750" i="1"/>
  <c r="S1750" i="1"/>
  <c r="T1750" i="1" s="1"/>
  <c r="P1735" i="1"/>
  <c r="O1735" i="1"/>
  <c r="S1735" i="1"/>
  <c r="T1735" i="1" s="1"/>
  <c r="N1718" i="1"/>
  <c r="P1718" i="1"/>
  <c r="S1718" i="1"/>
  <c r="T1718" i="1" s="1"/>
  <c r="N1704" i="1"/>
  <c r="P1704" i="1"/>
  <c r="S1704" i="1"/>
  <c r="T1704" i="1" s="1"/>
  <c r="P1689" i="1"/>
  <c r="O1689" i="1"/>
  <c r="S1689" i="1"/>
  <c r="T1689" i="1" s="1"/>
  <c r="N1672" i="1"/>
  <c r="P1672" i="1"/>
  <c r="S1672" i="1"/>
  <c r="T1672" i="1" s="1"/>
  <c r="P1661" i="1"/>
  <c r="N1661" i="1"/>
  <c r="O1661" i="1"/>
  <c r="N1635" i="1"/>
  <c r="S1635" i="1"/>
  <c r="T1635" i="1" s="1"/>
  <c r="O1635" i="1"/>
  <c r="P1635" i="1"/>
  <c r="P1620" i="1"/>
  <c r="O1620" i="1"/>
  <c r="S1620" i="1"/>
  <c r="T1620" i="1" s="1"/>
  <c r="N1620" i="1"/>
  <c r="S1889" i="1"/>
  <c r="T1889" i="1" s="1"/>
  <c r="S1885" i="1"/>
  <c r="T1885" i="1" s="1"/>
  <c r="S1881" i="1"/>
  <c r="T1881" i="1" s="1"/>
  <c r="S1877" i="1"/>
  <c r="T1877" i="1" s="1"/>
  <c r="S1873" i="1"/>
  <c r="T1873" i="1" s="1"/>
  <c r="S1869" i="1"/>
  <c r="T1869" i="1" s="1"/>
  <c r="S1865" i="1"/>
  <c r="T1865" i="1" s="1"/>
  <c r="S1861" i="1"/>
  <c r="T1861" i="1" s="1"/>
  <c r="S1857" i="1"/>
  <c r="T1857" i="1" s="1"/>
  <c r="S1853" i="1"/>
  <c r="T1853" i="1" s="1"/>
  <c r="S1849" i="1"/>
  <c r="T1849" i="1" s="1"/>
  <c r="S1845" i="1"/>
  <c r="T1845" i="1" s="1"/>
  <c r="N1829" i="1"/>
  <c r="S1829" i="1"/>
  <c r="T1829" i="1" s="1"/>
  <c r="N1815" i="1"/>
  <c r="O1815" i="1"/>
  <c r="P1815" i="1"/>
  <c r="N1799" i="1"/>
  <c r="O1799" i="1"/>
  <c r="P1799" i="1"/>
  <c r="N1791" i="1"/>
  <c r="O1791" i="1"/>
  <c r="P1791" i="1"/>
  <c r="N1842" i="1"/>
  <c r="O1841" i="1"/>
  <c r="O1840" i="1"/>
  <c r="P1839" i="1"/>
  <c r="S1838" i="1"/>
  <c r="T1838" i="1" s="1"/>
  <c r="S1837" i="1"/>
  <c r="T1837" i="1" s="1"/>
  <c r="N1834" i="1"/>
  <c r="O1833" i="1"/>
  <c r="O1832" i="1"/>
  <c r="P1831" i="1"/>
  <c r="S1830" i="1"/>
  <c r="T1830" i="1" s="1"/>
  <c r="P1829" i="1"/>
  <c r="P1824" i="1"/>
  <c r="N1824" i="1"/>
  <c r="O1824" i="1"/>
  <c r="N1822" i="1"/>
  <c r="P1816" i="1"/>
  <c r="N1816" i="1"/>
  <c r="O1816" i="1"/>
  <c r="N1814" i="1"/>
  <c r="P1808" i="1"/>
  <c r="N1808" i="1"/>
  <c r="O1808" i="1"/>
  <c r="N1806" i="1"/>
  <c r="P1800" i="1"/>
  <c r="N1800" i="1"/>
  <c r="O1800" i="1"/>
  <c r="N1798" i="1"/>
  <c r="P1792" i="1"/>
  <c r="N1792" i="1"/>
  <c r="O1792" i="1"/>
  <c r="P1785" i="1"/>
  <c r="N1785" i="1"/>
  <c r="O1785" i="1"/>
  <c r="N1783" i="1"/>
  <c r="P1777" i="1"/>
  <c r="N1777" i="1"/>
  <c r="O1777" i="1"/>
  <c r="N1775" i="1"/>
  <c r="P1769" i="1"/>
  <c r="N1769" i="1"/>
  <c r="O1769" i="1"/>
  <c r="N1767" i="1"/>
  <c r="S1760" i="1"/>
  <c r="T1760" i="1" s="1"/>
  <c r="P1759" i="1"/>
  <c r="O1759" i="1"/>
  <c r="S1759" i="1"/>
  <c r="T1759" i="1" s="1"/>
  <c r="N1752" i="1"/>
  <c r="O1752" i="1"/>
  <c r="P1752" i="1"/>
  <c r="O1750" i="1"/>
  <c r="S1745" i="1"/>
  <c r="T1745" i="1" s="1"/>
  <c r="N1742" i="1"/>
  <c r="P1742" i="1"/>
  <c r="S1742" i="1"/>
  <c r="T1742" i="1" s="1"/>
  <c r="P1737" i="1"/>
  <c r="N1737" i="1"/>
  <c r="O1737" i="1"/>
  <c r="N1735" i="1"/>
  <c r="S1728" i="1"/>
  <c r="T1728" i="1" s="1"/>
  <c r="P1727" i="1"/>
  <c r="O1727" i="1"/>
  <c r="S1727" i="1"/>
  <c r="T1727" i="1" s="1"/>
  <c r="N1720" i="1"/>
  <c r="O1720" i="1"/>
  <c r="P1720" i="1"/>
  <c r="O1718" i="1"/>
  <c r="S1713" i="1"/>
  <c r="T1713" i="1" s="1"/>
  <c r="P1712" i="1"/>
  <c r="O1712" i="1"/>
  <c r="S1712" i="1"/>
  <c r="T1712" i="1" s="1"/>
  <c r="N1706" i="1"/>
  <c r="O1706" i="1"/>
  <c r="P1706" i="1"/>
  <c r="O1704" i="1"/>
  <c r="S1699" i="1"/>
  <c r="T1699" i="1" s="1"/>
  <c r="N1696" i="1"/>
  <c r="P1696" i="1"/>
  <c r="S1696" i="1"/>
  <c r="T1696" i="1" s="1"/>
  <c r="P1691" i="1"/>
  <c r="N1691" i="1"/>
  <c r="O1691" i="1"/>
  <c r="N1689" i="1"/>
  <c r="S1682" i="1"/>
  <c r="T1682" i="1" s="1"/>
  <c r="P1681" i="1"/>
  <c r="O1681" i="1"/>
  <c r="S1681" i="1"/>
  <c r="T1681" i="1" s="1"/>
  <c r="N1674" i="1"/>
  <c r="O1674" i="1"/>
  <c r="P1674" i="1"/>
  <c r="O1672" i="1"/>
  <c r="N1667" i="1"/>
  <c r="O1667" i="1"/>
  <c r="P1667" i="1"/>
  <c r="O1666" i="1"/>
  <c r="S1661" i="1"/>
  <c r="T1661" i="1" s="1"/>
  <c r="N1658" i="1"/>
  <c r="P1658" i="1"/>
  <c r="S1658" i="1"/>
  <c r="T1658" i="1" s="1"/>
  <c r="P1653" i="1"/>
  <c r="N1653" i="1"/>
  <c r="O1653" i="1"/>
  <c r="N1651" i="1"/>
  <c r="P1645" i="1"/>
  <c r="N1645" i="1"/>
  <c r="O1645" i="1"/>
  <c r="P1636" i="1"/>
  <c r="S1636" i="1"/>
  <c r="T1636" i="1" s="1"/>
  <c r="O1636" i="1"/>
  <c r="N1636" i="1"/>
  <c r="N1621" i="1"/>
  <c r="O1621" i="1"/>
  <c r="P1621" i="1"/>
  <c r="S1621" i="1"/>
  <c r="T1621" i="1" s="1"/>
  <c r="P1604" i="1"/>
  <c r="O1604" i="1"/>
  <c r="S1604" i="1"/>
  <c r="T1604" i="1" s="1"/>
  <c r="N1604" i="1"/>
  <c r="N1826" i="1"/>
  <c r="O1825" i="1"/>
  <c r="N1818" i="1"/>
  <c r="O1817" i="1"/>
  <c r="N1810" i="1"/>
  <c r="O1809" i="1"/>
  <c r="N1802" i="1"/>
  <c r="O1801" i="1"/>
  <c r="N1794" i="1"/>
  <c r="O1793" i="1"/>
  <c r="N1787" i="1"/>
  <c r="O1786" i="1"/>
  <c r="N1779" i="1"/>
  <c r="O1778" i="1"/>
  <c r="N1771" i="1"/>
  <c r="O1770" i="1"/>
  <c r="N1763" i="1"/>
  <c r="O1762" i="1"/>
  <c r="N1755" i="1"/>
  <c r="O1754" i="1"/>
  <c r="N1747" i="1"/>
  <c r="O1746" i="1"/>
  <c r="N1739" i="1"/>
  <c r="O1738" i="1"/>
  <c r="N1731" i="1"/>
  <c r="O1730" i="1"/>
  <c r="N1723" i="1"/>
  <c r="O1722" i="1"/>
  <c r="N1715" i="1"/>
  <c r="O1714" i="1"/>
  <c r="N1709" i="1"/>
  <c r="O1708" i="1"/>
  <c r="N1701" i="1"/>
  <c r="O1700" i="1"/>
  <c r="N1693" i="1"/>
  <c r="O1692" i="1"/>
  <c r="N1685" i="1"/>
  <c r="O1684" i="1"/>
  <c r="N1677" i="1"/>
  <c r="O1676" i="1"/>
  <c r="N1669" i="1"/>
  <c r="N1663" i="1"/>
  <c r="O1662" i="1"/>
  <c r="N1655" i="1"/>
  <c r="O1654" i="1"/>
  <c r="N1647" i="1"/>
  <c r="N1641" i="1"/>
  <c r="P1641" i="1"/>
  <c r="P1640" i="1"/>
  <c r="S1640" i="1"/>
  <c r="T1640" i="1" s="1"/>
  <c r="N1637" i="1"/>
  <c r="P1637" i="1"/>
  <c r="S1637" i="1"/>
  <c r="T1637" i="1" s="1"/>
  <c r="N1627" i="1"/>
  <c r="S1627" i="1"/>
  <c r="T1627" i="1" s="1"/>
  <c r="P1627" i="1"/>
  <c r="N1613" i="1"/>
  <c r="O1613" i="1"/>
  <c r="P1613" i="1"/>
  <c r="N1597" i="1"/>
  <c r="O1597" i="1"/>
  <c r="P1597" i="1"/>
  <c r="N1581" i="1"/>
  <c r="O1581" i="1"/>
  <c r="P1581" i="1"/>
  <c r="N1538" i="1"/>
  <c r="S1538" i="1"/>
  <c r="T1538" i="1" s="1"/>
  <c r="P1538" i="1"/>
  <c r="O1538" i="1"/>
  <c r="N1496" i="1"/>
  <c r="O1496" i="1"/>
  <c r="S1496" i="1"/>
  <c r="T1496" i="1" s="1"/>
  <c r="P1496" i="1"/>
  <c r="P1467" i="1"/>
  <c r="O1467" i="1"/>
  <c r="S1467" i="1"/>
  <c r="T1467" i="1" s="1"/>
  <c r="N1467" i="1"/>
  <c r="N1445" i="1"/>
  <c r="O1445" i="1"/>
  <c r="P1445" i="1"/>
  <c r="S1445" i="1"/>
  <c r="T1445" i="1" s="1"/>
  <c r="S1765" i="1"/>
  <c r="T1765" i="1" s="1"/>
  <c r="S1757" i="1"/>
  <c r="T1757" i="1" s="1"/>
  <c r="S1749" i="1"/>
  <c r="T1749" i="1" s="1"/>
  <c r="S1741" i="1"/>
  <c r="T1741" i="1" s="1"/>
  <c r="S1733" i="1"/>
  <c r="T1733" i="1" s="1"/>
  <c r="S1725" i="1"/>
  <c r="T1725" i="1" s="1"/>
  <c r="S1711" i="1"/>
  <c r="T1711" i="1" s="1"/>
  <c r="S1703" i="1"/>
  <c r="T1703" i="1" s="1"/>
  <c r="S1695" i="1"/>
  <c r="T1695" i="1" s="1"/>
  <c r="S1687" i="1"/>
  <c r="T1687" i="1" s="1"/>
  <c r="S1679" i="1"/>
  <c r="T1679" i="1" s="1"/>
  <c r="S1665" i="1"/>
  <c r="T1665" i="1" s="1"/>
  <c r="S1657" i="1"/>
  <c r="T1657" i="1" s="1"/>
  <c r="S1649" i="1"/>
  <c r="T1649" i="1" s="1"/>
  <c r="N1643" i="1"/>
  <c r="O1643" i="1"/>
  <c r="P1642" i="1"/>
  <c r="O1642" i="1"/>
  <c r="P1632" i="1"/>
  <c r="N1632" i="1"/>
  <c r="O1632" i="1"/>
  <c r="S1632" i="1"/>
  <c r="T1632" i="1" s="1"/>
  <c r="P1612" i="1"/>
  <c r="O1612" i="1"/>
  <c r="S1612" i="1"/>
  <c r="T1612" i="1" s="1"/>
  <c r="N1612" i="1"/>
  <c r="P1596" i="1"/>
  <c r="O1596" i="1"/>
  <c r="S1596" i="1"/>
  <c r="T1596" i="1" s="1"/>
  <c r="N1596" i="1"/>
  <c r="N1548" i="1"/>
  <c r="P1548" i="1"/>
  <c r="O1548" i="1"/>
  <c r="S1548" i="1"/>
  <c r="T1548" i="1" s="1"/>
  <c r="N1540" i="1"/>
  <c r="P1540" i="1"/>
  <c r="O1540" i="1"/>
  <c r="S1540" i="1"/>
  <c r="T1540" i="1" s="1"/>
  <c r="N1522" i="1"/>
  <c r="S1522" i="1"/>
  <c r="T1522" i="1" s="1"/>
  <c r="P1522" i="1"/>
  <c r="O1522" i="1"/>
  <c r="P1638" i="1"/>
  <c r="O1638" i="1"/>
  <c r="N1629" i="1"/>
  <c r="P1629" i="1"/>
  <c r="P1628" i="1"/>
  <c r="S1628" i="1"/>
  <c r="T1628" i="1" s="1"/>
  <c r="N1619" i="1"/>
  <c r="P1619" i="1"/>
  <c r="S1619" i="1"/>
  <c r="T1619" i="1" s="1"/>
  <c r="N1611" i="1"/>
  <c r="P1611" i="1"/>
  <c r="S1611" i="1"/>
  <c r="T1611" i="1" s="1"/>
  <c r="N1603" i="1"/>
  <c r="P1603" i="1"/>
  <c r="S1603" i="1"/>
  <c r="T1603" i="1" s="1"/>
  <c r="N1595" i="1"/>
  <c r="P1595" i="1"/>
  <c r="S1595" i="1"/>
  <c r="T1595" i="1" s="1"/>
  <c r="N1587" i="1"/>
  <c r="P1587" i="1"/>
  <c r="S1587" i="1"/>
  <c r="T1587" i="1" s="1"/>
  <c r="N1572" i="1"/>
  <c r="P1572" i="1"/>
  <c r="O1572" i="1"/>
  <c r="P1557" i="1"/>
  <c r="O1557" i="1"/>
  <c r="N1557" i="1"/>
  <c r="S1557" i="1"/>
  <c r="T1557" i="1" s="1"/>
  <c r="P1555" i="1"/>
  <c r="S1555" i="1"/>
  <c r="T1555" i="1" s="1"/>
  <c r="O1555" i="1"/>
  <c r="N1532" i="1"/>
  <c r="P1532" i="1"/>
  <c r="O1532" i="1"/>
  <c r="S1532" i="1"/>
  <c r="T1532" i="1" s="1"/>
  <c r="N1530" i="1"/>
  <c r="S1530" i="1"/>
  <c r="T1530" i="1" s="1"/>
  <c r="P1530" i="1"/>
  <c r="N1516" i="1"/>
  <c r="P1516" i="1"/>
  <c r="O1516" i="1"/>
  <c r="S1516" i="1"/>
  <c r="T1516" i="1" s="1"/>
  <c r="N1514" i="1"/>
  <c r="S1514" i="1"/>
  <c r="T1514" i="1" s="1"/>
  <c r="P1514" i="1"/>
  <c r="N1500" i="1"/>
  <c r="P1500" i="1"/>
  <c r="O1500" i="1"/>
  <c r="S1500" i="1"/>
  <c r="T1500" i="1" s="1"/>
  <c r="N1498" i="1"/>
  <c r="S1498" i="1"/>
  <c r="T1498" i="1" s="1"/>
  <c r="P1498" i="1"/>
  <c r="P1483" i="1"/>
  <c r="O1483" i="1"/>
  <c r="S1483" i="1"/>
  <c r="T1483" i="1" s="1"/>
  <c r="N1483" i="1"/>
  <c r="N1419" i="1"/>
  <c r="P1419" i="1"/>
  <c r="S1419" i="1"/>
  <c r="T1419" i="1" s="1"/>
  <c r="S1639" i="1"/>
  <c r="T1639" i="1" s="1"/>
  <c r="N1631" i="1"/>
  <c r="O1631" i="1"/>
  <c r="P1630" i="1"/>
  <c r="O1630" i="1"/>
  <c r="P1622" i="1"/>
  <c r="N1622" i="1"/>
  <c r="O1622" i="1"/>
  <c r="P1614" i="1"/>
  <c r="N1614" i="1"/>
  <c r="O1614" i="1"/>
  <c r="P1606" i="1"/>
  <c r="N1606" i="1"/>
  <c r="O1606" i="1"/>
  <c r="P1598" i="1"/>
  <c r="N1598" i="1"/>
  <c r="O1598" i="1"/>
  <c r="P1590" i="1"/>
  <c r="N1590" i="1"/>
  <c r="O1590" i="1"/>
  <c r="P1582" i="1"/>
  <c r="N1582" i="1"/>
  <c r="O1582" i="1"/>
  <c r="P1571" i="1"/>
  <c r="S1571" i="1"/>
  <c r="T1571" i="1" s="1"/>
  <c r="O1571" i="1"/>
  <c r="N1571" i="1"/>
  <c r="P1565" i="1"/>
  <c r="O1565" i="1"/>
  <c r="N1565" i="1"/>
  <c r="N1476" i="1"/>
  <c r="O1476" i="1"/>
  <c r="P1476" i="1"/>
  <c r="O1623" i="1"/>
  <c r="N1616" i="1"/>
  <c r="O1615" i="1"/>
  <c r="N1608" i="1"/>
  <c r="O1607" i="1"/>
  <c r="N1600" i="1"/>
  <c r="O1599" i="1"/>
  <c r="N1592" i="1"/>
  <c r="O1591" i="1"/>
  <c r="N1584" i="1"/>
  <c r="O1583" i="1"/>
  <c r="N1578" i="1"/>
  <c r="P1578" i="1"/>
  <c r="N1570" i="1"/>
  <c r="S1570" i="1"/>
  <c r="T1570" i="1" s="1"/>
  <c r="P1570" i="1"/>
  <c r="P1563" i="1"/>
  <c r="S1563" i="1"/>
  <c r="T1563" i="1" s="1"/>
  <c r="O1563" i="1"/>
  <c r="N1556" i="1"/>
  <c r="P1556" i="1"/>
  <c r="O1556" i="1"/>
  <c r="N1546" i="1"/>
  <c r="S1546" i="1"/>
  <c r="T1546" i="1" s="1"/>
  <c r="P1546" i="1"/>
  <c r="P1541" i="1"/>
  <c r="O1541" i="1"/>
  <c r="N1541" i="1"/>
  <c r="P1533" i="1"/>
  <c r="O1533" i="1"/>
  <c r="N1533" i="1"/>
  <c r="P1525" i="1"/>
  <c r="O1525" i="1"/>
  <c r="N1525" i="1"/>
  <c r="P1517" i="1"/>
  <c r="O1517" i="1"/>
  <c r="N1517" i="1"/>
  <c r="P1509" i="1"/>
  <c r="O1509" i="1"/>
  <c r="N1509" i="1"/>
  <c r="P1501" i="1"/>
  <c r="O1501" i="1"/>
  <c r="N1501" i="1"/>
  <c r="N1492" i="1"/>
  <c r="O1492" i="1"/>
  <c r="S1492" i="1"/>
  <c r="T1492" i="1" s="1"/>
  <c r="P1475" i="1"/>
  <c r="O1475" i="1"/>
  <c r="S1475" i="1"/>
  <c r="T1475" i="1" s="1"/>
  <c r="N1475" i="1"/>
  <c r="N1429" i="1"/>
  <c r="O1429" i="1"/>
  <c r="P1429" i="1"/>
  <c r="N1421" i="1"/>
  <c r="O1421" i="1"/>
  <c r="P1421" i="1"/>
  <c r="S1421" i="1"/>
  <c r="T1421" i="1" s="1"/>
  <c r="N1405" i="1"/>
  <c r="O1405" i="1"/>
  <c r="P1405" i="1"/>
  <c r="S1405" i="1"/>
  <c r="T1405" i="1" s="1"/>
  <c r="P1398" i="1"/>
  <c r="N1398" i="1"/>
  <c r="O1398" i="1"/>
  <c r="S1398" i="1"/>
  <c r="T1398" i="1" s="1"/>
  <c r="P1396" i="1"/>
  <c r="O1396" i="1"/>
  <c r="S1396" i="1"/>
  <c r="T1396" i="1" s="1"/>
  <c r="N1580" i="1"/>
  <c r="O1580" i="1"/>
  <c r="P1579" i="1"/>
  <c r="O1579" i="1"/>
  <c r="P1573" i="1"/>
  <c r="O1573" i="1"/>
  <c r="N1573" i="1"/>
  <c r="N1564" i="1"/>
  <c r="P1564" i="1"/>
  <c r="O1564" i="1"/>
  <c r="N1554" i="1"/>
  <c r="S1554" i="1"/>
  <c r="T1554" i="1" s="1"/>
  <c r="P1554" i="1"/>
  <c r="P1549" i="1"/>
  <c r="O1549" i="1"/>
  <c r="N1549" i="1"/>
  <c r="P1539" i="1"/>
  <c r="S1539" i="1"/>
  <c r="T1539" i="1" s="1"/>
  <c r="O1539" i="1"/>
  <c r="P1531" i="1"/>
  <c r="S1531" i="1"/>
  <c r="T1531" i="1" s="1"/>
  <c r="O1531" i="1"/>
  <c r="P1523" i="1"/>
  <c r="S1523" i="1"/>
  <c r="T1523" i="1" s="1"/>
  <c r="O1523" i="1"/>
  <c r="P1515" i="1"/>
  <c r="S1515" i="1"/>
  <c r="T1515" i="1" s="1"/>
  <c r="O1515" i="1"/>
  <c r="P1507" i="1"/>
  <c r="S1507" i="1"/>
  <c r="T1507" i="1" s="1"/>
  <c r="O1507" i="1"/>
  <c r="P1499" i="1"/>
  <c r="S1499" i="1"/>
  <c r="T1499" i="1" s="1"/>
  <c r="O1499" i="1"/>
  <c r="N1494" i="1"/>
  <c r="O1494" i="1"/>
  <c r="S1494" i="1"/>
  <c r="T1494" i="1" s="1"/>
  <c r="N1486" i="1"/>
  <c r="O1486" i="1"/>
  <c r="S1486" i="1"/>
  <c r="T1486" i="1" s="1"/>
  <c r="P1486" i="1"/>
  <c r="N1484" i="1"/>
  <c r="O1484" i="1"/>
  <c r="S1484" i="1"/>
  <c r="T1484" i="1" s="1"/>
  <c r="N1468" i="1"/>
  <c r="O1468" i="1"/>
  <c r="P1468" i="1"/>
  <c r="N1443" i="1"/>
  <c r="P1443" i="1"/>
  <c r="S1443" i="1"/>
  <c r="T1443" i="1" s="1"/>
  <c r="O1443" i="1"/>
  <c r="P1414" i="1"/>
  <c r="N1414" i="1"/>
  <c r="O1414" i="1"/>
  <c r="S1414" i="1"/>
  <c r="T1414" i="1" s="1"/>
  <c r="N1411" i="1"/>
  <c r="P1411" i="1"/>
  <c r="S1411" i="1"/>
  <c r="T1411" i="1" s="1"/>
  <c r="O1411" i="1"/>
  <c r="S1577" i="1"/>
  <c r="T1577" i="1" s="1"/>
  <c r="S1576" i="1"/>
  <c r="T1576" i="1" s="1"/>
  <c r="S1569" i="1"/>
  <c r="T1569" i="1" s="1"/>
  <c r="S1568" i="1"/>
  <c r="T1568" i="1" s="1"/>
  <c r="S1561" i="1"/>
  <c r="T1561" i="1" s="1"/>
  <c r="S1553" i="1"/>
  <c r="T1553" i="1" s="1"/>
  <c r="S1545" i="1"/>
  <c r="T1545" i="1" s="1"/>
  <c r="S1529" i="1"/>
  <c r="T1529" i="1" s="1"/>
  <c r="S1528" i="1"/>
  <c r="T1528" i="1" s="1"/>
  <c r="S1521" i="1"/>
  <c r="T1521" i="1" s="1"/>
  <c r="S1520" i="1"/>
  <c r="T1520" i="1" s="1"/>
  <c r="S1513" i="1"/>
  <c r="T1513" i="1" s="1"/>
  <c r="S1512" i="1"/>
  <c r="T1512" i="1" s="1"/>
  <c r="S1505" i="1"/>
  <c r="T1505" i="1" s="1"/>
  <c r="S1504" i="1"/>
  <c r="T1504" i="1" s="1"/>
  <c r="N1488" i="1"/>
  <c r="O1488" i="1"/>
  <c r="P1477" i="1"/>
  <c r="N1477" i="1"/>
  <c r="O1477" i="1"/>
  <c r="P1469" i="1"/>
  <c r="N1469" i="1"/>
  <c r="O1469" i="1"/>
  <c r="P1461" i="1"/>
  <c r="N1461" i="1"/>
  <c r="O1461" i="1"/>
  <c r="N1456" i="1"/>
  <c r="O1456" i="1"/>
  <c r="P1456" i="1"/>
  <c r="S1456" i="1"/>
  <c r="T1456" i="1" s="1"/>
  <c r="N1454" i="1"/>
  <c r="O1454" i="1"/>
  <c r="S1454" i="1"/>
  <c r="T1454" i="1" s="1"/>
  <c r="N1575" i="1"/>
  <c r="N1567" i="1"/>
  <c r="O1566" i="1"/>
  <c r="N1559" i="1"/>
  <c r="O1558" i="1"/>
  <c r="N1551" i="1"/>
  <c r="O1550" i="1"/>
  <c r="N1543" i="1"/>
  <c r="O1542" i="1"/>
  <c r="N1535" i="1"/>
  <c r="O1534" i="1"/>
  <c r="N1490" i="1"/>
  <c r="O1490" i="1"/>
  <c r="N1482" i="1"/>
  <c r="P1482" i="1"/>
  <c r="S1482" i="1"/>
  <c r="T1482" i="1" s="1"/>
  <c r="N1474" i="1"/>
  <c r="P1474" i="1"/>
  <c r="S1474" i="1"/>
  <c r="T1474" i="1" s="1"/>
  <c r="N1466" i="1"/>
  <c r="P1466" i="1"/>
  <c r="S1466" i="1"/>
  <c r="T1466" i="1" s="1"/>
  <c r="N1437" i="1"/>
  <c r="O1437" i="1"/>
  <c r="P1437" i="1"/>
  <c r="S1437" i="1"/>
  <c r="T1437" i="1" s="1"/>
  <c r="N1435" i="1"/>
  <c r="P1435" i="1"/>
  <c r="S1435" i="1"/>
  <c r="T1435" i="1" s="1"/>
  <c r="P1428" i="1"/>
  <c r="O1428" i="1"/>
  <c r="S1428" i="1"/>
  <c r="T1428" i="1" s="1"/>
  <c r="N1428" i="1"/>
  <c r="N1479" i="1"/>
  <c r="O1478" i="1"/>
  <c r="N1471" i="1"/>
  <c r="O1470" i="1"/>
  <c r="N1463" i="1"/>
  <c r="O1462" i="1"/>
  <c r="N1452" i="1"/>
  <c r="O1452" i="1"/>
  <c r="P1446" i="1"/>
  <c r="N1446" i="1"/>
  <c r="O1446" i="1"/>
  <c r="P1438" i="1"/>
  <c r="N1438" i="1"/>
  <c r="O1438" i="1"/>
  <c r="N1427" i="1"/>
  <c r="P1427" i="1"/>
  <c r="S1427" i="1"/>
  <c r="T1427" i="1" s="1"/>
  <c r="P1422" i="1"/>
  <c r="N1422" i="1"/>
  <c r="O1422" i="1"/>
  <c r="P1412" i="1"/>
  <c r="O1412" i="1"/>
  <c r="S1412" i="1"/>
  <c r="T1412" i="1" s="1"/>
  <c r="P1406" i="1"/>
  <c r="N1406" i="1"/>
  <c r="O1406" i="1"/>
  <c r="N1397" i="1"/>
  <c r="O1397" i="1"/>
  <c r="P1397" i="1"/>
  <c r="N1460" i="1"/>
  <c r="O1460" i="1"/>
  <c r="N1458" i="1"/>
  <c r="O1458" i="1"/>
  <c r="N1450" i="1"/>
  <c r="O1450" i="1"/>
  <c r="P1444" i="1"/>
  <c r="O1444" i="1"/>
  <c r="S1444" i="1"/>
  <c r="T1444" i="1" s="1"/>
  <c r="P1436" i="1"/>
  <c r="O1436" i="1"/>
  <c r="S1436" i="1"/>
  <c r="T1436" i="1" s="1"/>
  <c r="P1430" i="1"/>
  <c r="N1430" i="1"/>
  <c r="O1430" i="1"/>
  <c r="P1420" i="1"/>
  <c r="O1420" i="1"/>
  <c r="S1420" i="1"/>
  <c r="T1420" i="1" s="1"/>
  <c r="N1413" i="1"/>
  <c r="O1413" i="1"/>
  <c r="P1413" i="1"/>
  <c r="P1404" i="1"/>
  <c r="O1404" i="1"/>
  <c r="S1404" i="1"/>
  <c r="T1404" i="1" s="1"/>
  <c r="N1395" i="1"/>
  <c r="P1395" i="1"/>
  <c r="S1395" i="1"/>
  <c r="T1395" i="1" s="1"/>
  <c r="N1448" i="1"/>
  <c r="O1447" i="1"/>
  <c r="N1440" i="1"/>
  <c r="O1439" i="1"/>
  <c r="N1432" i="1"/>
  <c r="N1424" i="1"/>
  <c r="O1423" i="1"/>
  <c r="N1416" i="1"/>
  <c r="O1415" i="1"/>
  <c r="N1408" i="1"/>
  <c r="O1407" i="1"/>
  <c r="N1400" i="1"/>
  <c r="N1392" i="1"/>
  <c r="S1426" i="1"/>
  <c r="T1426" i="1" s="1"/>
  <c r="S1418" i="1"/>
  <c r="T1418" i="1" s="1"/>
  <c r="P1391" i="1"/>
  <c r="D159" i="12"/>
  <c r="D160" i="12"/>
  <c r="D163" i="12"/>
  <c r="D164" i="12"/>
  <c r="D167" i="12"/>
  <c r="D168" i="12"/>
  <c r="D108" i="12"/>
  <c r="D109" i="12"/>
  <c r="D110" i="12"/>
  <c r="D111" i="12"/>
  <c r="D112" i="12"/>
  <c r="D113" i="12"/>
  <c r="D114" i="12"/>
  <c r="D115" i="12"/>
  <c r="D116" i="12"/>
  <c r="D117" i="12"/>
  <c r="B13" i="12"/>
  <c r="E348" i="9"/>
  <c r="F348" i="9"/>
  <c r="O1302" i="1"/>
  <c r="N1297" i="1"/>
  <c r="P1285" i="1"/>
  <c r="N1260" i="1"/>
  <c r="N1202" i="1"/>
  <c r="O1193" i="1"/>
  <c r="O1192" i="1"/>
  <c r="N1186" i="1"/>
  <c r="S1173" i="1"/>
  <c r="T1173" i="1" s="1"/>
  <c r="O1109" i="1"/>
  <c r="N1097" i="1"/>
  <c r="P1094" i="1"/>
  <c r="S1062" i="1"/>
  <c r="T1062" i="1" s="1"/>
  <c r="S1059" i="1"/>
  <c r="T1059" i="1" s="1"/>
  <c r="O1046" i="1"/>
  <c r="S1029" i="1"/>
  <c r="T1029" i="1" s="1"/>
  <c r="P1018" i="1"/>
  <c r="O994" i="1"/>
  <c r="P991" i="1"/>
  <c r="S1049" i="1"/>
  <c r="T1049" i="1" s="1"/>
  <c r="P1046" i="1"/>
  <c r="N1041" i="1"/>
  <c r="P1002" i="1"/>
  <c r="S994" i="1"/>
  <c r="T994" i="1" s="1"/>
  <c r="P928" i="1"/>
  <c r="O967" i="1"/>
  <c r="O975" i="1"/>
  <c r="O1007" i="1"/>
  <c r="N1015" i="1"/>
  <c r="S1031" i="1"/>
  <c r="T1031" i="1" s="1"/>
  <c r="N1047" i="1"/>
  <c r="S1048" i="1"/>
  <c r="T1048" i="1" s="1"/>
  <c r="S1083" i="1"/>
  <c r="T1083" i="1" s="1"/>
  <c r="N1139" i="1"/>
  <c r="P1143" i="1"/>
  <c r="S1146" i="1"/>
  <c r="T1146" i="1" s="1"/>
  <c r="N1162" i="1"/>
  <c r="O1167" i="1"/>
  <c r="P1170" i="1"/>
  <c r="N1174" i="1"/>
  <c r="P1182" i="1"/>
  <c r="S1199" i="1"/>
  <c r="T1199" i="1" s="1"/>
  <c r="P1206" i="1"/>
  <c r="S1211" i="1"/>
  <c r="T1211" i="1" s="1"/>
  <c r="N1227" i="1"/>
  <c r="O1230" i="1"/>
  <c r="S1237" i="1"/>
  <c r="T1237" i="1" s="1"/>
  <c r="N1242" i="1"/>
  <c r="P1249" i="1"/>
  <c r="S1257" i="1"/>
  <c r="T1257" i="1" s="1"/>
  <c r="N1261" i="1"/>
  <c r="O1265" i="1"/>
  <c r="P1269" i="1"/>
  <c r="S1273" i="1"/>
  <c r="T1273" i="1" s="1"/>
  <c r="N1277" i="1"/>
  <c r="O1281" i="1"/>
  <c r="N1282" i="1"/>
  <c r="S1289" i="1"/>
  <c r="T1289" i="1" s="1"/>
  <c r="N1293" i="1"/>
  <c r="N1298" i="1"/>
  <c r="P1301" i="1"/>
  <c r="S1305" i="1"/>
  <c r="T1305" i="1" s="1"/>
  <c r="N1309" i="1"/>
  <c r="O1313" i="1"/>
  <c r="P1317" i="1"/>
  <c r="S1321" i="1"/>
  <c r="T1321" i="1" s="1"/>
  <c r="O1322" i="1"/>
  <c r="N1325" i="1"/>
  <c r="O1329" i="1"/>
  <c r="N1330" i="1"/>
  <c r="P1333" i="1"/>
  <c r="S1337" i="1"/>
  <c r="T1337" i="1" s="1"/>
  <c r="O1338" i="1"/>
  <c r="N1341" i="1"/>
  <c r="O1345" i="1"/>
  <c r="P1349" i="1"/>
  <c r="S1353" i="1"/>
  <c r="T1353" i="1" s="1"/>
  <c r="N1357" i="1"/>
  <c r="S1358" i="1"/>
  <c r="T1358" i="1" s="1"/>
  <c r="O1361" i="1"/>
  <c r="P1365" i="1"/>
  <c r="S1366" i="1"/>
  <c r="T1366" i="1" s="1"/>
  <c r="S1367" i="1"/>
  <c r="T1367" i="1" s="1"/>
  <c r="S1368" i="1"/>
  <c r="T1368" i="1" s="1"/>
  <c r="S1369" i="1"/>
  <c r="T1369" i="1" s="1"/>
  <c r="S1370" i="1"/>
  <c r="T1370" i="1" s="1"/>
  <c r="S1371" i="1"/>
  <c r="T1371" i="1" s="1"/>
  <c r="S1372" i="1"/>
  <c r="T1372" i="1" s="1"/>
  <c r="S1373" i="1"/>
  <c r="T1373" i="1" s="1"/>
  <c r="S1374" i="1"/>
  <c r="T1374" i="1" s="1"/>
  <c r="S1375" i="1"/>
  <c r="T1375" i="1" s="1"/>
  <c r="S1376" i="1"/>
  <c r="T1376" i="1" s="1"/>
  <c r="S1377" i="1"/>
  <c r="T1377" i="1" s="1"/>
  <c r="S1378" i="1"/>
  <c r="T1378" i="1" s="1"/>
  <c r="S1379" i="1"/>
  <c r="T1379" i="1" s="1"/>
  <c r="S1380" i="1"/>
  <c r="T1380" i="1" s="1"/>
  <c r="S1381" i="1"/>
  <c r="T1381" i="1" s="1"/>
  <c r="S1382" i="1"/>
  <c r="T1382" i="1" s="1"/>
  <c r="S1383" i="1"/>
  <c r="T1383" i="1" s="1"/>
  <c r="S1384" i="1"/>
  <c r="T1384" i="1" s="1"/>
  <c r="S1385" i="1"/>
  <c r="T1385" i="1" s="1"/>
  <c r="S1386" i="1"/>
  <c r="T1386" i="1" s="1"/>
  <c r="S1387" i="1"/>
  <c r="T1387" i="1" s="1"/>
  <c r="S1388" i="1"/>
  <c r="T1388" i="1" s="1"/>
  <c r="S1389" i="1"/>
  <c r="T1389" i="1" s="1"/>
  <c r="S1390" i="1"/>
  <c r="T1390" i="1" s="1"/>
  <c r="P1390" i="1"/>
  <c r="O1390" i="1"/>
  <c r="N1390" i="1"/>
  <c r="P1389" i="1"/>
  <c r="O1389" i="1"/>
  <c r="N1389" i="1"/>
  <c r="P1388" i="1"/>
  <c r="O1388" i="1"/>
  <c r="N1388" i="1"/>
  <c r="P1387" i="1"/>
  <c r="O1387" i="1"/>
  <c r="N1387" i="1"/>
  <c r="P1386" i="1"/>
  <c r="O1386" i="1"/>
  <c r="N1386" i="1"/>
  <c r="P1385" i="1"/>
  <c r="O1385" i="1"/>
  <c r="N1385" i="1"/>
  <c r="P1384" i="1"/>
  <c r="O1384" i="1"/>
  <c r="N1384" i="1"/>
  <c r="P1383" i="1"/>
  <c r="O1383" i="1"/>
  <c r="N1383" i="1"/>
  <c r="P1382" i="1"/>
  <c r="O1382" i="1"/>
  <c r="N1382" i="1"/>
  <c r="P1381" i="1"/>
  <c r="O1381" i="1"/>
  <c r="N1381" i="1"/>
  <c r="P1380" i="1"/>
  <c r="O1380" i="1"/>
  <c r="N1380" i="1"/>
  <c r="P1379" i="1"/>
  <c r="O1379" i="1"/>
  <c r="N1379" i="1"/>
  <c r="P1378" i="1"/>
  <c r="O1378" i="1"/>
  <c r="N1378" i="1"/>
  <c r="P1377" i="1"/>
  <c r="O1377" i="1"/>
  <c r="N1377" i="1"/>
  <c r="P1376" i="1"/>
  <c r="O1376" i="1"/>
  <c r="N1376" i="1"/>
  <c r="P1375" i="1"/>
  <c r="O1375" i="1"/>
  <c r="N1375" i="1"/>
  <c r="P1374" i="1"/>
  <c r="O1374" i="1"/>
  <c r="N1374" i="1"/>
  <c r="P1373" i="1"/>
  <c r="O1373" i="1"/>
  <c r="N1373" i="1"/>
  <c r="P1372" i="1"/>
  <c r="O1372" i="1"/>
  <c r="N1372" i="1"/>
  <c r="P1371" i="1"/>
  <c r="O1371" i="1"/>
  <c r="N1371" i="1"/>
  <c r="P1370" i="1"/>
  <c r="O1370" i="1"/>
  <c r="N1370" i="1"/>
  <c r="P1369" i="1"/>
  <c r="O1369" i="1"/>
  <c r="N1369" i="1"/>
  <c r="P1368" i="1"/>
  <c r="O1368" i="1"/>
  <c r="N1368" i="1"/>
  <c r="P1367" i="1"/>
  <c r="O1367" i="1"/>
  <c r="N1367" i="1"/>
  <c r="P1366" i="1"/>
  <c r="O1366" i="1"/>
  <c r="N1366" i="1"/>
  <c r="N893" i="1"/>
  <c r="O893" i="1"/>
  <c r="P893" i="1"/>
  <c r="S893" i="1"/>
  <c r="T893" i="1" s="1"/>
  <c r="N894" i="1"/>
  <c r="O894" i="1"/>
  <c r="P894" i="1"/>
  <c r="S894" i="1"/>
  <c r="T894" i="1" s="1"/>
  <c r="N895" i="1"/>
  <c r="O895" i="1"/>
  <c r="N897" i="1"/>
  <c r="O897" i="1"/>
  <c r="P897" i="1"/>
  <c r="S897" i="1"/>
  <c r="T897" i="1" s="1"/>
  <c r="N898" i="1"/>
  <c r="O898" i="1"/>
  <c r="P898" i="1"/>
  <c r="S898" i="1"/>
  <c r="T898" i="1" s="1"/>
  <c r="N901" i="1"/>
  <c r="O901" i="1"/>
  <c r="P901" i="1"/>
  <c r="S901" i="1"/>
  <c r="T901" i="1" s="1"/>
  <c r="N902" i="1"/>
  <c r="O902" i="1"/>
  <c r="P902" i="1"/>
  <c r="S902" i="1"/>
  <c r="T902" i="1" s="1"/>
  <c r="S903" i="1"/>
  <c r="T903" i="1" s="1"/>
  <c r="N905" i="1"/>
  <c r="O905" i="1"/>
  <c r="P905" i="1"/>
  <c r="S905" i="1"/>
  <c r="T905" i="1" s="1"/>
  <c r="N906" i="1"/>
  <c r="O906" i="1"/>
  <c r="P906" i="1"/>
  <c r="S906" i="1"/>
  <c r="T906" i="1" s="1"/>
  <c r="N909" i="1"/>
  <c r="O909" i="1"/>
  <c r="P909" i="1"/>
  <c r="S909" i="1"/>
  <c r="T909" i="1" s="1"/>
  <c r="N910" i="1"/>
  <c r="O910" i="1"/>
  <c r="P910" i="1"/>
  <c r="S910" i="1"/>
  <c r="T910" i="1" s="1"/>
  <c r="P911" i="1"/>
  <c r="N913" i="1"/>
  <c r="O913" i="1"/>
  <c r="P913" i="1"/>
  <c r="S913" i="1"/>
  <c r="T913" i="1" s="1"/>
  <c r="N914" i="1"/>
  <c r="O914" i="1"/>
  <c r="P914" i="1"/>
  <c r="S914" i="1"/>
  <c r="T914" i="1" s="1"/>
  <c r="N917" i="1"/>
  <c r="O917" i="1"/>
  <c r="P917" i="1"/>
  <c r="S917" i="1"/>
  <c r="T917" i="1" s="1"/>
  <c r="N918" i="1"/>
  <c r="O918" i="1"/>
  <c r="P918" i="1"/>
  <c r="S918" i="1"/>
  <c r="T918" i="1" s="1"/>
  <c r="N921" i="1"/>
  <c r="O921" i="1"/>
  <c r="P921" i="1"/>
  <c r="S921" i="1"/>
  <c r="T921" i="1" s="1"/>
  <c r="N922" i="1"/>
  <c r="O922" i="1"/>
  <c r="P922" i="1"/>
  <c r="S922" i="1"/>
  <c r="T922" i="1" s="1"/>
  <c r="N925" i="1"/>
  <c r="O925" i="1"/>
  <c r="P925" i="1"/>
  <c r="S925" i="1"/>
  <c r="T925" i="1" s="1"/>
  <c r="N926" i="1"/>
  <c r="O926" i="1"/>
  <c r="P926" i="1"/>
  <c r="S926" i="1"/>
  <c r="T926" i="1" s="1"/>
  <c r="P927" i="1"/>
  <c r="N929" i="1"/>
  <c r="O929" i="1"/>
  <c r="P929" i="1"/>
  <c r="S929" i="1"/>
  <c r="T929" i="1" s="1"/>
  <c r="N930" i="1"/>
  <c r="O930" i="1"/>
  <c r="P930" i="1"/>
  <c r="S930" i="1"/>
  <c r="T930" i="1" s="1"/>
  <c r="N933" i="1"/>
  <c r="O933" i="1"/>
  <c r="P933" i="1"/>
  <c r="S933" i="1"/>
  <c r="T933" i="1" s="1"/>
  <c r="N934" i="1"/>
  <c r="O934" i="1"/>
  <c r="P934" i="1"/>
  <c r="S934" i="1"/>
  <c r="T934" i="1" s="1"/>
  <c r="N937" i="1"/>
  <c r="O937" i="1"/>
  <c r="P937" i="1"/>
  <c r="S937" i="1"/>
  <c r="T937" i="1" s="1"/>
  <c r="N938" i="1"/>
  <c r="O938" i="1"/>
  <c r="P938" i="1"/>
  <c r="S938" i="1"/>
  <c r="T938" i="1" s="1"/>
  <c r="N941" i="1"/>
  <c r="O941" i="1"/>
  <c r="P941" i="1"/>
  <c r="S941" i="1"/>
  <c r="T941" i="1" s="1"/>
  <c r="N942" i="1"/>
  <c r="O942" i="1"/>
  <c r="P942" i="1"/>
  <c r="S942" i="1"/>
  <c r="T942" i="1" s="1"/>
  <c r="O943" i="1"/>
  <c r="N945" i="1"/>
  <c r="O945" i="1"/>
  <c r="P945" i="1"/>
  <c r="S945" i="1"/>
  <c r="T945" i="1" s="1"/>
  <c r="N946" i="1"/>
  <c r="O946" i="1"/>
  <c r="P946" i="1"/>
  <c r="S946" i="1"/>
  <c r="T946" i="1" s="1"/>
  <c r="O947" i="1"/>
  <c r="N949" i="1"/>
  <c r="O949" i="1"/>
  <c r="P949" i="1"/>
  <c r="S949" i="1"/>
  <c r="T949" i="1" s="1"/>
  <c r="N950" i="1"/>
  <c r="O950" i="1"/>
  <c r="P950" i="1"/>
  <c r="S950" i="1"/>
  <c r="T950" i="1" s="1"/>
  <c r="N953" i="1"/>
  <c r="O953" i="1"/>
  <c r="P953" i="1"/>
  <c r="S953" i="1"/>
  <c r="T953" i="1" s="1"/>
  <c r="N954" i="1"/>
  <c r="O954" i="1"/>
  <c r="P954" i="1"/>
  <c r="S954" i="1"/>
  <c r="T954" i="1" s="1"/>
  <c r="N957" i="1"/>
  <c r="O957" i="1"/>
  <c r="P957" i="1"/>
  <c r="S957" i="1"/>
  <c r="T957" i="1" s="1"/>
  <c r="N958" i="1"/>
  <c r="O958" i="1"/>
  <c r="P958" i="1"/>
  <c r="S958" i="1"/>
  <c r="T958" i="1" s="1"/>
  <c r="N961" i="1"/>
  <c r="O961" i="1"/>
  <c r="P961" i="1"/>
  <c r="S961" i="1"/>
  <c r="T961" i="1" s="1"/>
  <c r="N962" i="1"/>
  <c r="O962" i="1"/>
  <c r="P962" i="1"/>
  <c r="S962" i="1"/>
  <c r="T962" i="1" s="1"/>
  <c r="O963" i="1"/>
  <c r="P963" i="1"/>
  <c r="N965" i="1"/>
  <c r="O965" i="1"/>
  <c r="P965" i="1"/>
  <c r="S965" i="1"/>
  <c r="T965" i="1" s="1"/>
  <c r="N966" i="1"/>
  <c r="O966" i="1"/>
  <c r="P966" i="1"/>
  <c r="S966" i="1"/>
  <c r="T966" i="1" s="1"/>
  <c r="N969" i="1"/>
  <c r="O969" i="1"/>
  <c r="P969" i="1"/>
  <c r="S969" i="1"/>
  <c r="T969" i="1" s="1"/>
  <c r="N970" i="1"/>
  <c r="O970" i="1"/>
  <c r="P970" i="1"/>
  <c r="S970" i="1"/>
  <c r="T970" i="1" s="1"/>
  <c r="O971" i="1"/>
  <c r="N973" i="1"/>
  <c r="O973" i="1"/>
  <c r="P973" i="1"/>
  <c r="S973" i="1"/>
  <c r="T973" i="1" s="1"/>
  <c r="N974" i="1"/>
  <c r="O974" i="1"/>
  <c r="P974" i="1"/>
  <c r="S974" i="1"/>
  <c r="T974" i="1" s="1"/>
  <c r="N977" i="1"/>
  <c r="O977" i="1"/>
  <c r="P977" i="1"/>
  <c r="S977" i="1"/>
  <c r="T977" i="1" s="1"/>
  <c r="N978" i="1"/>
  <c r="O978" i="1"/>
  <c r="P978" i="1"/>
  <c r="S978" i="1"/>
  <c r="T978" i="1" s="1"/>
  <c r="N981" i="1"/>
  <c r="O981" i="1"/>
  <c r="P981" i="1"/>
  <c r="S981" i="1"/>
  <c r="T981" i="1" s="1"/>
  <c r="N982" i="1"/>
  <c r="O982" i="1"/>
  <c r="P982" i="1"/>
  <c r="S982" i="1"/>
  <c r="T982" i="1" s="1"/>
  <c r="S984" i="1"/>
  <c r="T984" i="1" s="1"/>
  <c r="N985" i="1"/>
  <c r="O985" i="1"/>
  <c r="P985" i="1"/>
  <c r="S985" i="1"/>
  <c r="T985" i="1" s="1"/>
  <c r="N986" i="1"/>
  <c r="O986" i="1"/>
  <c r="P986" i="1"/>
  <c r="S986" i="1"/>
  <c r="T986" i="1" s="1"/>
  <c r="N989" i="1"/>
  <c r="O989" i="1"/>
  <c r="P989" i="1"/>
  <c r="S989" i="1"/>
  <c r="T989" i="1" s="1"/>
  <c r="N990" i="1"/>
  <c r="O990" i="1"/>
  <c r="P990" i="1"/>
  <c r="S990" i="1"/>
  <c r="T990" i="1" s="1"/>
  <c r="N993" i="1"/>
  <c r="O993" i="1"/>
  <c r="P993" i="1"/>
  <c r="S993" i="1"/>
  <c r="T993" i="1" s="1"/>
  <c r="P994" i="1"/>
  <c r="N995" i="1"/>
  <c r="N997" i="1"/>
  <c r="O997" i="1"/>
  <c r="P997" i="1"/>
  <c r="S997" i="1"/>
  <c r="T997" i="1" s="1"/>
  <c r="N998" i="1"/>
  <c r="O998" i="1"/>
  <c r="P998" i="1"/>
  <c r="S998" i="1"/>
  <c r="T998" i="1" s="1"/>
  <c r="N1001" i="1"/>
  <c r="O1001" i="1"/>
  <c r="P1001" i="1"/>
  <c r="S1001" i="1"/>
  <c r="T1001" i="1" s="1"/>
  <c r="O1002" i="1"/>
  <c r="S1002" i="1"/>
  <c r="T1002" i="1" s="1"/>
  <c r="N1005" i="1"/>
  <c r="O1005" i="1"/>
  <c r="P1005" i="1"/>
  <c r="S1005" i="1"/>
  <c r="T1005" i="1" s="1"/>
  <c r="N1006" i="1"/>
  <c r="O1006" i="1"/>
  <c r="P1006" i="1"/>
  <c r="S1006" i="1"/>
  <c r="T1006" i="1" s="1"/>
  <c r="N1009" i="1"/>
  <c r="O1009" i="1"/>
  <c r="P1009" i="1"/>
  <c r="S1009" i="1"/>
  <c r="T1009" i="1" s="1"/>
  <c r="N1010" i="1"/>
  <c r="O1010" i="1"/>
  <c r="P1010" i="1"/>
  <c r="S1010" i="1"/>
  <c r="T1010" i="1" s="1"/>
  <c r="N1011" i="1"/>
  <c r="O1011" i="1"/>
  <c r="N1013" i="1"/>
  <c r="O1013" i="1"/>
  <c r="P1013" i="1"/>
  <c r="S1013" i="1"/>
  <c r="T1013" i="1" s="1"/>
  <c r="N1014" i="1"/>
  <c r="O1014" i="1"/>
  <c r="P1014" i="1"/>
  <c r="S1014" i="1"/>
  <c r="T1014" i="1" s="1"/>
  <c r="N1017" i="1"/>
  <c r="O1017" i="1"/>
  <c r="P1017" i="1"/>
  <c r="S1017" i="1"/>
  <c r="T1017" i="1" s="1"/>
  <c r="N1021" i="1"/>
  <c r="O1021" i="1"/>
  <c r="P1021" i="1"/>
  <c r="S1021" i="1"/>
  <c r="T1021" i="1" s="1"/>
  <c r="N1022" i="1"/>
  <c r="O1022" i="1"/>
  <c r="P1022" i="1"/>
  <c r="S1022" i="1"/>
  <c r="T1022" i="1" s="1"/>
  <c r="S1023" i="1"/>
  <c r="T1023" i="1" s="1"/>
  <c r="N1025" i="1"/>
  <c r="O1025" i="1"/>
  <c r="P1025" i="1"/>
  <c r="S1025" i="1"/>
  <c r="T1025" i="1" s="1"/>
  <c r="N1026" i="1"/>
  <c r="O1026" i="1"/>
  <c r="P1026" i="1"/>
  <c r="S1026" i="1"/>
  <c r="T1026" i="1" s="1"/>
  <c r="N1027" i="1"/>
  <c r="N1030" i="1"/>
  <c r="O1030" i="1"/>
  <c r="P1030" i="1"/>
  <c r="S1030" i="1"/>
  <c r="T1030" i="1" s="1"/>
  <c r="N1033" i="1"/>
  <c r="O1033" i="1"/>
  <c r="P1033" i="1"/>
  <c r="S1033" i="1"/>
  <c r="T1033" i="1" s="1"/>
  <c r="N1034" i="1"/>
  <c r="O1034" i="1"/>
  <c r="P1034" i="1"/>
  <c r="S1034" i="1"/>
  <c r="T1034" i="1" s="1"/>
  <c r="N1037" i="1"/>
  <c r="O1037" i="1"/>
  <c r="P1037" i="1"/>
  <c r="S1037" i="1"/>
  <c r="T1037" i="1" s="1"/>
  <c r="N1038" i="1"/>
  <c r="O1038" i="1"/>
  <c r="P1038" i="1"/>
  <c r="S1038" i="1"/>
  <c r="T1038" i="1" s="1"/>
  <c r="O1041" i="1"/>
  <c r="S1041" i="1"/>
  <c r="T1041" i="1" s="1"/>
  <c r="N1042" i="1"/>
  <c r="O1042" i="1"/>
  <c r="P1042" i="1"/>
  <c r="S1042" i="1"/>
  <c r="T1042" i="1" s="1"/>
  <c r="O1043" i="1"/>
  <c r="P1043" i="1"/>
  <c r="N1045" i="1"/>
  <c r="O1045" i="1"/>
  <c r="P1045" i="1"/>
  <c r="S1045" i="1"/>
  <c r="T1045" i="1" s="1"/>
  <c r="N1049" i="1"/>
  <c r="P1049" i="1"/>
  <c r="N1050" i="1"/>
  <c r="O1050" i="1"/>
  <c r="P1050" i="1"/>
  <c r="S1050" i="1"/>
  <c r="T1050" i="1" s="1"/>
  <c r="N1053" i="1"/>
  <c r="O1053" i="1"/>
  <c r="P1053" i="1"/>
  <c r="S1053" i="1"/>
  <c r="T1053" i="1" s="1"/>
  <c r="N1054" i="1"/>
  <c r="O1054" i="1"/>
  <c r="P1054" i="1"/>
  <c r="S1054" i="1"/>
  <c r="T1054" i="1" s="1"/>
  <c r="N1057" i="1"/>
  <c r="O1057" i="1"/>
  <c r="P1057" i="1"/>
  <c r="S1057" i="1"/>
  <c r="T1057" i="1" s="1"/>
  <c r="N1058" i="1"/>
  <c r="O1058" i="1"/>
  <c r="P1058" i="1"/>
  <c r="S1058" i="1"/>
  <c r="T1058" i="1" s="1"/>
  <c r="N1061" i="1"/>
  <c r="O1061" i="1"/>
  <c r="P1061" i="1"/>
  <c r="S1061" i="1"/>
  <c r="T1061" i="1" s="1"/>
  <c r="P1062" i="1"/>
  <c r="N1063" i="1"/>
  <c r="O1063" i="1"/>
  <c r="N1065" i="1"/>
  <c r="O1065" i="1"/>
  <c r="P1065" i="1"/>
  <c r="S1065" i="1"/>
  <c r="T1065" i="1" s="1"/>
  <c r="N1066" i="1"/>
  <c r="O1066" i="1"/>
  <c r="P1066" i="1"/>
  <c r="S1066" i="1"/>
  <c r="T1066" i="1" s="1"/>
  <c r="N1069" i="1"/>
  <c r="O1069" i="1"/>
  <c r="P1069" i="1"/>
  <c r="S1069" i="1"/>
  <c r="T1069" i="1" s="1"/>
  <c r="N1070" i="1"/>
  <c r="O1070" i="1"/>
  <c r="P1070" i="1"/>
  <c r="S1070" i="1"/>
  <c r="T1070" i="1" s="1"/>
  <c r="N1073" i="1"/>
  <c r="O1073" i="1"/>
  <c r="P1073" i="1"/>
  <c r="S1073" i="1"/>
  <c r="T1073" i="1" s="1"/>
  <c r="N1074" i="1"/>
  <c r="O1074" i="1"/>
  <c r="P1074" i="1"/>
  <c r="S1074" i="1"/>
  <c r="T1074" i="1" s="1"/>
  <c r="N1075" i="1"/>
  <c r="N1077" i="1"/>
  <c r="O1077" i="1"/>
  <c r="P1077" i="1"/>
  <c r="S1077" i="1"/>
  <c r="T1077" i="1" s="1"/>
  <c r="N1078" i="1"/>
  <c r="O1078" i="1"/>
  <c r="P1078" i="1"/>
  <c r="S1078" i="1"/>
  <c r="T1078" i="1" s="1"/>
  <c r="N1081" i="1"/>
  <c r="O1081" i="1"/>
  <c r="P1081" i="1"/>
  <c r="S1081" i="1"/>
  <c r="T1081" i="1" s="1"/>
  <c r="N1082" i="1"/>
  <c r="O1082" i="1"/>
  <c r="P1082" i="1"/>
  <c r="S1082" i="1"/>
  <c r="T1082" i="1" s="1"/>
  <c r="N1085" i="1"/>
  <c r="O1085" i="1"/>
  <c r="P1085" i="1"/>
  <c r="S1085" i="1"/>
  <c r="T1085" i="1" s="1"/>
  <c r="N1086" i="1"/>
  <c r="O1086" i="1"/>
  <c r="P1086" i="1"/>
  <c r="S1086" i="1"/>
  <c r="T1086" i="1" s="1"/>
  <c r="N1087" i="1"/>
  <c r="N1089" i="1"/>
  <c r="O1089" i="1"/>
  <c r="P1089" i="1"/>
  <c r="S1089" i="1"/>
  <c r="T1089" i="1" s="1"/>
  <c r="N1090" i="1"/>
  <c r="O1090" i="1"/>
  <c r="P1090" i="1"/>
  <c r="S1090" i="1"/>
  <c r="T1090" i="1" s="1"/>
  <c r="O1091" i="1"/>
  <c r="N1093" i="1"/>
  <c r="O1093" i="1"/>
  <c r="P1093" i="1"/>
  <c r="S1093" i="1"/>
  <c r="T1093" i="1" s="1"/>
  <c r="O1095" i="1"/>
  <c r="N1096" i="1"/>
  <c r="P1097" i="1"/>
  <c r="N1098" i="1"/>
  <c r="O1098" i="1"/>
  <c r="P1098" i="1"/>
  <c r="S1098" i="1"/>
  <c r="T1098" i="1" s="1"/>
  <c r="N1099" i="1"/>
  <c r="N1101" i="1"/>
  <c r="O1101" i="1"/>
  <c r="P1101" i="1"/>
  <c r="S1101" i="1"/>
  <c r="T1101" i="1" s="1"/>
  <c r="N1102" i="1"/>
  <c r="O1102" i="1"/>
  <c r="P1102" i="1"/>
  <c r="S1102" i="1"/>
  <c r="T1102" i="1" s="1"/>
  <c r="N1103" i="1"/>
  <c r="N1105" i="1"/>
  <c r="O1105" i="1"/>
  <c r="P1105" i="1"/>
  <c r="S1105" i="1"/>
  <c r="T1105" i="1" s="1"/>
  <c r="N1106" i="1"/>
  <c r="O1106" i="1"/>
  <c r="P1106" i="1"/>
  <c r="S1106" i="1"/>
  <c r="T1106" i="1" s="1"/>
  <c r="N1107" i="1"/>
  <c r="N1110" i="1"/>
  <c r="O1110" i="1"/>
  <c r="P1110" i="1"/>
  <c r="S1110" i="1"/>
  <c r="T1110" i="1" s="1"/>
  <c r="N1111" i="1"/>
  <c r="N1113" i="1"/>
  <c r="O1113" i="1"/>
  <c r="P1113" i="1"/>
  <c r="S1113" i="1"/>
  <c r="T1113" i="1" s="1"/>
  <c r="N1114" i="1"/>
  <c r="O1114" i="1"/>
  <c r="P1114" i="1"/>
  <c r="S1114" i="1"/>
  <c r="T1114" i="1" s="1"/>
  <c r="N1115" i="1"/>
  <c r="N1117" i="1"/>
  <c r="O1117" i="1"/>
  <c r="P1117" i="1"/>
  <c r="S1117" i="1"/>
  <c r="T1117" i="1" s="1"/>
  <c r="N1118" i="1"/>
  <c r="O1118" i="1"/>
  <c r="P1118" i="1"/>
  <c r="S1118" i="1"/>
  <c r="T1118" i="1" s="1"/>
  <c r="N1119" i="1"/>
  <c r="N1121" i="1"/>
  <c r="O1121" i="1"/>
  <c r="P1121" i="1"/>
  <c r="S1121" i="1"/>
  <c r="T1121" i="1" s="1"/>
  <c r="N1122" i="1"/>
  <c r="O1122" i="1"/>
  <c r="P1122" i="1"/>
  <c r="S1122" i="1"/>
  <c r="T1122" i="1" s="1"/>
  <c r="S1123" i="1"/>
  <c r="T1123" i="1" s="1"/>
  <c r="N1125" i="1"/>
  <c r="O1125" i="1"/>
  <c r="P1125" i="1"/>
  <c r="S1125" i="1"/>
  <c r="T1125" i="1" s="1"/>
  <c r="N1126" i="1"/>
  <c r="O1126" i="1"/>
  <c r="P1126" i="1"/>
  <c r="S1126" i="1"/>
  <c r="T1126" i="1" s="1"/>
  <c r="N1127" i="1"/>
  <c r="N1129" i="1"/>
  <c r="O1129" i="1"/>
  <c r="P1129" i="1"/>
  <c r="S1129" i="1"/>
  <c r="T1129" i="1" s="1"/>
  <c r="N1130" i="1"/>
  <c r="O1130" i="1"/>
  <c r="P1130" i="1"/>
  <c r="S1130" i="1"/>
  <c r="T1130" i="1" s="1"/>
  <c r="P1131" i="1"/>
  <c r="N1133" i="1"/>
  <c r="O1133" i="1"/>
  <c r="P1133" i="1"/>
  <c r="S1133" i="1"/>
  <c r="T1133" i="1" s="1"/>
  <c r="N1134" i="1"/>
  <c r="O1134" i="1"/>
  <c r="P1134" i="1"/>
  <c r="S1134" i="1"/>
  <c r="T1134" i="1" s="1"/>
  <c r="N1137" i="1"/>
  <c r="O1137" i="1"/>
  <c r="P1137" i="1"/>
  <c r="S1137" i="1"/>
  <c r="T1137" i="1" s="1"/>
  <c r="N1138" i="1"/>
  <c r="O1138" i="1"/>
  <c r="P1138" i="1"/>
  <c r="S1138" i="1"/>
  <c r="T1138" i="1" s="1"/>
  <c r="O1139" i="1"/>
  <c r="N1140" i="1"/>
  <c r="O1140" i="1"/>
  <c r="P1140" i="1"/>
  <c r="S1140" i="1"/>
  <c r="T1140" i="1" s="1"/>
  <c r="N1141" i="1"/>
  <c r="O1141" i="1"/>
  <c r="P1141" i="1"/>
  <c r="S1141" i="1"/>
  <c r="T1141" i="1" s="1"/>
  <c r="P1142" i="1"/>
  <c r="N1144" i="1"/>
  <c r="O1144" i="1"/>
  <c r="P1144" i="1"/>
  <c r="S1144" i="1"/>
  <c r="T1144" i="1" s="1"/>
  <c r="N1145" i="1"/>
  <c r="O1145" i="1"/>
  <c r="P1145" i="1"/>
  <c r="S1145" i="1"/>
  <c r="T1145" i="1" s="1"/>
  <c r="N1148" i="1"/>
  <c r="O1148" i="1"/>
  <c r="P1148" i="1"/>
  <c r="S1148" i="1"/>
  <c r="T1148" i="1" s="1"/>
  <c r="N1149" i="1"/>
  <c r="O1149" i="1"/>
  <c r="P1149" i="1"/>
  <c r="S1149" i="1"/>
  <c r="T1149" i="1" s="1"/>
  <c r="O1150" i="1"/>
  <c r="N1152" i="1"/>
  <c r="O1152" i="1"/>
  <c r="P1152" i="1"/>
  <c r="S1152" i="1"/>
  <c r="T1152" i="1" s="1"/>
  <c r="N1153" i="1"/>
  <c r="O1153" i="1"/>
  <c r="P1153" i="1"/>
  <c r="S1153" i="1"/>
  <c r="T1153" i="1" s="1"/>
  <c r="O1154" i="1"/>
  <c r="N1156" i="1"/>
  <c r="O1156" i="1"/>
  <c r="P1156" i="1"/>
  <c r="S1156" i="1"/>
  <c r="T1156" i="1" s="1"/>
  <c r="N1157" i="1"/>
  <c r="O1157" i="1"/>
  <c r="P1157" i="1"/>
  <c r="S1157" i="1"/>
  <c r="T1157" i="1" s="1"/>
  <c r="N1160" i="1"/>
  <c r="O1160" i="1"/>
  <c r="P1160" i="1"/>
  <c r="S1160" i="1"/>
  <c r="T1160" i="1" s="1"/>
  <c r="N1161" i="1"/>
  <c r="O1161" i="1"/>
  <c r="P1161" i="1"/>
  <c r="S1161" i="1"/>
  <c r="T1161" i="1" s="1"/>
  <c r="O1162" i="1"/>
  <c r="N1164" i="1"/>
  <c r="O1164" i="1"/>
  <c r="P1164" i="1"/>
  <c r="S1164" i="1"/>
  <c r="T1164" i="1" s="1"/>
  <c r="N1165" i="1"/>
  <c r="O1165" i="1"/>
  <c r="P1165" i="1"/>
  <c r="S1165" i="1"/>
  <c r="T1165" i="1" s="1"/>
  <c r="O1166" i="1"/>
  <c r="N1168" i="1"/>
  <c r="O1168" i="1"/>
  <c r="P1168" i="1"/>
  <c r="S1168" i="1"/>
  <c r="T1168" i="1" s="1"/>
  <c r="N1169" i="1"/>
  <c r="O1169" i="1"/>
  <c r="P1169" i="1"/>
  <c r="S1169" i="1"/>
  <c r="T1169" i="1" s="1"/>
  <c r="S1170" i="1"/>
  <c r="T1170" i="1" s="1"/>
  <c r="N1172" i="1"/>
  <c r="O1172" i="1"/>
  <c r="P1172" i="1"/>
  <c r="S1172" i="1"/>
  <c r="T1172" i="1" s="1"/>
  <c r="P1173" i="1"/>
  <c r="O1174" i="1"/>
  <c r="N1176" i="1"/>
  <c r="O1176" i="1"/>
  <c r="P1176" i="1"/>
  <c r="S1176" i="1"/>
  <c r="T1176" i="1" s="1"/>
  <c r="N1177" i="1"/>
  <c r="O1177" i="1"/>
  <c r="P1177" i="1"/>
  <c r="S1177" i="1"/>
  <c r="T1177" i="1" s="1"/>
  <c r="O1178" i="1"/>
  <c r="N1180" i="1"/>
  <c r="O1180" i="1"/>
  <c r="P1180" i="1"/>
  <c r="S1180" i="1"/>
  <c r="T1180" i="1" s="1"/>
  <c r="N1181" i="1"/>
  <c r="O1181" i="1"/>
  <c r="P1181" i="1"/>
  <c r="S1181" i="1"/>
  <c r="T1181" i="1" s="1"/>
  <c r="S1182" i="1"/>
  <c r="T1182" i="1" s="1"/>
  <c r="N1184" i="1"/>
  <c r="O1184" i="1"/>
  <c r="P1184" i="1"/>
  <c r="S1184" i="1"/>
  <c r="T1184" i="1" s="1"/>
  <c r="N1185" i="1"/>
  <c r="O1185" i="1"/>
  <c r="P1185" i="1"/>
  <c r="S1185" i="1"/>
  <c r="T1185" i="1" s="1"/>
  <c r="N1188" i="1"/>
  <c r="O1188" i="1"/>
  <c r="P1188" i="1"/>
  <c r="S1188" i="1"/>
  <c r="T1188" i="1" s="1"/>
  <c r="N1189" i="1"/>
  <c r="O1189" i="1"/>
  <c r="P1189" i="1"/>
  <c r="S1189" i="1"/>
  <c r="T1189" i="1" s="1"/>
  <c r="O1190" i="1"/>
  <c r="S1193" i="1"/>
  <c r="T1193" i="1" s="1"/>
  <c r="S1194" i="1"/>
  <c r="T1194" i="1" s="1"/>
  <c r="N1196" i="1"/>
  <c r="O1196" i="1"/>
  <c r="P1196" i="1"/>
  <c r="S1196" i="1"/>
  <c r="T1196" i="1" s="1"/>
  <c r="N1197" i="1"/>
  <c r="O1197" i="1"/>
  <c r="P1197" i="1"/>
  <c r="S1197" i="1"/>
  <c r="T1197" i="1" s="1"/>
  <c r="N1198" i="1"/>
  <c r="S1198" i="1"/>
  <c r="T1198" i="1" s="1"/>
  <c r="N1200" i="1"/>
  <c r="O1200" i="1"/>
  <c r="P1200" i="1"/>
  <c r="S1200" i="1"/>
  <c r="T1200" i="1" s="1"/>
  <c r="N1201" i="1"/>
  <c r="O1201" i="1"/>
  <c r="P1201" i="1"/>
  <c r="S1201" i="1"/>
  <c r="T1201" i="1" s="1"/>
  <c r="N1203" i="1"/>
  <c r="N1204" i="1"/>
  <c r="O1204" i="1"/>
  <c r="P1204" i="1"/>
  <c r="S1204" i="1"/>
  <c r="T1204" i="1" s="1"/>
  <c r="N1205" i="1"/>
  <c r="O1205" i="1"/>
  <c r="P1205" i="1"/>
  <c r="S1205" i="1"/>
  <c r="T1205" i="1" s="1"/>
  <c r="S1206" i="1"/>
  <c r="T1206" i="1" s="1"/>
  <c r="N1208" i="1"/>
  <c r="O1208" i="1"/>
  <c r="P1208" i="1"/>
  <c r="S1208" i="1"/>
  <c r="T1208" i="1" s="1"/>
  <c r="N1209" i="1"/>
  <c r="O1209" i="1"/>
  <c r="P1209" i="1"/>
  <c r="S1209" i="1"/>
  <c r="T1209" i="1" s="1"/>
  <c r="N1210" i="1"/>
  <c r="S1210" i="1"/>
  <c r="T1210" i="1" s="1"/>
  <c r="N1212" i="1"/>
  <c r="O1212" i="1"/>
  <c r="P1212" i="1"/>
  <c r="S1212" i="1"/>
  <c r="T1212" i="1" s="1"/>
  <c r="N1213" i="1"/>
  <c r="O1213" i="1"/>
  <c r="P1213" i="1"/>
  <c r="S1213" i="1"/>
  <c r="T1213" i="1" s="1"/>
  <c r="N1214" i="1"/>
  <c r="N1216" i="1"/>
  <c r="O1216" i="1"/>
  <c r="P1216" i="1"/>
  <c r="S1216" i="1"/>
  <c r="T1216" i="1" s="1"/>
  <c r="N1217" i="1"/>
  <c r="O1217" i="1"/>
  <c r="P1217" i="1"/>
  <c r="S1217" i="1"/>
  <c r="T1217" i="1" s="1"/>
  <c r="P1218" i="1"/>
  <c r="N1219" i="1"/>
  <c r="N1220" i="1"/>
  <c r="O1220" i="1"/>
  <c r="P1220" i="1"/>
  <c r="S1220" i="1"/>
  <c r="T1220" i="1" s="1"/>
  <c r="N1221" i="1"/>
  <c r="O1221" i="1"/>
  <c r="P1221" i="1"/>
  <c r="S1221" i="1"/>
  <c r="T1221" i="1" s="1"/>
  <c r="N1222" i="1"/>
  <c r="S1222" i="1"/>
  <c r="T1222" i="1" s="1"/>
  <c r="S1223" i="1"/>
  <c r="T1223" i="1" s="1"/>
  <c r="N1224" i="1"/>
  <c r="O1224" i="1"/>
  <c r="P1224" i="1"/>
  <c r="S1224" i="1"/>
  <c r="T1224" i="1" s="1"/>
  <c r="N1225" i="1"/>
  <c r="O1225" i="1"/>
  <c r="P1225" i="1"/>
  <c r="S1225" i="1"/>
  <c r="T1225" i="1" s="1"/>
  <c r="N1226" i="1"/>
  <c r="N1228" i="1"/>
  <c r="O1228" i="1"/>
  <c r="P1228" i="1"/>
  <c r="S1228" i="1"/>
  <c r="T1228" i="1" s="1"/>
  <c r="N1229" i="1"/>
  <c r="O1229" i="1"/>
  <c r="P1229" i="1"/>
  <c r="S1229" i="1"/>
  <c r="T1229" i="1" s="1"/>
  <c r="P1230" i="1"/>
  <c r="N1231" i="1"/>
  <c r="O1231" i="1"/>
  <c r="P1231" i="1"/>
  <c r="S1231" i="1"/>
  <c r="T1231" i="1" s="1"/>
  <c r="N1232" i="1"/>
  <c r="O1232" i="1"/>
  <c r="P1232" i="1"/>
  <c r="S1232" i="1"/>
  <c r="T1232" i="1" s="1"/>
  <c r="P1233" i="1"/>
  <c r="N1235" i="1"/>
  <c r="O1235" i="1"/>
  <c r="P1235" i="1"/>
  <c r="S1235" i="1"/>
  <c r="T1235" i="1" s="1"/>
  <c r="N1236" i="1"/>
  <c r="O1236" i="1"/>
  <c r="P1236" i="1"/>
  <c r="S1236" i="1"/>
  <c r="T1236" i="1" s="1"/>
  <c r="S1238" i="1"/>
  <c r="T1238" i="1" s="1"/>
  <c r="N1239" i="1"/>
  <c r="O1239" i="1"/>
  <c r="P1239" i="1"/>
  <c r="S1239" i="1"/>
  <c r="T1239" i="1" s="1"/>
  <c r="N1240" i="1"/>
  <c r="O1240" i="1"/>
  <c r="P1240" i="1"/>
  <c r="S1240" i="1"/>
  <c r="T1240" i="1" s="1"/>
  <c r="O1241" i="1"/>
  <c r="N1243" i="1"/>
  <c r="O1243" i="1"/>
  <c r="P1243" i="1"/>
  <c r="S1243" i="1"/>
  <c r="T1243" i="1" s="1"/>
  <c r="N1244" i="1"/>
  <c r="O1244" i="1"/>
  <c r="P1244" i="1"/>
  <c r="S1244" i="1"/>
  <c r="T1244" i="1" s="1"/>
  <c r="O1245" i="1"/>
  <c r="N1247" i="1"/>
  <c r="O1247" i="1"/>
  <c r="P1247" i="1"/>
  <c r="S1247" i="1"/>
  <c r="T1247" i="1" s="1"/>
  <c r="N1248" i="1"/>
  <c r="O1248" i="1"/>
  <c r="P1248" i="1"/>
  <c r="S1248" i="1"/>
  <c r="T1248" i="1" s="1"/>
  <c r="S1249" i="1"/>
  <c r="T1249" i="1" s="1"/>
  <c r="P1250" i="1"/>
  <c r="N1251" i="1"/>
  <c r="O1251" i="1"/>
  <c r="P1251" i="1"/>
  <c r="S1251" i="1"/>
  <c r="T1251" i="1" s="1"/>
  <c r="N1252" i="1"/>
  <c r="O1252" i="1"/>
  <c r="P1252" i="1"/>
  <c r="S1252" i="1"/>
  <c r="T1252" i="1" s="1"/>
  <c r="N1253" i="1"/>
  <c r="S1253" i="1"/>
  <c r="T1253" i="1" s="1"/>
  <c r="N1255" i="1"/>
  <c r="O1255" i="1"/>
  <c r="P1255" i="1"/>
  <c r="S1255" i="1"/>
  <c r="T1255" i="1" s="1"/>
  <c r="N1256" i="1"/>
  <c r="O1256" i="1"/>
  <c r="P1256" i="1"/>
  <c r="S1256" i="1"/>
  <c r="T1256" i="1" s="1"/>
  <c r="P1257" i="1"/>
  <c r="N1259" i="1"/>
  <c r="O1259" i="1"/>
  <c r="P1259" i="1"/>
  <c r="S1259" i="1"/>
  <c r="T1259" i="1" s="1"/>
  <c r="S1260" i="1"/>
  <c r="T1260" i="1" s="1"/>
  <c r="P1261" i="1"/>
  <c r="S1261" i="1"/>
  <c r="T1261" i="1" s="1"/>
  <c r="S1262" i="1"/>
  <c r="T1262" i="1" s="1"/>
  <c r="N1263" i="1"/>
  <c r="O1263" i="1"/>
  <c r="P1263" i="1"/>
  <c r="S1263" i="1"/>
  <c r="T1263" i="1" s="1"/>
  <c r="N1264" i="1"/>
  <c r="O1264" i="1"/>
  <c r="P1264" i="1"/>
  <c r="S1264" i="1"/>
  <c r="T1264" i="1" s="1"/>
  <c r="P1265" i="1"/>
  <c r="S1265" i="1"/>
  <c r="T1265" i="1" s="1"/>
  <c r="S1266" i="1"/>
  <c r="T1266" i="1" s="1"/>
  <c r="N1267" i="1"/>
  <c r="O1267" i="1"/>
  <c r="P1267" i="1"/>
  <c r="S1267" i="1"/>
  <c r="T1267" i="1" s="1"/>
  <c r="N1268" i="1"/>
  <c r="O1268" i="1"/>
  <c r="P1268" i="1"/>
  <c r="S1268" i="1"/>
  <c r="T1268" i="1" s="1"/>
  <c r="O1269" i="1"/>
  <c r="S1269" i="1"/>
  <c r="T1269" i="1" s="1"/>
  <c r="N1271" i="1"/>
  <c r="O1271" i="1"/>
  <c r="P1271" i="1"/>
  <c r="S1271" i="1"/>
  <c r="T1271" i="1" s="1"/>
  <c r="N1272" i="1"/>
  <c r="O1272" i="1"/>
  <c r="P1272" i="1"/>
  <c r="S1272" i="1"/>
  <c r="T1272" i="1" s="1"/>
  <c r="O1273" i="1"/>
  <c r="P1273" i="1"/>
  <c r="N1275" i="1"/>
  <c r="O1275" i="1"/>
  <c r="P1275" i="1"/>
  <c r="S1275" i="1"/>
  <c r="T1275" i="1" s="1"/>
  <c r="N1276" i="1"/>
  <c r="O1276" i="1"/>
  <c r="P1276" i="1"/>
  <c r="S1276" i="1"/>
  <c r="T1276" i="1" s="1"/>
  <c r="O1277" i="1"/>
  <c r="P1277" i="1"/>
  <c r="N1279" i="1"/>
  <c r="O1279" i="1"/>
  <c r="P1279" i="1"/>
  <c r="S1279" i="1"/>
  <c r="T1279" i="1" s="1"/>
  <c r="N1280" i="1"/>
  <c r="O1280" i="1"/>
  <c r="P1280" i="1"/>
  <c r="S1280" i="1"/>
  <c r="T1280" i="1" s="1"/>
  <c r="N1281" i="1"/>
  <c r="S1281" i="1"/>
  <c r="T1281" i="1" s="1"/>
  <c r="S1282" i="1"/>
  <c r="T1282" i="1" s="1"/>
  <c r="N1283" i="1"/>
  <c r="O1283" i="1"/>
  <c r="P1283" i="1"/>
  <c r="S1283" i="1"/>
  <c r="T1283" i="1" s="1"/>
  <c r="N1284" i="1"/>
  <c r="O1284" i="1"/>
  <c r="P1284" i="1"/>
  <c r="S1284" i="1"/>
  <c r="T1284" i="1" s="1"/>
  <c r="N1285" i="1"/>
  <c r="N1287" i="1"/>
  <c r="O1287" i="1"/>
  <c r="P1287" i="1"/>
  <c r="S1287" i="1"/>
  <c r="T1287" i="1" s="1"/>
  <c r="N1288" i="1"/>
  <c r="O1288" i="1"/>
  <c r="P1288" i="1"/>
  <c r="S1288" i="1"/>
  <c r="T1288" i="1" s="1"/>
  <c r="O1289" i="1"/>
  <c r="P1289" i="1"/>
  <c r="P1290" i="1"/>
  <c r="N1291" i="1"/>
  <c r="O1291" i="1"/>
  <c r="P1291" i="1"/>
  <c r="S1291" i="1"/>
  <c r="T1291" i="1" s="1"/>
  <c r="N1292" i="1"/>
  <c r="O1292" i="1"/>
  <c r="P1292" i="1"/>
  <c r="S1292" i="1"/>
  <c r="T1292" i="1" s="1"/>
  <c r="P1293" i="1"/>
  <c r="S1293" i="1"/>
  <c r="T1293" i="1" s="1"/>
  <c r="N1295" i="1"/>
  <c r="O1295" i="1"/>
  <c r="P1295" i="1"/>
  <c r="S1295" i="1"/>
  <c r="T1295" i="1" s="1"/>
  <c r="N1296" i="1"/>
  <c r="O1296" i="1"/>
  <c r="P1296" i="1"/>
  <c r="S1296" i="1"/>
  <c r="T1296" i="1" s="1"/>
  <c r="S1298" i="1"/>
  <c r="T1298" i="1" s="1"/>
  <c r="N1299" i="1"/>
  <c r="O1299" i="1"/>
  <c r="P1299" i="1"/>
  <c r="S1299" i="1"/>
  <c r="T1299" i="1" s="1"/>
  <c r="N1300" i="1"/>
  <c r="O1300" i="1"/>
  <c r="P1300" i="1"/>
  <c r="S1300" i="1"/>
  <c r="T1300" i="1" s="1"/>
  <c r="N1301" i="1"/>
  <c r="O1301" i="1"/>
  <c r="N1303" i="1"/>
  <c r="O1303" i="1"/>
  <c r="P1303" i="1"/>
  <c r="S1303" i="1"/>
  <c r="T1303" i="1" s="1"/>
  <c r="N1304" i="1"/>
  <c r="O1304" i="1"/>
  <c r="P1304" i="1"/>
  <c r="S1304" i="1"/>
  <c r="T1304" i="1" s="1"/>
  <c r="O1305" i="1"/>
  <c r="P1305" i="1"/>
  <c r="P1306" i="1"/>
  <c r="N1307" i="1"/>
  <c r="O1307" i="1"/>
  <c r="P1307" i="1"/>
  <c r="S1307" i="1"/>
  <c r="T1307" i="1" s="1"/>
  <c r="N1308" i="1"/>
  <c r="O1308" i="1"/>
  <c r="P1308" i="1"/>
  <c r="S1308" i="1"/>
  <c r="T1308" i="1" s="1"/>
  <c r="P1309" i="1"/>
  <c r="S1309" i="1"/>
  <c r="T1309" i="1" s="1"/>
  <c r="N1311" i="1"/>
  <c r="O1311" i="1"/>
  <c r="P1311" i="1"/>
  <c r="S1311" i="1"/>
  <c r="T1311" i="1" s="1"/>
  <c r="N1312" i="1"/>
  <c r="O1312" i="1"/>
  <c r="P1312" i="1"/>
  <c r="S1312" i="1"/>
  <c r="T1312" i="1" s="1"/>
  <c r="N1313" i="1"/>
  <c r="S1313" i="1"/>
  <c r="T1313" i="1" s="1"/>
  <c r="S1314" i="1"/>
  <c r="T1314" i="1" s="1"/>
  <c r="N1315" i="1"/>
  <c r="O1315" i="1"/>
  <c r="P1315" i="1"/>
  <c r="S1315" i="1"/>
  <c r="T1315" i="1" s="1"/>
  <c r="N1316" i="1"/>
  <c r="O1316" i="1"/>
  <c r="P1316" i="1"/>
  <c r="S1316" i="1"/>
  <c r="T1316" i="1" s="1"/>
  <c r="N1317" i="1"/>
  <c r="O1317" i="1"/>
  <c r="N1319" i="1"/>
  <c r="O1319" i="1"/>
  <c r="P1319" i="1"/>
  <c r="S1319" i="1"/>
  <c r="T1319" i="1" s="1"/>
  <c r="N1320" i="1"/>
  <c r="O1320" i="1"/>
  <c r="P1320" i="1"/>
  <c r="S1320" i="1"/>
  <c r="T1320" i="1" s="1"/>
  <c r="O1321" i="1"/>
  <c r="P1321" i="1"/>
  <c r="P1322" i="1"/>
  <c r="N1323" i="1"/>
  <c r="O1323" i="1"/>
  <c r="P1323" i="1"/>
  <c r="S1323" i="1"/>
  <c r="T1323" i="1" s="1"/>
  <c r="N1324" i="1"/>
  <c r="O1324" i="1"/>
  <c r="P1324" i="1"/>
  <c r="S1324" i="1"/>
  <c r="T1324" i="1" s="1"/>
  <c r="P1325" i="1"/>
  <c r="S1325" i="1"/>
  <c r="T1325" i="1" s="1"/>
  <c r="N1327" i="1"/>
  <c r="O1327" i="1"/>
  <c r="P1327" i="1"/>
  <c r="S1327" i="1"/>
  <c r="T1327" i="1" s="1"/>
  <c r="N1328" i="1"/>
  <c r="O1328" i="1"/>
  <c r="P1328" i="1"/>
  <c r="S1328" i="1"/>
  <c r="T1328" i="1" s="1"/>
  <c r="N1329" i="1"/>
  <c r="S1329" i="1"/>
  <c r="T1329" i="1" s="1"/>
  <c r="S1330" i="1"/>
  <c r="T1330" i="1" s="1"/>
  <c r="N1331" i="1"/>
  <c r="O1331" i="1"/>
  <c r="P1331" i="1"/>
  <c r="S1331" i="1"/>
  <c r="T1331" i="1" s="1"/>
  <c r="N1332" i="1"/>
  <c r="O1332" i="1"/>
  <c r="P1332" i="1"/>
  <c r="S1332" i="1"/>
  <c r="T1332" i="1" s="1"/>
  <c r="N1333" i="1"/>
  <c r="O1333" i="1"/>
  <c r="N1335" i="1"/>
  <c r="O1335" i="1"/>
  <c r="P1335" i="1"/>
  <c r="S1335" i="1"/>
  <c r="T1335" i="1" s="1"/>
  <c r="N1336" i="1"/>
  <c r="O1336" i="1"/>
  <c r="P1336" i="1"/>
  <c r="S1336" i="1"/>
  <c r="T1336" i="1" s="1"/>
  <c r="O1337" i="1"/>
  <c r="P1337" i="1"/>
  <c r="P1338" i="1"/>
  <c r="N1339" i="1"/>
  <c r="O1339" i="1"/>
  <c r="P1339" i="1"/>
  <c r="S1339" i="1"/>
  <c r="T1339" i="1" s="1"/>
  <c r="N1340" i="1"/>
  <c r="O1340" i="1"/>
  <c r="P1340" i="1"/>
  <c r="S1340" i="1"/>
  <c r="T1340" i="1" s="1"/>
  <c r="P1341" i="1"/>
  <c r="S1341" i="1"/>
  <c r="T1341" i="1" s="1"/>
  <c r="N1343" i="1"/>
  <c r="O1343" i="1"/>
  <c r="P1343" i="1"/>
  <c r="S1343" i="1"/>
  <c r="T1343" i="1" s="1"/>
  <c r="N1344" i="1"/>
  <c r="O1344" i="1"/>
  <c r="P1344" i="1"/>
  <c r="S1344" i="1"/>
  <c r="T1344" i="1" s="1"/>
  <c r="N1345" i="1"/>
  <c r="S1345" i="1"/>
  <c r="T1345" i="1" s="1"/>
  <c r="S1346" i="1"/>
  <c r="T1346" i="1" s="1"/>
  <c r="N1347" i="1"/>
  <c r="O1347" i="1"/>
  <c r="P1347" i="1"/>
  <c r="S1347" i="1"/>
  <c r="T1347" i="1" s="1"/>
  <c r="N1348" i="1"/>
  <c r="O1348" i="1"/>
  <c r="P1348" i="1"/>
  <c r="S1348" i="1"/>
  <c r="T1348" i="1" s="1"/>
  <c r="N1349" i="1"/>
  <c r="O1349" i="1"/>
  <c r="N1351" i="1"/>
  <c r="O1351" i="1"/>
  <c r="P1351" i="1"/>
  <c r="S1351" i="1"/>
  <c r="T1351" i="1" s="1"/>
  <c r="N1352" i="1"/>
  <c r="O1352" i="1"/>
  <c r="P1352" i="1"/>
  <c r="S1352" i="1"/>
  <c r="T1352" i="1" s="1"/>
  <c r="O1353" i="1"/>
  <c r="P1353" i="1"/>
  <c r="P1354" i="1"/>
  <c r="N1355" i="1"/>
  <c r="O1355" i="1"/>
  <c r="P1355" i="1"/>
  <c r="S1355" i="1"/>
  <c r="T1355" i="1" s="1"/>
  <c r="N1356" i="1"/>
  <c r="O1356" i="1"/>
  <c r="P1356" i="1"/>
  <c r="S1356" i="1"/>
  <c r="T1356" i="1" s="1"/>
  <c r="P1357" i="1"/>
  <c r="S1357" i="1"/>
  <c r="T1357" i="1" s="1"/>
  <c r="N1359" i="1"/>
  <c r="O1359" i="1"/>
  <c r="P1359" i="1"/>
  <c r="S1359" i="1"/>
  <c r="T1359" i="1" s="1"/>
  <c r="N1360" i="1"/>
  <c r="O1360" i="1"/>
  <c r="P1360" i="1"/>
  <c r="S1360" i="1"/>
  <c r="T1360" i="1" s="1"/>
  <c r="N1361" i="1"/>
  <c r="S1361" i="1"/>
  <c r="T1361" i="1" s="1"/>
  <c r="S1362" i="1"/>
  <c r="T1362" i="1" s="1"/>
  <c r="N1363" i="1"/>
  <c r="O1363" i="1"/>
  <c r="P1363" i="1"/>
  <c r="S1363" i="1"/>
  <c r="T1363" i="1" s="1"/>
  <c r="N1364" i="1"/>
  <c r="O1364" i="1"/>
  <c r="P1364" i="1"/>
  <c r="S1364" i="1"/>
  <c r="T1364" i="1" s="1"/>
  <c r="N1365" i="1"/>
  <c r="O1365" i="1"/>
  <c r="S892" i="1"/>
  <c r="T892" i="1" s="1"/>
  <c r="N892" i="1"/>
  <c r="O892" i="1"/>
  <c r="P892" i="1"/>
  <c r="D156" i="12" l="1"/>
  <c r="D166" i="12"/>
  <c r="D162" i="12"/>
  <c r="D158" i="12"/>
  <c r="D165" i="12"/>
  <c r="D161" i="12"/>
  <c r="D157" i="12"/>
  <c r="O1297" i="1"/>
  <c r="S1297" i="1"/>
  <c r="T1297" i="1" s="1"/>
  <c r="N1193" i="1"/>
  <c r="O1062" i="1"/>
  <c r="N1192" i="1"/>
  <c r="N1109" i="1"/>
  <c r="S1097" i="1"/>
  <c r="T1097" i="1" s="1"/>
  <c r="O1094" i="1"/>
  <c r="P1260" i="1"/>
  <c r="S1192" i="1"/>
  <c r="T1192" i="1" s="1"/>
  <c r="O1173" i="1"/>
  <c r="O1260" i="1"/>
  <c r="P1193" i="1"/>
  <c r="P1192" i="1"/>
  <c r="S1186" i="1"/>
  <c r="T1186" i="1" s="1"/>
  <c r="N1173" i="1"/>
  <c r="P1109" i="1"/>
  <c r="O1097" i="1"/>
  <c r="S1094" i="1"/>
  <c r="T1094" i="1" s="1"/>
  <c r="N1062" i="1"/>
  <c r="N1029" i="1"/>
  <c r="S1109" i="1"/>
  <c r="T1109" i="1" s="1"/>
  <c r="N1094" i="1"/>
  <c r="O1285" i="1"/>
  <c r="N1046" i="1"/>
  <c r="P1041" i="1"/>
  <c r="P1029" i="1"/>
  <c r="N1002" i="1"/>
  <c r="O1049" i="1"/>
  <c r="O1018" i="1"/>
  <c r="N1018" i="1"/>
  <c r="S1046" i="1"/>
  <c r="T1046" i="1" s="1"/>
  <c r="O1029" i="1"/>
  <c r="S1018" i="1"/>
  <c r="T1018" i="1" s="1"/>
  <c r="N994" i="1"/>
  <c r="O1362" i="1"/>
  <c r="P1362" i="1"/>
  <c r="P1350" i="1"/>
  <c r="S1350" i="1"/>
  <c r="T1350" i="1" s="1"/>
  <c r="N1342" i="1"/>
  <c r="O1342" i="1"/>
  <c r="P1334" i="1"/>
  <c r="S1334" i="1"/>
  <c r="T1334" i="1" s="1"/>
  <c r="N1326" i="1"/>
  <c r="O1326" i="1"/>
  <c r="P1318" i="1"/>
  <c r="S1318" i="1"/>
  <c r="T1318" i="1" s="1"/>
  <c r="N1310" i="1"/>
  <c r="O1310" i="1"/>
  <c r="S1306" i="1"/>
  <c r="T1306" i="1" s="1"/>
  <c r="N1306" i="1"/>
  <c r="N1294" i="1"/>
  <c r="O1294" i="1"/>
  <c r="P1286" i="1"/>
  <c r="S1286" i="1"/>
  <c r="T1286" i="1" s="1"/>
  <c r="N1278" i="1"/>
  <c r="O1278" i="1"/>
  <c r="S1274" i="1"/>
  <c r="T1274" i="1" s="1"/>
  <c r="N1274" i="1"/>
  <c r="O1274" i="1"/>
  <c r="N1262" i="1"/>
  <c r="O1262" i="1"/>
  <c r="P1262" i="1"/>
  <c r="O1254" i="1"/>
  <c r="P1254" i="1"/>
  <c r="N1254" i="1"/>
  <c r="S1254" i="1"/>
  <c r="T1254" i="1" s="1"/>
  <c r="S1246" i="1"/>
  <c r="T1246" i="1" s="1"/>
  <c r="N1246" i="1"/>
  <c r="O1246" i="1"/>
  <c r="O1238" i="1"/>
  <c r="P1238" i="1"/>
  <c r="N1223" i="1"/>
  <c r="O1223" i="1"/>
  <c r="P1223" i="1"/>
  <c r="O1215" i="1"/>
  <c r="P1215" i="1"/>
  <c r="S1207" i="1"/>
  <c r="T1207" i="1" s="1"/>
  <c r="N1207" i="1"/>
  <c r="P1207" i="1"/>
  <c r="S1195" i="1"/>
  <c r="T1195" i="1" s="1"/>
  <c r="N1195" i="1"/>
  <c r="P1195" i="1"/>
  <c r="N1187" i="1"/>
  <c r="O1187" i="1"/>
  <c r="P1187" i="1"/>
  <c r="P1179" i="1"/>
  <c r="S1179" i="1"/>
  <c r="T1179" i="1" s="1"/>
  <c r="N1179" i="1"/>
  <c r="S1171" i="1"/>
  <c r="T1171" i="1" s="1"/>
  <c r="N1171" i="1"/>
  <c r="P1171" i="1"/>
  <c r="O1163" i="1"/>
  <c r="P1163" i="1"/>
  <c r="N1163" i="1"/>
  <c r="S1163" i="1"/>
  <c r="T1163" i="1" s="1"/>
  <c r="P1155" i="1"/>
  <c r="S1155" i="1"/>
  <c r="T1155" i="1" s="1"/>
  <c r="N1155" i="1"/>
  <c r="O1151" i="1"/>
  <c r="P1151" i="1"/>
  <c r="N1151" i="1"/>
  <c r="S1151" i="1"/>
  <c r="T1151" i="1" s="1"/>
  <c r="S1132" i="1"/>
  <c r="T1132" i="1" s="1"/>
  <c r="N1132" i="1"/>
  <c r="P1132" i="1"/>
  <c r="O1132" i="1"/>
  <c r="S1124" i="1"/>
  <c r="T1124" i="1" s="1"/>
  <c r="O1124" i="1"/>
  <c r="P1124" i="1"/>
  <c r="N1124" i="1"/>
  <c r="O1116" i="1"/>
  <c r="P1116" i="1"/>
  <c r="S1116" i="1"/>
  <c r="T1116" i="1" s="1"/>
  <c r="N1116" i="1"/>
  <c r="P1108" i="1"/>
  <c r="O1108" i="1"/>
  <c r="S1108" i="1"/>
  <c r="T1108" i="1" s="1"/>
  <c r="N1108" i="1"/>
  <c r="N1100" i="1"/>
  <c r="P1100" i="1"/>
  <c r="S1100" i="1"/>
  <c r="T1100" i="1" s="1"/>
  <c r="O1100" i="1"/>
  <c r="S1096" i="1"/>
  <c r="T1096" i="1" s="1"/>
  <c r="P1096" i="1"/>
  <c r="O1096" i="1"/>
  <c r="N1088" i="1"/>
  <c r="O1088" i="1"/>
  <c r="P1088" i="1"/>
  <c r="S1088" i="1"/>
  <c r="T1088" i="1" s="1"/>
  <c r="S1084" i="1"/>
  <c r="T1084" i="1" s="1"/>
  <c r="N1084" i="1"/>
  <c r="O1084" i="1"/>
  <c r="P1084" i="1"/>
  <c r="N1076" i="1"/>
  <c r="O1076" i="1"/>
  <c r="P1076" i="1"/>
  <c r="S1076" i="1"/>
  <c r="T1076" i="1" s="1"/>
  <c r="P1068" i="1"/>
  <c r="S1068" i="1"/>
  <c r="T1068" i="1" s="1"/>
  <c r="N1068" i="1"/>
  <c r="P1056" i="1"/>
  <c r="S1056" i="1"/>
  <c r="T1056" i="1" s="1"/>
  <c r="N1056" i="1"/>
  <c r="O1056" i="1"/>
  <c r="P1044" i="1"/>
  <c r="S1044" i="1"/>
  <c r="T1044" i="1" s="1"/>
  <c r="N1044" i="1"/>
  <c r="O1044" i="1"/>
  <c r="O1040" i="1"/>
  <c r="P1040" i="1"/>
  <c r="S1040" i="1"/>
  <c r="T1040" i="1" s="1"/>
  <c r="N1040" i="1"/>
  <c r="S1032" i="1"/>
  <c r="T1032" i="1" s="1"/>
  <c r="N1032" i="1"/>
  <c r="P1032" i="1"/>
  <c r="O1032" i="1"/>
  <c r="N1024" i="1"/>
  <c r="O1024" i="1"/>
  <c r="P1024" i="1"/>
  <c r="S1024" i="1"/>
  <c r="T1024" i="1" s="1"/>
  <c r="N1016" i="1"/>
  <c r="S1016" i="1"/>
  <c r="T1016" i="1" s="1"/>
  <c r="O1016" i="1"/>
  <c r="P1016" i="1"/>
  <c r="O1008" i="1"/>
  <c r="S1008" i="1"/>
  <c r="T1008" i="1" s="1"/>
  <c r="N1008" i="1"/>
  <c r="P1008" i="1"/>
  <c r="S1000" i="1"/>
  <c r="T1000" i="1" s="1"/>
  <c r="N1000" i="1"/>
  <c r="O1000" i="1"/>
  <c r="O996" i="1"/>
  <c r="S996" i="1"/>
  <c r="T996" i="1" s="1"/>
  <c r="N996" i="1"/>
  <c r="P996" i="1"/>
  <c r="S988" i="1"/>
  <c r="T988" i="1" s="1"/>
  <c r="N988" i="1"/>
  <c r="P988" i="1"/>
  <c r="O988" i="1"/>
  <c r="P984" i="1"/>
  <c r="N984" i="1"/>
  <c r="O984" i="1"/>
  <c r="P972" i="1"/>
  <c r="N972" i="1"/>
  <c r="O972" i="1"/>
  <c r="S972" i="1"/>
  <c r="T972" i="1" s="1"/>
  <c r="S964" i="1"/>
  <c r="T964" i="1" s="1"/>
  <c r="N964" i="1"/>
  <c r="O964" i="1"/>
  <c r="P964" i="1"/>
  <c r="O956" i="1"/>
  <c r="P956" i="1"/>
  <c r="N956" i="1"/>
  <c r="S956" i="1"/>
  <c r="T956" i="1" s="1"/>
  <c r="P948" i="1"/>
  <c r="S948" i="1"/>
  <c r="T948" i="1" s="1"/>
  <c r="N948" i="1"/>
  <c r="O948" i="1"/>
  <c r="N940" i="1"/>
  <c r="O940" i="1"/>
  <c r="P940" i="1"/>
  <c r="S940" i="1"/>
  <c r="T940" i="1" s="1"/>
  <c r="N932" i="1"/>
  <c r="O932" i="1"/>
  <c r="S932" i="1"/>
  <c r="T932" i="1" s="1"/>
  <c r="P932" i="1"/>
  <c r="N920" i="1"/>
  <c r="O920" i="1"/>
  <c r="S920" i="1"/>
  <c r="T920" i="1" s="1"/>
  <c r="P912" i="1"/>
  <c r="S912" i="1"/>
  <c r="T912" i="1" s="1"/>
  <c r="O912" i="1"/>
  <c r="N912" i="1"/>
  <c r="S904" i="1"/>
  <c r="T904" i="1" s="1"/>
  <c r="N904" i="1"/>
  <c r="O904" i="1"/>
  <c r="P904" i="1"/>
  <c r="O896" i="1"/>
  <c r="P896" i="1"/>
  <c r="N896" i="1"/>
  <c r="S896" i="1"/>
  <c r="T896" i="1" s="1"/>
  <c r="O1306" i="1"/>
  <c r="O1207" i="1"/>
  <c r="O1350" i="1"/>
  <c r="S1342" i="1"/>
  <c r="T1342" i="1" s="1"/>
  <c r="O1334" i="1"/>
  <c r="S1326" i="1"/>
  <c r="T1326" i="1" s="1"/>
  <c r="O1318" i="1"/>
  <c r="S1310" i="1"/>
  <c r="T1310" i="1" s="1"/>
  <c r="S1294" i="1"/>
  <c r="T1294" i="1" s="1"/>
  <c r="O1286" i="1"/>
  <c r="S1278" i="1"/>
  <c r="T1278" i="1" s="1"/>
  <c r="S1215" i="1"/>
  <c r="T1215" i="1" s="1"/>
  <c r="O1195" i="1"/>
  <c r="O1179" i="1"/>
  <c r="O1155" i="1"/>
  <c r="O1068" i="1"/>
  <c r="P1000" i="1"/>
  <c r="N1358" i="1"/>
  <c r="O1358" i="1"/>
  <c r="S1354" i="1"/>
  <c r="T1354" i="1" s="1"/>
  <c r="N1354" i="1"/>
  <c r="O1346" i="1"/>
  <c r="P1346" i="1"/>
  <c r="S1338" i="1"/>
  <c r="T1338" i="1" s="1"/>
  <c r="N1338" i="1"/>
  <c r="O1330" i="1"/>
  <c r="P1330" i="1"/>
  <c r="S1322" i="1"/>
  <c r="T1322" i="1" s="1"/>
  <c r="N1322" i="1"/>
  <c r="O1314" i="1"/>
  <c r="P1314" i="1"/>
  <c r="P1302" i="1"/>
  <c r="S1302" i="1"/>
  <c r="T1302" i="1" s="1"/>
  <c r="O1298" i="1"/>
  <c r="P1298" i="1"/>
  <c r="S1290" i="1"/>
  <c r="T1290" i="1" s="1"/>
  <c r="N1290" i="1"/>
  <c r="O1282" i="1"/>
  <c r="P1282" i="1"/>
  <c r="P1270" i="1"/>
  <c r="N1270" i="1"/>
  <c r="O1270" i="1"/>
  <c r="O1266" i="1"/>
  <c r="N1266" i="1"/>
  <c r="P1266" i="1"/>
  <c r="S1258" i="1"/>
  <c r="T1258" i="1" s="1"/>
  <c r="O1258" i="1"/>
  <c r="P1258" i="1"/>
  <c r="N1250" i="1"/>
  <c r="O1250" i="1"/>
  <c r="S1250" i="1"/>
  <c r="T1250" i="1" s="1"/>
  <c r="P1242" i="1"/>
  <c r="S1242" i="1"/>
  <c r="T1242" i="1" s="1"/>
  <c r="O1242" i="1"/>
  <c r="N1234" i="1"/>
  <c r="O1234" i="1"/>
  <c r="P1234" i="1"/>
  <c r="O1227" i="1"/>
  <c r="P1227" i="1"/>
  <c r="P1219" i="1"/>
  <c r="S1219" i="1"/>
  <c r="T1219" i="1" s="1"/>
  <c r="O1219" i="1"/>
  <c r="N1211" i="1"/>
  <c r="O1211" i="1"/>
  <c r="P1211" i="1"/>
  <c r="O1203" i="1"/>
  <c r="P1203" i="1"/>
  <c r="N1199" i="1"/>
  <c r="O1199" i="1"/>
  <c r="P1199" i="1"/>
  <c r="P1191" i="1"/>
  <c r="S1191" i="1"/>
  <c r="T1191" i="1" s="1"/>
  <c r="N1191" i="1"/>
  <c r="S1183" i="1"/>
  <c r="T1183" i="1" s="1"/>
  <c r="N1183" i="1"/>
  <c r="P1183" i="1"/>
  <c r="O1175" i="1"/>
  <c r="P1175" i="1"/>
  <c r="N1175" i="1"/>
  <c r="S1175" i="1"/>
  <c r="T1175" i="1" s="1"/>
  <c r="P1167" i="1"/>
  <c r="S1167" i="1"/>
  <c r="T1167" i="1" s="1"/>
  <c r="N1167" i="1"/>
  <c r="N1159" i="1"/>
  <c r="O1159" i="1"/>
  <c r="S1159" i="1"/>
  <c r="T1159" i="1" s="1"/>
  <c r="N1147" i="1"/>
  <c r="O1147" i="1"/>
  <c r="S1147" i="1"/>
  <c r="T1147" i="1" s="1"/>
  <c r="S1143" i="1"/>
  <c r="T1143" i="1" s="1"/>
  <c r="N1143" i="1"/>
  <c r="O1143" i="1"/>
  <c r="N1136" i="1"/>
  <c r="O1136" i="1"/>
  <c r="S1136" i="1"/>
  <c r="T1136" i="1" s="1"/>
  <c r="O1128" i="1"/>
  <c r="P1128" i="1"/>
  <c r="S1128" i="1"/>
  <c r="T1128" i="1" s="1"/>
  <c r="N1128" i="1"/>
  <c r="P1120" i="1"/>
  <c r="O1120" i="1"/>
  <c r="S1120" i="1"/>
  <c r="T1120" i="1" s="1"/>
  <c r="N1120" i="1"/>
  <c r="N1112" i="1"/>
  <c r="P1112" i="1"/>
  <c r="S1112" i="1"/>
  <c r="T1112" i="1" s="1"/>
  <c r="O1112" i="1"/>
  <c r="O1104" i="1"/>
  <c r="P1104" i="1"/>
  <c r="S1104" i="1"/>
  <c r="T1104" i="1" s="1"/>
  <c r="N1104" i="1"/>
  <c r="O1092" i="1"/>
  <c r="P1092" i="1"/>
  <c r="N1092" i="1"/>
  <c r="S1092" i="1"/>
  <c r="T1092" i="1" s="1"/>
  <c r="P1080" i="1"/>
  <c r="S1080" i="1"/>
  <c r="T1080" i="1" s="1"/>
  <c r="N1080" i="1"/>
  <c r="S1072" i="1"/>
  <c r="T1072" i="1" s="1"/>
  <c r="N1072" i="1"/>
  <c r="O1072" i="1"/>
  <c r="P1072" i="1"/>
  <c r="O1064" i="1"/>
  <c r="P1064" i="1"/>
  <c r="N1064" i="1"/>
  <c r="S1064" i="1"/>
  <c r="T1064" i="1" s="1"/>
  <c r="S1060" i="1"/>
  <c r="T1060" i="1" s="1"/>
  <c r="N1060" i="1"/>
  <c r="P1060" i="1"/>
  <c r="O1060" i="1"/>
  <c r="O1052" i="1"/>
  <c r="P1052" i="1"/>
  <c r="N1052" i="1"/>
  <c r="S1052" i="1"/>
  <c r="T1052" i="1" s="1"/>
  <c r="N1048" i="1"/>
  <c r="O1048" i="1"/>
  <c r="P1048" i="1"/>
  <c r="N1036" i="1"/>
  <c r="O1036" i="1"/>
  <c r="P1036" i="1"/>
  <c r="S1036" i="1"/>
  <c r="T1036" i="1" s="1"/>
  <c r="O1028" i="1"/>
  <c r="P1028" i="1"/>
  <c r="S1028" i="1"/>
  <c r="T1028" i="1" s="1"/>
  <c r="O1020" i="1"/>
  <c r="S1020" i="1"/>
  <c r="T1020" i="1" s="1"/>
  <c r="N1020" i="1"/>
  <c r="P1020" i="1"/>
  <c r="P1012" i="1"/>
  <c r="S1012" i="1"/>
  <c r="T1012" i="1" s="1"/>
  <c r="N1012" i="1"/>
  <c r="O1012" i="1"/>
  <c r="N1004" i="1"/>
  <c r="S1004" i="1"/>
  <c r="T1004" i="1" s="1"/>
  <c r="P1004" i="1"/>
  <c r="O1004" i="1"/>
  <c r="N992" i="1"/>
  <c r="S992" i="1"/>
  <c r="T992" i="1" s="1"/>
  <c r="O992" i="1"/>
  <c r="P992" i="1"/>
  <c r="N980" i="1"/>
  <c r="S980" i="1"/>
  <c r="T980" i="1" s="1"/>
  <c r="O980" i="1"/>
  <c r="P980" i="1"/>
  <c r="S976" i="1"/>
  <c r="T976" i="1" s="1"/>
  <c r="N976" i="1"/>
  <c r="O976" i="1"/>
  <c r="P976" i="1"/>
  <c r="O968" i="1"/>
  <c r="N968" i="1"/>
  <c r="P968" i="1"/>
  <c r="S968" i="1"/>
  <c r="T968" i="1" s="1"/>
  <c r="P960" i="1"/>
  <c r="S960" i="1"/>
  <c r="T960" i="1" s="1"/>
  <c r="N960" i="1"/>
  <c r="O960" i="1"/>
  <c r="N952" i="1"/>
  <c r="O952" i="1"/>
  <c r="S952" i="1"/>
  <c r="T952" i="1" s="1"/>
  <c r="P952" i="1"/>
  <c r="O944" i="1"/>
  <c r="P944" i="1"/>
  <c r="N944" i="1"/>
  <c r="S944" i="1"/>
  <c r="T944" i="1" s="1"/>
  <c r="O936" i="1"/>
  <c r="P936" i="1"/>
  <c r="N936" i="1"/>
  <c r="S928" i="1"/>
  <c r="T928" i="1" s="1"/>
  <c r="N928" i="1"/>
  <c r="O928" i="1"/>
  <c r="P924" i="1"/>
  <c r="S924" i="1"/>
  <c r="T924" i="1" s="1"/>
  <c r="O924" i="1"/>
  <c r="N924" i="1"/>
  <c r="S916" i="1"/>
  <c r="T916" i="1" s="1"/>
  <c r="N916" i="1"/>
  <c r="O916" i="1"/>
  <c r="P916" i="1"/>
  <c r="O908" i="1"/>
  <c r="P908" i="1"/>
  <c r="N908" i="1"/>
  <c r="S908" i="1"/>
  <c r="T908" i="1" s="1"/>
  <c r="P900" i="1"/>
  <c r="S900" i="1"/>
  <c r="T900" i="1" s="1"/>
  <c r="N900" i="1"/>
  <c r="O900" i="1"/>
  <c r="N1362" i="1"/>
  <c r="O1354" i="1"/>
  <c r="N1346" i="1"/>
  <c r="N1314" i="1"/>
  <c r="O1290" i="1"/>
  <c r="N1258" i="1"/>
  <c r="N1238" i="1"/>
  <c r="S1227" i="1"/>
  <c r="T1227" i="1" s="1"/>
  <c r="O1191" i="1"/>
  <c r="P920" i="1"/>
  <c r="P1358" i="1"/>
  <c r="N1350" i="1"/>
  <c r="P1342" i="1"/>
  <c r="N1334" i="1"/>
  <c r="P1326" i="1"/>
  <c r="N1318" i="1"/>
  <c r="P1310" i="1"/>
  <c r="N1302" i="1"/>
  <c r="P1294" i="1"/>
  <c r="N1286" i="1"/>
  <c r="P1278" i="1"/>
  <c r="P1274" i="1"/>
  <c r="S1270" i="1"/>
  <c r="T1270" i="1" s="1"/>
  <c r="P1246" i="1"/>
  <c r="S1234" i="1"/>
  <c r="T1234" i="1" s="1"/>
  <c r="N1215" i="1"/>
  <c r="S1203" i="1"/>
  <c r="T1203" i="1" s="1"/>
  <c r="S1187" i="1"/>
  <c r="T1187" i="1" s="1"/>
  <c r="O1183" i="1"/>
  <c r="O1171" i="1"/>
  <c r="P1159" i="1"/>
  <c r="P1147" i="1"/>
  <c r="P1136" i="1"/>
  <c r="O1080" i="1"/>
  <c r="N1028" i="1"/>
  <c r="S936" i="1"/>
  <c r="T936" i="1" s="1"/>
  <c r="O1253" i="1"/>
  <c r="P1253" i="1"/>
  <c r="P1241" i="1"/>
  <c r="S1241" i="1"/>
  <c r="T1241" i="1" s="1"/>
  <c r="N1233" i="1"/>
  <c r="O1233" i="1"/>
  <c r="P1226" i="1"/>
  <c r="S1226" i="1"/>
  <c r="T1226" i="1" s="1"/>
  <c r="S1218" i="1"/>
  <c r="T1218" i="1" s="1"/>
  <c r="N1218" i="1"/>
  <c r="O1210" i="1"/>
  <c r="P1210" i="1"/>
  <c r="P1202" i="1"/>
  <c r="S1202" i="1"/>
  <c r="T1202" i="1" s="1"/>
  <c r="N1194" i="1"/>
  <c r="O1194" i="1"/>
  <c r="O1186" i="1"/>
  <c r="P1186" i="1"/>
  <c r="S1178" i="1"/>
  <c r="T1178" i="1" s="1"/>
  <c r="N1178" i="1"/>
  <c r="S1166" i="1"/>
  <c r="T1166" i="1" s="1"/>
  <c r="N1166" i="1"/>
  <c r="O1158" i="1"/>
  <c r="P1158" i="1"/>
  <c r="P1150" i="1"/>
  <c r="S1150" i="1"/>
  <c r="T1150" i="1" s="1"/>
  <c r="N1142" i="1"/>
  <c r="O1142" i="1"/>
  <c r="O1135" i="1"/>
  <c r="P1135" i="1"/>
  <c r="P1127" i="1"/>
  <c r="O1127" i="1"/>
  <c r="S1127" i="1"/>
  <c r="T1127" i="1" s="1"/>
  <c r="P1115" i="1"/>
  <c r="O1115" i="1"/>
  <c r="S1115" i="1"/>
  <c r="T1115" i="1" s="1"/>
  <c r="S1107" i="1"/>
  <c r="T1107" i="1" s="1"/>
  <c r="O1107" i="1"/>
  <c r="P1107" i="1"/>
  <c r="O1099" i="1"/>
  <c r="P1099" i="1"/>
  <c r="S1099" i="1"/>
  <c r="T1099" i="1" s="1"/>
  <c r="N1095" i="1"/>
  <c r="P1095" i="1"/>
  <c r="S1095" i="1"/>
  <c r="T1095" i="1" s="1"/>
  <c r="O1087" i="1"/>
  <c r="P1087" i="1"/>
  <c r="S1087" i="1"/>
  <c r="T1087" i="1" s="1"/>
  <c r="S1079" i="1"/>
  <c r="T1079" i="1" s="1"/>
  <c r="N1079" i="1"/>
  <c r="O1079" i="1"/>
  <c r="P1079" i="1"/>
  <c r="N1071" i="1"/>
  <c r="O1071" i="1"/>
  <c r="N1059" i="1"/>
  <c r="O1059" i="1"/>
  <c r="P1059" i="1"/>
  <c r="P1051" i="1"/>
  <c r="S1051" i="1"/>
  <c r="T1051" i="1" s="1"/>
  <c r="N1051" i="1"/>
  <c r="S1043" i="1"/>
  <c r="T1043" i="1" s="1"/>
  <c r="N1043" i="1"/>
  <c r="O1035" i="1"/>
  <c r="P1035" i="1"/>
  <c r="P1027" i="1"/>
  <c r="S1027" i="1"/>
  <c r="T1027" i="1" s="1"/>
  <c r="O1027" i="1"/>
  <c r="P1019" i="1"/>
  <c r="S1019" i="1"/>
  <c r="T1019" i="1" s="1"/>
  <c r="N1019" i="1"/>
  <c r="O1019" i="1"/>
  <c r="S1011" i="1"/>
  <c r="T1011" i="1" s="1"/>
  <c r="P1011" i="1"/>
  <c r="O1003" i="1"/>
  <c r="S1003" i="1"/>
  <c r="T1003" i="1" s="1"/>
  <c r="N1003" i="1"/>
  <c r="N999" i="1"/>
  <c r="S999" i="1"/>
  <c r="T999" i="1" s="1"/>
  <c r="O999" i="1"/>
  <c r="P999" i="1"/>
  <c r="P995" i="1"/>
  <c r="S995" i="1"/>
  <c r="T995" i="1" s="1"/>
  <c r="O995" i="1"/>
  <c r="N987" i="1"/>
  <c r="S987" i="1"/>
  <c r="T987" i="1" s="1"/>
  <c r="O987" i="1"/>
  <c r="O979" i="1"/>
  <c r="S979" i="1"/>
  <c r="T979" i="1" s="1"/>
  <c r="N979" i="1"/>
  <c r="P979" i="1"/>
  <c r="S971" i="1"/>
  <c r="T971" i="1" s="1"/>
  <c r="N971" i="1"/>
  <c r="P971" i="1"/>
  <c r="N963" i="1"/>
  <c r="S963" i="1"/>
  <c r="T963" i="1" s="1"/>
  <c r="P955" i="1"/>
  <c r="S955" i="1"/>
  <c r="T955" i="1" s="1"/>
  <c r="N955" i="1"/>
  <c r="O955" i="1"/>
  <c r="S947" i="1"/>
  <c r="T947" i="1" s="1"/>
  <c r="N947" i="1"/>
  <c r="P947" i="1"/>
  <c r="O939" i="1"/>
  <c r="P939" i="1"/>
  <c r="S939" i="1"/>
  <c r="T939" i="1" s="1"/>
  <c r="O931" i="1"/>
  <c r="P931" i="1"/>
  <c r="N931" i="1"/>
  <c r="S931" i="1"/>
  <c r="T931" i="1" s="1"/>
  <c r="S923" i="1"/>
  <c r="T923" i="1" s="1"/>
  <c r="N923" i="1"/>
  <c r="O923" i="1"/>
  <c r="N915" i="1"/>
  <c r="O915" i="1"/>
  <c r="S915" i="1"/>
  <c r="T915" i="1" s="1"/>
  <c r="P907" i="1"/>
  <c r="S907" i="1"/>
  <c r="T907" i="1" s="1"/>
  <c r="O907" i="1"/>
  <c r="N907" i="1"/>
  <c r="P895" i="1"/>
  <c r="S895" i="1"/>
  <c r="T895" i="1" s="1"/>
  <c r="S1365" i="1"/>
  <c r="T1365" i="1" s="1"/>
  <c r="O1357" i="1"/>
  <c r="N1353" i="1"/>
  <c r="S1349" i="1"/>
  <c r="T1349" i="1" s="1"/>
  <c r="P1345" i="1"/>
  <c r="O1341" i="1"/>
  <c r="N1337" i="1"/>
  <c r="S1333" i="1"/>
  <c r="T1333" i="1" s="1"/>
  <c r="P1329" i="1"/>
  <c r="O1325" i="1"/>
  <c r="N1321" i="1"/>
  <c r="S1317" i="1"/>
  <c r="T1317" i="1" s="1"/>
  <c r="P1313" i="1"/>
  <c r="O1309" i="1"/>
  <c r="N1305" i="1"/>
  <c r="S1301" i="1"/>
  <c r="T1301" i="1" s="1"/>
  <c r="P1297" i="1"/>
  <c r="O1293" i="1"/>
  <c r="N1289" i="1"/>
  <c r="S1285" i="1"/>
  <c r="T1285" i="1" s="1"/>
  <c r="P1281" i="1"/>
  <c r="N1273" i="1"/>
  <c r="N1269" i="1"/>
  <c r="N1265" i="1"/>
  <c r="O1261" i="1"/>
  <c r="O1257" i="1"/>
  <c r="N1241" i="1"/>
  <c r="O1218" i="1"/>
  <c r="P1194" i="1"/>
  <c r="S1158" i="1"/>
  <c r="T1158" i="1" s="1"/>
  <c r="N1150" i="1"/>
  <c r="S1135" i="1"/>
  <c r="T1135" i="1" s="1"/>
  <c r="S1071" i="1"/>
  <c r="T1071" i="1" s="1"/>
  <c r="O1051" i="1"/>
  <c r="S1035" i="1"/>
  <c r="T1035" i="1" s="1"/>
  <c r="P1003" i="1"/>
  <c r="P987" i="1"/>
  <c r="N1249" i="1"/>
  <c r="O1249" i="1"/>
  <c r="S1245" i="1"/>
  <c r="T1245" i="1" s="1"/>
  <c r="N1245" i="1"/>
  <c r="O1237" i="1"/>
  <c r="P1237" i="1"/>
  <c r="S1230" i="1"/>
  <c r="T1230" i="1" s="1"/>
  <c r="N1230" i="1"/>
  <c r="O1222" i="1"/>
  <c r="P1222" i="1"/>
  <c r="P1214" i="1"/>
  <c r="S1214" i="1"/>
  <c r="T1214" i="1" s="1"/>
  <c r="N1206" i="1"/>
  <c r="O1206" i="1"/>
  <c r="O1198" i="1"/>
  <c r="P1198" i="1"/>
  <c r="S1190" i="1"/>
  <c r="T1190" i="1" s="1"/>
  <c r="N1190" i="1"/>
  <c r="N1182" i="1"/>
  <c r="O1182" i="1"/>
  <c r="P1174" i="1"/>
  <c r="S1174" i="1"/>
  <c r="T1174" i="1" s="1"/>
  <c r="N1170" i="1"/>
  <c r="O1170" i="1"/>
  <c r="P1162" i="1"/>
  <c r="S1162" i="1"/>
  <c r="T1162" i="1" s="1"/>
  <c r="S1154" i="1"/>
  <c r="T1154" i="1" s="1"/>
  <c r="N1154" i="1"/>
  <c r="O1146" i="1"/>
  <c r="P1146" i="1"/>
  <c r="P1139" i="1"/>
  <c r="S1139" i="1"/>
  <c r="T1139" i="1" s="1"/>
  <c r="N1131" i="1"/>
  <c r="O1131" i="1"/>
  <c r="N1123" i="1"/>
  <c r="O1123" i="1"/>
  <c r="P1123" i="1"/>
  <c r="S1119" i="1"/>
  <c r="T1119" i="1" s="1"/>
  <c r="O1119" i="1"/>
  <c r="P1119" i="1"/>
  <c r="O1111" i="1"/>
  <c r="P1111" i="1"/>
  <c r="S1111" i="1"/>
  <c r="T1111" i="1" s="1"/>
  <c r="P1103" i="1"/>
  <c r="O1103" i="1"/>
  <c r="S1103" i="1"/>
  <c r="T1103" i="1" s="1"/>
  <c r="P1091" i="1"/>
  <c r="S1091" i="1"/>
  <c r="T1091" i="1" s="1"/>
  <c r="N1091" i="1"/>
  <c r="N1083" i="1"/>
  <c r="O1083" i="1"/>
  <c r="O1075" i="1"/>
  <c r="P1075" i="1"/>
  <c r="S1075" i="1"/>
  <c r="T1075" i="1" s="1"/>
  <c r="S1067" i="1"/>
  <c r="T1067" i="1" s="1"/>
  <c r="N1067" i="1"/>
  <c r="O1067" i="1"/>
  <c r="P1067" i="1"/>
  <c r="P1063" i="1"/>
  <c r="S1063" i="1"/>
  <c r="T1063" i="1" s="1"/>
  <c r="S1055" i="1"/>
  <c r="T1055" i="1" s="1"/>
  <c r="N1055" i="1"/>
  <c r="P1055" i="1"/>
  <c r="O1047" i="1"/>
  <c r="P1047" i="1"/>
  <c r="S1047" i="1"/>
  <c r="T1047" i="1" s="1"/>
  <c r="P1039" i="1"/>
  <c r="S1039" i="1"/>
  <c r="T1039" i="1" s="1"/>
  <c r="N1039" i="1"/>
  <c r="O1039" i="1"/>
  <c r="N1031" i="1"/>
  <c r="O1031" i="1"/>
  <c r="P1031" i="1"/>
  <c r="O1023" i="1"/>
  <c r="P1023" i="1"/>
  <c r="N1023" i="1"/>
  <c r="O1015" i="1"/>
  <c r="S1015" i="1"/>
  <c r="T1015" i="1" s="1"/>
  <c r="P1015" i="1"/>
  <c r="P1007" i="1"/>
  <c r="S1007" i="1"/>
  <c r="T1007" i="1" s="1"/>
  <c r="O991" i="1"/>
  <c r="S991" i="1"/>
  <c r="T991" i="1" s="1"/>
  <c r="S983" i="1"/>
  <c r="T983" i="1" s="1"/>
  <c r="N983" i="1"/>
  <c r="O983" i="1"/>
  <c r="P983" i="1"/>
  <c r="N975" i="1"/>
  <c r="S975" i="1"/>
  <c r="T975" i="1" s="1"/>
  <c r="P975" i="1"/>
  <c r="P967" i="1"/>
  <c r="N967" i="1"/>
  <c r="S967" i="1"/>
  <c r="T967" i="1" s="1"/>
  <c r="S959" i="1"/>
  <c r="T959" i="1" s="1"/>
  <c r="N959" i="1"/>
  <c r="O959" i="1"/>
  <c r="P959" i="1"/>
  <c r="O951" i="1"/>
  <c r="P951" i="1"/>
  <c r="N951" i="1"/>
  <c r="S951" i="1"/>
  <c r="T951" i="1" s="1"/>
  <c r="P943" i="1"/>
  <c r="S943" i="1"/>
  <c r="T943" i="1" s="1"/>
  <c r="N943" i="1"/>
  <c r="P935" i="1"/>
  <c r="S935" i="1"/>
  <c r="T935" i="1" s="1"/>
  <c r="N935" i="1"/>
  <c r="O935" i="1"/>
  <c r="N927" i="1"/>
  <c r="O927" i="1"/>
  <c r="S927" i="1"/>
  <c r="T927" i="1" s="1"/>
  <c r="O919" i="1"/>
  <c r="P919" i="1"/>
  <c r="N919" i="1"/>
  <c r="S919" i="1"/>
  <c r="T919" i="1" s="1"/>
  <c r="S911" i="1"/>
  <c r="T911" i="1" s="1"/>
  <c r="N911" i="1"/>
  <c r="O911" i="1"/>
  <c r="N903" i="1"/>
  <c r="O903" i="1"/>
  <c r="P903" i="1"/>
  <c r="S899" i="1"/>
  <c r="T899" i="1" s="1"/>
  <c r="N899" i="1"/>
  <c r="O899" i="1"/>
  <c r="P899" i="1"/>
  <c r="P1361" i="1"/>
  <c r="S1277" i="1"/>
  <c r="T1277" i="1" s="1"/>
  <c r="N1257" i="1"/>
  <c r="P1245" i="1"/>
  <c r="N1237" i="1"/>
  <c r="S1233" i="1"/>
  <c r="T1233" i="1" s="1"/>
  <c r="O1226" i="1"/>
  <c r="O1214" i="1"/>
  <c r="O1202" i="1"/>
  <c r="P1190" i="1"/>
  <c r="P1178" i="1"/>
  <c r="P1166" i="1"/>
  <c r="N1158" i="1"/>
  <c r="P1154" i="1"/>
  <c r="N1146" i="1"/>
  <c r="S1142" i="1"/>
  <c r="T1142" i="1" s="1"/>
  <c r="N1135" i="1"/>
  <c r="S1131" i="1"/>
  <c r="T1131" i="1" s="1"/>
  <c r="P1083" i="1"/>
  <c r="P1071" i="1"/>
  <c r="O1055" i="1"/>
  <c r="N1035" i="1"/>
  <c r="N1007" i="1"/>
  <c r="N991" i="1"/>
  <c r="N939" i="1"/>
  <c r="P923" i="1"/>
  <c r="P915" i="1"/>
  <c r="B157" i="12"/>
  <c r="C157" i="12"/>
  <c r="B158" i="12"/>
  <c r="C158" i="12"/>
  <c r="B159" i="12"/>
  <c r="C159" i="12"/>
  <c r="B160" i="12"/>
  <c r="C160" i="12"/>
  <c r="B161" i="12"/>
  <c r="C161" i="12"/>
  <c r="B162" i="12"/>
  <c r="C162" i="12"/>
  <c r="B163" i="12"/>
  <c r="C163" i="12"/>
  <c r="B164" i="12"/>
  <c r="C164" i="12"/>
  <c r="B165" i="12"/>
  <c r="C165" i="12"/>
  <c r="B166" i="12"/>
  <c r="C166" i="12"/>
  <c r="B167" i="12"/>
  <c r="C167" i="12"/>
  <c r="B168" i="12"/>
  <c r="C168" i="12"/>
  <c r="C156" i="12"/>
  <c r="B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56" i="12"/>
  <c r="C108" i="12"/>
  <c r="C109" i="12"/>
  <c r="C110" i="12"/>
  <c r="C111" i="12"/>
  <c r="C112" i="12"/>
  <c r="C113" i="12"/>
  <c r="C114" i="12"/>
  <c r="C115" i="12"/>
  <c r="C116" i="12"/>
  <c r="C117" i="12"/>
  <c r="B109" i="12"/>
  <c r="B110" i="12"/>
  <c r="B111" i="12"/>
  <c r="B112" i="12"/>
  <c r="B113" i="12"/>
  <c r="B114" i="12"/>
  <c r="B115" i="12"/>
  <c r="B116" i="12"/>
  <c r="B117" i="12"/>
  <c r="B108" i="12"/>
  <c r="A109" i="12"/>
  <c r="A110" i="12"/>
  <c r="A111" i="12"/>
  <c r="A112" i="12"/>
  <c r="A113" i="12"/>
  <c r="A114" i="12"/>
  <c r="A115" i="12"/>
  <c r="A116" i="12"/>
  <c r="A117" i="12"/>
  <c r="A108" i="12"/>
  <c r="S843" i="1"/>
  <c r="T843" i="1" s="1"/>
  <c r="P796" i="1"/>
  <c r="S758" i="1"/>
  <c r="T758" i="1" s="1"/>
  <c r="N734" i="1"/>
  <c r="N692" i="1"/>
  <c r="N676" i="1"/>
  <c r="P672" i="1"/>
  <c r="N655" i="1"/>
  <c r="N586" i="1"/>
  <c r="O502" i="1"/>
  <c r="O484" i="1"/>
  <c r="O413" i="1"/>
  <c r="S417" i="1"/>
  <c r="T417" i="1" s="1"/>
  <c r="O421" i="1"/>
  <c r="S425" i="1"/>
  <c r="T425" i="1" s="1"/>
  <c r="O427" i="1"/>
  <c r="O429" i="1"/>
  <c r="S433" i="1"/>
  <c r="T433" i="1" s="1"/>
  <c r="O437" i="1"/>
  <c r="S441" i="1"/>
  <c r="T441" i="1" s="1"/>
  <c r="S443" i="1"/>
  <c r="T443" i="1" s="1"/>
  <c r="O445" i="1"/>
  <c r="S449" i="1"/>
  <c r="T449" i="1" s="1"/>
  <c r="O453" i="1"/>
  <c r="S457" i="1"/>
  <c r="T457" i="1" s="1"/>
  <c r="N459" i="1"/>
  <c r="O461" i="1"/>
  <c r="S465" i="1"/>
  <c r="T465" i="1" s="1"/>
  <c r="O469" i="1"/>
  <c r="S473" i="1"/>
  <c r="T473" i="1" s="1"/>
  <c r="O477" i="1"/>
  <c r="S481" i="1"/>
  <c r="T481" i="1" s="1"/>
  <c r="O485" i="1"/>
  <c r="S489" i="1"/>
  <c r="T489" i="1" s="1"/>
  <c r="O493" i="1"/>
  <c r="S497" i="1"/>
  <c r="T497" i="1" s="1"/>
  <c r="O501" i="1"/>
  <c r="S505" i="1"/>
  <c r="T505" i="1" s="1"/>
  <c r="O509" i="1"/>
  <c r="S513" i="1"/>
  <c r="T513" i="1" s="1"/>
  <c r="O517" i="1"/>
  <c r="S521" i="1"/>
  <c r="T521" i="1" s="1"/>
  <c r="O525" i="1"/>
  <c r="S539" i="1"/>
  <c r="T539" i="1" s="1"/>
  <c r="N547" i="1"/>
  <c r="P555" i="1"/>
  <c r="P669" i="1"/>
  <c r="O671" i="1"/>
  <c r="N673" i="1"/>
  <c r="P701" i="1"/>
  <c r="N705" i="1"/>
  <c r="P707" i="1"/>
  <c r="P733" i="1"/>
  <c r="P737" i="1"/>
  <c r="N741" i="1"/>
  <c r="P745" i="1"/>
  <c r="N749" i="1"/>
  <c r="P753" i="1"/>
  <c r="N757" i="1"/>
  <c r="P760" i="1"/>
  <c r="N764" i="1"/>
  <c r="P768" i="1"/>
  <c r="S770" i="1"/>
  <c r="T770" i="1" s="1"/>
  <c r="N772" i="1"/>
  <c r="P776" i="1"/>
  <c r="N780" i="1"/>
  <c r="P784" i="1"/>
  <c r="N787" i="1"/>
  <c r="P791" i="1"/>
  <c r="N795" i="1"/>
  <c r="P799" i="1"/>
  <c r="N803" i="1"/>
  <c r="P807" i="1"/>
  <c r="N811" i="1"/>
  <c r="P815" i="1"/>
  <c r="N819" i="1"/>
  <c r="P823" i="1"/>
  <c r="N827" i="1"/>
  <c r="P831" i="1"/>
  <c r="S833" i="1"/>
  <c r="T833" i="1" s="1"/>
  <c r="N835" i="1"/>
  <c r="P839" i="1"/>
  <c r="N843" i="1"/>
  <c r="P847" i="1"/>
  <c r="N849" i="1"/>
  <c r="N851" i="1"/>
  <c r="P855" i="1"/>
  <c r="N859" i="1"/>
  <c r="P863" i="1"/>
  <c r="N412" i="1"/>
  <c r="O412" i="1"/>
  <c r="P412" i="1"/>
  <c r="S412" i="1"/>
  <c r="T412" i="1" s="1"/>
  <c r="N413" i="1"/>
  <c r="P413" i="1"/>
  <c r="S413" i="1"/>
  <c r="T413" i="1" s="1"/>
  <c r="N414" i="1"/>
  <c r="O414" i="1"/>
  <c r="P414" i="1"/>
  <c r="S414" i="1"/>
  <c r="T414" i="1" s="1"/>
  <c r="N416" i="1"/>
  <c r="O416" i="1"/>
  <c r="P416" i="1"/>
  <c r="S416" i="1"/>
  <c r="T416" i="1" s="1"/>
  <c r="N417" i="1"/>
  <c r="O417" i="1"/>
  <c r="P417" i="1"/>
  <c r="N418" i="1"/>
  <c r="O418" i="1"/>
  <c r="P418" i="1"/>
  <c r="S418" i="1"/>
  <c r="T418" i="1" s="1"/>
  <c r="N419" i="1"/>
  <c r="N420" i="1"/>
  <c r="O420" i="1"/>
  <c r="P420" i="1"/>
  <c r="S420" i="1"/>
  <c r="T420" i="1" s="1"/>
  <c r="N421" i="1"/>
  <c r="P421" i="1"/>
  <c r="S421" i="1"/>
  <c r="T421" i="1" s="1"/>
  <c r="N422" i="1"/>
  <c r="O422" i="1"/>
  <c r="P422" i="1"/>
  <c r="S422" i="1"/>
  <c r="T422" i="1" s="1"/>
  <c r="N424" i="1"/>
  <c r="O424" i="1"/>
  <c r="P424" i="1"/>
  <c r="S424" i="1"/>
  <c r="T424" i="1" s="1"/>
  <c r="N425" i="1"/>
  <c r="O425" i="1"/>
  <c r="P425" i="1"/>
  <c r="N426" i="1"/>
  <c r="O426" i="1"/>
  <c r="P426" i="1"/>
  <c r="S426" i="1"/>
  <c r="T426" i="1" s="1"/>
  <c r="N428" i="1"/>
  <c r="O428" i="1"/>
  <c r="P428" i="1"/>
  <c r="S428" i="1"/>
  <c r="T428" i="1" s="1"/>
  <c r="N429" i="1"/>
  <c r="P429" i="1"/>
  <c r="S429" i="1"/>
  <c r="T429" i="1" s="1"/>
  <c r="N430" i="1"/>
  <c r="O430" i="1"/>
  <c r="P430" i="1"/>
  <c r="S430" i="1"/>
  <c r="T430" i="1" s="1"/>
  <c r="N432" i="1"/>
  <c r="O432" i="1"/>
  <c r="P432" i="1"/>
  <c r="S432" i="1"/>
  <c r="T432" i="1" s="1"/>
  <c r="N433" i="1"/>
  <c r="O433" i="1"/>
  <c r="P433" i="1"/>
  <c r="N434" i="1"/>
  <c r="O434" i="1"/>
  <c r="P434" i="1"/>
  <c r="S434" i="1"/>
  <c r="T434" i="1" s="1"/>
  <c r="O435" i="1"/>
  <c r="N436" i="1"/>
  <c r="O436" i="1"/>
  <c r="P436" i="1"/>
  <c r="S436" i="1"/>
  <c r="T436" i="1" s="1"/>
  <c r="N437" i="1"/>
  <c r="P437" i="1"/>
  <c r="S437" i="1"/>
  <c r="T437" i="1" s="1"/>
  <c r="N438" i="1"/>
  <c r="O438" i="1"/>
  <c r="P438" i="1"/>
  <c r="S438" i="1"/>
  <c r="T438" i="1" s="1"/>
  <c r="N440" i="1"/>
  <c r="O440" i="1"/>
  <c r="P440" i="1"/>
  <c r="S440" i="1"/>
  <c r="T440" i="1" s="1"/>
  <c r="N441" i="1"/>
  <c r="O441" i="1"/>
  <c r="P441" i="1"/>
  <c r="N442" i="1"/>
  <c r="O442" i="1"/>
  <c r="P442" i="1"/>
  <c r="S442" i="1"/>
  <c r="T442" i="1" s="1"/>
  <c r="N444" i="1"/>
  <c r="O444" i="1"/>
  <c r="P444" i="1"/>
  <c r="S444" i="1"/>
  <c r="T444" i="1" s="1"/>
  <c r="N445" i="1"/>
  <c r="P445" i="1"/>
  <c r="S445" i="1"/>
  <c r="T445" i="1" s="1"/>
  <c r="N446" i="1"/>
  <c r="O446" i="1"/>
  <c r="P446" i="1"/>
  <c r="S446" i="1"/>
  <c r="T446" i="1" s="1"/>
  <c r="N448" i="1"/>
  <c r="O448" i="1"/>
  <c r="P448" i="1"/>
  <c r="S448" i="1"/>
  <c r="T448" i="1" s="1"/>
  <c r="N449" i="1"/>
  <c r="O449" i="1"/>
  <c r="P449" i="1"/>
  <c r="N450" i="1"/>
  <c r="O450" i="1"/>
  <c r="P450" i="1"/>
  <c r="S450" i="1"/>
  <c r="T450" i="1" s="1"/>
  <c r="N451" i="1"/>
  <c r="N452" i="1"/>
  <c r="O452" i="1"/>
  <c r="P452" i="1"/>
  <c r="S452" i="1"/>
  <c r="T452" i="1" s="1"/>
  <c r="N453" i="1"/>
  <c r="P453" i="1"/>
  <c r="S453" i="1"/>
  <c r="T453" i="1" s="1"/>
  <c r="N454" i="1"/>
  <c r="O454" i="1"/>
  <c r="P454" i="1"/>
  <c r="S454" i="1"/>
  <c r="T454" i="1" s="1"/>
  <c r="N456" i="1"/>
  <c r="O456" i="1"/>
  <c r="P456" i="1"/>
  <c r="S456" i="1"/>
  <c r="T456" i="1" s="1"/>
  <c r="N457" i="1"/>
  <c r="O457" i="1"/>
  <c r="P457" i="1"/>
  <c r="N458" i="1"/>
  <c r="O458" i="1"/>
  <c r="P458" i="1"/>
  <c r="S458" i="1"/>
  <c r="T458" i="1" s="1"/>
  <c r="N460" i="1"/>
  <c r="O460" i="1"/>
  <c r="P460" i="1"/>
  <c r="S460" i="1"/>
  <c r="T460" i="1" s="1"/>
  <c r="N461" i="1"/>
  <c r="P461" i="1"/>
  <c r="S461" i="1"/>
  <c r="T461" i="1" s="1"/>
  <c r="N462" i="1"/>
  <c r="O462" i="1"/>
  <c r="P462" i="1"/>
  <c r="S462" i="1"/>
  <c r="T462" i="1" s="1"/>
  <c r="S463" i="1"/>
  <c r="T463" i="1" s="1"/>
  <c r="N464" i="1"/>
  <c r="O464" i="1"/>
  <c r="P464" i="1"/>
  <c r="S464" i="1"/>
  <c r="T464" i="1" s="1"/>
  <c r="O465" i="1"/>
  <c r="P465" i="1"/>
  <c r="N466" i="1"/>
  <c r="O466" i="1"/>
  <c r="P466" i="1"/>
  <c r="S466" i="1"/>
  <c r="T466" i="1" s="1"/>
  <c r="O467" i="1"/>
  <c r="N468" i="1"/>
  <c r="O468" i="1"/>
  <c r="P468" i="1"/>
  <c r="S468" i="1"/>
  <c r="T468" i="1" s="1"/>
  <c r="P469" i="1"/>
  <c r="S469" i="1"/>
  <c r="T469" i="1" s="1"/>
  <c r="N470" i="1"/>
  <c r="O470" i="1"/>
  <c r="P470" i="1"/>
  <c r="S470" i="1"/>
  <c r="T470" i="1" s="1"/>
  <c r="P471" i="1"/>
  <c r="N472" i="1"/>
  <c r="O472" i="1"/>
  <c r="P472" i="1"/>
  <c r="S472" i="1"/>
  <c r="T472" i="1" s="1"/>
  <c r="N473" i="1"/>
  <c r="P473" i="1"/>
  <c r="N474" i="1"/>
  <c r="O474" i="1"/>
  <c r="P474" i="1"/>
  <c r="S474" i="1"/>
  <c r="T474" i="1" s="1"/>
  <c r="S475" i="1"/>
  <c r="T475" i="1" s="1"/>
  <c r="N476" i="1"/>
  <c r="O476" i="1"/>
  <c r="P476" i="1"/>
  <c r="S476" i="1"/>
  <c r="T476" i="1" s="1"/>
  <c r="N477" i="1"/>
  <c r="S477" i="1"/>
  <c r="T477" i="1" s="1"/>
  <c r="N478" i="1"/>
  <c r="O478" i="1"/>
  <c r="P478" i="1"/>
  <c r="S478" i="1"/>
  <c r="T478" i="1" s="1"/>
  <c r="S479" i="1"/>
  <c r="T479" i="1" s="1"/>
  <c r="N480" i="1"/>
  <c r="O480" i="1"/>
  <c r="P480" i="1"/>
  <c r="S480" i="1"/>
  <c r="T480" i="1" s="1"/>
  <c r="N481" i="1"/>
  <c r="O481" i="1"/>
  <c r="N482" i="1"/>
  <c r="O482" i="1"/>
  <c r="P482" i="1"/>
  <c r="S482" i="1"/>
  <c r="T482" i="1" s="1"/>
  <c r="N483" i="1"/>
  <c r="N484" i="1"/>
  <c r="S484" i="1"/>
  <c r="T484" i="1" s="1"/>
  <c r="N485" i="1"/>
  <c r="P485" i="1"/>
  <c r="N486" i="1"/>
  <c r="O486" i="1"/>
  <c r="P486" i="1"/>
  <c r="S486" i="1"/>
  <c r="T486" i="1" s="1"/>
  <c r="O487" i="1"/>
  <c r="N488" i="1"/>
  <c r="O488" i="1"/>
  <c r="P488" i="1"/>
  <c r="S488" i="1"/>
  <c r="T488" i="1" s="1"/>
  <c r="N489" i="1"/>
  <c r="O489" i="1"/>
  <c r="P489" i="1"/>
  <c r="N490" i="1"/>
  <c r="O490" i="1"/>
  <c r="P490" i="1"/>
  <c r="S490" i="1"/>
  <c r="T490" i="1" s="1"/>
  <c r="O491" i="1"/>
  <c r="N492" i="1"/>
  <c r="O492" i="1"/>
  <c r="P492" i="1"/>
  <c r="S492" i="1"/>
  <c r="T492" i="1" s="1"/>
  <c r="N493" i="1"/>
  <c r="P493" i="1"/>
  <c r="S493" i="1"/>
  <c r="T493" i="1" s="1"/>
  <c r="N494" i="1"/>
  <c r="O494" i="1"/>
  <c r="P494" i="1"/>
  <c r="S494" i="1"/>
  <c r="T494" i="1" s="1"/>
  <c r="P495" i="1"/>
  <c r="N496" i="1"/>
  <c r="O496" i="1"/>
  <c r="P496" i="1"/>
  <c r="S496" i="1"/>
  <c r="T496" i="1" s="1"/>
  <c r="O497" i="1"/>
  <c r="P497" i="1"/>
  <c r="N498" i="1"/>
  <c r="O498" i="1"/>
  <c r="P498" i="1"/>
  <c r="S498" i="1"/>
  <c r="T498" i="1" s="1"/>
  <c r="S499" i="1"/>
  <c r="T499" i="1" s="1"/>
  <c r="N500" i="1"/>
  <c r="O500" i="1"/>
  <c r="P500" i="1"/>
  <c r="S500" i="1"/>
  <c r="T500" i="1" s="1"/>
  <c r="P501" i="1"/>
  <c r="S501" i="1"/>
  <c r="T501" i="1" s="1"/>
  <c r="N502" i="1"/>
  <c r="P502" i="1"/>
  <c r="S503" i="1"/>
  <c r="T503" i="1" s="1"/>
  <c r="N504" i="1"/>
  <c r="O504" i="1"/>
  <c r="P504" i="1"/>
  <c r="S504" i="1"/>
  <c r="T504" i="1" s="1"/>
  <c r="N505" i="1"/>
  <c r="P505" i="1"/>
  <c r="N506" i="1"/>
  <c r="O506" i="1"/>
  <c r="P506" i="1"/>
  <c r="S506" i="1"/>
  <c r="T506" i="1" s="1"/>
  <c r="N507" i="1"/>
  <c r="N508" i="1"/>
  <c r="O508" i="1"/>
  <c r="P508" i="1"/>
  <c r="S508" i="1"/>
  <c r="T508" i="1" s="1"/>
  <c r="N509" i="1"/>
  <c r="S509" i="1"/>
  <c r="T509" i="1" s="1"/>
  <c r="N510" i="1"/>
  <c r="O510" i="1"/>
  <c r="P510" i="1"/>
  <c r="S510" i="1"/>
  <c r="T510" i="1" s="1"/>
  <c r="O511" i="1"/>
  <c r="N512" i="1"/>
  <c r="O512" i="1"/>
  <c r="P512" i="1"/>
  <c r="S512" i="1"/>
  <c r="T512" i="1" s="1"/>
  <c r="N513" i="1"/>
  <c r="O513" i="1"/>
  <c r="N514" i="1"/>
  <c r="O514" i="1"/>
  <c r="P514" i="1"/>
  <c r="S514" i="1"/>
  <c r="T514" i="1" s="1"/>
  <c r="O515" i="1"/>
  <c r="N516" i="1"/>
  <c r="O516" i="1"/>
  <c r="P516" i="1"/>
  <c r="S516" i="1"/>
  <c r="T516" i="1" s="1"/>
  <c r="N517" i="1"/>
  <c r="P517" i="1"/>
  <c r="N518" i="1"/>
  <c r="O518" i="1"/>
  <c r="P518" i="1"/>
  <c r="S518" i="1"/>
  <c r="T518" i="1" s="1"/>
  <c r="P519" i="1"/>
  <c r="N520" i="1"/>
  <c r="O520" i="1"/>
  <c r="P520" i="1"/>
  <c r="S520" i="1"/>
  <c r="T520" i="1" s="1"/>
  <c r="N521" i="1"/>
  <c r="O521" i="1"/>
  <c r="P521" i="1"/>
  <c r="N522" i="1"/>
  <c r="O522" i="1"/>
  <c r="P522" i="1"/>
  <c r="S522" i="1"/>
  <c r="T522" i="1" s="1"/>
  <c r="N523" i="1"/>
  <c r="N524" i="1"/>
  <c r="O524" i="1"/>
  <c r="P524" i="1"/>
  <c r="S524" i="1"/>
  <c r="T524" i="1" s="1"/>
  <c r="N525" i="1"/>
  <c r="P525" i="1"/>
  <c r="S525" i="1"/>
  <c r="T525" i="1" s="1"/>
  <c r="N526" i="1"/>
  <c r="O526" i="1"/>
  <c r="P526" i="1"/>
  <c r="S526" i="1"/>
  <c r="T526" i="1" s="1"/>
  <c r="N528" i="1"/>
  <c r="O528" i="1"/>
  <c r="P528" i="1"/>
  <c r="S528" i="1"/>
  <c r="T528" i="1" s="1"/>
  <c r="P529" i="1"/>
  <c r="N530" i="1"/>
  <c r="O530" i="1"/>
  <c r="P530" i="1"/>
  <c r="S530" i="1"/>
  <c r="T530" i="1" s="1"/>
  <c r="O531" i="1"/>
  <c r="N532" i="1"/>
  <c r="O532" i="1"/>
  <c r="P532" i="1"/>
  <c r="S532" i="1"/>
  <c r="T532" i="1" s="1"/>
  <c r="S533" i="1"/>
  <c r="T533" i="1" s="1"/>
  <c r="N534" i="1"/>
  <c r="O534" i="1"/>
  <c r="P534" i="1"/>
  <c r="S534" i="1"/>
  <c r="T534" i="1" s="1"/>
  <c r="N536" i="1"/>
  <c r="O536" i="1"/>
  <c r="P536" i="1"/>
  <c r="S536" i="1"/>
  <c r="T536" i="1" s="1"/>
  <c r="N537" i="1"/>
  <c r="N538" i="1"/>
  <c r="O538" i="1"/>
  <c r="P538" i="1"/>
  <c r="S538" i="1"/>
  <c r="T538" i="1" s="1"/>
  <c r="N540" i="1"/>
  <c r="O540" i="1"/>
  <c r="P540" i="1"/>
  <c r="S540" i="1"/>
  <c r="T540" i="1" s="1"/>
  <c r="N541" i="1"/>
  <c r="N542" i="1"/>
  <c r="O542" i="1"/>
  <c r="P542" i="1"/>
  <c r="S542" i="1"/>
  <c r="T542" i="1" s="1"/>
  <c r="N544" i="1"/>
  <c r="O544" i="1"/>
  <c r="P544" i="1"/>
  <c r="S544" i="1"/>
  <c r="T544" i="1" s="1"/>
  <c r="O545" i="1"/>
  <c r="N546" i="1"/>
  <c r="O546" i="1"/>
  <c r="P546" i="1"/>
  <c r="S546" i="1"/>
  <c r="T546" i="1" s="1"/>
  <c r="N548" i="1"/>
  <c r="O548" i="1"/>
  <c r="P548" i="1"/>
  <c r="S548" i="1"/>
  <c r="T548" i="1" s="1"/>
  <c r="O549" i="1"/>
  <c r="N550" i="1"/>
  <c r="O550" i="1"/>
  <c r="P550" i="1"/>
  <c r="S550" i="1"/>
  <c r="T550" i="1" s="1"/>
  <c r="N552" i="1"/>
  <c r="O552" i="1"/>
  <c r="P552" i="1"/>
  <c r="S552" i="1"/>
  <c r="T552" i="1" s="1"/>
  <c r="N554" i="1"/>
  <c r="O554" i="1"/>
  <c r="P554" i="1"/>
  <c r="S554" i="1"/>
  <c r="T554" i="1" s="1"/>
  <c r="N556" i="1"/>
  <c r="O556" i="1"/>
  <c r="P556" i="1"/>
  <c r="S556" i="1"/>
  <c r="T556" i="1" s="1"/>
  <c r="N557" i="1"/>
  <c r="N558" i="1"/>
  <c r="O558" i="1"/>
  <c r="P558" i="1"/>
  <c r="S558" i="1"/>
  <c r="T558" i="1" s="1"/>
  <c r="N560" i="1"/>
  <c r="O560" i="1"/>
  <c r="P560" i="1"/>
  <c r="S560" i="1"/>
  <c r="T560" i="1" s="1"/>
  <c r="O561" i="1"/>
  <c r="N562" i="1"/>
  <c r="O562" i="1"/>
  <c r="P562" i="1"/>
  <c r="S562" i="1"/>
  <c r="T562" i="1" s="1"/>
  <c r="N564" i="1"/>
  <c r="O564" i="1"/>
  <c r="P564" i="1"/>
  <c r="S564" i="1"/>
  <c r="T564" i="1" s="1"/>
  <c r="O565" i="1"/>
  <c r="N566" i="1"/>
  <c r="O566" i="1"/>
  <c r="P566" i="1"/>
  <c r="S566" i="1"/>
  <c r="T566" i="1" s="1"/>
  <c r="N568" i="1"/>
  <c r="O568" i="1"/>
  <c r="P568" i="1"/>
  <c r="S568" i="1"/>
  <c r="T568" i="1" s="1"/>
  <c r="P569" i="1"/>
  <c r="N570" i="1"/>
  <c r="O570" i="1"/>
  <c r="P570" i="1"/>
  <c r="S570" i="1"/>
  <c r="T570" i="1" s="1"/>
  <c r="N572" i="1"/>
  <c r="O572" i="1"/>
  <c r="P572" i="1"/>
  <c r="S572" i="1"/>
  <c r="T572" i="1" s="1"/>
  <c r="N573" i="1"/>
  <c r="S573" i="1"/>
  <c r="T573" i="1" s="1"/>
  <c r="N574" i="1"/>
  <c r="O574" i="1"/>
  <c r="P574" i="1"/>
  <c r="S574" i="1"/>
  <c r="T574" i="1" s="1"/>
  <c r="N576" i="1"/>
  <c r="O576" i="1"/>
  <c r="P576" i="1"/>
  <c r="S576" i="1"/>
  <c r="T576" i="1" s="1"/>
  <c r="O577" i="1"/>
  <c r="S577" i="1"/>
  <c r="T577" i="1" s="1"/>
  <c r="N578" i="1"/>
  <c r="O578" i="1"/>
  <c r="P578" i="1"/>
  <c r="S578" i="1"/>
  <c r="T578" i="1" s="1"/>
  <c r="N580" i="1"/>
  <c r="O580" i="1"/>
  <c r="P580" i="1"/>
  <c r="S580" i="1"/>
  <c r="T580" i="1" s="1"/>
  <c r="O581" i="1"/>
  <c r="N582" i="1"/>
  <c r="O582" i="1"/>
  <c r="P582" i="1"/>
  <c r="S582" i="1"/>
  <c r="T582" i="1" s="1"/>
  <c r="N584" i="1"/>
  <c r="O584" i="1"/>
  <c r="P584" i="1"/>
  <c r="S584" i="1"/>
  <c r="T584" i="1" s="1"/>
  <c r="P585" i="1"/>
  <c r="N587" i="1"/>
  <c r="N588" i="1"/>
  <c r="O588" i="1"/>
  <c r="P588" i="1"/>
  <c r="S588" i="1"/>
  <c r="T588" i="1" s="1"/>
  <c r="N589" i="1"/>
  <c r="S589" i="1"/>
  <c r="T589" i="1" s="1"/>
  <c r="N590" i="1"/>
  <c r="O590" i="1"/>
  <c r="P590" i="1"/>
  <c r="S590" i="1"/>
  <c r="T590" i="1" s="1"/>
  <c r="N591" i="1"/>
  <c r="N592" i="1"/>
  <c r="O592" i="1"/>
  <c r="P592" i="1"/>
  <c r="S592" i="1"/>
  <c r="T592" i="1" s="1"/>
  <c r="O593" i="1"/>
  <c r="S593" i="1"/>
  <c r="T593" i="1" s="1"/>
  <c r="N594" i="1"/>
  <c r="O594" i="1"/>
  <c r="P594" i="1"/>
  <c r="S594" i="1"/>
  <c r="T594" i="1" s="1"/>
  <c r="O595" i="1"/>
  <c r="N596" i="1"/>
  <c r="O596" i="1"/>
  <c r="P596" i="1"/>
  <c r="S596" i="1"/>
  <c r="T596" i="1" s="1"/>
  <c r="O597" i="1"/>
  <c r="N598" i="1"/>
  <c r="O598" i="1"/>
  <c r="P598" i="1"/>
  <c r="S598" i="1"/>
  <c r="T598" i="1" s="1"/>
  <c r="P599" i="1"/>
  <c r="N600" i="1"/>
  <c r="O600" i="1"/>
  <c r="P600" i="1"/>
  <c r="S600" i="1"/>
  <c r="T600" i="1" s="1"/>
  <c r="P601" i="1"/>
  <c r="N602" i="1"/>
  <c r="O602" i="1"/>
  <c r="P602" i="1"/>
  <c r="S602" i="1"/>
  <c r="T602" i="1" s="1"/>
  <c r="P603" i="1"/>
  <c r="N604" i="1"/>
  <c r="O604" i="1"/>
  <c r="P604" i="1"/>
  <c r="S604" i="1"/>
  <c r="T604" i="1" s="1"/>
  <c r="S605" i="1"/>
  <c r="T605" i="1" s="1"/>
  <c r="N606" i="1"/>
  <c r="O606" i="1"/>
  <c r="P606" i="1"/>
  <c r="S606" i="1"/>
  <c r="T606" i="1" s="1"/>
  <c r="S607" i="1"/>
  <c r="T607" i="1" s="1"/>
  <c r="N608" i="1"/>
  <c r="O608" i="1"/>
  <c r="P608" i="1"/>
  <c r="S608" i="1"/>
  <c r="T608" i="1" s="1"/>
  <c r="S609" i="1"/>
  <c r="T609" i="1" s="1"/>
  <c r="N610" i="1"/>
  <c r="O610" i="1"/>
  <c r="P610" i="1"/>
  <c r="S610" i="1"/>
  <c r="T610" i="1" s="1"/>
  <c r="N612" i="1"/>
  <c r="O612" i="1"/>
  <c r="P612" i="1"/>
  <c r="S612" i="1"/>
  <c r="T612" i="1" s="1"/>
  <c r="N614" i="1"/>
  <c r="O614" i="1"/>
  <c r="P614" i="1"/>
  <c r="S614" i="1"/>
  <c r="T614" i="1" s="1"/>
  <c r="N616" i="1"/>
  <c r="O616" i="1"/>
  <c r="P616" i="1"/>
  <c r="S616" i="1"/>
  <c r="T616" i="1" s="1"/>
  <c r="N618" i="1"/>
  <c r="O618" i="1"/>
  <c r="P618" i="1"/>
  <c r="S618" i="1"/>
  <c r="T618" i="1" s="1"/>
  <c r="N620" i="1"/>
  <c r="O620" i="1"/>
  <c r="P620" i="1"/>
  <c r="S620" i="1"/>
  <c r="T620" i="1" s="1"/>
  <c r="N621" i="1"/>
  <c r="N622" i="1"/>
  <c r="O622" i="1"/>
  <c r="P622" i="1"/>
  <c r="S622" i="1"/>
  <c r="T622" i="1" s="1"/>
  <c r="N624" i="1"/>
  <c r="O624" i="1"/>
  <c r="P624" i="1"/>
  <c r="S624" i="1"/>
  <c r="T624" i="1" s="1"/>
  <c r="O625" i="1"/>
  <c r="N626" i="1"/>
  <c r="O626" i="1"/>
  <c r="P626" i="1"/>
  <c r="S626" i="1"/>
  <c r="T626" i="1" s="1"/>
  <c r="N628" i="1"/>
  <c r="O628" i="1"/>
  <c r="P628" i="1"/>
  <c r="S628" i="1"/>
  <c r="T628" i="1" s="1"/>
  <c r="O629" i="1"/>
  <c r="N630" i="1"/>
  <c r="O630" i="1"/>
  <c r="P630" i="1"/>
  <c r="S630" i="1"/>
  <c r="T630" i="1" s="1"/>
  <c r="N632" i="1"/>
  <c r="O632" i="1"/>
  <c r="P632" i="1"/>
  <c r="S632" i="1"/>
  <c r="T632" i="1" s="1"/>
  <c r="P633" i="1"/>
  <c r="N634" i="1"/>
  <c r="O634" i="1"/>
  <c r="P634" i="1"/>
  <c r="S634" i="1"/>
  <c r="T634" i="1" s="1"/>
  <c r="N636" i="1"/>
  <c r="O636" i="1"/>
  <c r="P636" i="1"/>
  <c r="S636" i="1"/>
  <c r="T636" i="1" s="1"/>
  <c r="N637" i="1"/>
  <c r="S637" i="1"/>
  <c r="T637" i="1" s="1"/>
  <c r="N638" i="1"/>
  <c r="O638" i="1"/>
  <c r="P638" i="1"/>
  <c r="S638" i="1"/>
  <c r="T638" i="1" s="1"/>
  <c r="N640" i="1"/>
  <c r="O640" i="1"/>
  <c r="P640" i="1"/>
  <c r="S640" i="1"/>
  <c r="T640" i="1" s="1"/>
  <c r="O641" i="1"/>
  <c r="S641" i="1"/>
  <c r="T641" i="1" s="1"/>
  <c r="N642" i="1"/>
  <c r="O642" i="1"/>
  <c r="P642" i="1"/>
  <c r="S642" i="1"/>
  <c r="T642" i="1" s="1"/>
  <c r="N644" i="1"/>
  <c r="O644" i="1"/>
  <c r="P644" i="1"/>
  <c r="S644" i="1"/>
  <c r="T644" i="1" s="1"/>
  <c r="O645" i="1"/>
  <c r="N646" i="1"/>
  <c r="O646" i="1"/>
  <c r="P646" i="1"/>
  <c r="S646" i="1"/>
  <c r="T646" i="1" s="1"/>
  <c r="N648" i="1"/>
  <c r="O648" i="1"/>
  <c r="P648" i="1"/>
  <c r="S648" i="1"/>
  <c r="T648" i="1" s="1"/>
  <c r="P649" i="1"/>
  <c r="N650" i="1"/>
  <c r="O650" i="1"/>
  <c r="P650" i="1"/>
  <c r="S650" i="1"/>
  <c r="T650" i="1" s="1"/>
  <c r="N651" i="1"/>
  <c r="N652" i="1"/>
  <c r="O652" i="1"/>
  <c r="P652" i="1"/>
  <c r="S652" i="1"/>
  <c r="T652" i="1" s="1"/>
  <c r="N653" i="1"/>
  <c r="S653" i="1"/>
  <c r="T653" i="1" s="1"/>
  <c r="N654" i="1"/>
  <c r="O654" i="1"/>
  <c r="P654" i="1"/>
  <c r="S654" i="1"/>
  <c r="T654" i="1" s="1"/>
  <c r="N656" i="1"/>
  <c r="O656" i="1"/>
  <c r="P656" i="1"/>
  <c r="S656" i="1"/>
  <c r="T656" i="1" s="1"/>
  <c r="O657" i="1"/>
  <c r="S657" i="1"/>
  <c r="T657" i="1" s="1"/>
  <c r="N658" i="1"/>
  <c r="O658" i="1"/>
  <c r="P658" i="1"/>
  <c r="S658" i="1"/>
  <c r="T658" i="1" s="1"/>
  <c r="O659" i="1"/>
  <c r="N660" i="1"/>
  <c r="O660" i="1"/>
  <c r="P660" i="1"/>
  <c r="S660" i="1"/>
  <c r="T660" i="1" s="1"/>
  <c r="O661" i="1"/>
  <c r="N662" i="1"/>
  <c r="O662" i="1"/>
  <c r="P662" i="1"/>
  <c r="S662" i="1"/>
  <c r="T662" i="1" s="1"/>
  <c r="P663" i="1"/>
  <c r="N664" i="1"/>
  <c r="O664" i="1"/>
  <c r="P664" i="1"/>
  <c r="S664" i="1"/>
  <c r="T664" i="1" s="1"/>
  <c r="P665" i="1"/>
  <c r="N666" i="1"/>
  <c r="O666" i="1"/>
  <c r="P666" i="1"/>
  <c r="S666" i="1"/>
  <c r="T666" i="1" s="1"/>
  <c r="P667" i="1"/>
  <c r="N668" i="1"/>
  <c r="O668" i="1"/>
  <c r="P668" i="1"/>
  <c r="S668" i="1"/>
  <c r="T668" i="1" s="1"/>
  <c r="O669" i="1"/>
  <c r="S669" i="1"/>
  <c r="T669" i="1" s="1"/>
  <c r="N670" i="1"/>
  <c r="O670" i="1"/>
  <c r="P670" i="1"/>
  <c r="S670" i="1"/>
  <c r="T670" i="1" s="1"/>
  <c r="N671" i="1"/>
  <c r="O672" i="1"/>
  <c r="O673" i="1"/>
  <c r="P673" i="1"/>
  <c r="N674" i="1"/>
  <c r="O674" i="1"/>
  <c r="P674" i="1"/>
  <c r="S674" i="1"/>
  <c r="T674" i="1" s="1"/>
  <c r="P676" i="1"/>
  <c r="S676" i="1"/>
  <c r="T676" i="1" s="1"/>
  <c r="S677" i="1"/>
  <c r="T677" i="1" s="1"/>
  <c r="N678" i="1"/>
  <c r="O678" i="1"/>
  <c r="P678" i="1"/>
  <c r="S678" i="1"/>
  <c r="T678" i="1" s="1"/>
  <c r="P679" i="1"/>
  <c r="N680" i="1"/>
  <c r="O680" i="1"/>
  <c r="P680" i="1"/>
  <c r="S680" i="1"/>
  <c r="T680" i="1" s="1"/>
  <c r="P681" i="1"/>
  <c r="S681" i="1"/>
  <c r="T681" i="1" s="1"/>
  <c r="N682" i="1"/>
  <c r="O682" i="1"/>
  <c r="P682" i="1"/>
  <c r="S682" i="1"/>
  <c r="T682" i="1" s="1"/>
  <c r="N684" i="1"/>
  <c r="O684" i="1"/>
  <c r="P684" i="1"/>
  <c r="S684" i="1"/>
  <c r="T684" i="1" s="1"/>
  <c r="N685" i="1"/>
  <c r="N686" i="1"/>
  <c r="O686" i="1"/>
  <c r="P686" i="1"/>
  <c r="S686" i="1"/>
  <c r="T686" i="1" s="1"/>
  <c r="N688" i="1"/>
  <c r="O688" i="1"/>
  <c r="P688" i="1"/>
  <c r="S688" i="1"/>
  <c r="T688" i="1" s="1"/>
  <c r="O689" i="1"/>
  <c r="S689" i="1"/>
  <c r="T689" i="1" s="1"/>
  <c r="N690" i="1"/>
  <c r="O690" i="1"/>
  <c r="P690" i="1"/>
  <c r="S690" i="1"/>
  <c r="T690" i="1" s="1"/>
  <c r="N691" i="1"/>
  <c r="O692" i="1"/>
  <c r="S692" i="1"/>
  <c r="T692" i="1" s="1"/>
  <c r="N693" i="1"/>
  <c r="O693" i="1"/>
  <c r="N694" i="1"/>
  <c r="O694" i="1"/>
  <c r="P694" i="1"/>
  <c r="S694" i="1"/>
  <c r="T694" i="1" s="1"/>
  <c r="N696" i="1"/>
  <c r="O696" i="1"/>
  <c r="P696" i="1"/>
  <c r="S696" i="1"/>
  <c r="T696" i="1" s="1"/>
  <c r="P697" i="1"/>
  <c r="N698" i="1"/>
  <c r="O698" i="1"/>
  <c r="P698" i="1"/>
  <c r="S698" i="1"/>
  <c r="T698" i="1" s="1"/>
  <c r="N700" i="1"/>
  <c r="O700" i="1"/>
  <c r="P700" i="1"/>
  <c r="S700" i="1"/>
  <c r="T700" i="1" s="1"/>
  <c r="N701" i="1"/>
  <c r="O701" i="1"/>
  <c r="S701" i="1"/>
  <c r="T701" i="1" s="1"/>
  <c r="N702" i="1"/>
  <c r="O702" i="1"/>
  <c r="P702" i="1"/>
  <c r="S702" i="1"/>
  <c r="T702" i="1" s="1"/>
  <c r="N704" i="1"/>
  <c r="O704" i="1"/>
  <c r="P704" i="1"/>
  <c r="S704" i="1"/>
  <c r="T704" i="1" s="1"/>
  <c r="O705" i="1"/>
  <c r="S705" i="1"/>
  <c r="T705" i="1" s="1"/>
  <c r="N706" i="1"/>
  <c r="O706" i="1"/>
  <c r="P706" i="1"/>
  <c r="S706" i="1"/>
  <c r="T706" i="1" s="1"/>
  <c r="N708" i="1"/>
  <c r="O708" i="1"/>
  <c r="P708" i="1"/>
  <c r="S708" i="1"/>
  <c r="T708" i="1" s="1"/>
  <c r="O709" i="1"/>
  <c r="S709" i="1"/>
  <c r="T709" i="1" s="1"/>
  <c r="N710" i="1"/>
  <c r="O710" i="1"/>
  <c r="P710" i="1"/>
  <c r="S710" i="1"/>
  <c r="T710" i="1" s="1"/>
  <c r="N712" i="1"/>
  <c r="O712" i="1"/>
  <c r="P712" i="1"/>
  <c r="S712" i="1"/>
  <c r="T712" i="1" s="1"/>
  <c r="P713" i="1"/>
  <c r="N714" i="1"/>
  <c r="O714" i="1"/>
  <c r="P714" i="1"/>
  <c r="S714" i="1"/>
  <c r="T714" i="1" s="1"/>
  <c r="N716" i="1"/>
  <c r="O716" i="1"/>
  <c r="P716" i="1"/>
  <c r="S716" i="1"/>
  <c r="T716" i="1" s="1"/>
  <c r="S717" i="1"/>
  <c r="T717" i="1" s="1"/>
  <c r="N718" i="1"/>
  <c r="O718" i="1"/>
  <c r="P718" i="1"/>
  <c r="S718" i="1"/>
  <c r="T718" i="1" s="1"/>
  <c r="N720" i="1"/>
  <c r="O720" i="1"/>
  <c r="P720" i="1"/>
  <c r="S720" i="1"/>
  <c r="T720" i="1" s="1"/>
  <c r="O721" i="1"/>
  <c r="S721" i="1"/>
  <c r="T721" i="1" s="1"/>
  <c r="N722" i="1"/>
  <c r="O722" i="1"/>
  <c r="P722" i="1"/>
  <c r="S722" i="1"/>
  <c r="T722" i="1" s="1"/>
  <c r="N724" i="1"/>
  <c r="O724" i="1"/>
  <c r="P724" i="1"/>
  <c r="S724" i="1"/>
  <c r="T724" i="1" s="1"/>
  <c r="N725" i="1"/>
  <c r="N726" i="1"/>
  <c r="O726" i="1"/>
  <c r="P726" i="1"/>
  <c r="S726" i="1"/>
  <c r="T726" i="1" s="1"/>
  <c r="N728" i="1"/>
  <c r="O728" i="1"/>
  <c r="P728" i="1"/>
  <c r="S728" i="1"/>
  <c r="T728" i="1" s="1"/>
  <c r="O729" i="1"/>
  <c r="P729" i="1"/>
  <c r="N730" i="1"/>
  <c r="O730" i="1"/>
  <c r="P730" i="1"/>
  <c r="S730" i="1"/>
  <c r="T730" i="1" s="1"/>
  <c r="N732" i="1"/>
  <c r="O732" i="1"/>
  <c r="P732" i="1"/>
  <c r="S732" i="1"/>
  <c r="T732" i="1" s="1"/>
  <c r="N733" i="1"/>
  <c r="O733" i="1"/>
  <c r="S734" i="1"/>
  <c r="T734" i="1" s="1"/>
  <c r="N736" i="1"/>
  <c r="O736" i="1"/>
  <c r="P736" i="1"/>
  <c r="S736" i="1"/>
  <c r="T736" i="1" s="1"/>
  <c r="N737" i="1"/>
  <c r="O737" i="1"/>
  <c r="S737" i="1"/>
  <c r="T737" i="1" s="1"/>
  <c r="N738" i="1"/>
  <c r="O738" i="1"/>
  <c r="P738" i="1"/>
  <c r="S738" i="1"/>
  <c r="T738" i="1" s="1"/>
  <c r="N740" i="1"/>
  <c r="O740" i="1"/>
  <c r="P740" i="1"/>
  <c r="S740" i="1"/>
  <c r="T740" i="1" s="1"/>
  <c r="O741" i="1"/>
  <c r="P741" i="1"/>
  <c r="S741" i="1"/>
  <c r="T741" i="1" s="1"/>
  <c r="N742" i="1"/>
  <c r="O742" i="1"/>
  <c r="P742" i="1"/>
  <c r="S742" i="1"/>
  <c r="T742" i="1" s="1"/>
  <c r="N744" i="1"/>
  <c r="O744" i="1"/>
  <c r="P744" i="1"/>
  <c r="S744" i="1"/>
  <c r="T744" i="1" s="1"/>
  <c r="O745" i="1"/>
  <c r="S745" i="1"/>
  <c r="T745" i="1" s="1"/>
  <c r="N746" i="1"/>
  <c r="O746" i="1"/>
  <c r="P746" i="1"/>
  <c r="S746" i="1"/>
  <c r="T746" i="1" s="1"/>
  <c r="N748" i="1"/>
  <c r="O748" i="1"/>
  <c r="P748" i="1"/>
  <c r="S748" i="1"/>
  <c r="T748" i="1" s="1"/>
  <c r="P749" i="1"/>
  <c r="S749" i="1"/>
  <c r="T749" i="1" s="1"/>
  <c r="N750" i="1"/>
  <c r="O750" i="1"/>
  <c r="P750" i="1"/>
  <c r="S750" i="1"/>
  <c r="T750" i="1" s="1"/>
  <c r="N751" i="1"/>
  <c r="N752" i="1"/>
  <c r="O752" i="1"/>
  <c r="P752" i="1"/>
  <c r="S752" i="1"/>
  <c r="T752" i="1" s="1"/>
  <c r="N753" i="1"/>
  <c r="S753" i="1"/>
  <c r="T753" i="1" s="1"/>
  <c r="N754" i="1"/>
  <c r="O754" i="1"/>
  <c r="P754" i="1"/>
  <c r="S754" i="1"/>
  <c r="T754" i="1" s="1"/>
  <c r="N756" i="1"/>
  <c r="O756" i="1"/>
  <c r="P756" i="1"/>
  <c r="S756" i="1"/>
  <c r="T756" i="1" s="1"/>
  <c r="O757" i="1"/>
  <c r="S757" i="1"/>
  <c r="T757" i="1" s="1"/>
  <c r="N758" i="1"/>
  <c r="P758" i="1"/>
  <c r="N759" i="1"/>
  <c r="O759" i="1"/>
  <c r="P759" i="1"/>
  <c r="S759" i="1"/>
  <c r="T759" i="1" s="1"/>
  <c r="N760" i="1"/>
  <c r="O760" i="1"/>
  <c r="N761" i="1"/>
  <c r="O761" i="1"/>
  <c r="P761" i="1"/>
  <c r="S761" i="1"/>
  <c r="T761" i="1" s="1"/>
  <c r="N763" i="1"/>
  <c r="O763" i="1"/>
  <c r="P763" i="1"/>
  <c r="S763" i="1"/>
  <c r="T763" i="1" s="1"/>
  <c r="O764" i="1"/>
  <c r="P764" i="1"/>
  <c r="N765" i="1"/>
  <c r="O765" i="1"/>
  <c r="P765" i="1"/>
  <c r="S765" i="1"/>
  <c r="T765" i="1" s="1"/>
  <c r="N767" i="1"/>
  <c r="O767" i="1"/>
  <c r="P767" i="1"/>
  <c r="S767" i="1"/>
  <c r="T767" i="1" s="1"/>
  <c r="N768" i="1"/>
  <c r="O768" i="1"/>
  <c r="S768" i="1"/>
  <c r="T768" i="1" s="1"/>
  <c r="N769" i="1"/>
  <c r="O769" i="1"/>
  <c r="P769" i="1"/>
  <c r="S769" i="1"/>
  <c r="T769" i="1" s="1"/>
  <c r="N771" i="1"/>
  <c r="O771" i="1"/>
  <c r="P771" i="1"/>
  <c r="S771" i="1"/>
  <c r="T771" i="1" s="1"/>
  <c r="O772" i="1"/>
  <c r="P772" i="1"/>
  <c r="S772" i="1"/>
  <c r="T772" i="1" s="1"/>
  <c r="N773" i="1"/>
  <c r="O773" i="1"/>
  <c r="P773" i="1"/>
  <c r="S773" i="1"/>
  <c r="T773" i="1" s="1"/>
  <c r="N775" i="1"/>
  <c r="O775" i="1"/>
  <c r="P775" i="1"/>
  <c r="S775" i="1"/>
  <c r="T775" i="1" s="1"/>
  <c r="O776" i="1"/>
  <c r="S776" i="1"/>
  <c r="T776" i="1" s="1"/>
  <c r="N777" i="1"/>
  <c r="O777" i="1"/>
  <c r="P777" i="1"/>
  <c r="S777" i="1"/>
  <c r="T777" i="1" s="1"/>
  <c r="N779" i="1"/>
  <c r="O779" i="1"/>
  <c r="P779" i="1"/>
  <c r="S779" i="1"/>
  <c r="T779" i="1" s="1"/>
  <c r="P780" i="1"/>
  <c r="S780" i="1"/>
  <c r="T780" i="1" s="1"/>
  <c r="N781" i="1"/>
  <c r="O781" i="1"/>
  <c r="P781" i="1"/>
  <c r="S781" i="1"/>
  <c r="T781" i="1" s="1"/>
  <c r="N783" i="1"/>
  <c r="O783" i="1"/>
  <c r="P783" i="1"/>
  <c r="S783" i="1"/>
  <c r="T783" i="1" s="1"/>
  <c r="N784" i="1"/>
  <c r="S784" i="1"/>
  <c r="T784" i="1" s="1"/>
  <c r="N785" i="1"/>
  <c r="O785" i="1"/>
  <c r="P785" i="1"/>
  <c r="S785" i="1"/>
  <c r="T785" i="1" s="1"/>
  <c r="N786" i="1"/>
  <c r="O786" i="1"/>
  <c r="P786" i="1"/>
  <c r="S786" i="1"/>
  <c r="T786" i="1" s="1"/>
  <c r="O787" i="1"/>
  <c r="S787" i="1"/>
  <c r="T787" i="1" s="1"/>
  <c r="N788" i="1"/>
  <c r="O788" i="1"/>
  <c r="P788" i="1"/>
  <c r="S788" i="1"/>
  <c r="T788" i="1" s="1"/>
  <c r="N790" i="1"/>
  <c r="O790" i="1"/>
  <c r="P790" i="1"/>
  <c r="S790" i="1"/>
  <c r="T790" i="1" s="1"/>
  <c r="N791" i="1"/>
  <c r="O791" i="1"/>
  <c r="N792" i="1"/>
  <c r="O792" i="1"/>
  <c r="P792" i="1"/>
  <c r="S792" i="1"/>
  <c r="T792" i="1" s="1"/>
  <c r="P793" i="1"/>
  <c r="N794" i="1"/>
  <c r="O794" i="1"/>
  <c r="P794" i="1"/>
  <c r="S794" i="1"/>
  <c r="T794" i="1" s="1"/>
  <c r="O795" i="1"/>
  <c r="P795" i="1"/>
  <c r="P797" i="1"/>
  <c r="N798" i="1"/>
  <c r="O798" i="1"/>
  <c r="P798" i="1"/>
  <c r="S798" i="1"/>
  <c r="T798" i="1" s="1"/>
  <c r="N799" i="1"/>
  <c r="O799" i="1"/>
  <c r="S799" i="1"/>
  <c r="T799" i="1" s="1"/>
  <c r="N800" i="1"/>
  <c r="O800" i="1"/>
  <c r="P800" i="1"/>
  <c r="S800" i="1"/>
  <c r="T800" i="1" s="1"/>
  <c r="N802" i="1"/>
  <c r="O802" i="1"/>
  <c r="P802" i="1"/>
  <c r="S802" i="1"/>
  <c r="T802" i="1" s="1"/>
  <c r="O803" i="1"/>
  <c r="P803" i="1"/>
  <c r="S803" i="1"/>
  <c r="T803" i="1" s="1"/>
  <c r="N804" i="1"/>
  <c r="O804" i="1"/>
  <c r="P804" i="1"/>
  <c r="S804" i="1"/>
  <c r="T804" i="1" s="1"/>
  <c r="N806" i="1"/>
  <c r="O806" i="1"/>
  <c r="P806" i="1"/>
  <c r="S806" i="1"/>
  <c r="T806" i="1" s="1"/>
  <c r="O807" i="1"/>
  <c r="S807" i="1"/>
  <c r="T807" i="1" s="1"/>
  <c r="N808" i="1"/>
  <c r="O808" i="1"/>
  <c r="P808" i="1"/>
  <c r="S808" i="1"/>
  <c r="T808" i="1" s="1"/>
  <c r="N810" i="1"/>
  <c r="O810" i="1"/>
  <c r="P810" i="1"/>
  <c r="S810" i="1"/>
  <c r="T810" i="1" s="1"/>
  <c r="P811" i="1"/>
  <c r="S811" i="1"/>
  <c r="T811" i="1" s="1"/>
  <c r="N812" i="1"/>
  <c r="O812" i="1"/>
  <c r="P812" i="1"/>
  <c r="S812" i="1"/>
  <c r="T812" i="1" s="1"/>
  <c r="N813" i="1"/>
  <c r="N814" i="1"/>
  <c r="O814" i="1"/>
  <c r="P814" i="1"/>
  <c r="S814" i="1"/>
  <c r="T814" i="1" s="1"/>
  <c r="N815" i="1"/>
  <c r="S815" i="1"/>
  <c r="T815" i="1" s="1"/>
  <c r="N816" i="1"/>
  <c r="O816" i="1"/>
  <c r="P816" i="1"/>
  <c r="S816" i="1"/>
  <c r="T816" i="1" s="1"/>
  <c r="N818" i="1"/>
  <c r="O818" i="1"/>
  <c r="P818" i="1"/>
  <c r="S818" i="1"/>
  <c r="T818" i="1" s="1"/>
  <c r="O819" i="1"/>
  <c r="S819" i="1"/>
  <c r="T819" i="1" s="1"/>
  <c r="N820" i="1"/>
  <c r="O820" i="1"/>
  <c r="P820" i="1"/>
  <c r="S820" i="1"/>
  <c r="T820" i="1" s="1"/>
  <c r="N822" i="1"/>
  <c r="O822" i="1"/>
  <c r="P822" i="1"/>
  <c r="S822" i="1"/>
  <c r="T822" i="1" s="1"/>
  <c r="N823" i="1"/>
  <c r="O823" i="1"/>
  <c r="N824" i="1"/>
  <c r="O824" i="1"/>
  <c r="P824" i="1"/>
  <c r="S824" i="1"/>
  <c r="T824" i="1" s="1"/>
  <c r="N826" i="1"/>
  <c r="O826" i="1"/>
  <c r="P826" i="1"/>
  <c r="S826" i="1"/>
  <c r="T826" i="1" s="1"/>
  <c r="O827" i="1"/>
  <c r="P827" i="1"/>
  <c r="N828" i="1"/>
  <c r="O828" i="1"/>
  <c r="P828" i="1"/>
  <c r="S828" i="1"/>
  <c r="T828" i="1" s="1"/>
  <c r="N830" i="1"/>
  <c r="O830" i="1"/>
  <c r="P830" i="1"/>
  <c r="S830" i="1"/>
  <c r="T830" i="1" s="1"/>
  <c r="N831" i="1"/>
  <c r="O831" i="1"/>
  <c r="S831" i="1"/>
  <c r="T831" i="1" s="1"/>
  <c r="N832" i="1"/>
  <c r="O832" i="1"/>
  <c r="P832" i="1"/>
  <c r="S832" i="1"/>
  <c r="T832" i="1" s="1"/>
  <c r="N834" i="1"/>
  <c r="O834" i="1"/>
  <c r="P834" i="1"/>
  <c r="S834" i="1"/>
  <c r="T834" i="1" s="1"/>
  <c r="O835" i="1"/>
  <c r="P835" i="1"/>
  <c r="S835" i="1"/>
  <c r="T835" i="1" s="1"/>
  <c r="N836" i="1"/>
  <c r="O836" i="1"/>
  <c r="P836" i="1"/>
  <c r="S836" i="1"/>
  <c r="T836" i="1" s="1"/>
  <c r="N838" i="1"/>
  <c r="O838" i="1"/>
  <c r="P838" i="1"/>
  <c r="S838" i="1"/>
  <c r="T838" i="1" s="1"/>
  <c r="O839" i="1"/>
  <c r="S839" i="1"/>
  <c r="T839" i="1" s="1"/>
  <c r="N840" i="1"/>
  <c r="O840" i="1"/>
  <c r="P840" i="1"/>
  <c r="S840" i="1"/>
  <c r="T840" i="1" s="1"/>
  <c r="N842" i="1"/>
  <c r="O842" i="1"/>
  <c r="P842" i="1"/>
  <c r="S842" i="1"/>
  <c r="T842" i="1" s="1"/>
  <c r="P843" i="1"/>
  <c r="N844" i="1"/>
  <c r="O844" i="1"/>
  <c r="P844" i="1"/>
  <c r="S844" i="1"/>
  <c r="T844" i="1" s="1"/>
  <c r="N846" i="1"/>
  <c r="O846" i="1"/>
  <c r="P846" i="1"/>
  <c r="S846" i="1"/>
  <c r="T846" i="1" s="1"/>
  <c r="N847" i="1"/>
  <c r="S847" i="1"/>
  <c r="T847" i="1" s="1"/>
  <c r="N848" i="1"/>
  <c r="O848" i="1"/>
  <c r="P848" i="1"/>
  <c r="S848" i="1"/>
  <c r="T848" i="1" s="1"/>
  <c r="N850" i="1"/>
  <c r="O850" i="1"/>
  <c r="P850" i="1"/>
  <c r="S850" i="1"/>
  <c r="T850" i="1" s="1"/>
  <c r="O851" i="1"/>
  <c r="S851" i="1"/>
  <c r="T851" i="1" s="1"/>
  <c r="N852" i="1"/>
  <c r="O852" i="1"/>
  <c r="P852" i="1"/>
  <c r="S852" i="1"/>
  <c r="T852" i="1" s="1"/>
  <c r="N854" i="1"/>
  <c r="O854" i="1"/>
  <c r="P854" i="1"/>
  <c r="S854" i="1"/>
  <c r="T854" i="1" s="1"/>
  <c r="N855" i="1"/>
  <c r="O855" i="1"/>
  <c r="N856" i="1"/>
  <c r="O856" i="1"/>
  <c r="P856" i="1"/>
  <c r="S856" i="1"/>
  <c r="T856" i="1" s="1"/>
  <c r="P857" i="1"/>
  <c r="N858" i="1"/>
  <c r="O858" i="1"/>
  <c r="P858" i="1"/>
  <c r="S858" i="1"/>
  <c r="T858" i="1" s="1"/>
  <c r="O859" i="1"/>
  <c r="P859" i="1"/>
  <c r="N860" i="1"/>
  <c r="O860" i="1"/>
  <c r="P860" i="1"/>
  <c r="S860" i="1"/>
  <c r="T860" i="1" s="1"/>
  <c r="P861" i="1"/>
  <c r="N862" i="1"/>
  <c r="O862" i="1"/>
  <c r="P862" i="1"/>
  <c r="S862" i="1"/>
  <c r="T862" i="1" s="1"/>
  <c r="N863" i="1"/>
  <c r="O863" i="1"/>
  <c r="S863" i="1"/>
  <c r="T863" i="1" s="1"/>
  <c r="N864" i="1"/>
  <c r="O864" i="1"/>
  <c r="P864" i="1"/>
  <c r="S864" i="1"/>
  <c r="T864" i="1" s="1"/>
  <c r="N866" i="1"/>
  <c r="O866" i="1"/>
  <c r="P866" i="1"/>
  <c r="S866" i="1"/>
  <c r="T866" i="1" s="1"/>
  <c r="N867" i="1"/>
  <c r="O867" i="1"/>
  <c r="P867" i="1"/>
  <c r="S867" i="1"/>
  <c r="T867" i="1" s="1"/>
  <c r="N868" i="1"/>
  <c r="O868" i="1"/>
  <c r="P868" i="1"/>
  <c r="S868" i="1"/>
  <c r="T868" i="1" s="1"/>
  <c r="N869" i="1"/>
  <c r="O869" i="1"/>
  <c r="P869" i="1"/>
  <c r="S869" i="1"/>
  <c r="T869" i="1" s="1"/>
  <c r="N870" i="1"/>
  <c r="O870" i="1"/>
  <c r="P870" i="1"/>
  <c r="S870" i="1"/>
  <c r="T870" i="1" s="1"/>
  <c r="N871" i="1"/>
  <c r="O871" i="1"/>
  <c r="P871" i="1"/>
  <c r="S871" i="1"/>
  <c r="T871" i="1" s="1"/>
  <c r="N872" i="1"/>
  <c r="O872" i="1"/>
  <c r="P872" i="1"/>
  <c r="S872" i="1"/>
  <c r="T872" i="1" s="1"/>
  <c r="N873" i="1"/>
  <c r="O873" i="1"/>
  <c r="P873" i="1"/>
  <c r="S873" i="1"/>
  <c r="T873" i="1" s="1"/>
  <c r="N874" i="1"/>
  <c r="O874" i="1"/>
  <c r="P874" i="1"/>
  <c r="S874" i="1"/>
  <c r="T874" i="1" s="1"/>
  <c r="N875" i="1"/>
  <c r="O875" i="1"/>
  <c r="P875" i="1"/>
  <c r="S875" i="1"/>
  <c r="T875" i="1" s="1"/>
  <c r="N876" i="1"/>
  <c r="O876" i="1"/>
  <c r="P876" i="1"/>
  <c r="S876" i="1"/>
  <c r="T876" i="1" s="1"/>
  <c r="N877" i="1"/>
  <c r="O877" i="1"/>
  <c r="P877" i="1"/>
  <c r="S877" i="1"/>
  <c r="T877" i="1" s="1"/>
  <c r="N878" i="1"/>
  <c r="O878" i="1"/>
  <c r="P878" i="1"/>
  <c r="S878" i="1"/>
  <c r="T878" i="1" s="1"/>
  <c r="N879" i="1"/>
  <c r="O879" i="1"/>
  <c r="P879" i="1"/>
  <c r="S879" i="1"/>
  <c r="T879" i="1" s="1"/>
  <c r="N880" i="1"/>
  <c r="O880" i="1"/>
  <c r="P880" i="1"/>
  <c r="S880" i="1"/>
  <c r="T880" i="1" s="1"/>
  <c r="N881" i="1"/>
  <c r="O881" i="1"/>
  <c r="P881" i="1"/>
  <c r="S881" i="1"/>
  <c r="T881" i="1" s="1"/>
  <c r="N882" i="1"/>
  <c r="O882" i="1"/>
  <c r="P882" i="1"/>
  <c r="S882" i="1"/>
  <c r="T882" i="1" s="1"/>
  <c r="N883" i="1"/>
  <c r="O883" i="1"/>
  <c r="P883" i="1"/>
  <c r="S883" i="1"/>
  <c r="T883" i="1" s="1"/>
  <c r="N884" i="1"/>
  <c r="O884" i="1"/>
  <c r="P884" i="1"/>
  <c r="S884" i="1"/>
  <c r="T884" i="1" s="1"/>
  <c r="N885" i="1"/>
  <c r="O885" i="1"/>
  <c r="P885" i="1"/>
  <c r="S885" i="1"/>
  <c r="T885" i="1" s="1"/>
  <c r="N886" i="1"/>
  <c r="O886" i="1"/>
  <c r="P886" i="1"/>
  <c r="S886" i="1"/>
  <c r="T886" i="1" s="1"/>
  <c r="N887" i="1"/>
  <c r="O887" i="1"/>
  <c r="P887" i="1"/>
  <c r="S887" i="1"/>
  <c r="T887" i="1" s="1"/>
  <c r="N888" i="1"/>
  <c r="O888" i="1"/>
  <c r="P888" i="1"/>
  <c r="S888" i="1"/>
  <c r="T888" i="1" s="1"/>
  <c r="N889" i="1"/>
  <c r="O889" i="1"/>
  <c r="P889" i="1"/>
  <c r="S889" i="1"/>
  <c r="T889" i="1" s="1"/>
  <c r="N890" i="1"/>
  <c r="O890" i="1"/>
  <c r="P890" i="1"/>
  <c r="S890" i="1"/>
  <c r="T890" i="1" s="1"/>
  <c r="N891" i="1"/>
  <c r="O891" i="1"/>
  <c r="P891" i="1"/>
  <c r="S891" i="1"/>
  <c r="T891" i="1" s="1"/>
  <c r="N411" i="1"/>
  <c r="O411" i="1"/>
  <c r="P411" i="1"/>
  <c r="S411" i="1"/>
  <c r="T411" i="1" s="1"/>
  <c r="P734" i="1" l="1"/>
  <c r="P484" i="1"/>
  <c r="O758" i="1"/>
  <c r="P692" i="1"/>
  <c r="S502" i="1"/>
  <c r="T502" i="1" s="1"/>
  <c r="O796" i="1"/>
  <c r="S586" i="1"/>
  <c r="T586" i="1" s="1"/>
  <c r="N796" i="1"/>
  <c r="N672" i="1"/>
  <c r="S796" i="1"/>
  <c r="T796" i="1" s="1"/>
  <c r="O734" i="1"/>
  <c r="O676" i="1"/>
  <c r="S672" i="1"/>
  <c r="T672" i="1" s="1"/>
  <c r="O586" i="1"/>
  <c r="P586" i="1"/>
  <c r="O865" i="1"/>
  <c r="N865" i="1"/>
  <c r="P865" i="1"/>
  <c r="S861" i="1"/>
  <c r="T861" i="1" s="1"/>
  <c r="N861" i="1"/>
  <c r="O861" i="1"/>
  <c r="S853" i="1"/>
  <c r="T853" i="1" s="1"/>
  <c r="P853" i="1"/>
  <c r="N853" i="1"/>
  <c r="S845" i="1"/>
  <c r="T845" i="1" s="1"/>
  <c r="O845" i="1"/>
  <c r="P845" i="1"/>
  <c r="S837" i="1"/>
  <c r="T837" i="1" s="1"/>
  <c r="N837" i="1"/>
  <c r="O837" i="1"/>
  <c r="P837" i="1"/>
  <c r="S829" i="1"/>
  <c r="T829" i="1" s="1"/>
  <c r="N829" i="1"/>
  <c r="O829" i="1"/>
  <c r="S821" i="1"/>
  <c r="T821" i="1" s="1"/>
  <c r="P821" i="1"/>
  <c r="N821" i="1"/>
  <c r="S813" i="1"/>
  <c r="T813" i="1" s="1"/>
  <c r="O813" i="1"/>
  <c r="P813" i="1"/>
  <c r="S805" i="1"/>
  <c r="T805" i="1" s="1"/>
  <c r="N805" i="1"/>
  <c r="O805" i="1"/>
  <c r="P805" i="1"/>
  <c r="S797" i="1"/>
  <c r="T797" i="1" s="1"/>
  <c r="N797" i="1"/>
  <c r="O797" i="1"/>
  <c r="S789" i="1"/>
  <c r="T789" i="1" s="1"/>
  <c r="P789" i="1"/>
  <c r="N789" i="1"/>
  <c r="S782" i="1"/>
  <c r="T782" i="1" s="1"/>
  <c r="O782" i="1"/>
  <c r="P782" i="1"/>
  <c r="S774" i="1"/>
  <c r="T774" i="1" s="1"/>
  <c r="N774" i="1"/>
  <c r="O774" i="1"/>
  <c r="P774" i="1"/>
  <c r="S766" i="1"/>
  <c r="T766" i="1" s="1"/>
  <c r="N766" i="1"/>
  <c r="O766" i="1"/>
  <c r="O762" i="1"/>
  <c r="S762" i="1"/>
  <c r="T762" i="1" s="1"/>
  <c r="N762" i="1"/>
  <c r="O755" i="1"/>
  <c r="P755" i="1"/>
  <c r="S755" i="1"/>
  <c r="T755" i="1" s="1"/>
  <c r="S743" i="1"/>
  <c r="T743" i="1" s="1"/>
  <c r="N743" i="1"/>
  <c r="O743" i="1"/>
  <c r="P743" i="1"/>
  <c r="S735" i="1"/>
  <c r="T735" i="1" s="1"/>
  <c r="N735" i="1"/>
  <c r="O735" i="1"/>
  <c r="O727" i="1"/>
  <c r="S727" i="1"/>
  <c r="T727" i="1" s="1"/>
  <c r="N727" i="1"/>
  <c r="O719" i="1"/>
  <c r="P719" i="1"/>
  <c r="S719" i="1"/>
  <c r="T719" i="1" s="1"/>
  <c r="O711" i="1"/>
  <c r="N711" i="1"/>
  <c r="P711" i="1"/>
  <c r="S711" i="1"/>
  <c r="T711" i="1" s="1"/>
  <c r="O703" i="1"/>
  <c r="N703" i="1"/>
  <c r="P703" i="1"/>
  <c r="S703" i="1"/>
  <c r="T703" i="1" s="1"/>
  <c r="O695" i="1"/>
  <c r="S695" i="1"/>
  <c r="T695" i="1" s="1"/>
  <c r="N695" i="1"/>
  <c r="P695" i="1"/>
  <c r="S691" i="1"/>
  <c r="T691" i="1" s="1"/>
  <c r="P691" i="1"/>
  <c r="O691" i="1"/>
  <c r="O687" i="1"/>
  <c r="P687" i="1"/>
  <c r="N687" i="1"/>
  <c r="S683" i="1"/>
  <c r="T683" i="1" s="1"/>
  <c r="O683" i="1"/>
  <c r="N683" i="1"/>
  <c r="P683" i="1"/>
  <c r="O853" i="1"/>
  <c r="O789" i="1"/>
  <c r="P727" i="1"/>
  <c r="N719" i="1"/>
  <c r="O857" i="1"/>
  <c r="S857" i="1"/>
  <c r="T857" i="1" s="1"/>
  <c r="N857" i="1"/>
  <c r="O849" i="1"/>
  <c r="P849" i="1"/>
  <c r="S849" i="1"/>
  <c r="T849" i="1" s="1"/>
  <c r="O841" i="1"/>
  <c r="N841" i="1"/>
  <c r="P841" i="1"/>
  <c r="S841" i="1"/>
  <c r="T841" i="1" s="1"/>
  <c r="O833" i="1"/>
  <c r="P833" i="1"/>
  <c r="N833" i="1"/>
  <c r="O825" i="1"/>
  <c r="S825" i="1"/>
  <c r="T825" i="1" s="1"/>
  <c r="N825" i="1"/>
  <c r="O817" i="1"/>
  <c r="P817" i="1"/>
  <c r="S817" i="1"/>
  <c r="T817" i="1" s="1"/>
  <c r="O809" i="1"/>
  <c r="N809" i="1"/>
  <c r="P809" i="1"/>
  <c r="S809" i="1"/>
  <c r="T809" i="1" s="1"/>
  <c r="O801" i="1"/>
  <c r="N801" i="1"/>
  <c r="P801" i="1"/>
  <c r="O793" i="1"/>
  <c r="S793" i="1"/>
  <c r="T793" i="1" s="1"/>
  <c r="N793" i="1"/>
  <c r="O778" i="1"/>
  <c r="N778" i="1"/>
  <c r="P778" i="1"/>
  <c r="S778" i="1"/>
  <c r="T778" i="1" s="1"/>
  <c r="O770" i="1"/>
  <c r="N770" i="1"/>
  <c r="P770" i="1"/>
  <c r="S751" i="1"/>
  <c r="T751" i="1" s="1"/>
  <c r="O751" i="1"/>
  <c r="P751" i="1"/>
  <c r="O747" i="1"/>
  <c r="N747" i="1"/>
  <c r="P747" i="1"/>
  <c r="S747" i="1"/>
  <c r="T747" i="1" s="1"/>
  <c r="O739" i="1"/>
  <c r="N739" i="1"/>
  <c r="P739" i="1"/>
  <c r="S731" i="1"/>
  <c r="T731" i="1" s="1"/>
  <c r="O731" i="1"/>
  <c r="P731" i="1"/>
  <c r="S723" i="1"/>
  <c r="T723" i="1" s="1"/>
  <c r="P723" i="1"/>
  <c r="N723" i="1"/>
  <c r="O723" i="1"/>
  <c r="S715" i="1"/>
  <c r="T715" i="1" s="1"/>
  <c r="O715" i="1"/>
  <c r="N715" i="1"/>
  <c r="P715" i="1"/>
  <c r="S707" i="1"/>
  <c r="T707" i="1" s="1"/>
  <c r="N707" i="1"/>
  <c r="O707" i="1"/>
  <c r="S699" i="1"/>
  <c r="T699" i="1" s="1"/>
  <c r="P699" i="1"/>
  <c r="N699" i="1"/>
  <c r="N845" i="1"/>
  <c r="P829" i="1"/>
  <c r="P825" i="1"/>
  <c r="N782" i="1"/>
  <c r="P766" i="1"/>
  <c r="P762" i="1"/>
  <c r="N731" i="1"/>
  <c r="S865" i="1"/>
  <c r="T865" i="1" s="1"/>
  <c r="O821" i="1"/>
  <c r="N817" i="1"/>
  <c r="S801" i="1"/>
  <c r="T801" i="1" s="1"/>
  <c r="N755" i="1"/>
  <c r="S739" i="1"/>
  <c r="T739" i="1" s="1"/>
  <c r="P735" i="1"/>
  <c r="O699" i="1"/>
  <c r="S687" i="1"/>
  <c r="T687" i="1" s="1"/>
  <c r="S675" i="1"/>
  <c r="T675" i="1" s="1"/>
  <c r="N675" i="1"/>
  <c r="S667" i="1"/>
  <c r="T667" i="1" s="1"/>
  <c r="O667" i="1"/>
  <c r="O655" i="1"/>
  <c r="P655" i="1"/>
  <c r="O647" i="1"/>
  <c r="N647" i="1"/>
  <c r="S647" i="1"/>
  <c r="T647" i="1" s="1"/>
  <c r="O639" i="1"/>
  <c r="P639" i="1"/>
  <c r="O631" i="1"/>
  <c r="S631" i="1"/>
  <c r="T631" i="1" s="1"/>
  <c r="N631" i="1"/>
  <c r="O623" i="1"/>
  <c r="P623" i="1"/>
  <c r="O615" i="1"/>
  <c r="N615" i="1"/>
  <c r="S615" i="1"/>
  <c r="T615" i="1" s="1"/>
  <c r="S611" i="1"/>
  <c r="T611" i="1" s="1"/>
  <c r="N611" i="1"/>
  <c r="P611" i="1"/>
  <c r="S603" i="1"/>
  <c r="T603" i="1" s="1"/>
  <c r="O603" i="1"/>
  <c r="S595" i="1"/>
  <c r="T595" i="1" s="1"/>
  <c r="P595" i="1"/>
  <c r="N595" i="1"/>
  <c r="S587" i="1"/>
  <c r="T587" i="1" s="1"/>
  <c r="O587" i="1"/>
  <c r="S579" i="1"/>
  <c r="T579" i="1" s="1"/>
  <c r="N579" i="1"/>
  <c r="P579" i="1"/>
  <c r="S571" i="1"/>
  <c r="T571" i="1" s="1"/>
  <c r="O571" i="1"/>
  <c r="O559" i="1"/>
  <c r="P559" i="1"/>
  <c r="O551" i="1"/>
  <c r="N551" i="1"/>
  <c r="S551" i="1"/>
  <c r="T551" i="1" s="1"/>
  <c r="N543" i="1"/>
  <c r="P543" i="1"/>
  <c r="O543" i="1"/>
  <c r="N535" i="1"/>
  <c r="O535" i="1"/>
  <c r="S535" i="1"/>
  <c r="T535" i="1" s="1"/>
  <c r="N519" i="1"/>
  <c r="S519" i="1"/>
  <c r="T519" i="1" s="1"/>
  <c r="O519" i="1"/>
  <c r="P507" i="1"/>
  <c r="O507" i="1"/>
  <c r="S507" i="1"/>
  <c r="T507" i="1" s="1"/>
  <c r="N503" i="1"/>
  <c r="O503" i="1"/>
  <c r="P503" i="1"/>
  <c r="N495" i="1"/>
  <c r="O495" i="1"/>
  <c r="S495" i="1"/>
  <c r="T495" i="1" s="1"/>
  <c r="N487" i="1"/>
  <c r="S487" i="1"/>
  <c r="T487" i="1" s="1"/>
  <c r="P487" i="1"/>
  <c r="P475" i="1"/>
  <c r="O475" i="1"/>
  <c r="N475" i="1"/>
  <c r="N471" i="1"/>
  <c r="O471" i="1"/>
  <c r="S471" i="1"/>
  <c r="T471" i="1" s="1"/>
  <c r="N463" i="1"/>
  <c r="P463" i="1"/>
  <c r="N455" i="1"/>
  <c r="S455" i="1"/>
  <c r="T455" i="1" s="1"/>
  <c r="O455" i="1"/>
  <c r="N447" i="1"/>
  <c r="P447" i="1"/>
  <c r="S447" i="1"/>
  <c r="T447" i="1" s="1"/>
  <c r="N439" i="1"/>
  <c r="O439" i="1"/>
  <c r="P439" i="1"/>
  <c r="N431" i="1"/>
  <c r="O431" i="1"/>
  <c r="S431" i="1"/>
  <c r="T431" i="1" s="1"/>
  <c r="N423" i="1"/>
  <c r="S423" i="1"/>
  <c r="T423" i="1" s="1"/>
  <c r="O423" i="1"/>
  <c r="N415" i="1"/>
  <c r="P415" i="1"/>
  <c r="S415" i="1"/>
  <c r="T415" i="1" s="1"/>
  <c r="N603" i="1"/>
  <c r="S559" i="1"/>
  <c r="T559" i="1" s="1"/>
  <c r="P551" i="1"/>
  <c r="O463" i="1"/>
  <c r="S459" i="1"/>
  <c r="T459" i="1" s="1"/>
  <c r="O447" i="1"/>
  <c r="P431" i="1"/>
  <c r="O415" i="1"/>
  <c r="O675" i="1"/>
  <c r="S671" i="1"/>
  <c r="T671" i="1" s="1"/>
  <c r="P631" i="1"/>
  <c r="N623" i="1"/>
  <c r="P571" i="1"/>
  <c r="N729" i="1"/>
  <c r="S729" i="1"/>
  <c r="T729" i="1" s="1"/>
  <c r="N721" i="1"/>
  <c r="P721" i="1"/>
  <c r="N713" i="1"/>
  <c r="O713" i="1"/>
  <c r="N697" i="1"/>
  <c r="S697" i="1"/>
  <c r="T697" i="1" s="1"/>
  <c r="N689" i="1"/>
  <c r="P689" i="1"/>
  <c r="N681" i="1"/>
  <c r="O681" i="1"/>
  <c r="P677" i="1"/>
  <c r="N677" i="1"/>
  <c r="P661" i="1"/>
  <c r="S661" i="1"/>
  <c r="T661" i="1" s="1"/>
  <c r="N661" i="1"/>
  <c r="P653" i="1"/>
  <c r="O653" i="1"/>
  <c r="P645" i="1"/>
  <c r="N645" i="1"/>
  <c r="S645" i="1"/>
  <c r="T645" i="1" s="1"/>
  <c r="P637" i="1"/>
  <c r="O637" i="1"/>
  <c r="N625" i="1"/>
  <c r="P625" i="1"/>
  <c r="N617" i="1"/>
  <c r="O617" i="1"/>
  <c r="S617" i="1"/>
  <c r="T617" i="1" s="1"/>
  <c r="N609" i="1"/>
  <c r="P609" i="1"/>
  <c r="P605" i="1"/>
  <c r="O605" i="1"/>
  <c r="P597" i="1"/>
  <c r="S597" i="1"/>
  <c r="T597" i="1" s="1"/>
  <c r="N597" i="1"/>
  <c r="N593" i="1"/>
  <c r="P593" i="1"/>
  <c r="P589" i="1"/>
  <c r="O589" i="1"/>
  <c r="N585" i="1"/>
  <c r="O585" i="1"/>
  <c r="S585" i="1"/>
  <c r="T585" i="1" s="1"/>
  <c r="P581" i="1"/>
  <c r="N581" i="1"/>
  <c r="S581" i="1"/>
  <c r="T581" i="1" s="1"/>
  <c r="N577" i="1"/>
  <c r="P577" i="1"/>
  <c r="P573" i="1"/>
  <c r="O573" i="1"/>
  <c r="N569" i="1"/>
  <c r="S569" i="1"/>
  <c r="T569" i="1" s="1"/>
  <c r="O569" i="1"/>
  <c r="P565" i="1"/>
  <c r="S565" i="1"/>
  <c r="T565" i="1" s="1"/>
  <c r="N565" i="1"/>
  <c r="N561" i="1"/>
  <c r="P561" i="1"/>
  <c r="P557" i="1"/>
  <c r="O557" i="1"/>
  <c r="N553" i="1"/>
  <c r="O553" i="1"/>
  <c r="S553" i="1"/>
  <c r="T553" i="1" s="1"/>
  <c r="P549" i="1"/>
  <c r="N549" i="1"/>
  <c r="S549" i="1"/>
  <c r="T549" i="1" s="1"/>
  <c r="S545" i="1"/>
  <c r="T545" i="1" s="1"/>
  <c r="P545" i="1"/>
  <c r="N545" i="1"/>
  <c r="O541" i="1"/>
  <c r="P541" i="1"/>
  <c r="S541" i="1"/>
  <c r="T541" i="1" s="1"/>
  <c r="S537" i="1"/>
  <c r="T537" i="1" s="1"/>
  <c r="O537" i="1"/>
  <c r="P537" i="1"/>
  <c r="O533" i="1"/>
  <c r="N533" i="1"/>
  <c r="P533" i="1"/>
  <c r="S529" i="1"/>
  <c r="T529" i="1" s="1"/>
  <c r="N529" i="1"/>
  <c r="O529" i="1"/>
  <c r="O679" i="1"/>
  <c r="N679" i="1"/>
  <c r="O663" i="1"/>
  <c r="S663" i="1"/>
  <c r="T663" i="1" s="1"/>
  <c r="N663" i="1"/>
  <c r="S659" i="1"/>
  <c r="T659" i="1" s="1"/>
  <c r="P659" i="1"/>
  <c r="N659" i="1"/>
  <c r="S651" i="1"/>
  <c r="T651" i="1" s="1"/>
  <c r="O651" i="1"/>
  <c r="S643" i="1"/>
  <c r="T643" i="1" s="1"/>
  <c r="N643" i="1"/>
  <c r="P643" i="1"/>
  <c r="S635" i="1"/>
  <c r="T635" i="1" s="1"/>
  <c r="O635" i="1"/>
  <c r="S627" i="1"/>
  <c r="T627" i="1" s="1"/>
  <c r="P627" i="1"/>
  <c r="N627" i="1"/>
  <c r="S619" i="1"/>
  <c r="T619" i="1" s="1"/>
  <c r="O619" i="1"/>
  <c r="O607" i="1"/>
  <c r="P607" i="1"/>
  <c r="O599" i="1"/>
  <c r="S599" i="1"/>
  <c r="T599" i="1" s="1"/>
  <c r="N599" i="1"/>
  <c r="O591" i="1"/>
  <c r="P591" i="1"/>
  <c r="O583" i="1"/>
  <c r="N583" i="1"/>
  <c r="S583" i="1"/>
  <c r="T583" i="1" s="1"/>
  <c r="O575" i="1"/>
  <c r="P575" i="1"/>
  <c r="O567" i="1"/>
  <c r="S567" i="1"/>
  <c r="T567" i="1" s="1"/>
  <c r="N567" i="1"/>
  <c r="S563" i="1"/>
  <c r="T563" i="1" s="1"/>
  <c r="P563" i="1"/>
  <c r="N563" i="1"/>
  <c r="S555" i="1"/>
  <c r="T555" i="1" s="1"/>
  <c r="O555" i="1"/>
  <c r="P547" i="1"/>
  <c r="S547" i="1"/>
  <c r="T547" i="1" s="1"/>
  <c r="O547" i="1"/>
  <c r="P539" i="1"/>
  <c r="O539" i="1"/>
  <c r="N539" i="1"/>
  <c r="P531" i="1"/>
  <c r="N531" i="1"/>
  <c r="S531" i="1"/>
  <c r="T531" i="1" s="1"/>
  <c r="N527" i="1"/>
  <c r="P527" i="1"/>
  <c r="P523" i="1"/>
  <c r="O523" i="1"/>
  <c r="P515" i="1"/>
  <c r="S515" i="1"/>
  <c r="T515" i="1" s="1"/>
  <c r="N515" i="1"/>
  <c r="N511" i="1"/>
  <c r="P511" i="1"/>
  <c r="S511" i="1"/>
  <c r="T511" i="1" s="1"/>
  <c r="P499" i="1"/>
  <c r="N499" i="1"/>
  <c r="O499" i="1"/>
  <c r="P491" i="1"/>
  <c r="S491" i="1"/>
  <c r="T491" i="1" s="1"/>
  <c r="N491" i="1"/>
  <c r="P483" i="1"/>
  <c r="S483" i="1"/>
  <c r="T483" i="1" s="1"/>
  <c r="O483" i="1"/>
  <c r="N479" i="1"/>
  <c r="P479" i="1"/>
  <c r="O479" i="1"/>
  <c r="P467" i="1"/>
  <c r="N467" i="1"/>
  <c r="S467" i="1"/>
  <c r="T467" i="1" s="1"/>
  <c r="P459" i="1"/>
  <c r="O459" i="1"/>
  <c r="P451" i="1"/>
  <c r="S451" i="1"/>
  <c r="T451" i="1" s="1"/>
  <c r="O451" i="1"/>
  <c r="P443" i="1"/>
  <c r="O443" i="1"/>
  <c r="N443" i="1"/>
  <c r="P435" i="1"/>
  <c r="N435" i="1"/>
  <c r="S435" i="1"/>
  <c r="T435" i="1" s="1"/>
  <c r="P427" i="1"/>
  <c r="S427" i="1"/>
  <c r="T427" i="1" s="1"/>
  <c r="N427" i="1"/>
  <c r="P419" i="1"/>
  <c r="S419" i="1"/>
  <c r="T419" i="1" s="1"/>
  <c r="O419" i="1"/>
  <c r="P675" i="1"/>
  <c r="N667" i="1"/>
  <c r="S623" i="1"/>
  <c r="T623" i="1" s="1"/>
  <c r="P619" i="1"/>
  <c r="P615" i="1"/>
  <c r="O611" i="1"/>
  <c r="N607" i="1"/>
  <c r="P535" i="1"/>
  <c r="S639" i="1"/>
  <c r="T639" i="1" s="1"/>
  <c r="P635" i="1"/>
  <c r="O627" i="1"/>
  <c r="N619" i="1"/>
  <c r="S575" i="1"/>
  <c r="T575" i="1" s="1"/>
  <c r="P567" i="1"/>
  <c r="O563" i="1"/>
  <c r="N559" i="1"/>
  <c r="N555" i="1"/>
  <c r="S527" i="1"/>
  <c r="T527" i="1" s="1"/>
  <c r="P455" i="1"/>
  <c r="S439" i="1"/>
  <c r="T439" i="1" s="1"/>
  <c r="P423" i="1"/>
  <c r="P725" i="1"/>
  <c r="S725" i="1"/>
  <c r="T725" i="1" s="1"/>
  <c r="P717" i="1"/>
  <c r="O717" i="1"/>
  <c r="P709" i="1"/>
  <c r="N709" i="1"/>
  <c r="P693" i="1"/>
  <c r="S693" i="1"/>
  <c r="T693" i="1" s="1"/>
  <c r="P685" i="1"/>
  <c r="O685" i="1"/>
  <c r="N665" i="1"/>
  <c r="S665" i="1"/>
  <c r="T665" i="1" s="1"/>
  <c r="O665" i="1"/>
  <c r="N657" i="1"/>
  <c r="P657" i="1"/>
  <c r="N649" i="1"/>
  <c r="O649" i="1"/>
  <c r="S649" i="1"/>
  <c r="T649" i="1" s="1"/>
  <c r="N641" i="1"/>
  <c r="P641" i="1"/>
  <c r="N633" i="1"/>
  <c r="S633" i="1"/>
  <c r="T633" i="1" s="1"/>
  <c r="O633" i="1"/>
  <c r="P629" i="1"/>
  <c r="S629" i="1"/>
  <c r="T629" i="1" s="1"/>
  <c r="N629" i="1"/>
  <c r="P621" i="1"/>
  <c r="O621" i="1"/>
  <c r="P613" i="1"/>
  <c r="N613" i="1"/>
  <c r="S613" i="1"/>
  <c r="T613" i="1" s="1"/>
  <c r="N601" i="1"/>
  <c r="S601" i="1"/>
  <c r="T601" i="1" s="1"/>
  <c r="O601" i="1"/>
  <c r="S859" i="1"/>
  <c r="T859" i="1" s="1"/>
  <c r="S855" i="1"/>
  <c r="T855" i="1" s="1"/>
  <c r="P851" i="1"/>
  <c r="O847" i="1"/>
  <c r="O843" i="1"/>
  <c r="N839" i="1"/>
  <c r="S827" i="1"/>
  <c r="T827" i="1" s="1"/>
  <c r="S823" i="1"/>
  <c r="T823" i="1" s="1"/>
  <c r="P819" i="1"/>
  <c r="O815" i="1"/>
  <c r="O811" i="1"/>
  <c r="N807" i="1"/>
  <c r="S795" i="1"/>
  <c r="T795" i="1" s="1"/>
  <c r="S791" i="1"/>
  <c r="T791" i="1" s="1"/>
  <c r="P787" i="1"/>
  <c r="O784" i="1"/>
  <c r="O780" i="1"/>
  <c r="N776" i="1"/>
  <c r="S764" i="1"/>
  <c r="T764" i="1" s="1"/>
  <c r="S760" i="1"/>
  <c r="T760" i="1" s="1"/>
  <c r="P757" i="1"/>
  <c r="O753" i="1"/>
  <c r="O749" i="1"/>
  <c r="N745" i="1"/>
  <c r="S733" i="1"/>
  <c r="T733" i="1" s="1"/>
  <c r="O725" i="1"/>
  <c r="N717" i="1"/>
  <c r="S713" i="1"/>
  <c r="T713" i="1" s="1"/>
  <c r="P705" i="1"/>
  <c r="O697" i="1"/>
  <c r="S685" i="1"/>
  <c r="T685" i="1" s="1"/>
  <c r="S679" i="1"/>
  <c r="T679" i="1" s="1"/>
  <c r="O677" i="1"/>
  <c r="S673" i="1"/>
  <c r="T673" i="1" s="1"/>
  <c r="P671" i="1"/>
  <c r="N669" i="1"/>
  <c r="S655" i="1"/>
  <c r="T655" i="1" s="1"/>
  <c r="P651" i="1"/>
  <c r="P647" i="1"/>
  <c r="O643" i="1"/>
  <c r="N639" i="1"/>
  <c r="N635" i="1"/>
  <c r="S625" i="1"/>
  <c r="T625" i="1" s="1"/>
  <c r="S621" i="1"/>
  <c r="T621" i="1" s="1"/>
  <c r="P617" i="1"/>
  <c r="O613" i="1"/>
  <c r="O609" i="1"/>
  <c r="N605" i="1"/>
  <c r="S591" i="1"/>
  <c r="T591" i="1" s="1"/>
  <c r="P587" i="1"/>
  <c r="P583" i="1"/>
  <c r="O579" i="1"/>
  <c r="N575" i="1"/>
  <c r="N571" i="1"/>
  <c r="S561" i="1"/>
  <c r="T561" i="1" s="1"/>
  <c r="S557" i="1"/>
  <c r="T557" i="1" s="1"/>
  <c r="P553" i="1"/>
  <c r="S543" i="1"/>
  <c r="T543" i="1" s="1"/>
  <c r="O527" i="1"/>
  <c r="S523" i="1"/>
  <c r="T523" i="1" s="1"/>
  <c r="S517" i="1"/>
  <c r="T517" i="1" s="1"/>
  <c r="P513" i="1"/>
  <c r="P509" i="1"/>
  <c r="O505" i="1"/>
  <c r="N501" i="1"/>
  <c r="N497" i="1"/>
  <c r="S485" i="1"/>
  <c r="T485" i="1" s="1"/>
  <c r="P481" i="1"/>
  <c r="P477" i="1"/>
  <c r="O473" i="1"/>
  <c r="N469" i="1"/>
  <c r="N46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2" i="1"/>
  <c r="A121" i="9"/>
  <c r="B121" i="9"/>
  <c r="C121" i="9"/>
  <c r="D121" i="9"/>
  <c r="E121" i="9"/>
  <c r="F121" i="9"/>
  <c r="N3" i="1" l="1"/>
  <c r="O3" i="1"/>
  <c r="S3" i="1"/>
  <c r="T3" i="1" s="1"/>
  <c r="N4" i="1"/>
  <c r="O4" i="1"/>
  <c r="S4" i="1"/>
  <c r="T4" i="1" s="1"/>
  <c r="N5" i="1"/>
  <c r="O5" i="1"/>
  <c r="S5" i="1"/>
  <c r="T5" i="1" s="1"/>
  <c r="N6" i="1"/>
  <c r="O6" i="1"/>
  <c r="S6" i="1"/>
  <c r="T6" i="1" s="1"/>
  <c r="N7" i="1"/>
  <c r="O7" i="1"/>
  <c r="S7" i="1"/>
  <c r="T7" i="1" s="1"/>
  <c r="N8" i="1"/>
  <c r="O8" i="1"/>
  <c r="S8" i="1"/>
  <c r="T8" i="1" s="1"/>
  <c r="N9" i="1"/>
  <c r="O9" i="1"/>
  <c r="S9" i="1"/>
  <c r="T9" i="1" s="1"/>
  <c r="N10" i="1"/>
  <c r="O10" i="1"/>
  <c r="S10" i="1"/>
  <c r="T10" i="1" s="1"/>
  <c r="N11" i="1"/>
  <c r="O11" i="1"/>
  <c r="S11" i="1"/>
  <c r="T11" i="1" s="1"/>
  <c r="N12" i="1"/>
  <c r="O12" i="1"/>
  <c r="S12" i="1"/>
  <c r="T12" i="1" s="1"/>
  <c r="N13" i="1"/>
  <c r="O13" i="1"/>
  <c r="S13" i="1"/>
  <c r="T13" i="1" s="1"/>
  <c r="N14" i="1"/>
  <c r="O14" i="1"/>
  <c r="S14" i="1"/>
  <c r="T14" i="1" s="1"/>
  <c r="N15" i="1"/>
  <c r="O15" i="1"/>
  <c r="S15" i="1"/>
  <c r="T15" i="1" s="1"/>
  <c r="N16" i="1"/>
  <c r="O16" i="1"/>
  <c r="S16" i="1"/>
  <c r="T16" i="1" s="1"/>
  <c r="N17" i="1"/>
  <c r="O17" i="1"/>
  <c r="S17" i="1"/>
  <c r="T17" i="1" s="1"/>
  <c r="N18" i="1"/>
  <c r="O18" i="1"/>
  <c r="S18" i="1"/>
  <c r="T18" i="1" s="1"/>
  <c r="N19" i="1"/>
  <c r="O19" i="1"/>
  <c r="S19" i="1"/>
  <c r="T19" i="1" s="1"/>
  <c r="N20" i="1"/>
  <c r="O20" i="1"/>
  <c r="S20" i="1"/>
  <c r="T20" i="1" s="1"/>
  <c r="N21" i="1"/>
  <c r="O21" i="1"/>
  <c r="S21" i="1"/>
  <c r="T21" i="1" s="1"/>
  <c r="N22" i="1"/>
  <c r="O22" i="1"/>
  <c r="S22" i="1"/>
  <c r="T22" i="1" s="1"/>
  <c r="N23" i="1"/>
  <c r="O23" i="1"/>
  <c r="S23" i="1"/>
  <c r="T23" i="1" s="1"/>
  <c r="N24" i="1"/>
  <c r="O24" i="1"/>
  <c r="S24" i="1"/>
  <c r="T24" i="1" s="1"/>
  <c r="N25" i="1"/>
  <c r="O25" i="1"/>
  <c r="S25" i="1"/>
  <c r="T25" i="1" s="1"/>
  <c r="N26" i="1"/>
  <c r="O26" i="1"/>
  <c r="S26" i="1"/>
  <c r="T26" i="1" s="1"/>
  <c r="N27" i="1"/>
  <c r="O27" i="1"/>
  <c r="S27" i="1"/>
  <c r="T27" i="1" s="1"/>
  <c r="N28" i="1"/>
  <c r="O28" i="1"/>
  <c r="S28" i="1"/>
  <c r="T28" i="1" s="1"/>
  <c r="N29" i="1"/>
  <c r="O29" i="1"/>
  <c r="S29" i="1"/>
  <c r="T29" i="1" s="1"/>
  <c r="N30" i="1"/>
  <c r="O30" i="1"/>
  <c r="S30" i="1"/>
  <c r="T30" i="1" s="1"/>
  <c r="N31" i="1"/>
  <c r="O31" i="1"/>
  <c r="S31" i="1"/>
  <c r="T31" i="1" s="1"/>
  <c r="N32" i="1"/>
  <c r="O32" i="1"/>
  <c r="S32" i="1"/>
  <c r="T32" i="1" s="1"/>
  <c r="N33" i="1"/>
  <c r="O33" i="1"/>
  <c r="S33" i="1"/>
  <c r="T33" i="1" s="1"/>
  <c r="N34" i="1"/>
  <c r="O34" i="1"/>
  <c r="S34" i="1"/>
  <c r="T34" i="1" s="1"/>
  <c r="N35" i="1"/>
  <c r="O35" i="1"/>
  <c r="S35" i="1"/>
  <c r="T35" i="1" s="1"/>
  <c r="N36" i="1"/>
  <c r="O36" i="1"/>
  <c r="S36" i="1"/>
  <c r="T36" i="1" s="1"/>
  <c r="N37" i="1"/>
  <c r="O37" i="1"/>
  <c r="S37" i="1"/>
  <c r="T37" i="1" s="1"/>
  <c r="N38" i="1"/>
  <c r="O38" i="1"/>
  <c r="S38" i="1"/>
  <c r="T38" i="1" s="1"/>
  <c r="N39" i="1"/>
  <c r="O39" i="1"/>
  <c r="S39" i="1"/>
  <c r="T39" i="1" s="1"/>
  <c r="N40" i="1"/>
  <c r="O40" i="1"/>
  <c r="S40" i="1"/>
  <c r="T40" i="1" s="1"/>
  <c r="N41" i="1"/>
  <c r="O41" i="1"/>
  <c r="S41" i="1"/>
  <c r="T41" i="1" s="1"/>
  <c r="N42" i="1"/>
  <c r="O42" i="1"/>
  <c r="S42" i="1"/>
  <c r="T42" i="1" s="1"/>
  <c r="N43" i="1"/>
  <c r="O43" i="1"/>
  <c r="S43" i="1"/>
  <c r="T43" i="1" s="1"/>
  <c r="N44" i="1"/>
  <c r="O44" i="1"/>
  <c r="S44" i="1"/>
  <c r="T44" i="1" s="1"/>
  <c r="N45" i="1"/>
  <c r="O45" i="1"/>
  <c r="S45" i="1"/>
  <c r="T45" i="1" s="1"/>
  <c r="N46" i="1"/>
  <c r="O46" i="1"/>
  <c r="S46" i="1"/>
  <c r="T46" i="1" s="1"/>
  <c r="N47" i="1"/>
  <c r="O47" i="1"/>
  <c r="S47" i="1"/>
  <c r="T47" i="1" s="1"/>
  <c r="N48" i="1"/>
  <c r="O48" i="1"/>
  <c r="S48" i="1"/>
  <c r="T48" i="1" s="1"/>
  <c r="N49" i="1"/>
  <c r="O49" i="1"/>
  <c r="S49" i="1"/>
  <c r="T49" i="1" s="1"/>
  <c r="N50" i="1"/>
  <c r="O50" i="1"/>
  <c r="S50" i="1"/>
  <c r="T50" i="1" s="1"/>
  <c r="N51" i="1"/>
  <c r="O51" i="1"/>
  <c r="S51" i="1"/>
  <c r="T51" i="1" s="1"/>
  <c r="N52" i="1"/>
  <c r="O52" i="1"/>
  <c r="S52" i="1"/>
  <c r="T52" i="1" s="1"/>
  <c r="N53" i="1"/>
  <c r="O53" i="1"/>
  <c r="S53" i="1"/>
  <c r="T53" i="1" s="1"/>
  <c r="N54" i="1"/>
  <c r="O54" i="1"/>
  <c r="S54" i="1"/>
  <c r="T54" i="1" s="1"/>
  <c r="N55" i="1"/>
  <c r="O55" i="1"/>
  <c r="S55" i="1"/>
  <c r="T55" i="1" s="1"/>
  <c r="N56" i="1"/>
  <c r="O56" i="1"/>
  <c r="S56" i="1"/>
  <c r="T56" i="1" s="1"/>
  <c r="N57" i="1"/>
  <c r="O57" i="1"/>
  <c r="S57" i="1"/>
  <c r="T57" i="1" s="1"/>
  <c r="N58" i="1"/>
  <c r="O58" i="1"/>
  <c r="S58" i="1"/>
  <c r="T58" i="1" s="1"/>
  <c r="N59" i="1"/>
  <c r="O59" i="1"/>
  <c r="S59" i="1"/>
  <c r="T59" i="1" s="1"/>
  <c r="N60" i="1"/>
  <c r="O60" i="1"/>
  <c r="S60" i="1"/>
  <c r="T60" i="1" s="1"/>
  <c r="N61" i="1"/>
  <c r="O61" i="1"/>
  <c r="S61" i="1"/>
  <c r="T61" i="1" s="1"/>
  <c r="N62" i="1"/>
  <c r="O62" i="1"/>
  <c r="S62" i="1"/>
  <c r="T62" i="1" s="1"/>
  <c r="N63" i="1"/>
  <c r="O63" i="1"/>
  <c r="S63" i="1"/>
  <c r="T63" i="1" s="1"/>
  <c r="N64" i="1"/>
  <c r="O64" i="1"/>
  <c r="S64" i="1"/>
  <c r="T64" i="1" s="1"/>
  <c r="N65" i="1"/>
  <c r="O65" i="1"/>
  <c r="S65" i="1"/>
  <c r="T65" i="1" s="1"/>
  <c r="N66" i="1"/>
  <c r="O66" i="1"/>
  <c r="S66" i="1"/>
  <c r="T66" i="1" s="1"/>
  <c r="N67" i="1"/>
  <c r="O67" i="1"/>
  <c r="S67" i="1"/>
  <c r="T67" i="1" s="1"/>
  <c r="N68" i="1"/>
  <c r="O68" i="1"/>
  <c r="S68" i="1"/>
  <c r="T68" i="1" s="1"/>
  <c r="N69" i="1"/>
  <c r="O69" i="1"/>
  <c r="S69" i="1"/>
  <c r="T69" i="1" s="1"/>
  <c r="N70" i="1"/>
  <c r="O70" i="1"/>
  <c r="S70" i="1"/>
  <c r="T70" i="1" s="1"/>
  <c r="N71" i="1"/>
  <c r="O71" i="1"/>
  <c r="S71" i="1"/>
  <c r="T71" i="1" s="1"/>
  <c r="N72" i="1"/>
  <c r="O72" i="1"/>
  <c r="S72" i="1"/>
  <c r="T72" i="1" s="1"/>
  <c r="N73" i="1"/>
  <c r="O73" i="1"/>
  <c r="S73" i="1"/>
  <c r="T73" i="1" s="1"/>
  <c r="N74" i="1"/>
  <c r="O74" i="1"/>
  <c r="S74" i="1"/>
  <c r="T74" i="1" s="1"/>
  <c r="N75" i="1"/>
  <c r="O75" i="1"/>
  <c r="S75" i="1"/>
  <c r="T75" i="1" s="1"/>
  <c r="N76" i="1"/>
  <c r="O76" i="1"/>
  <c r="S76" i="1"/>
  <c r="T76" i="1" s="1"/>
  <c r="N77" i="1"/>
  <c r="O77" i="1"/>
  <c r="S77" i="1"/>
  <c r="T77" i="1" s="1"/>
  <c r="N78" i="1"/>
  <c r="O78" i="1"/>
  <c r="S78" i="1"/>
  <c r="T78" i="1" s="1"/>
  <c r="N79" i="1"/>
  <c r="O79" i="1"/>
  <c r="S79" i="1"/>
  <c r="T79" i="1" s="1"/>
  <c r="N80" i="1"/>
  <c r="O80" i="1"/>
  <c r="S80" i="1"/>
  <c r="T80" i="1" s="1"/>
  <c r="N81" i="1"/>
  <c r="O81" i="1"/>
  <c r="S81" i="1"/>
  <c r="T81" i="1" s="1"/>
  <c r="N82" i="1"/>
  <c r="O82" i="1"/>
  <c r="S82" i="1"/>
  <c r="T82" i="1" s="1"/>
  <c r="N83" i="1"/>
  <c r="O83" i="1"/>
  <c r="S83" i="1"/>
  <c r="T83" i="1" s="1"/>
  <c r="N84" i="1"/>
  <c r="O84" i="1"/>
  <c r="S84" i="1"/>
  <c r="T84" i="1" s="1"/>
  <c r="N85" i="1"/>
  <c r="O85" i="1"/>
  <c r="S85" i="1"/>
  <c r="T85" i="1" s="1"/>
  <c r="N86" i="1"/>
  <c r="O86" i="1"/>
  <c r="S86" i="1"/>
  <c r="T86" i="1" s="1"/>
  <c r="N87" i="1"/>
  <c r="O87" i="1"/>
  <c r="S87" i="1"/>
  <c r="T87" i="1" s="1"/>
  <c r="N88" i="1"/>
  <c r="O88" i="1"/>
  <c r="S88" i="1"/>
  <c r="T88" i="1" s="1"/>
  <c r="N89" i="1"/>
  <c r="O89" i="1"/>
  <c r="S89" i="1"/>
  <c r="T89" i="1" s="1"/>
  <c r="N90" i="1"/>
  <c r="O90" i="1"/>
  <c r="S90" i="1"/>
  <c r="T90" i="1" s="1"/>
  <c r="N91" i="1"/>
  <c r="O91" i="1"/>
  <c r="S91" i="1"/>
  <c r="T91" i="1" s="1"/>
  <c r="N92" i="1"/>
  <c r="O92" i="1"/>
  <c r="S92" i="1"/>
  <c r="T92" i="1" s="1"/>
  <c r="N93" i="1"/>
  <c r="O93" i="1"/>
  <c r="S93" i="1"/>
  <c r="T93" i="1" s="1"/>
  <c r="N94" i="1"/>
  <c r="O94" i="1"/>
  <c r="S94" i="1"/>
  <c r="T94" i="1" s="1"/>
  <c r="N95" i="1"/>
  <c r="O95" i="1"/>
  <c r="S95" i="1"/>
  <c r="T95" i="1" s="1"/>
  <c r="N96" i="1"/>
  <c r="O96" i="1"/>
  <c r="S96" i="1"/>
  <c r="T96" i="1" s="1"/>
  <c r="N97" i="1"/>
  <c r="O97" i="1"/>
  <c r="S97" i="1"/>
  <c r="T97" i="1" s="1"/>
  <c r="N98" i="1"/>
  <c r="O98" i="1"/>
  <c r="S98" i="1"/>
  <c r="T98" i="1" s="1"/>
  <c r="N99" i="1"/>
  <c r="O99" i="1"/>
  <c r="S99" i="1"/>
  <c r="T99" i="1" s="1"/>
  <c r="N100" i="1"/>
  <c r="O100" i="1"/>
  <c r="S100" i="1"/>
  <c r="T100" i="1" s="1"/>
  <c r="N101" i="1"/>
  <c r="O101" i="1"/>
  <c r="S101" i="1"/>
  <c r="T101" i="1" s="1"/>
  <c r="N102" i="1"/>
  <c r="O102" i="1"/>
  <c r="S102" i="1"/>
  <c r="T102" i="1" s="1"/>
  <c r="N103" i="1"/>
  <c r="O103" i="1"/>
  <c r="S103" i="1"/>
  <c r="T103" i="1" s="1"/>
  <c r="N104" i="1"/>
  <c r="O104" i="1"/>
  <c r="S104" i="1"/>
  <c r="T104" i="1" s="1"/>
  <c r="N105" i="1"/>
  <c r="O105" i="1"/>
  <c r="S105" i="1"/>
  <c r="T105" i="1" s="1"/>
  <c r="N106" i="1"/>
  <c r="O106" i="1"/>
  <c r="S106" i="1"/>
  <c r="T106" i="1" s="1"/>
  <c r="N107" i="1"/>
  <c r="O107" i="1"/>
  <c r="S107" i="1"/>
  <c r="T107" i="1" s="1"/>
  <c r="N108" i="1"/>
  <c r="O108" i="1"/>
  <c r="S108" i="1"/>
  <c r="T108" i="1" s="1"/>
  <c r="N109" i="1"/>
  <c r="O109" i="1"/>
  <c r="S109" i="1"/>
  <c r="T109" i="1" s="1"/>
  <c r="N110" i="1"/>
  <c r="O110" i="1"/>
  <c r="S110" i="1"/>
  <c r="T110" i="1" s="1"/>
  <c r="N111" i="1"/>
  <c r="O111" i="1"/>
  <c r="S111" i="1"/>
  <c r="T111" i="1" s="1"/>
  <c r="N112" i="1"/>
  <c r="O112" i="1"/>
  <c r="S112" i="1"/>
  <c r="T112" i="1" s="1"/>
  <c r="N113" i="1"/>
  <c r="O113" i="1"/>
  <c r="S113" i="1"/>
  <c r="T113" i="1" s="1"/>
  <c r="N114" i="1"/>
  <c r="O114" i="1"/>
  <c r="S114" i="1"/>
  <c r="T114" i="1" s="1"/>
  <c r="N115" i="1"/>
  <c r="O115" i="1"/>
  <c r="S115" i="1"/>
  <c r="T115" i="1" s="1"/>
  <c r="N116" i="1"/>
  <c r="O116" i="1"/>
  <c r="S116" i="1"/>
  <c r="T116" i="1" s="1"/>
  <c r="N117" i="1"/>
  <c r="O117" i="1"/>
  <c r="S117" i="1"/>
  <c r="T117" i="1" s="1"/>
  <c r="N118" i="1"/>
  <c r="O118" i="1"/>
  <c r="S118" i="1"/>
  <c r="T118" i="1" s="1"/>
  <c r="N119" i="1"/>
  <c r="O119" i="1"/>
  <c r="S119" i="1"/>
  <c r="T119" i="1" s="1"/>
  <c r="N120" i="1"/>
  <c r="O120" i="1"/>
  <c r="S120" i="1"/>
  <c r="T120" i="1" s="1"/>
  <c r="N121" i="1"/>
  <c r="O121" i="1"/>
  <c r="S121" i="1"/>
  <c r="T121" i="1" s="1"/>
  <c r="N122" i="1"/>
  <c r="O122" i="1"/>
  <c r="S122" i="1"/>
  <c r="T122" i="1" s="1"/>
  <c r="N123" i="1"/>
  <c r="O123" i="1"/>
  <c r="S123" i="1"/>
  <c r="T123" i="1" s="1"/>
  <c r="N124" i="1"/>
  <c r="O124" i="1"/>
  <c r="S124" i="1"/>
  <c r="T124" i="1" s="1"/>
  <c r="N125" i="1"/>
  <c r="O125" i="1"/>
  <c r="S125" i="1"/>
  <c r="T125" i="1" s="1"/>
  <c r="N126" i="1"/>
  <c r="O126" i="1"/>
  <c r="S126" i="1"/>
  <c r="T126" i="1" s="1"/>
  <c r="N127" i="1"/>
  <c r="O127" i="1"/>
  <c r="S127" i="1"/>
  <c r="T127" i="1" s="1"/>
  <c r="N128" i="1"/>
  <c r="O128" i="1"/>
  <c r="S128" i="1"/>
  <c r="T128" i="1" s="1"/>
  <c r="N129" i="1"/>
  <c r="O129" i="1"/>
  <c r="S129" i="1"/>
  <c r="T129" i="1" s="1"/>
  <c r="N130" i="1"/>
  <c r="O130" i="1"/>
  <c r="S130" i="1"/>
  <c r="T130" i="1" s="1"/>
  <c r="N131" i="1"/>
  <c r="O131" i="1"/>
  <c r="S131" i="1"/>
  <c r="T131" i="1" s="1"/>
  <c r="N132" i="1"/>
  <c r="O132" i="1"/>
  <c r="S132" i="1"/>
  <c r="T132" i="1" s="1"/>
  <c r="N133" i="1"/>
  <c r="O133" i="1"/>
  <c r="S133" i="1"/>
  <c r="T133" i="1" s="1"/>
  <c r="N134" i="1"/>
  <c r="O134" i="1"/>
  <c r="S134" i="1"/>
  <c r="T134" i="1" s="1"/>
  <c r="N135" i="1"/>
  <c r="O135" i="1"/>
  <c r="S135" i="1"/>
  <c r="T135" i="1" s="1"/>
  <c r="N136" i="1"/>
  <c r="O136" i="1"/>
  <c r="S136" i="1"/>
  <c r="T136" i="1" s="1"/>
  <c r="N137" i="1"/>
  <c r="O137" i="1"/>
  <c r="S137" i="1"/>
  <c r="T137" i="1" s="1"/>
  <c r="N138" i="1"/>
  <c r="O138" i="1"/>
  <c r="S138" i="1"/>
  <c r="T138" i="1" s="1"/>
  <c r="N139" i="1"/>
  <c r="O139" i="1"/>
  <c r="S139" i="1"/>
  <c r="T139" i="1" s="1"/>
  <c r="N140" i="1"/>
  <c r="O140" i="1"/>
  <c r="S140" i="1"/>
  <c r="T140" i="1" s="1"/>
  <c r="N141" i="1"/>
  <c r="O141" i="1"/>
  <c r="S141" i="1"/>
  <c r="T141" i="1" s="1"/>
  <c r="N142" i="1"/>
  <c r="O142" i="1"/>
  <c r="S142" i="1"/>
  <c r="T142" i="1" s="1"/>
  <c r="N143" i="1"/>
  <c r="O143" i="1"/>
  <c r="S143" i="1"/>
  <c r="T143" i="1" s="1"/>
  <c r="N144" i="1"/>
  <c r="O144" i="1"/>
  <c r="S144" i="1"/>
  <c r="T144" i="1" s="1"/>
  <c r="N145" i="1"/>
  <c r="O145" i="1"/>
  <c r="S145" i="1"/>
  <c r="T145" i="1" s="1"/>
  <c r="N146" i="1"/>
  <c r="O146" i="1"/>
  <c r="S146" i="1"/>
  <c r="T146" i="1" s="1"/>
  <c r="N147" i="1"/>
  <c r="O147" i="1"/>
  <c r="S147" i="1"/>
  <c r="T147" i="1" s="1"/>
  <c r="N148" i="1"/>
  <c r="O148" i="1"/>
  <c r="S148" i="1"/>
  <c r="T148" i="1" s="1"/>
  <c r="N149" i="1"/>
  <c r="O149" i="1"/>
  <c r="S149" i="1"/>
  <c r="T149" i="1" s="1"/>
  <c r="N150" i="1"/>
  <c r="O150" i="1"/>
  <c r="S150" i="1"/>
  <c r="T150" i="1" s="1"/>
  <c r="N151" i="1"/>
  <c r="O151" i="1"/>
  <c r="S151" i="1"/>
  <c r="T151" i="1" s="1"/>
  <c r="N152" i="1"/>
  <c r="O152" i="1"/>
  <c r="S152" i="1"/>
  <c r="T152" i="1" s="1"/>
  <c r="N153" i="1"/>
  <c r="O153" i="1"/>
  <c r="S153" i="1"/>
  <c r="T153" i="1" s="1"/>
  <c r="N154" i="1"/>
  <c r="O154" i="1"/>
  <c r="S154" i="1"/>
  <c r="T154" i="1" s="1"/>
  <c r="N155" i="1"/>
  <c r="O155" i="1"/>
  <c r="S155" i="1"/>
  <c r="T155" i="1" s="1"/>
  <c r="N156" i="1"/>
  <c r="O156" i="1"/>
  <c r="S156" i="1"/>
  <c r="T156" i="1" s="1"/>
  <c r="N157" i="1"/>
  <c r="O157" i="1"/>
  <c r="S157" i="1"/>
  <c r="T157" i="1" s="1"/>
  <c r="N158" i="1"/>
  <c r="O158" i="1"/>
  <c r="S158" i="1"/>
  <c r="T158" i="1" s="1"/>
  <c r="N159" i="1"/>
  <c r="O159" i="1"/>
  <c r="S159" i="1"/>
  <c r="T159" i="1" s="1"/>
  <c r="N160" i="1"/>
  <c r="O160" i="1"/>
  <c r="S160" i="1"/>
  <c r="T160" i="1" s="1"/>
  <c r="N161" i="1"/>
  <c r="O161" i="1"/>
  <c r="S161" i="1"/>
  <c r="T161" i="1" s="1"/>
  <c r="N162" i="1"/>
  <c r="O162" i="1"/>
  <c r="S162" i="1"/>
  <c r="T162" i="1" s="1"/>
  <c r="N163" i="1"/>
  <c r="O163" i="1"/>
  <c r="S163" i="1"/>
  <c r="T163" i="1" s="1"/>
  <c r="N164" i="1"/>
  <c r="O164" i="1"/>
  <c r="S164" i="1"/>
  <c r="T164" i="1" s="1"/>
  <c r="N165" i="1"/>
  <c r="O165" i="1"/>
  <c r="S165" i="1"/>
  <c r="T165" i="1" s="1"/>
  <c r="N166" i="1"/>
  <c r="O166" i="1"/>
  <c r="S166" i="1"/>
  <c r="T166" i="1" s="1"/>
  <c r="N167" i="1"/>
  <c r="O167" i="1"/>
  <c r="S167" i="1"/>
  <c r="T167" i="1" s="1"/>
  <c r="N168" i="1"/>
  <c r="O168" i="1"/>
  <c r="S168" i="1"/>
  <c r="T168" i="1" s="1"/>
  <c r="N169" i="1"/>
  <c r="O169" i="1"/>
  <c r="S169" i="1"/>
  <c r="T169" i="1" s="1"/>
  <c r="N170" i="1"/>
  <c r="O170" i="1"/>
  <c r="S170" i="1"/>
  <c r="T170" i="1" s="1"/>
  <c r="N171" i="1"/>
  <c r="O171" i="1"/>
  <c r="S171" i="1"/>
  <c r="T171" i="1" s="1"/>
  <c r="N172" i="1"/>
  <c r="O172" i="1"/>
  <c r="S172" i="1"/>
  <c r="T172" i="1" s="1"/>
  <c r="N173" i="1"/>
  <c r="O173" i="1"/>
  <c r="S173" i="1"/>
  <c r="T173" i="1" s="1"/>
  <c r="N174" i="1"/>
  <c r="O174" i="1"/>
  <c r="S174" i="1"/>
  <c r="T174" i="1" s="1"/>
  <c r="N175" i="1"/>
  <c r="O175" i="1"/>
  <c r="S175" i="1"/>
  <c r="T175" i="1" s="1"/>
  <c r="N176" i="1"/>
  <c r="O176" i="1"/>
  <c r="S176" i="1"/>
  <c r="T176" i="1" s="1"/>
  <c r="N177" i="1"/>
  <c r="O177" i="1"/>
  <c r="S177" i="1"/>
  <c r="T177" i="1" s="1"/>
  <c r="N178" i="1"/>
  <c r="O178" i="1"/>
  <c r="S178" i="1"/>
  <c r="T178" i="1" s="1"/>
  <c r="N179" i="1"/>
  <c r="O179" i="1"/>
  <c r="S179" i="1"/>
  <c r="T179" i="1" s="1"/>
  <c r="N180" i="1"/>
  <c r="O180" i="1"/>
  <c r="S180" i="1"/>
  <c r="T180" i="1" s="1"/>
  <c r="N181" i="1"/>
  <c r="O181" i="1"/>
  <c r="S181" i="1"/>
  <c r="T181" i="1" s="1"/>
  <c r="N182" i="1"/>
  <c r="O182" i="1"/>
  <c r="S182" i="1"/>
  <c r="T182" i="1" s="1"/>
  <c r="N183" i="1"/>
  <c r="O183" i="1"/>
  <c r="S183" i="1"/>
  <c r="T183" i="1" s="1"/>
  <c r="N184" i="1"/>
  <c r="O184" i="1"/>
  <c r="S184" i="1"/>
  <c r="T184" i="1" s="1"/>
  <c r="N185" i="1"/>
  <c r="O185" i="1"/>
  <c r="S185" i="1"/>
  <c r="T185" i="1" s="1"/>
  <c r="N186" i="1"/>
  <c r="O186" i="1"/>
  <c r="S186" i="1"/>
  <c r="T186" i="1" s="1"/>
  <c r="N187" i="1"/>
  <c r="O187" i="1"/>
  <c r="S187" i="1"/>
  <c r="T187" i="1" s="1"/>
  <c r="N188" i="1"/>
  <c r="O188" i="1"/>
  <c r="S188" i="1"/>
  <c r="T188" i="1" s="1"/>
  <c r="N189" i="1"/>
  <c r="O189" i="1"/>
  <c r="S189" i="1"/>
  <c r="T189" i="1" s="1"/>
  <c r="N190" i="1"/>
  <c r="O190" i="1"/>
  <c r="S190" i="1"/>
  <c r="T190" i="1" s="1"/>
  <c r="N191" i="1"/>
  <c r="O191" i="1"/>
  <c r="S191" i="1"/>
  <c r="T191" i="1" s="1"/>
  <c r="N192" i="1"/>
  <c r="O192" i="1"/>
  <c r="S192" i="1"/>
  <c r="T192" i="1" s="1"/>
  <c r="N193" i="1"/>
  <c r="O193" i="1"/>
  <c r="S193" i="1"/>
  <c r="T193" i="1" s="1"/>
  <c r="N194" i="1"/>
  <c r="O194" i="1"/>
  <c r="S194" i="1"/>
  <c r="T194" i="1" s="1"/>
  <c r="N195" i="1"/>
  <c r="O195" i="1"/>
  <c r="S195" i="1"/>
  <c r="T195" i="1" s="1"/>
  <c r="N196" i="1"/>
  <c r="O196" i="1"/>
  <c r="S196" i="1"/>
  <c r="T196" i="1" s="1"/>
  <c r="N197" i="1"/>
  <c r="O197" i="1"/>
  <c r="S197" i="1"/>
  <c r="T197" i="1" s="1"/>
  <c r="N198" i="1"/>
  <c r="O198" i="1"/>
  <c r="S198" i="1"/>
  <c r="T198" i="1" s="1"/>
  <c r="N199" i="1"/>
  <c r="O199" i="1"/>
  <c r="S199" i="1"/>
  <c r="T199" i="1" s="1"/>
  <c r="N200" i="1"/>
  <c r="O200" i="1"/>
  <c r="S200" i="1"/>
  <c r="T200" i="1" s="1"/>
  <c r="N201" i="1"/>
  <c r="O201" i="1"/>
  <c r="S201" i="1"/>
  <c r="T201" i="1" s="1"/>
  <c r="N202" i="1"/>
  <c r="O202" i="1"/>
  <c r="S202" i="1"/>
  <c r="T202" i="1" s="1"/>
  <c r="N203" i="1"/>
  <c r="O203" i="1"/>
  <c r="S203" i="1"/>
  <c r="T203" i="1" s="1"/>
  <c r="N204" i="1"/>
  <c r="O204" i="1"/>
  <c r="S204" i="1"/>
  <c r="T204" i="1" s="1"/>
  <c r="N205" i="1"/>
  <c r="O205" i="1"/>
  <c r="S205" i="1"/>
  <c r="T205" i="1" s="1"/>
  <c r="N206" i="1"/>
  <c r="O206" i="1"/>
  <c r="S206" i="1"/>
  <c r="T206" i="1" s="1"/>
  <c r="N207" i="1"/>
  <c r="O207" i="1"/>
  <c r="S207" i="1"/>
  <c r="T207" i="1" s="1"/>
  <c r="N208" i="1"/>
  <c r="O208" i="1"/>
  <c r="S208" i="1"/>
  <c r="T208" i="1" s="1"/>
  <c r="N209" i="1"/>
  <c r="O209" i="1"/>
  <c r="S209" i="1"/>
  <c r="T209" i="1" s="1"/>
  <c r="N210" i="1"/>
  <c r="O210" i="1"/>
  <c r="S210" i="1"/>
  <c r="T210" i="1" s="1"/>
  <c r="N211" i="1"/>
  <c r="O211" i="1"/>
  <c r="S211" i="1"/>
  <c r="T211" i="1" s="1"/>
  <c r="N212" i="1"/>
  <c r="O212" i="1"/>
  <c r="S212" i="1"/>
  <c r="T212" i="1" s="1"/>
  <c r="N213" i="1"/>
  <c r="O213" i="1"/>
  <c r="S213" i="1"/>
  <c r="T213" i="1" s="1"/>
  <c r="N214" i="1"/>
  <c r="O214" i="1"/>
  <c r="S214" i="1"/>
  <c r="T214" i="1" s="1"/>
  <c r="N215" i="1"/>
  <c r="O215" i="1"/>
  <c r="S215" i="1"/>
  <c r="T215" i="1" s="1"/>
  <c r="N216" i="1"/>
  <c r="O216" i="1"/>
  <c r="S216" i="1"/>
  <c r="T216" i="1" s="1"/>
  <c r="N217" i="1"/>
  <c r="O217" i="1"/>
  <c r="S217" i="1"/>
  <c r="T217" i="1" s="1"/>
  <c r="N218" i="1"/>
  <c r="O218" i="1"/>
  <c r="S218" i="1"/>
  <c r="T218" i="1" s="1"/>
  <c r="N219" i="1"/>
  <c r="O219" i="1"/>
  <c r="S219" i="1"/>
  <c r="T219" i="1" s="1"/>
  <c r="N220" i="1"/>
  <c r="O220" i="1"/>
  <c r="S220" i="1"/>
  <c r="T220" i="1" s="1"/>
  <c r="N221" i="1"/>
  <c r="O221" i="1"/>
  <c r="S221" i="1"/>
  <c r="T221" i="1" s="1"/>
  <c r="N222" i="1"/>
  <c r="O222" i="1"/>
  <c r="S222" i="1"/>
  <c r="T222" i="1" s="1"/>
  <c r="N223" i="1"/>
  <c r="O223" i="1"/>
  <c r="S223" i="1"/>
  <c r="T223" i="1" s="1"/>
  <c r="N224" i="1"/>
  <c r="O224" i="1"/>
  <c r="S224" i="1"/>
  <c r="T224" i="1" s="1"/>
  <c r="N225" i="1"/>
  <c r="O225" i="1"/>
  <c r="S225" i="1"/>
  <c r="T225" i="1" s="1"/>
  <c r="N226" i="1"/>
  <c r="O226" i="1"/>
  <c r="S226" i="1"/>
  <c r="T226" i="1" s="1"/>
  <c r="N227" i="1"/>
  <c r="O227" i="1"/>
  <c r="S227" i="1"/>
  <c r="T227" i="1" s="1"/>
  <c r="N228" i="1"/>
  <c r="O228" i="1"/>
  <c r="S228" i="1"/>
  <c r="T228" i="1" s="1"/>
  <c r="N229" i="1"/>
  <c r="O229" i="1"/>
  <c r="S229" i="1"/>
  <c r="T229" i="1" s="1"/>
  <c r="N230" i="1"/>
  <c r="O230" i="1"/>
  <c r="S230" i="1"/>
  <c r="T230" i="1" s="1"/>
  <c r="N231" i="1"/>
  <c r="O231" i="1"/>
  <c r="S231" i="1"/>
  <c r="T231" i="1" s="1"/>
  <c r="N232" i="1"/>
  <c r="O232" i="1"/>
  <c r="S232" i="1"/>
  <c r="T232" i="1" s="1"/>
  <c r="N233" i="1"/>
  <c r="O233" i="1"/>
  <c r="S233" i="1"/>
  <c r="T233" i="1" s="1"/>
  <c r="N234" i="1"/>
  <c r="O234" i="1"/>
  <c r="S234" i="1"/>
  <c r="T234" i="1" s="1"/>
  <c r="N235" i="1"/>
  <c r="O235" i="1"/>
  <c r="S235" i="1"/>
  <c r="T235" i="1" s="1"/>
  <c r="N236" i="1"/>
  <c r="O236" i="1"/>
  <c r="S236" i="1"/>
  <c r="T236" i="1" s="1"/>
  <c r="N237" i="1"/>
  <c r="O237" i="1"/>
  <c r="S237" i="1"/>
  <c r="T237" i="1" s="1"/>
  <c r="N238" i="1"/>
  <c r="O238" i="1"/>
  <c r="S238" i="1"/>
  <c r="T238" i="1" s="1"/>
  <c r="N239" i="1"/>
  <c r="O239" i="1"/>
  <c r="S239" i="1"/>
  <c r="T239" i="1" s="1"/>
  <c r="N240" i="1"/>
  <c r="O240" i="1"/>
  <c r="S240" i="1"/>
  <c r="T240" i="1" s="1"/>
  <c r="N241" i="1"/>
  <c r="O241" i="1"/>
  <c r="S241" i="1"/>
  <c r="T241" i="1" s="1"/>
  <c r="N242" i="1"/>
  <c r="O242" i="1"/>
  <c r="S242" i="1"/>
  <c r="T242" i="1" s="1"/>
  <c r="N243" i="1"/>
  <c r="O243" i="1"/>
  <c r="S243" i="1"/>
  <c r="T243" i="1" s="1"/>
  <c r="N244" i="1"/>
  <c r="O244" i="1"/>
  <c r="S244" i="1"/>
  <c r="T244" i="1" s="1"/>
  <c r="N245" i="1"/>
  <c r="O245" i="1"/>
  <c r="S245" i="1"/>
  <c r="T245" i="1" s="1"/>
  <c r="N246" i="1"/>
  <c r="O246" i="1"/>
  <c r="S246" i="1"/>
  <c r="T246" i="1" s="1"/>
  <c r="N247" i="1"/>
  <c r="O247" i="1"/>
  <c r="S247" i="1"/>
  <c r="T247" i="1" s="1"/>
  <c r="N248" i="1"/>
  <c r="O248" i="1"/>
  <c r="S248" i="1"/>
  <c r="T248" i="1" s="1"/>
  <c r="N249" i="1"/>
  <c r="O249" i="1"/>
  <c r="S249" i="1"/>
  <c r="T249" i="1" s="1"/>
  <c r="N250" i="1"/>
  <c r="O250" i="1"/>
  <c r="S250" i="1"/>
  <c r="T250" i="1" s="1"/>
  <c r="N251" i="1"/>
  <c r="O251" i="1"/>
  <c r="S251" i="1"/>
  <c r="T251" i="1" s="1"/>
  <c r="N252" i="1"/>
  <c r="O252" i="1"/>
  <c r="S252" i="1"/>
  <c r="T252" i="1" s="1"/>
  <c r="N253" i="1"/>
  <c r="O253" i="1"/>
  <c r="S253" i="1"/>
  <c r="T253" i="1" s="1"/>
  <c r="N254" i="1"/>
  <c r="O254" i="1"/>
  <c r="S254" i="1"/>
  <c r="T254" i="1" s="1"/>
  <c r="N255" i="1"/>
  <c r="O255" i="1"/>
  <c r="S255" i="1"/>
  <c r="T255" i="1" s="1"/>
  <c r="N256" i="1"/>
  <c r="O256" i="1"/>
  <c r="S256" i="1"/>
  <c r="T256" i="1" s="1"/>
  <c r="N257" i="1"/>
  <c r="O257" i="1"/>
  <c r="S257" i="1"/>
  <c r="T257" i="1" s="1"/>
  <c r="N258" i="1"/>
  <c r="O258" i="1"/>
  <c r="S258" i="1"/>
  <c r="T258" i="1" s="1"/>
  <c r="N259" i="1"/>
  <c r="O259" i="1"/>
  <c r="S259" i="1"/>
  <c r="T259" i="1" s="1"/>
  <c r="N260" i="1"/>
  <c r="O260" i="1"/>
  <c r="S260" i="1"/>
  <c r="T260" i="1" s="1"/>
  <c r="N261" i="1"/>
  <c r="O261" i="1"/>
  <c r="S261" i="1"/>
  <c r="T261" i="1" s="1"/>
  <c r="N262" i="1"/>
  <c r="O262" i="1"/>
  <c r="S262" i="1"/>
  <c r="T262" i="1" s="1"/>
  <c r="N263" i="1"/>
  <c r="O263" i="1"/>
  <c r="S263" i="1"/>
  <c r="T263" i="1" s="1"/>
  <c r="N264" i="1"/>
  <c r="O264" i="1"/>
  <c r="S264" i="1"/>
  <c r="T264" i="1" s="1"/>
  <c r="N265" i="1"/>
  <c r="O265" i="1"/>
  <c r="S265" i="1"/>
  <c r="T265" i="1" s="1"/>
  <c r="N266" i="1"/>
  <c r="O266" i="1"/>
  <c r="S266" i="1"/>
  <c r="T266" i="1" s="1"/>
  <c r="N267" i="1"/>
  <c r="O267" i="1"/>
  <c r="S267" i="1"/>
  <c r="T267" i="1" s="1"/>
  <c r="N268" i="1"/>
  <c r="O268" i="1"/>
  <c r="S268" i="1"/>
  <c r="T268" i="1" s="1"/>
  <c r="N269" i="1"/>
  <c r="O269" i="1"/>
  <c r="S269" i="1"/>
  <c r="T269" i="1" s="1"/>
  <c r="N270" i="1"/>
  <c r="O270" i="1"/>
  <c r="S270" i="1"/>
  <c r="T270" i="1" s="1"/>
  <c r="N271" i="1"/>
  <c r="O271" i="1"/>
  <c r="S271" i="1"/>
  <c r="T271" i="1" s="1"/>
  <c r="N272" i="1"/>
  <c r="O272" i="1"/>
  <c r="S272" i="1"/>
  <c r="T272" i="1" s="1"/>
  <c r="N273" i="1"/>
  <c r="O273" i="1"/>
  <c r="S273" i="1"/>
  <c r="T273" i="1" s="1"/>
  <c r="N274" i="1"/>
  <c r="O274" i="1"/>
  <c r="S274" i="1"/>
  <c r="T274" i="1" s="1"/>
  <c r="N275" i="1"/>
  <c r="O275" i="1"/>
  <c r="S275" i="1"/>
  <c r="T275" i="1" s="1"/>
  <c r="N276" i="1"/>
  <c r="O276" i="1"/>
  <c r="S276" i="1"/>
  <c r="T276" i="1" s="1"/>
  <c r="N277" i="1"/>
  <c r="O277" i="1"/>
  <c r="S277" i="1"/>
  <c r="T277" i="1" s="1"/>
  <c r="N278" i="1"/>
  <c r="O278" i="1"/>
  <c r="S278" i="1"/>
  <c r="T278" i="1" s="1"/>
  <c r="N279" i="1"/>
  <c r="O279" i="1"/>
  <c r="S279" i="1"/>
  <c r="T279" i="1" s="1"/>
  <c r="N280" i="1"/>
  <c r="O280" i="1"/>
  <c r="S280" i="1"/>
  <c r="T280" i="1" s="1"/>
  <c r="N281" i="1"/>
  <c r="O281" i="1"/>
  <c r="S281" i="1"/>
  <c r="T281" i="1" s="1"/>
  <c r="N282" i="1"/>
  <c r="O282" i="1"/>
  <c r="S282" i="1"/>
  <c r="T282" i="1" s="1"/>
  <c r="N283" i="1"/>
  <c r="O283" i="1"/>
  <c r="S283" i="1"/>
  <c r="T283" i="1" s="1"/>
  <c r="N284" i="1"/>
  <c r="O284" i="1"/>
  <c r="S284" i="1"/>
  <c r="T284" i="1" s="1"/>
  <c r="N285" i="1"/>
  <c r="O285" i="1"/>
  <c r="S285" i="1"/>
  <c r="T285" i="1" s="1"/>
  <c r="N286" i="1"/>
  <c r="O286" i="1"/>
  <c r="S286" i="1"/>
  <c r="T286" i="1" s="1"/>
  <c r="N287" i="1"/>
  <c r="O287" i="1"/>
  <c r="S287" i="1"/>
  <c r="T287" i="1" s="1"/>
  <c r="N288" i="1"/>
  <c r="O288" i="1"/>
  <c r="S288" i="1"/>
  <c r="T288" i="1" s="1"/>
  <c r="N289" i="1"/>
  <c r="O289" i="1"/>
  <c r="S289" i="1"/>
  <c r="T289" i="1" s="1"/>
  <c r="N290" i="1"/>
  <c r="O290" i="1"/>
  <c r="S290" i="1"/>
  <c r="T290" i="1" s="1"/>
  <c r="N291" i="1"/>
  <c r="O291" i="1"/>
  <c r="S291" i="1"/>
  <c r="T291" i="1" s="1"/>
  <c r="N292" i="1"/>
  <c r="O292" i="1"/>
  <c r="S292" i="1"/>
  <c r="T292" i="1" s="1"/>
  <c r="N293" i="1"/>
  <c r="O293" i="1"/>
  <c r="S293" i="1"/>
  <c r="T293" i="1" s="1"/>
  <c r="N294" i="1"/>
  <c r="O294" i="1"/>
  <c r="S294" i="1"/>
  <c r="T294" i="1" s="1"/>
  <c r="N295" i="1"/>
  <c r="O295" i="1"/>
  <c r="S295" i="1"/>
  <c r="T295" i="1" s="1"/>
  <c r="N296" i="1"/>
  <c r="O296" i="1"/>
  <c r="S296" i="1"/>
  <c r="T296" i="1" s="1"/>
  <c r="N297" i="1"/>
  <c r="O297" i="1"/>
  <c r="S297" i="1"/>
  <c r="T297" i="1" s="1"/>
  <c r="N298" i="1"/>
  <c r="O298" i="1"/>
  <c r="S298" i="1"/>
  <c r="T298" i="1" s="1"/>
  <c r="N299" i="1"/>
  <c r="O299" i="1"/>
  <c r="S299" i="1"/>
  <c r="T299" i="1" s="1"/>
  <c r="N300" i="1"/>
  <c r="O300" i="1"/>
  <c r="S300" i="1"/>
  <c r="T300" i="1" s="1"/>
  <c r="N301" i="1"/>
  <c r="O301" i="1"/>
  <c r="S301" i="1"/>
  <c r="T301" i="1" s="1"/>
  <c r="N302" i="1"/>
  <c r="O302" i="1"/>
  <c r="S302" i="1"/>
  <c r="T302" i="1" s="1"/>
  <c r="N303" i="1"/>
  <c r="O303" i="1"/>
  <c r="S303" i="1"/>
  <c r="T303" i="1" s="1"/>
  <c r="N304" i="1"/>
  <c r="O304" i="1"/>
  <c r="S304" i="1"/>
  <c r="T304" i="1" s="1"/>
  <c r="N305" i="1"/>
  <c r="O305" i="1"/>
  <c r="S305" i="1"/>
  <c r="T305" i="1" s="1"/>
  <c r="N306" i="1"/>
  <c r="O306" i="1"/>
  <c r="S306" i="1"/>
  <c r="T306" i="1" s="1"/>
  <c r="N307" i="1"/>
  <c r="O307" i="1"/>
  <c r="S307" i="1"/>
  <c r="T307" i="1" s="1"/>
  <c r="N308" i="1"/>
  <c r="O308" i="1"/>
  <c r="S308" i="1"/>
  <c r="T308" i="1" s="1"/>
  <c r="N309" i="1"/>
  <c r="O309" i="1"/>
  <c r="S309" i="1"/>
  <c r="T309" i="1" s="1"/>
  <c r="N310" i="1"/>
  <c r="O310" i="1"/>
  <c r="S310" i="1"/>
  <c r="T310" i="1" s="1"/>
  <c r="N311" i="1"/>
  <c r="O311" i="1"/>
  <c r="S311" i="1"/>
  <c r="T311" i="1" s="1"/>
  <c r="N312" i="1"/>
  <c r="O312" i="1"/>
  <c r="S312" i="1"/>
  <c r="T312" i="1" s="1"/>
  <c r="N313" i="1"/>
  <c r="O313" i="1"/>
  <c r="S313" i="1"/>
  <c r="T313" i="1" s="1"/>
  <c r="N314" i="1"/>
  <c r="O314" i="1"/>
  <c r="S314" i="1"/>
  <c r="T314" i="1" s="1"/>
  <c r="N315" i="1"/>
  <c r="O315" i="1"/>
  <c r="S315" i="1"/>
  <c r="T315" i="1" s="1"/>
  <c r="N316" i="1"/>
  <c r="O316" i="1"/>
  <c r="S316" i="1"/>
  <c r="T316" i="1" s="1"/>
  <c r="N317" i="1"/>
  <c r="O317" i="1"/>
  <c r="S317" i="1"/>
  <c r="T317" i="1" s="1"/>
  <c r="N318" i="1"/>
  <c r="O318" i="1"/>
  <c r="S318" i="1"/>
  <c r="T318" i="1" s="1"/>
  <c r="N319" i="1"/>
  <c r="O319" i="1"/>
  <c r="S319" i="1"/>
  <c r="T319" i="1" s="1"/>
  <c r="N320" i="1"/>
  <c r="O320" i="1"/>
  <c r="S320" i="1"/>
  <c r="T320" i="1" s="1"/>
  <c r="N321" i="1"/>
  <c r="O321" i="1"/>
  <c r="S321" i="1"/>
  <c r="T321" i="1" s="1"/>
  <c r="N322" i="1"/>
  <c r="O322" i="1"/>
  <c r="S322" i="1"/>
  <c r="T322" i="1" s="1"/>
  <c r="N323" i="1"/>
  <c r="O323" i="1"/>
  <c r="S323" i="1"/>
  <c r="T323" i="1" s="1"/>
  <c r="N324" i="1"/>
  <c r="O324" i="1"/>
  <c r="S324" i="1"/>
  <c r="T324" i="1" s="1"/>
  <c r="N325" i="1"/>
  <c r="O325" i="1"/>
  <c r="S325" i="1"/>
  <c r="T325" i="1" s="1"/>
  <c r="N326" i="1"/>
  <c r="O326" i="1"/>
  <c r="S326" i="1"/>
  <c r="T326" i="1" s="1"/>
  <c r="N327" i="1"/>
  <c r="O327" i="1"/>
  <c r="S327" i="1"/>
  <c r="T327" i="1" s="1"/>
  <c r="N328" i="1"/>
  <c r="O328" i="1"/>
  <c r="S328" i="1"/>
  <c r="T328" i="1" s="1"/>
  <c r="N329" i="1"/>
  <c r="O329" i="1"/>
  <c r="S329" i="1"/>
  <c r="T329" i="1" s="1"/>
  <c r="N330" i="1"/>
  <c r="O330" i="1"/>
  <c r="S330" i="1"/>
  <c r="T330" i="1" s="1"/>
  <c r="N331" i="1"/>
  <c r="O331" i="1"/>
  <c r="S331" i="1"/>
  <c r="T331" i="1" s="1"/>
  <c r="N332" i="1"/>
  <c r="O332" i="1"/>
  <c r="S332" i="1"/>
  <c r="T332" i="1" s="1"/>
  <c r="N333" i="1"/>
  <c r="O333" i="1"/>
  <c r="S333" i="1"/>
  <c r="T333" i="1" s="1"/>
  <c r="N334" i="1"/>
  <c r="O334" i="1"/>
  <c r="S334" i="1"/>
  <c r="T334" i="1" s="1"/>
  <c r="N335" i="1"/>
  <c r="O335" i="1"/>
  <c r="S335" i="1"/>
  <c r="T335" i="1" s="1"/>
  <c r="N336" i="1"/>
  <c r="O336" i="1"/>
  <c r="S336" i="1"/>
  <c r="T336" i="1" s="1"/>
  <c r="N337" i="1"/>
  <c r="O337" i="1"/>
  <c r="S337" i="1"/>
  <c r="T337" i="1" s="1"/>
  <c r="N338" i="1"/>
  <c r="O338" i="1"/>
  <c r="S338" i="1"/>
  <c r="T338" i="1" s="1"/>
  <c r="N339" i="1"/>
  <c r="O339" i="1"/>
  <c r="S339" i="1"/>
  <c r="T339" i="1" s="1"/>
  <c r="N340" i="1"/>
  <c r="O340" i="1"/>
  <c r="S340" i="1"/>
  <c r="T340" i="1" s="1"/>
  <c r="N341" i="1"/>
  <c r="O341" i="1"/>
  <c r="S341" i="1"/>
  <c r="T341" i="1" s="1"/>
  <c r="N342" i="1"/>
  <c r="O342" i="1"/>
  <c r="S342" i="1"/>
  <c r="T342" i="1" s="1"/>
  <c r="N343" i="1"/>
  <c r="O343" i="1"/>
  <c r="S343" i="1"/>
  <c r="T343" i="1" s="1"/>
  <c r="N344" i="1"/>
  <c r="O344" i="1"/>
  <c r="S344" i="1"/>
  <c r="T344" i="1" s="1"/>
  <c r="N345" i="1"/>
  <c r="O345" i="1"/>
  <c r="S345" i="1"/>
  <c r="T345" i="1" s="1"/>
  <c r="N346" i="1"/>
  <c r="O346" i="1"/>
  <c r="S346" i="1"/>
  <c r="T346" i="1" s="1"/>
  <c r="N347" i="1"/>
  <c r="O347" i="1"/>
  <c r="S347" i="1"/>
  <c r="T347" i="1" s="1"/>
  <c r="N348" i="1"/>
  <c r="O348" i="1"/>
  <c r="S348" i="1"/>
  <c r="T348" i="1" s="1"/>
  <c r="N349" i="1"/>
  <c r="O349" i="1"/>
  <c r="S349" i="1"/>
  <c r="T349" i="1" s="1"/>
  <c r="N350" i="1"/>
  <c r="O350" i="1"/>
  <c r="S350" i="1"/>
  <c r="T350" i="1" s="1"/>
  <c r="N351" i="1"/>
  <c r="O351" i="1"/>
  <c r="S351" i="1"/>
  <c r="T351" i="1" s="1"/>
  <c r="N352" i="1"/>
  <c r="O352" i="1"/>
  <c r="S352" i="1"/>
  <c r="T352" i="1" s="1"/>
  <c r="N353" i="1"/>
  <c r="O353" i="1"/>
  <c r="S353" i="1"/>
  <c r="T353" i="1" s="1"/>
  <c r="N354" i="1"/>
  <c r="O354" i="1"/>
  <c r="S354" i="1"/>
  <c r="T354" i="1" s="1"/>
  <c r="N355" i="1"/>
  <c r="O355" i="1"/>
  <c r="S355" i="1"/>
  <c r="T355" i="1" s="1"/>
  <c r="N356" i="1"/>
  <c r="O356" i="1"/>
  <c r="S356" i="1"/>
  <c r="T356" i="1" s="1"/>
  <c r="N357" i="1"/>
  <c r="O357" i="1"/>
  <c r="S357" i="1"/>
  <c r="T357" i="1" s="1"/>
  <c r="N358" i="1"/>
  <c r="O358" i="1"/>
  <c r="S358" i="1"/>
  <c r="T358" i="1" s="1"/>
  <c r="N359" i="1"/>
  <c r="O359" i="1"/>
  <c r="S359" i="1"/>
  <c r="T359" i="1" s="1"/>
  <c r="N360" i="1"/>
  <c r="O360" i="1"/>
  <c r="S360" i="1"/>
  <c r="T360" i="1" s="1"/>
  <c r="N361" i="1"/>
  <c r="O361" i="1"/>
  <c r="S361" i="1"/>
  <c r="T361" i="1" s="1"/>
  <c r="N362" i="1"/>
  <c r="O362" i="1"/>
  <c r="S362" i="1"/>
  <c r="T362" i="1" s="1"/>
  <c r="N363" i="1"/>
  <c r="O363" i="1"/>
  <c r="S363" i="1"/>
  <c r="T363" i="1" s="1"/>
  <c r="N364" i="1"/>
  <c r="O364" i="1"/>
  <c r="S364" i="1"/>
  <c r="T364" i="1" s="1"/>
  <c r="N365" i="1"/>
  <c r="O365" i="1"/>
  <c r="S365" i="1"/>
  <c r="T365" i="1" s="1"/>
  <c r="N366" i="1"/>
  <c r="O366" i="1"/>
  <c r="S366" i="1"/>
  <c r="T366" i="1" s="1"/>
  <c r="N367" i="1"/>
  <c r="O367" i="1"/>
  <c r="S367" i="1"/>
  <c r="T367" i="1" s="1"/>
  <c r="N368" i="1"/>
  <c r="O368" i="1"/>
  <c r="S368" i="1"/>
  <c r="T368" i="1" s="1"/>
  <c r="N369" i="1"/>
  <c r="O369" i="1"/>
  <c r="S369" i="1"/>
  <c r="T369" i="1" s="1"/>
  <c r="N370" i="1"/>
  <c r="O370" i="1"/>
  <c r="S370" i="1"/>
  <c r="T370" i="1" s="1"/>
  <c r="N371" i="1"/>
  <c r="O371" i="1"/>
  <c r="S371" i="1"/>
  <c r="T371" i="1" s="1"/>
  <c r="N372" i="1"/>
  <c r="O372" i="1"/>
  <c r="S372" i="1"/>
  <c r="T372" i="1" s="1"/>
  <c r="N373" i="1"/>
  <c r="O373" i="1"/>
  <c r="S373" i="1"/>
  <c r="T373" i="1" s="1"/>
  <c r="N374" i="1"/>
  <c r="O374" i="1"/>
  <c r="S374" i="1"/>
  <c r="T374" i="1" s="1"/>
  <c r="N375" i="1"/>
  <c r="O375" i="1"/>
  <c r="S375" i="1"/>
  <c r="T375" i="1" s="1"/>
  <c r="N376" i="1"/>
  <c r="O376" i="1"/>
  <c r="S376" i="1"/>
  <c r="T376" i="1" s="1"/>
  <c r="N377" i="1"/>
  <c r="O377" i="1"/>
  <c r="S377" i="1"/>
  <c r="T377" i="1" s="1"/>
  <c r="N378" i="1"/>
  <c r="O378" i="1"/>
  <c r="S378" i="1"/>
  <c r="T378" i="1" s="1"/>
  <c r="N379" i="1"/>
  <c r="O379" i="1"/>
  <c r="S379" i="1"/>
  <c r="T379" i="1" s="1"/>
  <c r="N380" i="1"/>
  <c r="O380" i="1"/>
  <c r="S380" i="1"/>
  <c r="T380" i="1" s="1"/>
  <c r="N381" i="1"/>
  <c r="O381" i="1"/>
  <c r="S381" i="1"/>
  <c r="T381" i="1" s="1"/>
  <c r="N382" i="1"/>
  <c r="O382" i="1"/>
  <c r="S382" i="1"/>
  <c r="T382" i="1" s="1"/>
  <c r="N383" i="1"/>
  <c r="O383" i="1"/>
  <c r="S383" i="1"/>
  <c r="T383" i="1" s="1"/>
  <c r="N384" i="1"/>
  <c r="O384" i="1"/>
  <c r="S384" i="1"/>
  <c r="T384" i="1" s="1"/>
  <c r="N385" i="1"/>
  <c r="O385" i="1"/>
  <c r="S385" i="1"/>
  <c r="T385" i="1" s="1"/>
  <c r="N386" i="1"/>
  <c r="O386" i="1"/>
  <c r="S386" i="1"/>
  <c r="T386" i="1" s="1"/>
  <c r="S2" i="1"/>
  <c r="T2" i="1" s="1"/>
  <c r="O2" i="1"/>
  <c r="N2" i="1"/>
  <c r="S410" i="1"/>
  <c r="T410" i="1" s="1"/>
  <c r="O410" i="1"/>
  <c r="N410" i="1"/>
  <c r="S409" i="1"/>
  <c r="T409" i="1" s="1"/>
  <c r="O409" i="1"/>
  <c r="N409" i="1"/>
  <c r="S408" i="1"/>
  <c r="T408" i="1" s="1"/>
  <c r="O408" i="1"/>
  <c r="N408" i="1"/>
  <c r="S407" i="1"/>
  <c r="T407" i="1" s="1"/>
  <c r="O407" i="1"/>
  <c r="N407" i="1"/>
  <c r="S406" i="1"/>
  <c r="T406" i="1" s="1"/>
  <c r="O406" i="1"/>
  <c r="N406" i="1"/>
  <c r="S405" i="1"/>
  <c r="T405" i="1" s="1"/>
  <c r="O405" i="1"/>
  <c r="N405" i="1"/>
  <c r="S404" i="1"/>
  <c r="T404" i="1" s="1"/>
  <c r="O404" i="1"/>
  <c r="N404" i="1"/>
  <c r="S403" i="1"/>
  <c r="T403" i="1" s="1"/>
  <c r="O403" i="1"/>
  <c r="N403" i="1"/>
  <c r="S402" i="1"/>
  <c r="T402" i="1" s="1"/>
  <c r="O402" i="1"/>
  <c r="N402" i="1"/>
  <c r="S401" i="1"/>
  <c r="T401" i="1" s="1"/>
  <c r="O401" i="1"/>
  <c r="N401" i="1"/>
  <c r="S400" i="1"/>
  <c r="T400" i="1" s="1"/>
  <c r="O400" i="1"/>
  <c r="N400" i="1"/>
  <c r="S399" i="1"/>
  <c r="T399" i="1" s="1"/>
  <c r="O399" i="1"/>
  <c r="N399" i="1"/>
  <c r="S398" i="1"/>
  <c r="T398" i="1" s="1"/>
  <c r="O398" i="1"/>
  <c r="N398" i="1"/>
  <c r="S397" i="1"/>
  <c r="T397" i="1" s="1"/>
  <c r="O397" i="1"/>
  <c r="N397" i="1"/>
  <c r="S396" i="1"/>
  <c r="T396" i="1" s="1"/>
  <c r="O396" i="1"/>
  <c r="N396" i="1"/>
  <c r="S395" i="1"/>
  <c r="T395" i="1" s="1"/>
  <c r="O395" i="1"/>
  <c r="N395" i="1"/>
  <c r="S394" i="1"/>
  <c r="T394" i="1" s="1"/>
  <c r="O394" i="1"/>
  <c r="N394" i="1"/>
  <c r="S393" i="1"/>
  <c r="T393" i="1" s="1"/>
  <c r="O393" i="1"/>
  <c r="N393" i="1"/>
  <c r="S392" i="1"/>
  <c r="T392" i="1" s="1"/>
  <c r="O392" i="1"/>
  <c r="N392" i="1"/>
  <c r="S391" i="1"/>
  <c r="T391" i="1" s="1"/>
  <c r="O391" i="1"/>
  <c r="N391" i="1"/>
  <c r="S390" i="1"/>
  <c r="T390" i="1" s="1"/>
  <c r="O390" i="1"/>
  <c r="N390" i="1"/>
  <c r="S389" i="1"/>
  <c r="T389" i="1" s="1"/>
  <c r="O389" i="1"/>
  <c r="N389" i="1"/>
  <c r="S388" i="1"/>
  <c r="T388" i="1" s="1"/>
  <c r="O388" i="1"/>
  <c r="N388" i="1"/>
  <c r="S387" i="1"/>
  <c r="T387" i="1" s="1"/>
  <c r="O387" i="1"/>
  <c r="N387" i="1"/>
  <c r="C112" i="9" l="1"/>
  <c r="D112" i="9"/>
  <c r="E112" i="9"/>
  <c r="F112" i="9"/>
  <c r="C113" i="9"/>
  <c r="D113" i="9"/>
  <c r="E113" i="9"/>
  <c r="F113" i="9"/>
  <c r="C114" i="9"/>
  <c r="D114" i="9"/>
  <c r="E114" i="9"/>
  <c r="F114" i="9"/>
  <c r="C115" i="9"/>
  <c r="D115" i="9"/>
  <c r="E115" i="9"/>
  <c r="F115" i="9"/>
  <c r="C116" i="9"/>
  <c r="D116" i="9"/>
  <c r="E116" i="9"/>
  <c r="F116" i="9"/>
  <c r="C117" i="9"/>
  <c r="D117" i="9"/>
  <c r="E117" i="9"/>
  <c r="F117" i="9"/>
  <c r="C118" i="9"/>
  <c r="D118" i="9"/>
  <c r="E118" i="9"/>
  <c r="F118" i="9"/>
  <c r="C119" i="9"/>
  <c r="D119" i="9"/>
  <c r="E119" i="9"/>
  <c r="F119" i="9"/>
  <c r="C120" i="9"/>
  <c r="D120" i="9"/>
  <c r="E120" i="9"/>
  <c r="F120" i="9"/>
  <c r="B113" i="9"/>
  <c r="B114" i="9"/>
  <c r="B115" i="9"/>
  <c r="B116" i="9"/>
  <c r="B117" i="9"/>
  <c r="B118" i="9"/>
  <c r="B119" i="9"/>
  <c r="B120" i="9"/>
  <c r="B112" i="9"/>
  <c r="F111" i="9"/>
  <c r="E373" i="9" l="1"/>
  <c r="F373" i="9"/>
  <c r="A119" i="9"/>
  <c r="A120" i="9"/>
  <c r="C2" i="11"/>
  <c r="B2" i="11"/>
  <c r="E365" i="9" l="1"/>
  <c r="E366" i="9"/>
  <c r="E367" i="9"/>
  <c r="E368" i="9"/>
  <c r="E369" i="9"/>
  <c r="E370" i="9"/>
  <c r="E371" i="9"/>
  <c r="E372" i="9"/>
  <c r="E364" i="9"/>
  <c r="E347" i="9"/>
  <c r="F347" i="9"/>
  <c r="E346" i="9"/>
  <c r="G2" i="11"/>
  <c r="H2" i="11" s="1"/>
  <c r="D2" i="11"/>
  <c r="F372" i="9" l="1"/>
  <c r="F365" i="9"/>
  <c r="F366" i="9"/>
  <c r="F367" i="9"/>
  <c r="F368" i="9"/>
  <c r="F369" i="9"/>
  <c r="F370" i="9"/>
  <c r="F371" i="9"/>
  <c r="F364" i="9"/>
  <c r="F346" i="9"/>
  <c r="B111" i="9" l="1"/>
  <c r="C111" i="9"/>
  <c r="D111" i="9"/>
  <c r="E111" i="9"/>
  <c r="A112" i="9"/>
  <c r="A113" i="9"/>
  <c r="A114" i="9"/>
  <c r="A115" i="9"/>
  <c r="A116" i="9"/>
  <c r="A117" i="9"/>
  <c r="A118" i="9"/>
  <c r="A111" i="9"/>
  <c r="F1" i="11" l="1"/>
  <c r="G1" i="11" s="1"/>
  <c r="B1" i="11" l="1"/>
  <c r="C1" i="11"/>
</calcChain>
</file>

<file path=xl/sharedStrings.xml><?xml version="1.0" encoding="utf-8"?>
<sst xmlns="http://schemas.openxmlformats.org/spreadsheetml/2006/main" count="29933" uniqueCount="1054">
  <si>
    <t>Acer</t>
  </si>
  <si>
    <t>AMD</t>
  </si>
  <si>
    <t>Int</t>
  </si>
  <si>
    <t>(пусто)</t>
  </si>
  <si>
    <t>1366x768</t>
  </si>
  <si>
    <t>Intel</t>
  </si>
  <si>
    <t>1600x900</t>
  </si>
  <si>
    <t>Touch</t>
  </si>
  <si>
    <t>1920x1080</t>
  </si>
  <si>
    <t>Apple</t>
  </si>
  <si>
    <t>Asus</t>
  </si>
  <si>
    <t>1366x768/1920x1080</t>
  </si>
  <si>
    <t>1600x900/1920x1080</t>
  </si>
  <si>
    <t>Dell</t>
  </si>
  <si>
    <t>HP</t>
  </si>
  <si>
    <t>Lenovo</t>
  </si>
  <si>
    <t>MSI</t>
  </si>
  <si>
    <t xml:space="preserve"> </t>
  </si>
  <si>
    <t>Brand</t>
  </si>
  <si>
    <t>Model</t>
  </si>
  <si>
    <t>CPU Vendor</t>
  </si>
  <si>
    <t>Base Platform</t>
  </si>
  <si>
    <t>GPUs</t>
  </si>
  <si>
    <t>Display, Inch</t>
  </si>
  <si>
    <t>Resolution</t>
  </si>
  <si>
    <t>Touchscreen</t>
  </si>
  <si>
    <t>Sales Units</t>
  </si>
  <si>
    <t>Month</t>
  </si>
  <si>
    <t>Quarter</t>
  </si>
  <si>
    <t>Other</t>
  </si>
  <si>
    <t>Сумма по полю Sales Units</t>
  </si>
  <si>
    <t>Названия столбцов</t>
  </si>
  <si>
    <t>Общий итог</t>
  </si>
  <si>
    <t>Названия строк</t>
  </si>
  <si>
    <t>Total</t>
  </si>
  <si>
    <t>Price Range, Step 5000</t>
  </si>
  <si>
    <t>Step10</t>
  </si>
  <si>
    <t>month</t>
  </si>
  <si>
    <t>vendor</t>
  </si>
  <si>
    <t>channel</t>
  </si>
  <si>
    <t>units</t>
  </si>
  <si>
    <t>Сумма по полю units</t>
  </si>
  <si>
    <t>QQ</t>
  </si>
  <si>
    <t>2560x1600</t>
  </si>
  <si>
    <t>DIS</t>
  </si>
  <si>
    <t>DirectRET</t>
  </si>
  <si>
    <t>Budget</t>
  </si>
  <si>
    <t>Extra Mobile</t>
  </si>
  <si>
    <t>Category</t>
  </si>
  <si>
    <t>1920x1080/2560x1440</t>
  </si>
  <si>
    <t>Standard</t>
  </si>
  <si>
    <t>Carrizo-L</t>
  </si>
  <si>
    <t>1920x1080/3840x2160</t>
  </si>
  <si>
    <t>Price rub</t>
  </si>
  <si>
    <t>Bay Trail-T</t>
  </si>
  <si>
    <t>3840x2160</t>
  </si>
  <si>
    <t>Cherry Trail</t>
  </si>
  <si>
    <t>Irbis</t>
  </si>
  <si>
    <t>Prestigio</t>
  </si>
  <si>
    <t>Stoney Ridge</t>
  </si>
  <si>
    <t>Kaby Lake</t>
  </si>
  <si>
    <t>Apollo Lake</t>
  </si>
  <si>
    <t>Kaby Lake-Y</t>
  </si>
  <si>
    <t>GTX1050</t>
  </si>
  <si>
    <t>_1</t>
  </si>
  <si>
    <t>GTX1050/GTX1060</t>
  </si>
  <si>
    <t>Digma</t>
  </si>
  <si>
    <t>Kaby Lake Refresh</t>
  </si>
  <si>
    <t>RX560</t>
  </si>
  <si>
    <t>MX150</t>
  </si>
  <si>
    <t>Int/MX150</t>
  </si>
  <si>
    <t>Ryzen</t>
  </si>
  <si>
    <t>1920x0180</t>
  </si>
  <si>
    <t>MX130</t>
  </si>
  <si>
    <t>Int/MX130</t>
  </si>
  <si>
    <t>Coffee Lake</t>
  </si>
  <si>
    <t>Gemini Lake</t>
  </si>
  <si>
    <t>MX110</t>
  </si>
  <si>
    <t>IdeaPad 330-17IKBR</t>
  </si>
  <si>
    <t>IdeaPad 330s-15IKB</t>
  </si>
  <si>
    <t>IdeaPad 530s-15IKB</t>
  </si>
  <si>
    <t>Predator Helios 300 PH317-52</t>
  </si>
  <si>
    <t>GTX1050/GTX1050 Ti</t>
  </si>
  <si>
    <t>Yoga 530-14IKB</t>
  </si>
  <si>
    <t>MSI GF63C</t>
  </si>
  <si>
    <t>IdeaPad 330-15ARR</t>
  </si>
  <si>
    <t>Quadro P600</t>
  </si>
  <si>
    <t>Quadro P2000</t>
  </si>
  <si>
    <t>ZBook 15v G5</t>
  </si>
  <si>
    <t>ZBook x360 15 Studio G5</t>
  </si>
  <si>
    <t>HP 14-cf0000 Core</t>
  </si>
  <si>
    <t>1366x768/1920x0180</t>
  </si>
  <si>
    <t>2304x1440/2560x1600</t>
  </si>
  <si>
    <t>Whiskey Lake</t>
  </si>
  <si>
    <t>Spin SP513-53</t>
  </si>
  <si>
    <t>Macbook Pro 13 (CL)</t>
  </si>
  <si>
    <t>Asus FX505D</t>
  </si>
  <si>
    <t>Picasso</t>
  </si>
  <si>
    <t>RTX2060</t>
  </si>
  <si>
    <t>RTX2070</t>
  </si>
  <si>
    <t>RTX2060/RTX2070/RTX2080</t>
  </si>
  <si>
    <t>Essential 250 G7 Core</t>
  </si>
  <si>
    <t>Essential 255 G7</t>
  </si>
  <si>
    <t>ThinkPad L390 Yoga</t>
  </si>
  <si>
    <t>RTX2060/RTX2070</t>
  </si>
  <si>
    <t>MSI GF75C</t>
  </si>
  <si>
    <t>Zenbook UX431F</t>
  </si>
  <si>
    <t>MX250</t>
  </si>
  <si>
    <t>ThinkPad T490</t>
  </si>
  <si>
    <t>Int/MX250</t>
  </si>
  <si>
    <t>ThinkPad T590</t>
  </si>
  <si>
    <t>ThinkPad X390</t>
  </si>
  <si>
    <t>GTX1650</t>
  </si>
  <si>
    <t>HP 15-db1000</t>
  </si>
  <si>
    <t>Pavilion x360 15-dq0000</t>
  </si>
  <si>
    <t>IdeaPad L340-15IRH</t>
  </si>
  <si>
    <t>GTX1050/GTX1650</t>
  </si>
  <si>
    <t>IdeaPad L340-17IRH</t>
  </si>
  <si>
    <t>GTX1660/RTX2060/RTX2070</t>
  </si>
  <si>
    <t>Latitude E5420</t>
  </si>
  <si>
    <t>IdeaPad L340-15API</t>
  </si>
  <si>
    <t>IdeaPad L340-15IWL</t>
  </si>
  <si>
    <t>ThinkPad X1 Carbon Gen7</t>
  </si>
  <si>
    <t>Aspire A315-42</t>
  </si>
  <si>
    <t>Aspire A315-55G</t>
  </si>
  <si>
    <t>MX230</t>
  </si>
  <si>
    <t>Aspire AN515-54</t>
  </si>
  <si>
    <t>Aspire AN517-51</t>
  </si>
  <si>
    <t>Int/MX110</t>
  </si>
  <si>
    <t>RX540</t>
  </si>
  <si>
    <t>VivoBook X512F</t>
  </si>
  <si>
    <t>Latitude 5501</t>
  </si>
  <si>
    <t>Vostro 7590</t>
  </si>
  <si>
    <t>EliteBook 840 G6</t>
  </si>
  <si>
    <t>Elitebook 735 G6</t>
  </si>
  <si>
    <t>EliteBook 830 G6</t>
  </si>
  <si>
    <t>EliteBook 850 G6</t>
  </si>
  <si>
    <t>EliteBook x360 830 G6</t>
  </si>
  <si>
    <t>ProBook 640 G5</t>
  </si>
  <si>
    <t>ProBook 650 G5</t>
  </si>
  <si>
    <t>ZBook 14u G6</t>
  </si>
  <si>
    <t>Pro WX3200</t>
  </si>
  <si>
    <t>IdeaPad S145-15AST</t>
  </si>
  <si>
    <t>ThinkPad X1 Yoga 14 Gen4</t>
  </si>
  <si>
    <t>3840x2160/2560x1440</t>
  </si>
  <si>
    <t>ThinkPad X390 Yoga</t>
  </si>
  <si>
    <t>Legion Y540-15IRH</t>
  </si>
  <si>
    <t>GTX1660</t>
  </si>
  <si>
    <t>GTX1650/GTX1660/RTX2060</t>
  </si>
  <si>
    <t>Winbook 300e Gen2</t>
  </si>
  <si>
    <t>Aspire A315-42G</t>
  </si>
  <si>
    <t>Aspire A315-54</t>
  </si>
  <si>
    <t>Aspire A317-51G</t>
  </si>
  <si>
    <t>GTX1660/RTX2060</t>
  </si>
  <si>
    <t>Zenbook Flip UM462D</t>
  </si>
  <si>
    <t>Latitude 3301</t>
  </si>
  <si>
    <t>Precision 5540</t>
  </si>
  <si>
    <t>RTX3000/RTX4000</t>
  </si>
  <si>
    <t>EliteBook x360 1030 G4</t>
  </si>
  <si>
    <t>Elitebook x360 1040 G6</t>
  </si>
  <si>
    <t>Essential 250 G7</t>
  </si>
  <si>
    <t>GTX1050/GTX1650/GTX1660</t>
  </si>
  <si>
    <t>ProBook 455R G6</t>
  </si>
  <si>
    <t>ZBook 15 G6</t>
  </si>
  <si>
    <t>Int/T1000</t>
  </si>
  <si>
    <t>ZBook 17 G6</t>
  </si>
  <si>
    <t>RTX3000</t>
  </si>
  <si>
    <t>IdeaPad L340-17API</t>
  </si>
  <si>
    <t>MSI GL75C</t>
  </si>
  <si>
    <t>Comet Lake</t>
  </si>
  <si>
    <t>Q4`19</t>
  </si>
  <si>
    <t>Aspire A315-22</t>
  </si>
  <si>
    <t>Extensa 215-51</t>
  </si>
  <si>
    <t>1600x900/1366x7688/1920x1080</t>
  </si>
  <si>
    <t>Int/MX230</t>
  </si>
  <si>
    <t>Predator Helios 300 PH315-52</t>
  </si>
  <si>
    <t>Zenbook UX434F</t>
  </si>
  <si>
    <t>Asus Pro P1440F</t>
  </si>
  <si>
    <t>Asus Pro P2540F</t>
  </si>
  <si>
    <t>1920x1200</t>
  </si>
  <si>
    <t>1920x1080+ScreenPad</t>
  </si>
  <si>
    <t>Int/MX230/MX250</t>
  </si>
  <si>
    <t>Ice Lake</t>
  </si>
  <si>
    <t>ThinkPad P1 Gen2</t>
  </si>
  <si>
    <t>Quadro T1000</t>
  </si>
  <si>
    <t>ThinkPad X1 Extreme Gen2</t>
  </si>
  <si>
    <t>Qoadro P520</t>
  </si>
  <si>
    <t>Quadro P520</t>
  </si>
  <si>
    <t>Prestige 15 A10SC</t>
  </si>
  <si>
    <t>Aspire A315-34</t>
  </si>
  <si>
    <t>Extensa 215-31</t>
  </si>
  <si>
    <t>Extensa 215-21</t>
  </si>
  <si>
    <t>Swift SF314-57</t>
  </si>
  <si>
    <t>Swift SF314-57G</t>
  </si>
  <si>
    <t>Macbook Pro 16</t>
  </si>
  <si>
    <t>3072x1920</t>
  </si>
  <si>
    <t>Asus X570D</t>
  </si>
  <si>
    <t>GTX1650/GTX1660</t>
  </si>
  <si>
    <t>Inspiron G5 15-5590</t>
  </si>
  <si>
    <t>Inspiron 3593</t>
  </si>
  <si>
    <t>Inspiron 3793</t>
  </si>
  <si>
    <t>Vostro 3490</t>
  </si>
  <si>
    <t>Vostro 5391</t>
  </si>
  <si>
    <t>HP 14s-dq1000</t>
  </si>
  <si>
    <t>Yoga S740-14IIL</t>
  </si>
  <si>
    <t>Prestige 14 A10SC</t>
  </si>
  <si>
    <t>Asus Pro P5440F</t>
  </si>
  <si>
    <t>Asus X509D</t>
  </si>
  <si>
    <t>Asus X543B</t>
  </si>
  <si>
    <t>VivoBook X705B</t>
  </si>
  <si>
    <t>Zenbook Flip UX463F</t>
  </si>
  <si>
    <t>Zenbook Flip UX563F</t>
  </si>
  <si>
    <t>Elite Dragonfly x360 13</t>
  </si>
  <si>
    <t>IdeaPad S540-13API</t>
  </si>
  <si>
    <t>IdeaPad S540-13IML</t>
  </si>
  <si>
    <t>Thinkbook 15-IML</t>
  </si>
  <si>
    <t>ThinkPad E14-IML</t>
  </si>
  <si>
    <t>ThinkPad E15-IML</t>
  </si>
  <si>
    <t>ThinkPad L13</t>
  </si>
  <si>
    <t>ThinkPad L13 Yoga</t>
  </si>
  <si>
    <t>Yoga S740-15IRH</t>
  </si>
  <si>
    <t>RX 5500</t>
  </si>
  <si>
    <t>Full Size MS (15"&gt;, Mainstream Ex. GPU)</t>
  </si>
  <si>
    <t>Consumer</t>
  </si>
  <si>
    <t>Full Size LE (15"&gt;, Int GPU)</t>
  </si>
  <si>
    <t>Full Size GM (15"&gt; Gamer GPU)</t>
  </si>
  <si>
    <t>Aspire A315-56</t>
  </si>
  <si>
    <t>Commercial</t>
  </si>
  <si>
    <t>Light (13"-14")</t>
  </si>
  <si>
    <t>Mini (&lt;12")</t>
  </si>
  <si>
    <t>Prof. Workstation (Prof. GPU)</t>
  </si>
  <si>
    <t>Thinkbook 13s-IML</t>
  </si>
  <si>
    <t>Thinkbook 15-IIL</t>
  </si>
  <si>
    <t>Cluster</t>
  </si>
  <si>
    <t>Target market</t>
  </si>
  <si>
    <t>Q1`20</t>
  </si>
  <si>
    <t>Money, RUR</t>
  </si>
  <si>
    <t>Money, USD</t>
  </si>
  <si>
    <t>10`19</t>
  </si>
  <si>
    <t>11`19</t>
  </si>
  <si>
    <t>12`19</t>
  </si>
  <si>
    <t>1`20</t>
  </si>
  <si>
    <t>YtoY Dynamic, %</t>
  </si>
  <si>
    <t>Notebook Sales, Units.</t>
  </si>
  <si>
    <t>Vendors, Units</t>
  </si>
  <si>
    <t>Notebook Sales, Y-to-Y Dynamic.</t>
  </si>
  <si>
    <t>CPU Vendors</t>
  </si>
  <si>
    <t>!!! Layouts below is presented for DISTRIB CHAIN only</t>
  </si>
  <si>
    <t>(DIS)</t>
  </si>
  <si>
    <t>Sales by channels</t>
  </si>
  <si>
    <t>DIS sales total</t>
  </si>
  <si>
    <t>Split by Vendors</t>
  </si>
  <si>
    <t>CPU Vendors, Units</t>
  </si>
  <si>
    <t>CPU Platforms, Units</t>
  </si>
  <si>
    <t>Displays Inch, Units</t>
  </si>
  <si>
    <t>Split by vendors</t>
  </si>
  <si>
    <t>Touchsreen enable, Units</t>
  </si>
  <si>
    <t>Clusters Displays/GPUs, Units</t>
  </si>
  <si>
    <t>Step10_</t>
  </si>
  <si>
    <t>Price ranges, Units</t>
  </si>
  <si>
    <t>01_&lt;20</t>
  </si>
  <si>
    <t>02_20-30</t>
  </si>
  <si>
    <t>03_30-40</t>
  </si>
  <si>
    <t>04_40-50</t>
  </si>
  <si>
    <t>05_50-60</t>
  </si>
  <si>
    <t>06_60-70</t>
  </si>
  <si>
    <t>DIS - Distribitor sales</t>
  </si>
  <si>
    <t>Direct RET - Direct Retail Chaines</t>
  </si>
  <si>
    <t>Y-to-Y, %</t>
  </si>
  <si>
    <t>Sales, Units</t>
  </si>
  <si>
    <t>Y-to-Y Dynamic, %Units</t>
  </si>
  <si>
    <t>Russian Notebook Market</t>
  </si>
  <si>
    <t>Vendors Shares, %</t>
  </si>
  <si>
    <t xml:space="preserve">CPU Vendors </t>
  </si>
  <si>
    <t>Distrib Channel Only</t>
  </si>
  <si>
    <t>Clusters Displays/GPUs</t>
  </si>
  <si>
    <t>in Rubles</t>
  </si>
  <si>
    <t>Avearge Price Index (API), Value-RUR/Units</t>
  </si>
  <si>
    <t>Сумма по полю Money, RUR</t>
  </si>
  <si>
    <t>API</t>
  </si>
  <si>
    <t>Models with perfomance game lavel GPUs</t>
  </si>
  <si>
    <t>Tolal, Units</t>
  </si>
  <si>
    <t>Share of DIS Total, %</t>
  </si>
  <si>
    <t>Aspire A515-55</t>
  </si>
  <si>
    <t>ProBook 470 G7</t>
  </si>
  <si>
    <t>_2</t>
  </si>
  <si>
    <t>Huawei</t>
  </si>
  <si>
    <t>Total DIS</t>
  </si>
  <si>
    <t>2`20</t>
  </si>
  <si>
    <t>Target markets, Units</t>
  </si>
  <si>
    <t>Commercial Brandlines</t>
  </si>
  <si>
    <t>Latitude, Vostro, Precision</t>
  </si>
  <si>
    <t>Thinkpad, Thinkbook, Lenovo V-series</t>
  </si>
  <si>
    <t>Wx-Series</t>
  </si>
  <si>
    <t>Vendors/CPU Vendors</t>
  </si>
  <si>
    <t>DIS Vendors Shares, %</t>
  </si>
  <si>
    <t>DIS Vendor sales, Units</t>
  </si>
  <si>
    <t>Total Vendors sales, Units</t>
  </si>
  <si>
    <t>ProArt StudioBook W730G5</t>
  </si>
  <si>
    <t>Quadro RTX5000</t>
  </si>
  <si>
    <t>IdeaPad C340-14IML</t>
  </si>
  <si>
    <t>Thinkbook 14-IIL</t>
  </si>
  <si>
    <t>3`20</t>
  </si>
  <si>
    <t>TravelMate P215-52</t>
  </si>
  <si>
    <t>Swift SF314-42</t>
  </si>
  <si>
    <t>Renior</t>
  </si>
  <si>
    <t>ExpertBook B9450F</t>
  </si>
  <si>
    <t>XPS 13 7390</t>
  </si>
  <si>
    <t>XPS 15 7590</t>
  </si>
  <si>
    <t>XPS 13 7390 2-in-1</t>
  </si>
  <si>
    <t>XPS 13 9300</t>
  </si>
  <si>
    <t>HP 15s-fq1000 Core</t>
  </si>
  <si>
    <t>ProBook 440 G7</t>
  </si>
  <si>
    <t>ProBook 430 G7</t>
  </si>
  <si>
    <t>ProBook 450 G7</t>
  </si>
  <si>
    <t>340S G7</t>
  </si>
  <si>
    <t>IdeaPad L3 15IML05</t>
  </si>
  <si>
    <t>V130-15IKB</t>
  </si>
  <si>
    <t>V145-15AST</t>
  </si>
  <si>
    <t>V340-17IWL</t>
  </si>
  <si>
    <t>V155-15API</t>
  </si>
  <si>
    <t>V15-IIL</t>
  </si>
  <si>
    <t>V14-IIL</t>
  </si>
  <si>
    <t>Legion Y740-15IRH</t>
  </si>
  <si>
    <t>GTX1660/RTX2060/RTX2070/RTX2080</t>
  </si>
  <si>
    <t>Matebook D15 AMD</t>
  </si>
  <si>
    <t>Matebook X PRO 2020</t>
  </si>
  <si>
    <t>Honor MagicBook PRO</t>
  </si>
  <si>
    <t>Q2`20</t>
  </si>
  <si>
    <t>4`20</t>
  </si>
  <si>
    <t>Asus Pro, ExpertBook, StudioBook</t>
  </si>
  <si>
    <t>Elitebook, Probook, Essential 2xx/3xx, Zbook</t>
  </si>
  <si>
    <t>Aspire A317-32</t>
  </si>
  <si>
    <t>TravelMate P214-52</t>
  </si>
  <si>
    <t>MX350</t>
  </si>
  <si>
    <t>Macbook Pro 13 (IL)</t>
  </si>
  <si>
    <t>Asus GA401I</t>
  </si>
  <si>
    <t>Asus GA502I</t>
  </si>
  <si>
    <t>Asus FX506I</t>
  </si>
  <si>
    <t>Asus FX706I</t>
  </si>
  <si>
    <t>MX330</t>
  </si>
  <si>
    <t>IdeaPad 3 17ADA05</t>
  </si>
  <si>
    <t>IdeaPad 5 14IIL05</t>
  </si>
  <si>
    <t>IdeaPad 5 15IIL05</t>
  </si>
  <si>
    <t>MSI GE75CML</t>
  </si>
  <si>
    <t>RTX2070/RTX2080</t>
  </si>
  <si>
    <t>MSI GL65CML</t>
  </si>
  <si>
    <t>MSI GL75CML</t>
  </si>
  <si>
    <t>5`20</t>
  </si>
  <si>
    <t>TravelMate P215-52G</t>
  </si>
  <si>
    <t>RTX2060/RTX2080</t>
  </si>
  <si>
    <t>Macbook Air 13 (KY)</t>
  </si>
  <si>
    <t>Asus G712L</t>
  </si>
  <si>
    <t>Comet Lake-H</t>
  </si>
  <si>
    <t>Asus G732L</t>
  </si>
  <si>
    <t>Latitude 7310</t>
  </si>
  <si>
    <t>Latitude 5310</t>
  </si>
  <si>
    <t>Latitude 5410</t>
  </si>
  <si>
    <t>Vostro 3491</t>
  </si>
  <si>
    <t>Vostro 3591</t>
  </si>
  <si>
    <t>1920x1080/3840x2400</t>
  </si>
  <si>
    <t>XPS 15 9500</t>
  </si>
  <si>
    <t>HP 15s-eq1000</t>
  </si>
  <si>
    <t>Omen 15-dh1000</t>
  </si>
  <si>
    <t>Omen 17-cb1000</t>
  </si>
  <si>
    <t>Pavilion 15-dk1000</t>
  </si>
  <si>
    <t>Pavilion 17-cd1000</t>
  </si>
  <si>
    <t>HP 14-cf3000 Core</t>
  </si>
  <si>
    <t>Int/620</t>
  </si>
  <si>
    <t>HP 17-by3000 Core</t>
  </si>
  <si>
    <t>Int/MX330</t>
  </si>
  <si>
    <t>HP 17-ca2000</t>
  </si>
  <si>
    <t>ThinkPad X13 G1</t>
  </si>
  <si>
    <t>IdeaPad 5 14ARE05</t>
  </si>
  <si>
    <t>ThinkPad T14 Gen1</t>
  </si>
  <si>
    <t>ThinkPad T14s Gen1</t>
  </si>
  <si>
    <t>ThinkPad X1 Carbon Gen8</t>
  </si>
  <si>
    <t>IdeaPad Flex 5 14IIL05</t>
  </si>
  <si>
    <t>IdeaPad 3 15IIL05</t>
  </si>
  <si>
    <t>IdeaPad 5 15ARE05</t>
  </si>
  <si>
    <t>Creator 17M A10S</t>
  </si>
  <si>
    <t>MSI GE66CML</t>
  </si>
  <si>
    <t>MSI GF65C</t>
  </si>
  <si>
    <t>MSI GP65CML</t>
  </si>
  <si>
    <t>MSI GP75CML</t>
  </si>
  <si>
    <t>MSI GS66CML</t>
  </si>
  <si>
    <t>MSI GS75CML</t>
  </si>
  <si>
    <t>Bravo 15 A4D</t>
  </si>
  <si>
    <t>Modern 14 B10M</t>
  </si>
  <si>
    <t>MateBook 13 AMD HN</t>
  </si>
  <si>
    <t>2160x1440</t>
  </si>
  <si>
    <t>Matebook D14 Intel Nbb</t>
  </si>
  <si>
    <t>Matebook D14 AMD Nbl</t>
  </si>
  <si>
    <t>1920x1080/3000x2000</t>
  </si>
  <si>
    <t>Honor MagicBook 14 AMD Nbl</t>
  </si>
  <si>
    <t>Honor MagicBook 15 AMD Boh</t>
  </si>
  <si>
    <t>6`20</t>
  </si>
  <si>
    <t>TravelMate P614-51T-G2</t>
  </si>
  <si>
    <t>Predator Helios 300 PH315-53</t>
  </si>
  <si>
    <t>Aspire AN515-43</t>
  </si>
  <si>
    <t>VivoBook S15 M533I</t>
  </si>
  <si>
    <t>Asus G512L</t>
  </si>
  <si>
    <t>VivoBook S433F</t>
  </si>
  <si>
    <t>Int/MX350</t>
  </si>
  <si>
    <t>Quadro T1000/T2000</t>
  </si>
  <si>
    <t>Alienware m15 R3</t>
  </si>
  <si>
    <t>Inspiron G3 15-3500</t>
  </si>
  <si>
    <t>GTX1650/GTX1650/RTX2060</t>
  </si>
  <si>
    <t>Inspiron G5 15-5500</t>
  </si>
  <si>
    <t>GTX1650/RTX2060/RTX2070</t>
  </si>
  <si>
    <t>Latitude 5310 2-in-1</t>
  </si>
  <si>
    <t>Latitude 5510</t>
  </si>
  <si>
    <t>Latitude 7410</t>
  </si>
  <si>
    <t>Precision 5750</t>
  </si>
  <si>
    <t>Quadro RTX3000</t>
  </si>
  <si>
    <t>1920x1280/3840x2400</t>
  </si>
  <si>
    <t>XPS 17 9700</t>
  </si>
  <si>
    <t>Latitude 5511</t>
  </si>
  <si>
    <t>Precision 3551</t>
  </si>
  <si>
    <t>Quadro P620</t>
  </si>
  <si>
    <t>Precision 7550</t>
  </si>
  <si>
    <t>Quadro RTX4000/RTX5000</t>
  </si>
  <si>
    <t>Envy 15-ep0000</t>
  </si>
  <si>
    <t>Pavilion 15-ec1000</t>
  </si>
  <si>
    <t>ProBook 445 G7</t>
  </si>
  <si>
    <t>IdeaPad 3 15ARE05</t>
  </si>
  <si>
    <t>IdeaPad Gaming 3 15IMH05</t>
  </si>
  <si>
    <t>Legion 5Pi 15IMH05</t>
  </si>
  <si>
    <t>ThinkPad T15 Gen1</t>
  </si>
  <si>
    <t>ThinkPad X1 Yoga 14 Gen5</t>
  </si>
  <si>
    <t>V14-ADA</t>
  </si>
  <si>
    <t>V15-ADA</t>
  </si>
  <si>
    <t>Legion 5 15ARH05</t>
  </si>
  <si>
    <t>Legion 5i 15IMH05</t>
  </si>
  <si>
    <t>Legion 7i 15IMH05</t>
  </si>
  <si>
    <t>IdeaPad 110-15A</t>
  </si>
  <si>
    <t>Int/R5 M430</t>
  </si>
  <si>
    <t>IdeaPad S145-15IIL</t>
  </si>
  <si>
    <t>Creator 15 A10S</t>
  </si>
  <si>
    <t>Modern 14 B4M</t>
  </si>
  <si>
    <t>Prestige 14 A10R</t>
  </si>
  <si>
    <t>MSI WF75 10T</t>
  </si>
  <si>
    <t>Quadro T1000/RTX3000</t>
  </si>
  <si>
    <t>Q3`20</t>
  </si>
  <si>
    <t>7`20</t>
  </si>
  <si>
    <t>Thinkpad, Thinkbook, Lenovo V-series, Winbook</t>
  </si>
  <si>
    <t>Extensa 215-52</t>
  </si>
  <si>
    <t>Aspire A315-23G</t>
  </si>
  <si>
    <t>Aspire A315-23</t>
  </si>
  <si>
    <t>Aspire AN517-52</t>
  </si>
  <si>
    <t>GTX1650/RTX2060</t>
  </si>
  <si>
    <t>Aspire A317-52</t>
  </si>
  <si>
    <t>Aspire AN515-44</t>
  </si>
  <si>
    <t>Aspire AN515-55</t>
  </si>
  <si>
    <t>Pro 5300M/5500M</t>
  </si>
  <si>
    <t>Asus G532L</t>
  </si>
  <si>
    <t>Asus GU502L</t>
  </si>
  <si>
    <t>VivoBook S333J</t>
  </si>
  <si>
    <t>Latitude 3510</t>
  </si>
  <si>
    <t>Int/RX640</t>
  </si>
  <si>
    <t>Precision 7750</t>
  </si>
  <si>
    <t>Vostro 5501</t>
  </si>
  <si>
    <t>Latitude 3410</t>
  </si>
  <si>
    <t>Latitude 9510 2-in-1</t>
  </si>
  <si>
    <t>Precision 3550</t>
  </si>
  <si>
    <t>Omen 15-ek0000</t>
  </si>
  <si>
    <t>Envy x360 13-ay0000</t>
  </si>
  <si>
    <t>EliteBook 840 G7</t>
  </si>
  <si>
    <t>Yoga Slim 7 14ARE05</t>
  </si>
  <si>
    <t>IdeaPad Gaming 3 15ARH05</t>
  </si>
  <si>
    <t>Legion 5 17IMH05</t>
  </si>
  <si>
    <t>Thinkbook Plus 13 IML</t>
  </si>
  <si>
    <t>1920x1080+10,8"</t>
  </si>
  <si>
    <t>ThinkPad X13 Yoga G1</t>
  </si>
  <si>
    <t>ThinkPad L14 Gen1</t>
  </si>
  <si>
    <t>ThinkPad P14s Gen1</t>
  </si>
  <si>
    <t>ThinkPad P15s Gen1</t>
  </si>
  <si>
    <t>ThinkPad T14 AMD Gen1</t>
  </si>
  <si>
    <t>ThinkPad X1 Tablet Gen3</t>
  </si>
  <si>
    <t>3000x2000</t>
  </si>
  <si>
    <t>Creator 15M A10S</t>
  </si>
  <si>
    <t>Creator 17 A10S</t>
  </si>
  <si>
    <t>8`20</t>
  </si>
  <si>
    <t>Split by vendors, Units, 8`20</t>
  </si>
  <si>
    <t>Asus X509J</t>
  </si>
  <si>
    <t>Extensa EX215-51</t>
  </si>
  <si>
    <t>Extensa EX215-51G</t>
  </si>
  <si>
    <t>Aspire A515-44</t>
  </si>
  <si>
    <t>Aspire A715-41G</t>
  </si>
  <si>
    <t>Aspire AN715-52</t>
  </si>
  <si>
    <t>Inspiron G7 17-7700</t>
  </si>
  <si>
    <t>Latitude 5411</t>
  </si>
  <si>
    <t>Vostro 5401</t>
  </si>
  <si>
    <t>Vostro 7500</t>
  </si>
  <si>
    <t>Essential 250 G7 Core IL</t>
  </si>
  <si>
    <t>EliteBook 830 G7</t>
  </si>
  <si>
    <t>EliteBook 850 G7</t>
  </si>
  <si>
    <t>EliteBook x360 1030 G7</t>
  </si>
  <si>
    <t>Elitebook x360 1040 G7</t>
  </si>
  <si>
    <t>EliteBook x360 830 G7</t>
  </si>
  <si>
    <t>Pavilion 16-a0000</t>
  </si>
  <si>
    <t>HP 14s-fq0000</t>
  </si>
  <si>
    <t>HP 15-dw1000 Core</t>
  </si>
  <si>
    <t>HP 15-gw0000</t>
  </si>
  <si>
    <t>Yoga Slim 7 14IIL05</t>
  </si>
  <si>
    <t>ThinkPad X13 AMD G1</t>
  </si>
  <si>
    <t>Yoga Slim 7 15IIL05</t>
  </si>
  <si>
    <t>Legion 7i 15IMHG05</t>
  </si>
  <si>
    <t>ThinkPad E14 Gen2-ARE</t>
  </si>
  <si>
    <t>ThinkPad E15 Gen2-ARE</t>
  </si>
  <si>
    <t>ThinkPad L15 Gen1</t>
  </si>
  <si>
    <t>ThinkPad T14s AMD Gen1</t>
  </si>
  <si>
    <t>MX250/MX350</t>
  </si>
  <si>
    <t>Honor MagicBook 15 AMD II Bohl</t>
  </si>
  <si>
    <t>9`20</t>
  </si>
  <si>
    <t>Aspire A315-57G</t>
  </si>
  <si>
    <t>Aspire A515-55G</t>
  </si>
  <si>
    <t>Extensa EX215-22</t>
  </si>
  <si>
    <t>Extensa EX215-22G</t>
  </si>
  <si>
    <t>Swift SF114-33</t>
  </si>
  <si>
    <t>Asus FX506L</t>
  </si>
  <si>
    <t>Asus X515J</t>
  </si>
  <si>
    <t>ProArt StudioBook H500G</t>
  </si>
  <si>
    <t>Zenbook UX425E</t>
  </si>
  <si>
    <t>Tiger Lake</t>
  </si>
  <si>
    <t>EliteBook 835 G7</t>
  </si>
  <si>
    <t>EliteBook 845 G7</t>
  </si>
  <si>
    <t>EliteBook 855 G7</t>
  </si>
  <si>
    <t>Omen 15-en0000</t>
  </si>
  <si>
    <t>Pavilion 15-eh0000</t>
  </si>
  <si>
    <t>ZBook 15 Create G7</t>
  </si>
  <si>
    <t>ZBook 15 Studio G7</t>
  </si>
  <si>
    <t>Quadro P1000/T1000</t>
  </si>
  <si>
    <t>ZBook Firefly 14 G7</t>
  </si>
  <si>
    <t>Int/Quadro P520</t>
  </si>
  <si>
    <t>ZBook Firefly 15 G7</t>
  </si>
  <si>
    <t>ThinkPad P1 Gen3</t>
  </si>
  <si>
    <t>ThinkPad P15v Gen1</t>
  </si>
  <si>
    <t>Int/Quadro P620</t>
  </si>
  <si>
    <t>Q4`20</t>
  </si>
  <si>
    <t>10`20</t>
  </si>
  <si>
    <t>Aspire A514-54</t>
  </si>
  <si>
    <t>Extensa EX215-53G</t>
  </si>
  <si>
    <t>Macbook Air 13 2020 (M1)</t>
  </si>
  <si>
    <t>Apple M1</t>
  </si>
  <si>
    <t>ARM</t>
  </si>
  <si>
    <t>Macbook Pro 13 2020 (M1)</t>
  </si>
  <si>
    <t>ExpertBook B9400C</t>
  </si>
  <si>
    <t>Zenbook Flip S UX371E</t>
  </si>
  <si>
    <t>3840х2160</t>
  </si>
  <si>
    <t>Zenbook Flip UX363E</t>
  </si>
  <si>
    <t>Zenbook Flip UX363J</t>
  </si>
  <si>
    <t>Zenbook UX325E</t>
  </si>
  <si>
    <t>Vostro 3401</t>
  </si>
  <si>
    <t>Vostro 3501</t>
  </si>
  <si>
    <t>XPS 13 9310</t>
  </si>
  <si>
    <t>XPS 13 9310 2-in-1</t>
  </si>
  <si>
    <t>HP 15-da3000 Core</t>
  </si>
  <si>
    <t>ThinkPad P15 Gen1</t>
  </si>
  <si>
    <t>ThinkPad P17 Gen1</t>
  </si>
  <si>
    <t>Quadro T2000/RTX5000</t>
  </si>
  <si>
    <t>Int/MX450</t>
  </si>
  <si>
    <t>ThinkPad T15p Gen1</t>
  </si>
  <si>
    <t>Int/GTX1050</t>
  </si>
  <si>
    <t>ThinkPad X1 Extreme Gen3</t>
  </si>
  <si>
    <t>Alpha 15 A4D</t>
  </si>
  <si>
    <t>RX 5600</t>
  </si>
  <si>
    <t>Modern 14 B11M</t>
  </si>
  <si>
    <t>Modern 15 A11S</t>
  </si>
  <si>
    <t>MX450</t>
  </si>
  <si>
    <t>Prestige 14 A11SC</t>
  </si>
  <si>
    <t>Prestige 15 A11SC</t>
  </si>
  <si>
    <t>Summit E14 A11SC</t>
  </si>
  <si>
    <t>Summit E15 A11SC</t>
  </si>
  <si>
    <t>Honor MagicBook PRO 2020</t>
  </si>
  <si>
    <t>Thinkbook 15-ITL G2</t>
  </si>
  <si>
    <t>11`20</t>
  </si>
  <si>
    <t>Swift SF314-59</t>
  </si>
  <si>
    <t>VivoBook Flip TM420I</t>
  </si>
  <si>
    <t>VivoBook X543M</t>
  </si>
  <si>
    <t>Zenbook UX393E</t>
  </si>
  <si>
    <t>Zenbook UX435E</t>
  </si>
  <si>
    <t>Inspiron 7400</t>
  </si>
  <si>
    <t>Vostro 5301</t>
  </si>
  <si>
    <t>Envy 13-ba1000</t>
  </si>
  <si>
    <t>Envy x360 15-ed1000</t>
  </si>
  <si>
    <t>Essential 240 G8 Core</t>
  </si>
  <si>
    <t>HP 14s-dq2000</t>
  </si>
  <si>
    <t>HP 15-dw3000 Core</t>
  </si>
  <si>
    <t>HP 15s-fq2000 Core</t>
  </si>
  <si>
    <t>HP 17-by4000 Core</t>
  </si>
  <si>
    <t>Pavilion 13-bb0000</t>
  </si>
  <si>
    <t>Pavilion 15-eg0000</t>
  </si>
  <si>
    <t>Pavilion x360 14-dw1000</t>
  </si>
  <si>
    <t>ProBook 450 G8</t>
  </si>
  <si>
    <t>ProBook 650 G8</t>
  </si>
  <si>
    <t>Spectre x360 13-aw2000</t>
  </si>
  <si>
    <t>ZBook 15 Power G7</t>
  </si>
  <si>
    <t>ZBook Fury 17 G7</t>
  </si>
  <si>
    <t>Quadro T2000/RTX3000/RTX5000</t>
  </si>
  <si>
    <t>IdeaPad 5 14ITL05</t>
  </si>
  <si>
    <t>IdeaPad 5 15ITL05</t>
  </si>
  <si>
    <t>Thinkbook 13s-ITL G2</t>
  </si>
  <si>
    <t>1920x1200/2560x1600</t>
  </si>
  <si>
    <t>Thinkbook 14-ITL G2</t>
  </si>
  <si>
    <t>Thinkbook 15-ARE G2</t>
  </si>
  <si>
    <t>ThinkPad L13 Gen2</t>
  </si>
  <si>
    <t>ThinkPad L14 AMD Gen1</t>
  </si>
  <si>
    <t>Int/Quadro T1000/P2000</t>
  </si>
  <si>
    <t>ThinkPad P14s AMD Gen1</t>
  </si>
  <si>
    <t>ThinkPad X1 Fold Gen1</t>
  </si>
  <si>
    <t>2048x1536 Flex</t>
  </si>
  <si>
    <t>V17-IIL</t>
  </si>
  <si>
    <t>Yoga 7 14ITL05</t>
  </si>
  <si>
    <t>Yoga Slim 7 14ITL05</t>
  </si>
  <si>
    <t>Stealth 15M A11S</t>
  </si>
  <si>
    <t>Matebook D15 AMD Bohl</t>
  </si>
  <si>
    <t>12`20</t>
  </si>
  <si>
    <t>Asus GL712L</t>
  </si>
  <si>
    <t>Zenbook Duo UX482E</t>
  </si>
  <si>
    <t>Inspiron 3501</t>
  </si>
  <si>
    <t>Latitude 7210 2-in-1</t>
  </si>
  <si>
    <t>1920x1080/1920x1200/3840x2400</t>
  </si>
  <si>
    <t>Envy 17-cg1000</t>
  </si>
  <si>
    <t>Essential 250 G8</t>
  </si>
  <si>
    <t>ProBook 430 G8</t>
  </si>
  <si>
    <t>ProBook 440 G8</t>
  </si>
  <si>
    <t>ProBook 630 G8</t>
  </si>
  <si>
    <t>ProBook 635 G7</t>
  </si>
  <si>
    <t>ProBook 640 G8</t>
  </si>
  <si>
    <t>IdeaPad 3 15IML05</t>
  </si>
  <si>
    <t>Thinkbook 15P-IMH</t>
  </si>
  <si>
    <t>Yoga 7i 15ITL5</t>
  </si>
  <si>
    <t>Yoga 9i 14ITL5</t>
  </si>
  <si>
    <t>Yoga Creator 7i 15IMH05</t>
  </si>
  <si>
    <t>Yoga Slim 9 14ITL5</t>
  </si>
  <si>
    <t>Matebook D14 AMD Nbil</t>
  </si>
  <si>
    <t>Honor</t>
  </si>
  <si>
    <t>Q1`21</t>
  </si>
  <si>
    <t>1`21</t>
  </si>
  <si>
    <t>08_80&gt;</t>
  </si>
  <si>
    <t>07_70-80</t>
  </si>
  <si>
    <t xml:space="preserve">In Distrubutor Sales-out terms, 2020-2021 </t>
  </si>
  <si>
    <t>Y2021</t>
  </si>
  <si>
    <t>Total in 2021, Ths Units</t>
  </si>
  <si>
    <t>Aspire A715-75G</t>
  </si>
  <si>
    <t>ConceptD 3 CN315-72G</t>
  </si>
  <si>
    <t>ConceptD 3 Pro CN315-72P</t>
  </si>
  <si>
    <t>ConceptD 7 Ezel CC715-71</t>
  </si>
  <si>
    <t>Enduro EN314-51W</t>
  </si>
  <si>
    <t>Extensa 215-21G</t>
  </si>
  <si>
    <t>Predator Triton 500 PT515-52</t>
  </si>
  <si>
    <t>Swift SF314-510G</t>
  </si>
  <si>
    <t>Xe MAX 11</t>
  </si>
  <si>
    <t>Swift SF514-55TA</t>
  </si>
  <si>
    <t>TravelMate P214-53</t>
  </si>
  <si>
    <t>TravelMate P215-51G</t>
  </si>
  <si>
    <t>TravelMate P215-53</t>
  </si>
  <si>
    <t>TravelMate P614-51-G2</t>
  </si>
  <si>
    <t>Macbook Air 13 (AL)</t>
  </si>
  <si>
    <t>Amber Lake-Y</t>
  </si>
  <si>
    <t>Macbook Air 13 (IL)</t>
  </si>
  <si>
    <t>Asus A516J</t>
  </si>
  <si>
    <t>Asus E410M</t>
  </si>
  <si>
    <t>Asus FX516P</t>
  </si>
  <si>
    <t>Tiger Lake-H</t>
  </si>
  <si>
    <t>RTX3070</t>
  </si>
  <si>
    <t>Asus FX706L</t>
  </si>
  <si>
    <t>Asus G513Q</t>
  </si>
  <si>
    <t>Cezanne-H</t>
  </si>
  <si>
    <t>Asus G533Q</t>
  </si>
  <si>
    <t>Asus G713Q</t>
  </si>
  <si>
    <t>Asus G733Q</t>
  </si>
  <si>
    <t>RTX3080</t>
  </si>
  <si>
    <t>Asus M515D</t>
  </si>
  <si>
    <t>Asus Pro P3540F</t>
  </si>
  <si>
    <t>Asus X509F</t>
  </si>
  <si>
    <t>ExpertBook P1 P1510C</t>
  </si>
  <si>
    <t>ExpertBook P2 P2451F</t>
  </si>
  <si>
    <t>Flow X13 GV301Q</t>
  </si>
  <si>
    <t>ProArt StudioBook H700G</t>
  </si>
  <si>
    <t>VivoBook Flip TP470E</t>
  </si>
  <si>
    <t>VivoBook K413J</t>
  </si>
  <si>
    <t>VivoBook M433I</t>
  </si>
  <si>
    <t>VivoBook M513I</t>
  </si>
  <si>
    <t>VivoBook R521J</t>
  </si>
  <si>
    <t>VivoBook S15 S533E</t>
  </si>
  <si>
    <t>VivoBook S435E</t>
  </si>
  <si>
    <t>VivoBook S533F</t>
  </si>
  <si>
    <t>VivoBook X413E</t>
  </si>
  <si>
    <t>VivoBook X512D</t>
  </si>
  <si>
    <t>VivoBook X512J</t>
  </si>
  <si>
    <t>VivoBook X515M</t>
  </si>
  <si>
    <t>VivoBook X545F</t>
  </si>
  <si>
    <t>VivoBook X712D</t>
  </si>
  <si>
    <t>Int/R540X</t>
  </si>
  <si>
    <t>ZenBook Pro Duo UX581L</t>
  </si>
  <si>
    <t>3840x2160+ScreenPad</t>
  </si>
  <si>
    <t>Zenbook UX325J</t>
  </si>
  <si>
    <t>Zenbook UX425J</t>
  </si>
  <si>
    <t>Zenbook UX533F</t>
  </si>
  <si>
    <t>Inspiron 3583</t>
  </si>
  <si>
    <t>Int/520</t>
  </si>
  <si>
    <t>Inspiron 5405</t>
  </si>
  <si>
    <t>Inspiron G3 15-3590</t>
  </si>
  <si>
    <t>Inspiron G7 15-7590</t>
  </si>
  <si>
    <t>Latitude 3190</t>
  </si>
  <si>
    <t>Latitude 5320</t>
  </si>
  <si>
    <t>Latitude 5401</t>
  </si>
  <si>
    <t>Latitude 5520</t>
  </si>
  <si>
    <t>Latitude 7410 2-in-1</t>
  </si>
  <si>
    <t>Latitude E7424</t>
  </si>
  <si>
    <t>Precision 5550</t>
  </si>
  <si>
    <t>1920x1280</t>
  </si>
  <si>
    <t>Vostro 3590</t>
  </si>
  <si>
    <t>1920x1080/1920x1200/3840x2160/3840x2400</t>
  </si>
  <si>
    <t>XPS 13 7390 CML 2-in-1</t>
  </si>
  <si>
    <t>1920x1200/3840x2400</t>
  </si>
  <si>
    <t>3840x2400</t>
  </si>
  <si>
    <t>Elitebook 745 G6</t>
  </si>
  <si>
    <t>EliteBook 850 G5</t>
  </si>
  <si>
    <t>Int/RX540</t>
  </si>
  <si>
    <t>EliteBook x360 1030 G3</t>
  </si>
  <si>
    <t>Envy 13-ba0000</t>
  </si>
  <si>
    <t>Envy 17-cg0000</t>
  </si>
  <si>
    <t>Envy x360 15-ed0000</t>
  </si>
  <si>
    <t>Essential 240 G7</t>
  </si>
  <si>
    <t>Essential 240 G7 Core IL</t>
  </si>
  <si>
    <t>Essential 245 G8</t>
  </si>
  <si>
    <t>Essential 250 G8 Core</t>
  </si>
  <si>
    <t>Essential 255 G8</t>
  </si>
  <si>
    <t>HP 14-cm1000</t>
  </si>
  <si>
    <t>HP 14-dk1000</t>
  </si>
  <si>
    <t>Pavilion 14-dv0000</t>
  </si>
  <si>
    <t>Pavilion 15-dk0000</t>
  </si>
  <si>
    <t>Pavilion x360 14-dh1000</t>
  </si>
  <si>
    <t>Pavilion x360 14-dw0000</t>
  </si>
  <si>
    <t>ProBook 430 G6</t>
  </si>
  <si>
    <t>ProBook 450 G6</t>
  </si>
  <si>
    <t>GT930</t>
  </si>
  <si>
    <t>ProBook 455 G7</t>
  </si>
  <si>
    <t>ProBook x360 435 G7</t>
  </si>
  <si>
    <t>Spectre x360 13-aw0000</t>
  </si>
  <si>
    <t>Spectre x360 15-eb0000</t>
  </si>
  <si>
    <t>MX350/GTX1650</t>
  </si>
  <si>
    <t>Spectre x360 15-eb1000</t>
  </si>
  <si>
    <t>ZBook 15 Studio G5</t>
  </si>
  <si>
    <t>Quadro P1000/P2000</t>
  </si>
  <si>
    <t>ZBook 15u G5</t>
  </si>
  <si>
    <t>Pro W3100</t>
  </si>
  <si>
    <t>ZBook 15u G6</t>
  </si>
  <si>
    <t>ZBook Fury 15 G7</t>
  </si>
  <si>
    <t>IdeaPad 3 14ADA05</t>
  </si>
  <si>
    <t>IdeaPad 3 15IGL05</t>
  </si>
  <si>
    <t>IdeaPad 330-15IKBR</t>
  </si>
  <si>
    <t>IdeaPad 330s-14IKB</t>
  </si>
  <si>
    <t>IdeaPad Creator 5i 15IMH05</t>
  </si>
  <si>
    <t>IdeaPad Flex 3 11ADA05</t>
  </si>
  <si>
    <t>IdeaPad S145-15API</t>
  </si>
  <si>
    <t>IdeaPad S540-13ARE</t>
  </si>
  <si>
    <t>Legion 5 17ARH05H</t>
  </si>
  <si>
    <t>Thinkbook 14-ARE G2</t>
  </si>
  <si>
    <t>Thinkbook 14s Yoga ITL</t>
  </si>
  <si>
    <t>ThinkPad A475</t>
  </si>
  <si>
    <t>Bristol Ridge</t>
  </si>
  <si>
    <t>ThinkPad E14 Gen2-ITU</t>
  </si>
  <si>
    <t>ThinkPad E15 Gen2-ITU</t>
  </si>
  <si>
    <t>ThinkPad Edge E495</t>
  </si>
  <si>
    <t>ThinkPad L13 Yoga Gen2</t>
  </si>
  <si>
    <t>ThinkPad P73</t>
  </si>
  <si>
    <t>Quadro P620/T2000</t>
  </si>
  <si>
    <t>1920x1080/2560x1440/3840x2160</t>
  </si>
  <si>
    <t>ThinkPad T495</t>
  </si>
  <si>
    <t>ThinkPad X1 Nano Gen1</t>
  </si>
  <si>
    <t>2160x1350</t>
  </si>
  <si>
    <t>V14-IGL</t>
  </si>
  <si>
    <t>V15-IWL</t>
  </si>
  <si>
    <t>Yoga 9 15IMH5</t>
  </si>
  <si>
    <t>Yoga C940-15IRH</t>
  </si>
  <si>
    <t>Yoga S940-14IIL</t>
  </si>
  <si>
    <t>Yoga Slim 7 15IMH05</t>
  </si>
  <si>
    <t>Yoga Slim 7 15ITL05</t>
  </si>
  <si>
    <t>Creator 15 A10U</t>
  </si>
  <si>
    <t>RTX3060/RTX3070/RTX3080</t>
  </si>
  <si>
    <t>Modern 14 B10R</t>
  </si>
  <si>
    <t>Modern 15 A11M</t>
  </si>
  <si>
    <t>MSI GE63C</t>
  </si>
  <si>
    <t>GTX1060/GTX1070</t>
  </si>
  <si>
    <t>MSI GE66CML 10U</t>
  </si>
  <si>
    <t>RTX3070/RTX3080</t>
  </si>
  <si>
    <t>MSI GE76CML 10U</t>
  </si>
  <si>
    <t>MSI GF65CML 10U</t>
  </si>
  <si>
    <t>RTX3060</t>
  </si>
  <si>
    <t>MSI GF75CML 10U</t>
  </si>
  <si>
    <t>MSI GP66CML 10U</t>
  </si>
  <si>
    <t>MSI GP76CML 10U</t>
  </si>
  <si>
    <t>RTX3060/RTX3070</t>
  </si>
  <si>
    <t>MSI GS66CML 10U</t>
  </si>
  <si>
    <t>MSI GT76CML</t>
  </si>
  <si>
    <t>Prestige 14 A11M</t>
  </si>
  <si>
    <t>Matebook X EUL</t>
  </si>
  <si>
    <t>Honor Hunter V700</t>
  </si>
  <si>
    <t>Honor MagicBook 14 AMD II Nbil</t>
  </si>
  <si>
    <t>Honor MagicBook PRO II</t>
  </si>
  <si>
    <t>2`21</t>
  </si>
  <si>
    <t>(несколько элементов)</t>
  </si>
  <si>
    <t>TravelMate, ConceptD, Enduro</t>
  </si>
  <si>
    <t>Lakefield</t>
  </si>
  <si>
    <t>Aspire A314-22</t>
  </si>
  <si>
    <t>Aspire A315-35</t>
  </si>
  <si>
    <t>Jasper Lake</t>
  </si>
  <si>
    <t>Aspire A514-53</t>
  </si>
  <si>
    <t>Aspire A515-44G</t>
  </si>
  <si>
    <t>RX640</t>
  </si>
  <si>
    <t>ConceptD 7 Ezel Pro CC715-71P</t>
  </si>
  <si>
    <t>RTX3000/RTX5000</t>
  </si>
  <si>
    <t>Extensa 2540-5x</t>
  </si>
  <si>
    <t>Predator Triton 300 PT315-52</t>
  </si>
  <si>
    <t>Spin SP111-34</t>
  </si>
  <si>
    <t>Spin SP513-54</t>
  </si>
  <si>
    <t>2256x1504</t>
  </si>
  <si>
    <t>Swift SF313-52</t>
  </si>
  <si>
    <t>Swift SF313-52G</t>
  </si>
  <si>
    <t>Swift SF313-53</t>
  </si>
  <si>
    <t>Swift SF314-55G</t>
  </si>
  <si>
    <t>Swift SF514-54GT</t>
  </si>
  <si>
    <t>Swift SF514-55GT</t>
  </si>
  <si>
    <t>Swift SF714-52T</t>
  </si>
  <si>
    <t>TravelMate P414-51</t>
  </si>
  <si>
    <t>TravelMate P614-51TG-G2</t>
  </si>
  <si>
    <t>Asus GX701L</t>
  </si>
  <si>
    <t>Asus X415M</t>
  </si>
  <si>
    <t>VivoBook Flip TP401M</t>
  </si>
  <si>
    <t>VivoBook X540M</t>
  </si>
  <si>
    <t>Zenbook UM325U</t>
  </si>
  <si>
    <t>Lucienne</t>
  </si>
  <si>
    <t>Zephyrus Duo GX551Q</t>
  </si>
  <si>
    <t>Inspiron 3505</t>
  </si>
  <si>
    <t>Inspiron G5 15-5000</t>
  </si>
  <si>
    <t>Inspiron G5 15-5505</t>
  </si>
  <si>
    <t>RX 5600M</t>
  </si>
  <si>
    <t>Latitude 3490</t>
  </si>
  <si>
    <t>Latitude 5400</t>
  </si>
  <si>
    <t>Latitude 5420</t>
  </si>
  <si>
    <t>Latitude 7200 2-in-1</t>
  </si>
  <si>
    <t>Latitude 7220 Rugged</t>
  </si>
  <si>
    <t>Latitude 7310 2-in-1</t>
  </si>
  <si>
    <t>Latitude 7490</t>
  </si>
  <si>
    <t>Latitude 9410 2-in-1</t>
  </si>
  <si>
    <t>Latitude E5424</t>
  </si>
  <si>
    <t>Precision 3560</t>
  </si>
  <si>
    <t>Vostro 3400</t>
  </si>
  <si>
    <t>Vostro 3500</t>
  </si>
  <si>
    <t>Vostro 5402</t>
  </si>
  <si>
    <t>XPS 13 9305</t>
  </si>
  <si>
    <t>Elite Dragonfly G2</t>
  </si>
  <si>
    <t>Envy x360 15-ee0000</t>
  </si>
  <si>
    <t>Essential 240 G8</t>
  </si>
  <si>
    <t>HP 15-bs100 Core</t>
  </si>
  <si>
    <t>520/530</t>
  </si>
  <si>
    <t>HP 15-db0000 Stoney</t>
  </si>
  <si>
    <t>HP 15-dw2000 Core</t>
  </si>
  <si>
    <t>HP 15-ra000</t>
  </si>
  <si>
    <t>Braswell</t>
  </si>
  <si>
    <t>HP 17-ca1000</t>
  </si>
  <si>
    <t>HP 17-ca3000</t>
  </si>
  <si>
    <t>Pavilion 13-an1000</t>
  </si>
  <si>
    <t>IdeaPad 320-15A</t>
  </si>
  <si>
    <t>IdeaPad 330-15IKB</t>
  </si>
  <si>
    <t>530/MX110</t>
  </si>
  <si>
    <t>Legion Slim 7i 15IMH5</t>
  </si>
  <si>
    <t>ThinkPad L15 AMD Gen1</t>
  </si>
  <si>
    <t>ThinkPad P53</t>
  </si>
  <si>
    <t>ThinkPad T15g Gen1</t>
  </si>
  <si>
    <t>ThinkPad X395</t>
  </si>
  <si>
    <t>V130-15IGM</t>
  </si>
  <si>
    <t>Yoga C930-13IKB</t>
  </si>
  <si>
    <t>MSI WF65 10T</t>
  </si>
  <si>
    <t>Quadro P620/T1000</t>
  </si>
  <si>
    <t>MSI WS66</t>
  </si>
  <si>
    <t xml:space="preserve">1920x1080/3840x2160 </t>
  </si>
  <si>
    <t>Matebook D16 AMD HVY</t>
  </si>
  <si>
    <t>_3</t>
  </si>
  <si>
    <t>3`21</t>
  </si>
  <si>
    <t>Aspire A114-32</t>
  </si>
  <si>
    <t>Aspire A115-32</t>
  </si>
  <si>
    <t>Aspire A314-35</t>
  </si>
  <si>
    <t>Radeon 540</t>
  </si>
  <si>
    <t>Aspire A315-33</t>
  </si>
  <si>
    <t>Aspire A515-52</t>
  </si>
  <si>
    <t>Aspire A517-52</t>
  </si>
  <si>
    <t>Aspire AN515-45</t>
  </si>
  <si>
    <t>Aspire AN515-52</t>
  </si>
  <si>
    <t>GTX1050Ti/GTX1060</t>
  </si>
  <si>
    <t>GTX1650/RTX2060/RTX3060</t>
  </si>
  <si>
    <t>ConceptD 5 CN515-71</t>
  </si>
  <si>
    <t>GTX1660 Ti</t>
  </si>
  <si>
    <t>1920x1080/3840×2160</t>
  </si>
  <si>
    <t>Extensa 215-51G</t>
  </si>
  <si>
    <t>MX130/MX230</t>
  </si>
  <si>
    <t>Radeon 625</t>
  </si>
  <si>
    <t>Spin SP314-54</t>
  </si>
  <si>
    <t>Swift SF113-31</t>
  </si>
  <si>
    <t>Swift SF114-34</t>
  </si>
  <si>
    <t>_4</t>
  </si>
  <si>
    <t>Swift SF514-53T</t>
  </si>
  <si>
    <t>Swift SF514-54T</t>
  </si>
  <si>
    <t>TravelMate P259-G2-MG</t>
  </si>
  <si>
    <t>GF940</t>
  </si>
  <si>
    <t>TravelMate X514-51</t>
  </si>
  <si>
    <t>Asus R565M</t>
  </si>
  <si>
    <t>Asus X515E</t>
  </si>
  <si>
    <t>VivoBook M413U</t>
  </si>
  <si>
    <t>VivoBook X712F</t>
  </si>
  <si>
    <t>Zenbook UM425I</t>
  </si>
  <si>
    <t>Zephyrus GA401Q</t>
  </si>
  <si>
    <t>Zephyrus GA503Q</t>
  </si>
  <si>
    <t>1920x1080/2160x1440</t>
  </si>
  <si>
    <t>Alienware m15 R4</t>
  </si>
  <si>
    <t>Inspiron 5593</t>
  </si>
  <si>
    <t>Latitude 7320</t>
  </si>
  <si>
    <t>Latitude 7400</t>
  </si>
  <si>
    <t>Latitude 7420</t>
  </si>
  <si>
    <t>Latitude 7520</t>
  </si>
  <si>
    <t>Vostro 5502</t>
  </si>
  <si>
    <t>Int / MX350</t>
  </si>
  <si>
    <t>XPS 13 9370</t>
  </si>
  <si>
    <t>1920x1080/3200x1800</t>
  </si>
  <si>
    <t>EliteBook 840 G8</t>
  </si>
  <si>
    <t>EliteBook 850 G8</t>
  </si>
  <si>
    <t>Envy 14-eb0000</t>
  </si>
  <si>
    <t>HP 14s-dq0000</t>
  </si>
  <si>
    <t>HP 14s-fq1000</t>
  </si>
  <si>
    <t>HP 15s-fq3000</t>
  </si>
  <si>
    <t>Pavilion 15-eh1000</t>
  </si>
  <si>
    <t>Pavilion x360 15-dq1000</t>
  </si>
  <si>
    <t>Int/M535</t>
  </si>
  <si>
    <t>Radeon 530</t>
  </si>
  <si>
    <t>Probook x360 11 G5</t>
  </si>
  <si>
    <t>Spectre x360 14-ea0000</t>
  </si>
  <si>
    <t>ZBook Firefly 14 G8</t>
  </si>
  <si>
    <t>Quadro T500</t>
  </si>
  <si>
    <t>ZBook Firefly 15 G8</t>
  </si>
  <si>
    <t>IdeaPad 3 14IIL05</t>
  </si>
  <si>
    <t>IdeaPad 3 14ITL6</t>
  </si>
  <si>
    <t>IdeaPad 3 15ADA05</t>
  </si>
  <si>
    <t>IdeaPad 330-15AST</t>
  </si>
  <si>
    <t>Radeon 530/MX110</t>
  </si>
  <si>
    <t>IdeaPad 5 14ALC05</t>
  </si>
  <si>
    <t>IdeaPad S340-15IWL</t>
  </si>
  <si>
    <t>Legion 5 15ACH6H</t>
  </si>
  <si>
    <t>Legion Creator 7i 15IMH05</t>
  </si>
  <si>
    <t>ThinkPad L390</t>
  </si>
  <si>
    <t>ThinkPad L480</t>
  </si>
  <si>
    <t>ThinkPad L580</t>
  </si>
  <si>
    <t>ThinkPad L590</t>
  </si>
  <si>
    <t>ThinkPad X1 Yoga G6</t>
  </si>
  <si>
    <t>Yoga 730-15IWL</t>
  </si>
  <si>
    <t>Creator 15 A10ST</t>
  </si>
  <si>
    <t>Creator 15 A10UT</t>
  </si>
  <si>
    <t>Modern 14 B11S</t>
  </si>
  <si>
    <t>Modern 15 A10R</t>
  </si>
  <si>
    <t>MSI GP75C</t>
  </si>
  <si>
    <t>Prestige 14 Evo A11M</t>
  </si>
  <si>
    <t>Summit B14 A11M</t>
  </si>
  <si>
    <t>Summit B15 A11M</t>
  </si>
  <si>
    <t>Honor MagicBook 14 2021 (53011T)</t>
  </si>
  <si>
    <t>Honor MagicBook 15 2021 (53011T)</t>
  </si>
  <si>
    <t>Q2`21</t>
  </si>
  <si>
    <t>ThinkPad X1 Titanium Yoga Gen1</t>
  </si>
  <si>
    <t>4`21</t>
  </si>
  <si>
    <t>_5</t>
  </si>
  <si>
    <t>Aspire A715-42G</t>
  </si>
  <si>
    <t>Aspire AN517-53</t>
  </si>
  <si>
    <t>Aspire Nitro AN517-41</t>
  </si>
  <si>
    <t>Predator Helios 300 PH315-51</t>
  </si>
  <si>
    <t>GTX1060</t>
  </si>
  <si>
    <t>Swift SF314-41</t>
  </si>
  <si>
    <t>Swift SF515-51T</t>
  </si>
  <si>
    <t>TravelMate P259-MG</t>
  </si>
  <si>
    <t>Skylake</t>
  </si>
  <si>
    <t>Asus A516M</t>
  </si>
  <si>
    <t>Asus D515D</t>
  </si>
  <si>
    <t>Asus FX506Q</t>
  </si>
  <si>
    <t>Asus R565J</t>
  </si>
  <si>
    <t>Asus X415J</t>
  </si>
  <si>
    <t>GTX1650, GTX1650 + Ext. Doc-station with RTX3080</t>
  </si>
  <si>
    <t>VivoBook M413D</t>
  </si>
  <si>
    <t>VivoBook X712J</t>
  </si>
  <si>
    <t>ZenBook Pro Duo UX582L</t>
  </si>
  <si>
    <t>Latitude 3400</t>
  </si>
  <si>
    <t>Latitude 5420 Rugged</t>
  </si>
  <si>
    <t>Latitude 7424 Rugged</t>
  </si>
  <si>
    <t>Chromebook 14 G6</t>
  </si>
  <si>
    <t>EliteBook 830 G8</t>
  </si>
  <si>
    <t>Elitebook x360 1040 G8</t>
  </si>
  <si>
    <t>HP 15s-eq2000</t>
  </si>
  <si>
    <t>Omen 15-en1000</t>
  </si>
  <si>
    <t>ProBook x360 435 G8</t>
  </si>
  <si>
    <t>IdeaPad L340-17IWL</t>
  </si>
  <si>
    <t>Legion 7 16ACH6H</t>
  </si>
  <si>
    <t>RTX3060, RTX3080</t>
  </si>
  <si>
    <t>ThinkPad P14s Gen2</t>
  </si>
  <si>
    <t>ThinkPad T14 Gen2</t>
  </si>
  <si>
    <t>ThinkPad T15 Gen2</t>
  </si>
  <si>
    <t>ThinkPad X1 Carbon Gen9</t>
  </si>
  <si>
    <t>1920×1200/3840x2400</t>
  </si>
  <si>
    <t>MSI GF75CML</t>
  </si>
  <si>
    <t>RTX</t>
  </si>
  <si>
    <t>GTX</t>
  </si>
  <si>
    <t>TravelMate B118-M</t>
  </si>
  <si>
    <t>5`21</t>
  </si>
  <si>
    <t>May`2021</t>
  </si>
  <si>
    <t>Total Vendors sales, Units, 5`21</t>
  </si>
  <si>
    <t>_17</t>
  </si>
  <si>
    <t>U</t>
  </si>
  <si>
    <t>x</t>
  </si>
  <si>
    <t>HP Envy 13-ba1000</t>
  </si>
  <si>
    <t>Asus ZenBook S UX393E</t>
  </si>
  <si>
    <t>Lenovo ThinkBook 13s-ITL Gen2</t>
  </si>
  <si>
    <t>13” сенсорный 2-in-1</t>
  </si>
  <si>
    <t>Asus ZenBook Flip S UX371E</t>
  </si>
  <si>
    <t>Asus ZenBook Flip UX363EA</t>
  </si>
  <si>
    <t>Dell XPS 13 9310 2-in-1</t>
  </si>
  <si>
    <t>HP ENVY x360 13-bd0000</t>
  </si>
  <si>
    <t>HP Spectre x360 13-aw2000</t>
  </si>
  <si>
    <t>Lenovo ThinkPad X1 Nano Gen1</t>
  </si>
  <si>
    <t>Lenovo ThinkPad X1 Titanium Yoga Gen1</t>
  </si>
  <si>
    <t>14” не сенсорный</t>
  </si>
  <si>
    <t>Acer Swift 3 SF314-59</t>
  </si>
  <si>
    <t>Asus ExpertBook B9400C</t>
  </si>
  <si>
    <t>Asus VivoBook S14 S435EA</t>
  </si>
  <si>
    <t>Asus ZenBook 14 Ultralight UX435E</t>
  </si>
  <si>
    <t>Asus Zenbook Duo UX482E</t>
  </si>
  <si>
    <t>Dell Inspiron 14 7400</t>
  </si>
  <si>
    <t>Lenovo ThinkPad X1 Carbon Gen9</t>
  </si>
  <si>
    <t>MSI Prestige 14 Evo A11M</t>
  </si>
  <si>
    <t>14” сенсорный 2-in-1</t>
  </si>
  <si>
    <t>Acer Swift 5 SF514-55TA</t>
  </si>
  <si>
    <t>HP Spectre x360 Convertible 14-ea0000</t>
  </si>
  <si>
    <t>Lenovo Yoga 7 14ITL05</t>
  </si>
  <si>
    <t>Lenovo Yoga 9i 14ITL5</t>
  </si>
  <si>
    <t>Lenovo Yoga Slim 9 14ITL5</t>
  </si>
  <si>
    <t>От 15” не сенсорный</t>
  </si>
  <si>
    <t>LG Gram 16T90P</t>
  </si>
  <si>
    <t>От 15” сенсорный 2-in-1</t>
  </si>
  <si>
    <t>Lenovo Yoga 7 15ITL5</t>
  </si>
  <si>
    <t>e</t>
  </si>
  <si>
    <t>HP Pavilion x360 14-dw1000 (2-in-1)</t>
  </si>
  <si>
    <t>Acer Spin 3 SP314-54 (2-in-1)</t>
  </si>
  <si>
    <t>Asus VivoBook M413U</t>
  </si>
  <si>
    <t>Acer Swift 3 SF314-42</t>
  </si>
  <si>
    <t>Asus Zenbook UX325E</t>
  </si>
  <si>
    <t>Lenovo IdeaPad 5 14ARE05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</si>
</sst>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%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0"/>
      <color indexed="8"/>
      <name val="Arial Cyr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1"/>
      <name val="Arial Cyr"/>
      <charset val="204"/>
    </font>
    <font>
      <sz val="8"/>
      <color rgb="FFFF0000"/>
      <name val="Arial Cyr"/>
      <charset val="204"/>
    </font>
    <font>
      <b/>
      <sz val="13.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116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3" fontId="0" fillId="0" borderId="0" xfId="0" applyNumberForma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3" fontId="0" fillId="0" borderId="0" xfId="0" pivotButton="1" applyNumberFormat="1"/>
    <xf numFmtId="0" fontId="0" fillId="0" borderId="0" xfId="0" applyFill="1"/>
    <xf numFmtId="0" fontId="5" fillId="0" borderId="0" xfId="0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/>
    <xf numFmtId="3" fontId="0" fillId="0" borderId="0" xfId="0" applyNumberFormat="1" applyFill="1" applyAlignment="1">
      <alignment horizontal="left"/>
    </xf>
    <xf numFmtId="3" fontId="0" fillId="0" borderId="0" xfId="0" applyNumberFormat="1" applyFill="1"/>
    <xf numFmtId="0" fontId="0" fillId="0" borderId="0" xfId="0" applyFont="1" applyFill="1"/>
    <xf numFmtId="0" fontId="8" fillId="0" borderId="0" xfId="0" applyFont="1" applyFill="1"/>
    <xf numFmtId="0" fontId="9" fillId="0" borderId="0" xfId="0" applyFont="1" applyFill="1" applyBorder="1"/>
    <xf numFmtId="0" fontId="0" fillId="0" borderId="1" xfId="0" applyBorder="1"/>
    <xf numFmtId="9" fontId="0" fillId="0" borderId="1" xfId="1" applyFont="1" applyBorder="1"/>
    <xf numFmtId="0" fontId="10" fillId="0" borderId="0" xfId="0" applyFont="1"/>
    <xf numFmtId="3" fontId="3" fillId="0" borderId="0" xfId="0" applyNumberFormat="1" applyFont="1"/>
    <xf numFmtId="3" fontId="11" fillId="0" borderId="0" xfId="0" applyNumberFormat="1" applyFont="1"/>
    <xf numFmtId="3" fontId="2" fillId="0" borderId="1" xfId="0" applyNumberFormat="1" applyFont="1" applyBorder="1"/>
    <xf numFmtId="3" fontId="0" fillId="0" borderId="1" xfId="0" applyNumberFormat="1" applyBorder="1" applyAlignment="1">
      <alignment horizontal="left"/>
    </xf>
    <xf numFmtId="3" fontId="2" fillId="0" borderId="0" xfId="0" applyNumberFormat="1" applyFont="1"/>
    <xf numFmtId="3" fontId="0" fillId="2" borderId="0" xfId="0" applyNumberFormat="1" applyFill="1"/>
    <xf numFmtId="3" fontId="7" fillId="0" borderId="0" xfId="2" applyNumberFormat="1" applyFont="1" applyAlignment="1"/>
    <xf numFmtId="3" fontId="7" fillId="0" borderId="0" xfId="3" applyNumberFormat="1" applyFont="1" applyAlignment="1"/>
    <xf numFmtId="3" fontId="0" fillId="0" borderId="0" xfId="0" applyNumberFormat="1" applyAlignment="1">
      <alignment horizontal="left" indent="1"/>
    </xf>
    <xf numFmtId="3" fontId="0" fillId="0" borderId="0" xfId="0" applyNumberFormat="1" applyAlignment="1">
      <alignment horizontal="left" indent="2"/>
    </xf>
    <xf numFmtId="3" fontId="2" fillId="4" borderId="2" xfId="0" applyNumberFormat="1" applyFont="1" applyFill="1" applyBorder="1"/>
    <xf numFmtId="9" fontId="0" fillId="0" borderId="0" xfId="0" applyNumberFormat="1" applyFill="1"/>
    <xf numFmtId="3" fontId="3" fillId="5" borderId="0" xfId="0" applyNumberFormat="1" applyFont="1" applyFill="1"/>
    <xf numFmtId="3" fontId="0" fillId="5" borderId="0" xfId="0" applyNumberFormat="1" applyFill="1"/>
    <xf numFmtId="0" fontId="3" fillId="5" borderId="0" xfId="0" applyFont="1" applyFill="1"/>
    <xf numFmtId="0" fontId="0" fillId="5" borderId="0" xfId="0" applyFill="1"/>
    <xf numFmtId="3" fontId="7" fillId="5" borderId="0" xfId="2" applyNumberFormat="1" applyFont="1" applyFill="1" applyAlignment="1"/>
    <xf numFmtId="3" fontId="7" fillId="5" borderId="0" xfId="3" applyNumberFormat="1" applyFont="1" applyFill="1" applyAlignment="1"/>
    <xf numFmtId="3" fontId="11" fillId="5" borderId="0" xfId="0" applyNumberFormat="1" applyFont="1" applyFill="1"/>
    <xf numFmtId="3" fontId="2" fillId="0" borderId="0" xfId="0" applyNumberFormat="1" applyFont="1" applyAlignment="1">
      <alignment horizontal="left"/>
    </xf>
    <xf numFmtId="3" fontId="3" fillId="5" borderId="0" xfId="0" applyNumberFormat="1" applyFont="1" applyFill="1" applyAlignment="1">
      <alignment horizontal="left"/>
    </xf>
    <xf numFmtId="3" fontId="3" fillId="0" borderId="0" xfId="0" applyNumberFormat="1" applyFont="1" applyFill="1" applyAlignment="1">
      <alignment horizontal="left"/>
    </xf>
    <xf numFmtId="3" fontId="3" fillId="0" borderId="0" xfId="0" applyNumberFormat="1" applyFont="1" applyFill="1"/>
    <xf numFmtId="3" fontId="0" fillId="0" borderId="0" xfId="0" applyNumberFormat="1" applyAlignment="1">
      <alignment wrapText="1"/>
    </xf>
    <xf numFmtId="3" fontId="0" fillId="0" borderId="1" xfId="0" applyNumberFormat="1" applyBorder="1"/>
    <xf numFmtId="0" fontId="0" fillId="0" borderId="4" xfId="0" applyBorder="1"/>
    <xf numFmtId="3" fontId="2" fillId="0" borderId="5" xfId="0" applyNumberFormat="1" applyFont="1" applyBorder="1"/>
    <xf numFmtId="0" fontId="0" fillId="0" borderId="6" xfId="0" applyBorder="1"/>
    <xf numFmtId="3" fontId="2" fillId="0" borderId="7" xfId="0" applyNumberFormat="1" applyFont="1" applyBorder="1"/>
    <xf numFmtId="0" fontId="0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3" fontId="2" fillId="6" borderId="1" xfId="0" applyNumberFormat="1" applyFont="1" applyFill="1" applyBorder="1"/>
    <xf numFmtId="3" fontId="0" fillId="0" borderId="1" xfId="0" applyNumberFormat="1" applyFill="1" applyBorder="1" applyAlignment="1">
      <alignment horizontal="left"/>
    </xf>
    <xf numFmtId="3" fontId="2" fillId="6" borderId="1" xfId="0" applyNumberFormat="1" applyFont="1" applyFill="1" applyBorder="1" applyAlignment="1">
      <alignment horizontal="left"/>
    </xf>
    <xf numFmtId="3" fontId="0" fillId="0" borderId="1" xfId="0" applyNumberFormat="1" applyFill="1" applyBorder="1"/>
    <xf numFmtId="9" fontId="2" fillId="6" borderId="1" xfId="1" applyFont="1" applyFill="1" applyBorder="1"/>
    <xf numFmtId="9" fontId="0" fillId="0" borderId="1" xfId="1" applyFont="1" applyBorder="1" applyAlignment="1">
      <alignment horizontal="left"/>
    </xf>
    <xf numFmtId="0" fontId="2" fillId="5" borderId="0" xfId="0" applyFont="1" applyFill="1"/>
    <xf numFmtId="0" fontId="8" fillId="0" borderId="0" xfId="0" applyFont="1"/>
    <xf numFmtId="0" fontId="12" fillId="0" borderId="0" xfId="0" applyFont="1" applyFill="1"/>
    <xf numFmtId="3" fontId="2" fillId="4" borderId="1" xfId="0" applyNumberFormat="1" applyFont="1" applyFill="1" applyBorder="1"/>
    <xf numFmtId="9" fontId="0" fillId="0" borderId="1" xfId="0" applyNumberFormat="1" applyBorder="1"/>
    <xf numFmtId="3" fontId="2" fillId="7" borderId="0" xfId="0" applyNumberFormat="1" applyFont="1" applyFill="1"/>
    <xf numFmtId="3" fontId="2" fillId="5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9" fontId="2" fillId="0" borderId="0" xfId="0" applyNumberFormat="1" applyFont="1" applyFill="1"/>
    <xf numFmtId="3" fontId="0" fillId="3" borderId="1" xfId="0" applyNumberFormat="1" applyFill="1" applyBorder="1"/>
    <xf numFmtId="3" fontId="2" fillId="3" borderId="1" xfId="0" applyNumberFormat="1" applyFont="1" applyFill="1" applyBorder="1"/>
    <xf numFmtId="0" fontId="0" fillId="3" borderId="8" xfId="0" applyFill="1" applyBorder="1"/>
    <xf numFmtId="0" fontId="2" fillId="3" borderId="8" xfId="0" applyFont="1" applyFill="1" applyBorder="1"/>
    <xf numFmtId="3" fontId="2" fillId="0" borderId="9" xfId="0" applyNumberFormat="1" applyFont="1" applyBorder="1"/>
    <xf numFmtId="0" fontId="2" fillId="0" borderId="9" xfId="0" applyFont="1" applyBorder="1"/>
    <xf numFmtId="9" fontId="1" fillId="0" borderId="1" xfId="1" applyNumberFormat="1" applyFont="1" applyBorder="1"/>
    <xf numFmtId="9" fontId="0" fillId="0" borderId="1" xfId="1" applyNumberFormat="1" applyFont="1" applyBorder="1"/>
    <xf numFmtId="9" fontId="2" fillId="0" borderId="1" xfId="1" applyNumberFormat="1" applyFont="1" applyBorder="1"/>
    <xf numFmtId="3" fontId="2" fillId="3" borderId="1" xfId="0" applyNumberFormat="1" applyFont="1" applyFill="1" applyBorder="1" applyAlignment="1">
      <alignment horizontal="left"/>
    </xf>
    <xf numFmtId="3" fontId="11" fillId="5" borderId="0" xfId="0" applyNumberFormat="1" applyFont="1" applyFill="1" applyAlignment="1">
      <alignment horizontal="left"/>
    </xf>
    <xf numFmtId="0" fontId="10" fillId="5" borderId="0" xfId="0" applyFont="1" applyFill="1"/>
    <xf numFmtId="0" fontId="13" fillId="3" borderId="1" xfId="0" applyFont="1" applyFill="1" applyBorder="1"/>
    <xf numFmtId="165" fontId="14" fillId="3" borderId="1" xfId="1" applyNumberFormat="1" applyFont="1" applyFill="1" applyBorder="1" applyAlignment="1"/>
    <xf numFmtId="9" fontId="15" fillId="3" borderId="1" xfId="1" applyFont="1" applyFill="1" applyBorder="1" applyAlignment="1"/>
    <xf numFmtId="9" fontId="2" fillId="0" borderId="0" xfId="0" applyNumberFormat="1" applyFont="1"/>
    <xf numFmtId="9" fontId="0" fillId="0" borderId="0" xfId="0" applyNumberFormat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/>
    <xf numFmtId="9" fontId="0" fillId="0" borderId="1" xfId="0" applyNumberFormat="1" applyFill="1" applyBorder="1"/>
    <xf numFmtId="3" fontId="10" fillId="0" borderId="0" xfId="0" applyNumberFormat="1" applyFont="1" applyAlignment="1">
      <alignment horizontal="left"/>
    </xf>
    <xf numFmtId="3" fontId="10" fillId="0" borderId="0" xfId="0" applyNumberFormat="1" applyFont="1"/>
    <xf numFmtId="165" fontId="0" fillId="0" borderId="1" xfId="0" applyNumberFormat="1" applyFont="1" applyBorder="1"/>
    <xf numFmtId="3" fontId="0" fillId="0" borderId="3" xfId="0" applyNumberFormat="1" applyFont="1" applyFill="1" applyBorder="1" applyAlignment="1">
      <alignment horizontal="left"/>
    </xf>
    <xf numFmtId="3" fontId="0" fillId="0" borderId="3" xfId="0" applyNumberFormat="1" applyFont="1" applyFill="1" applyBorder="1"/>
    <xf numFmtId="3" fontId="8" fillId="0" borderId="0" xfId="0" applyNumberFormat="1" applyFont="1"/>
    <xf numFmtId="0" fontId="16" fillId="8" borderId="1" xfId="0" applyFont="1" applyFill="1" applyBorder="1" applyAlignment="1"/>
    <xf numFmtId="0" fontId="16" fillId="8" borderId="9" xfId="0" applyFont="1" applyFill="1" applyBorder="1" applyAlignment="1"/>
    <xf numFmtId="10" fontId="0" fillId="0" borderId="0" xfId="0" applyNumberFormat="1"/>
    <xf numFmtId="1" fontId="0" fillId="0" borderId="0" xfId="1" applyNumberFormat="1" applyFont="1"/>
    <xf numFmtId="165" fontId="0" fillId="0" borderId="0" xfId="0" applyNumberFormat="1"/>
    <xf numFmtId="0" fontId="0" fillId="9" borderId="0" xfId="0" applyFill="1"/>
    <xf numFmtId="0" fontId="9" fillId="9" borderId="0" xfId="0" applyFont="1" applyFill="1" applyBorder="1"/>
    <xf numFmtId="9" fontId="15" fillId="3" borderId="1" xfId="1" applyNumberFormat="1" applyFont="1" applyFill="1" applyBorder="1" applyAlignment="1"/>
    <xf numFmtId="0" fontId="0" fillId="0" borderId="0" xfId="0" applyNumberFormat="1"/>
    <xf numFmtId="0" fontId="0" fillId="0" borderId="0" xfId="0" applyNumberFormat="1" applyFill="1"/>
    <xf numFmtId="10" fontId="2" fillId="0" borderId="0" xfId="0" applyNumberFormat="1" applyFont="1"/>
    <xf numFmtId="165" fontId="0" fillId="0" borderId="1" xfId="1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8" fillId="0" borderId="0" xfId="8" applyAlignment="1">
      <alignment horizontal="left" vertical="center" indent="1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3" fontId="19" fillId="0" borderId="0" xfId="0" applyNumberFormat="1" applyFont="1" applyAlignment="1">
      <alignment horizontal="left" vertical="center" wrapText="1"/>
    </xf>
  </cellXfs>
  <cellStyles count="9">
    <cellStyle name="Гиперссылка" xfId="8" builtinId="8"/>
    <cellStyle name="Обычный" xfId="0" builtinId="0"/>
    <cellStyle name="Обычный 2" xfId="4"/>
    <cellStyle name="Обычный 3" xfId="2"/>
    <cellStyle name="Обычный 3 2" xfId="6"/>
    <cellStyle name="Процентный" xfId="1" builtinId="5"/>
    <cellStyle name="Процентный 2" xfId="3"/>
    <cellStyle name="Процентный 2 2" xfId="7"/>
    <cellStyle name="Финансовый 2" xfId="5"/>
  </cellStyles>
  <dxfs count="152">
    <dxf>
      <numFmt numFmtId="13" formatCode="0%"/>
    </dxf>
    <dxf>
      <numFmt numFmtId="3" formatCode="#,##0"/>
    </dxf>
    <dxf>
      <numFmt numFmtId="13" formatCode="0%"/>
    </dxf>
    <dxf>
      <numFmt numFmtId="14" formatCode="0.00%"/>
    </dxf>
    <dxf>
      <numFmt numFmtId="13" formatCode="0%"/>
    </dxf>
    <dxf>
      <numFmt numFmtId="165" formatCode="0.0%"/>
    </dxf>
    <dxf>
      <numFmt numFmtId="13" formatCode="0%"/>
    </dxf>
    <dxf>
      <font>
        <b/>
      </font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font>
        <b/>
      </font>
    </dxf>
    <dxf>
      <font>
        <b/>
      </font>
    </dxf>
    <dxf>
      <numFmt numFmtId="13" formatCode="0%"/>
    </dxf>
    <dxf>
      <numFmt numFmtId="165" formatCode="0.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5" formatCode="0.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alignment wrapText="1" readingOrder="0"/>
    </dxf>
    <dxf>
      <numFmt numFmtId="13" formatCode="0%"/>
    </dxf>
    <dxf>
      <numFmt numFmtId="3" formatCode="#,##0"/>
    </dxf>
    <dxf>
      <numFmt numFmtId="165" formatCode="0.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4" formatCode="0.00%"/>
    </dxf>
    <dxf>
      <numFmt numFmtId="166" formatCode="0.000%"/>
    </dxf>
    <dxf>
      <numFmt numFmtId="167" formatCode="0.0000%"/>
    </dxf>
    <dxf>
      <numFmt numFmtId="166" formatCode="0.000%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65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4" formatCode="0.0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  <dxf>
      <numFmt numFmtId="3" formatCode="#,##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%"/>
    </dxf>
    <dxf>
      <numFmt numFmtId="165" formatCode="0.0%"/>
    </dxf>
    <dxf>
      <numFmt numFmtId="165" formatCode="0.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13" formatCode="0%"/>
    </dxf>
    <dxf>
      <numFmt numFmtId="3" formatCode="#,##0"/>
    </dxf>
    <dxf>
      <numFmt numFmtId="13" formatCode="0%"/>
    </dxf>
    <dxf>
      <numFmt numFmtId="3" formatCode="#,##0"/>
    </dxf>
  </dxfs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147690320219784"/>
          <c:y val="2.9374342647602261E-2"/>
          <c:w val="0.74819544156245177"/>
          <c:h val="0.65751312335958001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Summary!$A$19</c:f>
              <c:strCache>
                <c:ptCount val="1"/>
                <c:pt idx="0">
                  <c:v>DIS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Summary!$B$19:$O$19</c:f>
              <c:numCache>
                <c:formatCode>#,##0</c:formatCode>
                <c:ptCount val="14"/>
                <c:pt idx="0">
                  <c:v>204620</c:v>
                </c:pt>
                <c:pt idx="1">
                  <c:v>150940</c:v>
                </c:pt>
                <c:pt idx="2">
                  <c:v>239990</c:v>
                </c:pt>
                <c:pt idx="3">
                  <c:v>257720</c:v>
                </c:pt>
                <c:pt idx="4">
                  <c:v>327790</c:v>
                </c:pt>
                <c:pt idx="5">
                  <c:v>270230</c:v>
                </c:pt>
                <c:pt idx="6">
                  <c:v>221160</c:v>
                </c:pt>
                <c:pt idx="7">
                  <c:v>251290</c:v>
                </c:pt>
                <c:pt idx="8">
                  <c:v>277040</c:v>
                </c:pt>
                <c:pt idx="9">
                  <c:v>138010</c:v>
                </c:pt>
                <c:pt idx="10">
                  <c:v>195120</c:v>
                </c:pt>
                <c:pt idx="11">
                  <c:v>196060</c:v>
                </c:pt>
                <c:pt idx="12">
                  <c:v>218450</c:v>
                </c:pt>
                <c:pt idx="13">
                  <c:v>174000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D1-4C8B-98AF-F96CAEA1577E}"/>
            </c:ext>
          </c:extLst>
        </c:ser>
        <c:ser>
          <c:idx val="0"/>
          <c:order val="1"/>
          <c:tx>
            <c:strRef>
              <c:f>Summary!$A$20</c:f>
              <c:strCache>
                <c:ptCount val="1"/>
                <c:pt idx="0">
                  <c:v>DirectRET</c:v>
                </c:pt>
              </c:strCache>
            </c:strRef>
          </c:tx>
          <c:spPr>
            <a:solidFill>
              <a:srgbClr val="FF5050"/>
            </a:solidFill>
          </c:spPr>
          <c:invertIfNegative val="0"/>
          <c:cat>
            <c:strRef>
              <c:f>Summary!$B$18:$O$18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Summary!$B$20:$O$20</c:f>
              <c:numCache>
                <c:formatCode>#,##0</c:formatCode>
                <c:ptCount val="14"/>
                <c:pt idx="0">
                  <c:v>63670</c:v>
                </c:pt>
                <c:pt idx="1">
                  <c:v>99050</c:v>
                </c:pt>
                <c:pt idx="2">
                  <c:v>95670</c:v>
                </c:pt>
                <c:pt idx="3">
                  <c:v>172770</c:v>
                </c:pt>
                <c:pt idx="4">
                  <c:v>158260</c:v>
                </c:pt>
                <c:pt idx="5">
                  <c:v>141280</c:v>
                </c:pt>
                <c:pt idx="6">
                  <c:v>122480</c:v>
                </c:pt>
                <c:pt idx="7">
                  <c:v>134980</c:v>
                </c:pt>
                <c:pt idx="8">
                  <c:v>135450</c:v>
                </c:pt>
                <c:pt idx="9">
                  <c:v>117030</c:v>
                </c:pt>
                <c:pt idx="10">
                  <c:v>119030</c:v>
                </c:pt>
                <c:pt idx="11">
                  <c:v>109250</c:v>
                </c:pt>
                <c:pt idx="12">
                  <c:v>100530</c:v>
                </c:pt>
                <c:pt idx="13">
                  <c:v>94390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D1-4C8B-98AF-F96CAEA15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270272"/>
        <c:axId val="137786880"/>
      </c:barChart>
      <c:catAx>
        <c:axId val="812702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7786880"/>
        <c:crosses val="autoZero"/>
        <c:auto val="1"/>
        <c:lblAlgn val="ctr"/>
        <c:lblOffset val="100"/>
        <c:noMultiLvlLbl val="0"/>
      </c:catAx>
      <c:valAx>
        <c:axId val="13778688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8127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6867405820595953"/>
          <c:y val="0.80054206765820934"/>
          <c:w val="0.2874533927744326"/>
          <c:h val="0.1674343832020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77217339862294"/>
          <c:y val="5.1400554097404488E-2"/>
          <c:w val="0.80776399990316894"/>
          <c:h val="0.8971988918051909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F6228"/>
            </a:solidFill>
          </c:spPr>
          <c:invertIfNegative val="1"/>
          <c:cat>
            <c:strRef>
              <c:f>Summary!$B$41:$O$41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Summary!$B$42:$O$42</c:f>
              <c:numCache>
                <c:formatCode>0%</c:formatCode>
                <c:ptCount val="14"/>
                <c:pt idx="0">
                  <c:v>0.26695315451454477</c:v>
                </c:pt>
                <c:pt idx="1">
                  <c:v>0.41814159292035397</c:v>
                </c:pt>
                <c:pt idx="2">
                  <c:v>0.47575291272807213</c:v>
                </c:pt>
                <c:pt idx="3">
                  <c:v>0.7835273646269213</c:v>
                </c:pt>
                <c:pt idx="4">
                  <c:v>0.41684885585191661</c:v>
                </c:pt>
                <c:pt idx="5">
                  <c:v>0.29012132802457913</c:v>
                </c:pt>
                <c:pt idx="6">
                  <c:v>0.11611289746337977</c:v>
                </c:pt>
                <c:pt idx="7">
                  <c:v>-2.2645615100450382E-2</c:v>
                </c:pt>
                <c:pt idx="8">
                  <c:v>4.1457318150831923E-2</c:v>
                </c:pt>
                <c:pt idx="9">
                  <c:v>-6.7597704090958943E-2</c:v>
                </c:pt>
                <c:pt idx="10">
                  <c:v>0.24603363477709028</c:v>
                </c:pt>
                <c:pt idx="11">
                  <c:v>-0.25996218731820825</c:v>
                </c:pt>
                <c:pt idx="12">
                  <c:v>0.18893734391889375</c:v>
                </c:pt>
                <c:pt idx="13">
                  <c:v>7.3602944117764704E-2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86E-4F20-A4DD-B9F21FC0D498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953735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147008"/>
        <c:axId val="81148544"/>
      </c:barChart>
      <c:catAx>
        <c:axId val="81147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48544"/>
        <c:crosses val="autoZero"/>
        <c:auto val="1"/>
        <c:lblAlgn val="ctr"/>
        <c:lblOffset val="100"/>
        <c:noMultiLvlLbl val="0"/>
      </c:catAx>
      <c:valAx>
        <c:axId val="81148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47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Summary!$A$190</c:f>
              <c:strCache>
                <c:ptCount val="1"/>
                <c:pt idx="0">
                  <c:v>Intel</c:v>
                </c:pt>
              </c:strCache>
            </c:strRef>
          </c:tx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Summary!$B$190:$F$190</c:f>
              <c:numCache>
                <c:formatCode>0%</c:formatCode>
                <c:ptCount val="5"/>
                <c:pt idx="0">
                  <c:v>0.56318382725889427</c:v>
                </c:pt>
                <c:pt idx="1">
                  <c:v>0.60486367363673632</c:v>
                </c:pt>
                <c:pt idx="2">
                  <c:v>0.56541923706408159</c:v>
                </c:pt>
                <c:pt idx="3">
                  <c:v>0.6250922863032744</c:v>
                </c:pt>
                <c:pt idx="4">
                  <c:v>0.58412262350858646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18-4E97-9138-B15F2C855E3F}"/>
            </c:ext>
          </c:extLst>
        </c:ser>
        <c:ser>
          <c:idx val="1"/>
          <c:order val="1"/>
          <c:tx>
            <c:strRef>
              <c:f>Summary!$A$191</c:f>
              <c:strCache>
                <c:ptCount val="1"/>
                <c:pt idx="0">
                  <c:v>AMD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Summary!$B$191:$F$191</c:f>
              <c:numCache>
                <c:formatCode>0%</c:formatCode>
                <c:ptCount val="5"/>
                <c:pt idx="0">
                  <c:v>0.36071299181218752</c:v>
                </c:pt>
                <c:pt idx="1">
                  <c:v>0.36356088560885608</c:v>
                </c:pt>
                <c:pt idx="2">
                  <c:v>0.38096961685341391</c:v>
                </c:pt>
                <c:pt idx="3">
                  <c:v>0.33593173210604538</c:v>
                </c:pt>
                <c:pt idx="4">
                  <c:v>0.37918687785926114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18-4E97-9138-B15F2C855E3F}"/>
            </c:ext>
          </c:extLst>
        </c:ser>
        <c:ser>
          <c:idx val="2"/>
          <c:order val="2"/>
          <c:tx>
            <c:strRef>
              <c:f>Summary!$A$192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 w="25400">
              <a:noFill/>
            </a:ln>
          </c:spPr>
          <c:cat>
            <c:strRef>
              <c:f>Summary!$B$189:$F$189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Summary!$B$192:$F$192</c:f>
              <c:numCache>
                <c:formatCode>0%</c:formatCode>
                <c:ptCount val="5"/>
                <c:pt idx="0">
                  <c:v>7.6103180928918199E-2</c:v>
                </c:pt>
                <c:pt idx="1">
                  <c:v>3.1575440754407547E-2</c:v>
                </c:pt>
                <c:pt idx="2">
                  <c:v>5.3611146082504509E-2</c:v>
                </c:pt>
                <c:pt idx="3">
                  <c:v>3.8975981590680282E-2</c:v>
                </c:pt>
                <c:pt idx="4">
                  <c:v>3.6690498632152464E-2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63008"/>
        <c:axId val="81164544"/>
      </c:areaChart>
      <c:catAx>
        <c:axId val="81163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64544"/>
        <c:crosses val="autoZero"/>
        <c:auto val="1"/>
        <c:lblAlgn val="ctr"/>
        <c:lblOffset val="100"/>
        <c:noMultiLvlLbl val="0"/>
      </c:catAx>
      <c:valAx>
        <c:axId val="811645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63008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47003058828172783"/>
          <c:y val="4.6770924467774859E-2"/>
          <c:w val="0.49222505081601642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Summary!$A$213</c:f>
              <c:strCache>
                <c:ptCount val="1"/>
                <c:pt idx="0">
                  <c:v>Prof. Workstation (Prof.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Summary!$B$213:$F$213</c:f>
              <c:numCache>
                <c:formatCode>0%</c:formatCode>
                <c:ptCount val="5"/>
                <c:pt idx="0">
                  <c:v>5.9126150278965292E-3</c:v>
                </c:pt>
                <c:pt idx="1">
                  <c:v>3.5055350553505533E-3</c:v>
                </c:pt>
                <c:pt idx="2">
                  <c:v>4.0916530278232409E-3</c:v>
                </c:pt>
                <c:pt idx="3">
                  <c:v>3.3558655736133083E-3</c:v>
                </c:pt>
                <c:pt idx="4">
                  <c:v>4.2357295570013102E-3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CB-4819-A02E-52358201C0C4}"/>
            </c:ext>
          </c:extLst>
        </c:ser>
        <c:ser>
          <c:idx val="1"/>
          <c:order val="1"/>
          <c:tx>
            <c:strRef>
              <c:f>Summary!$A$214</c:f>
              <c:strCache>
                <c:ptCount val="1"/>
                <c:pt idx="0">
                  <c:v>Full Size GM (15"&gt; Gamer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Summary!$B$214:$F$214</c:f>
              <c:numCache>
                <c:formatCode>0%</c:formatCode>
                <c:ptCount val="5"/>
                <c:pt idx="0">
                  <c:v>0.12015795956814723</c:v>
                </c:pt>
                <c:pt idx="1">
                  <c:v>0.15057913079130791</c:v>
                </c:pt>
                <c:pt idx="2">
                  <c:v>0.14366947836669605</c:v>
                </c:pt>
                <c:pt idx="3">
                  <c:v>0.13985809482717293</c:v>
                </c:pt>
                <c:pt idx="4">
                  <c:v>0.1783374330444378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9CB-4819-A02E-52358201C0C4}"/>
            </c:ext>
          </c:extLst>
        </c:ser>
        <c:ser>
          <c:idx val="2"/>
          <c:order val="2"/>
          <c:tx>
            <c:strRef>
              <c:f>Summary!$A$215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Summary!$B$215:$F$215</c:f>
              <c:numCache>
                <c:formatCode>0%</c:formatCode>
                <c:ptCount val="5"/>
                <c:pt idx="0">
                  <c:v>0.12288239982609955</c:v>
                </c:pt>
                <c:pt idx="1">
                  <c:v>0.13575748257482576</c:v>
                </c:pt>
                <c:pt idx="2">
                  <c:v>5.8316547064501241E-2</c:v>
                </c:pt>
                <c:pt idx="3">
                  <c:v>6.1000047940936768E-2</c:v>
                </c:pt>
                <c:pt idx="4">
                  <c:v>5.8242718223407437E-2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9CB-4819-A02E-52358201C0C4}"/>
            </c:ext>
          </c:extLst>
        </c:ser>
        <c:ser>
          <c:idx val="3"/>
          <c:order val="3"/>
          <c:tx>
            <c:strRef>
              <c:f>Summary!$A$216</c:f>
              <c:strCache>
                <c:ptCount val="1"/>
                <c:pt idx="0">
                  <c:v>Full Size LE (15"&gt;, Int GPU)</c:v>
                </c:pt>
              </c:strCache>
            </c:strRef>
          </c:tx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Summary!$B$216:$F$216</c:f>
              <c:numCache>
                <c:formatCode>0%</c:formatCode>
                <c:ptCount val="5"/>
                <c:pt idx="0">
                  <c:v>0.37277008912397652</c:v>
                </c:pt>
                <c:pt idx="1">
                  <c:v>0.37373411234112341</c:v>
                </c:pt>
                <c:pt idx="2">
                  <c:v>0.4221169583280876</c:v>
                </c:pt>
                <c:pt idx="3">
                  <c:v>0.43968071336113906</c:v>
                </c:pt>
                <c:pt idx="4">
                  <c:v>0.395842433159383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49CB-4819-A02E-52358201C0C4}"/>
            </c:ext>
          </c:extLst>
        </c:ser>
        <c:ser>
          <c:idx val="4"/>
          <c:order val="4"/>
          <c:tx>
            <c:strRef>
              <c:f>Summary!$A$217</c:f>
              <c:strCache>
                <c:ptCount val="1"/>
                <c:pt idx="0">
                  <c:v>Light (13"-14")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Summary!$B$217:$F$217</c:f>
              <c:numCache>
                <c:formatCode>0%</c:formatCode>
                <c:ptCount val="5"/>
                <c:pt idx="0">
                  <c:v>0.30885443083834507</c:v>
                </c:pt>
                <c:pt idx="1">
                  <c:v>0.28797662976629768</c:v>
                </c:pt>
                <c:pt idx="2">
                  <c:v>0.33125078685635151</c:v>
                </c:pt>
                <c:pt idx="3">
                  <c:v>0.32958435207823961</c:v>
                </c:pt>
                <c:pt idx="4">
                  <c:v>0.32955930021379803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49CB-4819-A02E-52358201C0C4}"/>
            </c:ext>
          </c:extLst>
        </c:ser>
        <c:ser>
          <c:idx val="5"/>
          <c:order val="5"/>
          <c:tx>
            <c:strRef>
              <c:f>Summary!$A$218</c:f>
              <c:strCache>
                <c:ptCount val="1"/>
                <c:pt idx="0">
                  <c:v>Mini (&lt;12")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Summary!$B$212:$F$212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Summary!$B$218:$F$218</c:f>
              <c:numCache>
                <c:formatCode>0%</c:formatCode>
                <c:ptCount val="5"/>
                <c:pt idx="0">
                  <c:v>6.9422505615535104E-2</c:v>
                </c:pt>
                <c:pt idx="1">
                  <c:v>4.8447109471094714E-2</c:v>
                </c:pt>
                <c:pt idx="2">
                  <c:v>4.0554576356540348E-2</c:v>
                </c:pt>
                <c:pt idx="3">
                  <c:v>2.6520926218898316E-2</c:v>
                </c:pt>
                <c:pt idx="4">
                  <c:v>3.3782385801972459E-2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49CB-4819-A02E-52358201C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95392"/>
        <c:axId val="81196928"/>
      </c:areaChart>
      <c:catAx>
        <c:axId val="8119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196928"/>
        <c:crosses val="autoZero"/>
        <c:auto val="1"/>
        <c:lblAlgn val="ctr"/>
        <c:lblOffset val="100"/>
        <c:noMultiLvlLbl val="0"/>
      </c:catAx>
      <c:valAx>
        <c:axId val="811969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1953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1.1128487368272076E-3"/>
          <c:y val="0.10070027704870224"/>
          <c:w val="0.37989876265466815"/>
          <c:h val="0.84952537182852139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035737148710069"/>
          <c:y val="5.1400554097404488E-2"/>
          <c:w val="0.4721940016644261"/>
          <c:h val="0.8326195683872849"/>
        </c:manualLayout>
      </c:layout>
      <c:areaChart>
        <c:grouping val="percentStacked"/>
        <c:varyColors val="0"/>
        <c:ser>
          <c:idx val="0"/>
          <c:order val="0"/>
          <c:tx>
            <c:strRef>
              <c:f>Summary!$A$108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Summary!$B$108:$F$108</c:f>
              <c:numCache>
                <c:formatCode>0%</c:formatCode>
                <c:ptCount val="5"/>
                <c:pt idx="0">
                  <c:v>0.20773212045169384</c:v>
                </c:pt>
                <c:pt idx="1">
                  <c:v>0.16788158522998567</c:v>
                </c:pt>
                <c:pt idx="2">
                  <c:v>0.22757197602436868</c:v>
                </c:pt>
                <c:pt idx="3">
                  <c:v>0.29421907329613139</c:v>
                </c:pt>
                <c:pt idx="4">
                  <c:v>0.27933231491486271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E5-4FF1-98B6-90F71491A224}"/>
            </c:ext>
          </c:extLst>
        </c:ser>
        <c:ser>
          <c:idx val="1"/>
          <c:order val="1"/>
          <c:tx>
            <c:strRef>
              <c:f>Summary!$A$109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Summary!$B$109:$F$109</c:f>
              <c:numCache>
                <c:formatCode>0%</c:formatCode>
                <c:ptCount val="5"/>
                <c:pt idx="0">
                  <c:v>0.1389193851944793</c:v>
                </c:pt>
                <c:pt idx="1">
                  <c:v>0.18456151519974534</c:v>
                </c:pt>
                <c:pt idx="2">
                  <c:v>0.21463430611509612</c:v>
                </c:pt>
                <c:pt idx="3">
                  <c:v>0.16888206157125837</c:v>
                </c:pt>
                <c:pt idx="4">
                  <c:v>0.21889787249897538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E5-4FF1-98B6-90F71491A224}"/>
            </c:ext>
          </c:extLst>
        </c:ser>
        <c:ser>
          <c:idx val="2"/>
          <c:order val="2"/>
          <c:tx>
            <c:strRef>
              <c:f>Summary!$A$110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Summary!$B$110:$F$110</c:f>
              <c:numCache>
                <c:formatCode>0%</c:formatCode>
                <c:ptCount val="5"/>
                <c:pt idx="0">
                  <c:v>0.2257685069008783</c:v>
                </c:pt>
                <c:pt idx="1">
                  <c:v>0.21448352697755849</c:v>
                </c:pt>
                <c:pt idx="2">
                  <c:v>0.12613409321673053</c:v>
                </c:pt>
                <c:pt idx="3">
                  <c:v>0.15461784437895792</c:v>
                </c:pt>
                <c:pt idx="4">
                  <c:v>0.11613696486456276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E5-4FF1-98B6-90F71491A224}"/>
            </c:ext>
          </c:extLst>
        </c:ser>
        <c:ser>
          <c:idx val="3"/>
          <c:order val="3"/>
          <c:tx>
            <c:strRef>
              <c:f>Summary!$A$111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Summary!$B$111:$F$111</c:f>
              <c:numCache>
                <c:formatCode>0%</c:formatCode>
                <c:ptCount val="5"/>
                <c:pt idx="0">
                  <c:v>0.16068067754077792</c:v>
                </c:pt>
                <c:pt idx="1">
                  <c:v>0.19334712716855004</c:v>
                </c:pt>
                <c:pt idx="2">
                  <c:v>0.11499787101634404</c:v>
                </c:pt>
                <c:pt idx="3">
                  <c:v>0.13091729889021256</c:v>
                </c:pt>
                <c:pt idx="4">
                  <c:v>0.10350609188121764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DE5-4FF1-98B6-90F71491A224}"/>
            </c:ext>
          </c:extLst>
        </c:ser>
        <c:ser>
          <c:idx val="4"/>
          <c:order val="4"/>
          <c:tx>
            <c:strRef>
              <c:f>Summary!$A$112</c:f>
              <c:strCache>
                <c:ptCount val="1"/>
                <c:pt idx="0">
                  <c:v>Apple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Summary!$B$112:$F$112</c:f>
              <c:numCache>
                <c:formatCode>0%</c:formatCode>
                <c:ptCount val="5"/>
                <c:pt idx="0">
                  <c:v>0.10806148055207027</c:v>
                </c:pt>
                <c:pt idx="1">
                  <c:v>0.10791023396466656</c:v>
                </c:pt>
                <c:pt idx="2">
                  <c:v>0.12335003766663391</c:v>
                </c:pt>
                <c:pt idx="3">
                  <c:v>7.1227036177816797E-2</c:v>
                </c:pt>
                <c:pt idx="4">
                  <c:v>0.13148776034874624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DE5-4FF1-98B6-90F71491A224}"/>
            </c:ext>
          </c:extLst>
        </c:ser>
        <c:ser>
          <c:idx val="5"/>
          <c:order val="5"/>
          <c:tx>
            <c:strRef>
              <c:f>Summary!$A$113</c:f>
              <c:strCache>
                <c:ptCount val="1"/>
                <c:pt idx="0">
                  <c:v>Other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Summary!$B$113:$F$113</c:f>
              <c:numCache>
                <c:formatCode>0%</c:formatCode>
                <c:ptCount val="5"/>
                <c:pt idx="0">
                  <c:v>3.3445734002509407E-2</c:v>
                </c:pt>
                <c:pt idx="1">
                  <c:v>4.1477001432436732E-2</c:v>
                </c:pt>
                <c:pt idx="2">
                  <c:v>8.0344567816317838E-2</c:v>
                </c:pt>
                <c:pt idx="3">
                  <c:v>5.2636528935983445E-2</c:v>
                </c:pt>
                <c:pt idx="4">
                  <c:v>4.0202690115130967E-2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3DE5-4FF1-98B6-90F71491A224}"/>
            </c:ext>
          </c:extLst>
        </c:ser>
        <c:ser>
          <c:idx val="6"/>
          <c:order val="6"/>
          <c:tx>
            <c:strRef>
              <c:f>Summary!$A$114</c:f>
              <c:strCache>
                <c:ptCount val="1"/>
                <c:pt idx="0">
                  <c:v>Dell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Summary!$B$114:$F$114</c:f>
              <c:numCache>
                <c:formatCode>0%</c:formatCode>
                <c:ptCount val="5"/>
                <c:pt idx="0">
                  <c:v>2.4349121706398996E-2</c:v>
                </c:pt>
                <c:pt idx="1">
                  <c:v>2.4988063027216297E-2</c:v>
                </c:pt>
                <c:pt idx="2">
                  <c:v>2.6432150928564411E-2</c:v>
                </c:pt>
                <c:pt idx="3">
                  <c:v>5.0442033983321838E-2</c:v>
                </c:pt>
                <c:pt idx="4">
                  <c:v>5.0635269570401278E-2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3DE5-4FF1-98B6-90F71491A224}"/>
            </c:ext>
          </c:extLst>
        </c:ser>
        <c:ser>
          <c:idx val="7"/>
          <c:order val="7"/>
          <c:tx>
            <c:strRef>
              <c:f>Summary!$A$115</c:f>
              <c:strCache>
                <c:ptCount val="1"/>
                <c:pt idx="0">
                  <c:v>MSI</c:v>
                </c:pt>
              </c:strCache>
            </c:strRef>
          </c:tx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Summary!$B$115:$F$115</c:f>
              <c:numCache>
                <c:formatCode>0%</c:formatCode>
                <c:ptCount val="5"/>
                <c:pt idx="0">
                  <c:v>2.811323713927227E-2</c:v>
                </c:pt>
                <c:pt idx="1">
                  <c:v>2.6356835906414133E-2</c:v>
                </c:pt>
                <c:pt idx="2">
                  <c:v>4.1629818872621273E-2</c:v>
                </c:pt>
                <c:pt idx="3">
                  <c:v>3.1851526741488494E-2</c:v>
                </c:pt>
                <c:pt idx="4">
                  <c:v>2.2802637952233688E-2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3DE5-4FF1-98B6-90F71491A224}"/>
            </c:ext>
          </c:extLst>
        </c:ser>
        <c:ser>
          <c:idx val="8"/>
          <c:order val="8"/>
          <c:tx>
            <c:strRef>
              <c:f>Summary!$A$116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Summary!$B$116:$F$116</c:f>
              <c:numCache>
                <c:formatCode>0%</c:formatCode>
                <c:ptCount val="5"/>
                <c:pt idx="0">
                  <c:v>4.5522271016311164E-2</c:v>
                </c:pt>
                <c:pt idx="1">
                  <c:v>2.3014483526977558E-2</c:v>
                </c:pt>
                <c:pt idx="2">
                  <c:v>2.7087222822704791E-2</c:v>
                </c:pt>
                <c:pt idx="3">
                  <c:v>2.714903755721362E-2</c:v>
                </c:pt>
                <c:pt idx="4">
                  <c:v>2.0269011513096614E-2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DB-46A1-B3DF-9EA4DE5FC73C}"/>
            </c:ext>
          </c:extLst>
        </c:ser>
        <c:ser>
          <c:idx val="9"/>
          <c:order val="9"/>
          <c:tx>
            <c:strRef>
              <c:f>Summary!$A$117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Summary!$B$107:$F$107</c:f>
              <c:strCache>
                <c:ptCount val="5"/>
                <c:pt idx="0">
                  <c:v>1`20</c:v>
                </c:pt>
                <c:pt idx="1">
                  <c:v>2`20</c:v>
                </c:pt>
                <c:pt idx="2">
                  <c:v>3`20</c:v>
                </c:pt>
                <c:pt idx="3">
                  <c:v>4`20</c:v>
                </c:pt>
                <c:pt idx="4">
                  <c:v>5`20</c:v>
                </c:pt>
              </c:strCache>
            </c:strRef>
          </c:cat>
          <c:val>
            <c:numRef>
              <c:f>Summary!$B$117:$F$117</c:f>
              <c:numCache>
                <c:formatCode>0%</c:formatCode>
                <c:ptCount val="5"/>
                <c:pt idx="0">
                  <c:v>2.7407465495608532E-2</c:v>
                </c:pt>
                <c:pt idx="1">
                  <c:v>1.5979627566449148E-2</c:v>
                </c:pt>
                <c:pt idx="2">
                  <c:v>1.7817955520618389E-2</c:v>
                </c:pt>
                <c:pt idx="3">
                  <c:v>1.8057558467615524E-2</c:v>
                </c:pt>
                <c:pt idx="4">
                  <c:v>1.6729386340772756E-2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6464"/>
        <c:axId val="81248256"/>
      </c:areaChart>
      <c:catAx>
        <c:axId val="81246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248256"/>
        <c:crosses val="autoZero"/>
        <c:auto val="1"/>
        <c:lblAlgn val="ctr"/>
        <c:lblOffset val="100"/>
        <c:noMultiLvlLbl val="0"/>
      </c:catAx>
      <c:valAx>
        <c:axId val="812482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12464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2.5437502130415516E-2"/>
          <c:y val="5.4020122484689424E-2"/>
          <c:w val="0.18595698264989605"/>
          <c:h val="0.83717191601049867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Summary!$A$156</c:f>
              <c:strCache>
                <c:ptCount val="1"/>
                <c:pt idx="0">
                  <c:v>HP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Summary!$B$156:$F$156</c:f>
              <c:numCache>
                <c:formatCode>0%</c:formatCode>
                <c:ptCount val="5"/>
                <c:pt idx="0">
                  <c:v>0.23389609448590681</c:v>
                </c:pt>
                <c:pt idx="1">
                  <c:v>0.1915231652316523</c:v>
                </c:pt>
                <c:pt idx="2">
                  <c:v>0.23518310721207794</c:v>
                </c:pt>
                <c:pt idx="3">
                  <c:v>0.29837491416800183</c:v>
                </c:pt>
                <c:pt idx="4">
                  <c:v>0.30591954022988505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97E-48A3-B046-939907CED57C}"/>
            </c:ext>
          </c:extLst>
        </c:ser>
        <c:ser>
          <c:idx val="1"/>
          <c:order val="1"/>
          <c:tx>
            <c:strRef>
              <c:f>Summary!$A$157</c:f>
              <c:strCache>
                <c:ptCount val="1"/>
                <c:pt idx="0">
                  <c:v>Lenovo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Summary!$B$157:$F$157</c:f>
              <c:numCache>
                <c:formatCode>0%</c:formatCode>
                <c:ptCount val="5"/>
                <c:pt idx="0">
                  <c:v>0.20599956524889501</c:v>
                </c:pt>
                <c:pt idx="1">
                  <c:v>0.23411234112341123</c:v>
                </c:pt>
                <c:pt idx="2">
                  <c:v>0.23579516474548606</c:v>
                </c:pt>
                <c:pt idx="3">
                  <c:v>0.22829022659647516</c:v>
                </c:pt>
                <c:pt idx="4">
                  <c:v>0.25086206896551722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97E-48A3-B046-939907CED57C}"/>
            </c:ext>
          </c:extLst>
        </c:ser>
        <c:ser>
          <c:idx val="2"/>
          <c:order val="2"/>
          <c:tx>
            <c:strRef>
              <c:f>Summary!$A$158</c:f>
              <c:strCache>
                <c:ptCount val="1"/>
                <c:pt idx="0">
                  <c:v>Acer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Summary!$B$158:$F$158</c:f>
              <c:numCache>
                <c:formatCode>0%</c:formatCode>
                <c:ptCount val="5"/>
                <c:pt idx="0">
                  <c:v>0.22063618578363886</c:v>
                </c:pt>
                <c:pt idx="1">
                  <c:v>0.21038335383353834</c:v>
                </c:pt>
                <c:pt idx="2">
                  <c:v>0.15148423951851475</c:v>
                </c:pt>
                <c:pt idx="3">
                  <c:v>0.10908674753948272</c:v>
                </c:pt>
                <c:pt idx="4">
                  <c:v>0.13798850574712643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97E-48A3-B046-939907CED57C}"/>
            </c:ext>
          </c:extLst>
        </c:ser>
        <c:ser>
          <c:idx val="3"/>
          <c:order val="3"/>
          <c:tx>
            <c:strRef>
              <c:f>Summary!$A$159</c:f>
              <c:strCache>
                <c:ptCount val="1"/>
                <c:pt idx="0">
                  <c:v>Asus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Summary!$B$159:$F$159</c:f>
              <c:numCache>
                <c:formatCode>0%</c:formatCode>
                <c:ptCount val="5"/>
                <c:pt idx="0">
                  <c:v>0.1194116368379103</c:v>
                </c:pt>
                <c:pt idx="1">
                  <c:v>0.17548175481754819</c:v>
                </c:pt>
                <c:pt idx="2">
                  <c:v>0.11583188819749056</c:v>
                </c:pt>
                <c:pt idx="3">
                  <c:v>0.13939116502632182</c:v>
                </c:pt>
                <c:pt idx="4">
                  <c:v>0.10017241379310345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597E-48A3-B046-939907CED57C}"/>
            </c:ext>
          </c:extLst>
        </c:ser>
        <c:ser>
          <c:idx val="4"/>
          <c:order val="4"/>
          <c:tx>
            <c:strRef>
              <c:f>Summary!$A$160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Summary!$B$160:$F$160</c:f>
              <c:numCache>
                <c:formatCode>0%</c:formatCode>
                <c:ptCount val="5"/>
                <c:pt idx="0">
                  <c:v>8.9921020215926378E-2</c:v>
                </c:pt>
                <c:pt idx="1">
                  <c:v>5.9245592455924562E-2</c:v>
                </c:pt>
                <c:pt idx="2">
                  <c:v>7.3038865653371421E-2</c:v>
                </c:pt>
                <c:pt idx="3">
                  <c:v>5.4886701762417028E-2</c:v>
                </c:pt>
                <c:pt idx="4">
                  <c:v>5.7413793103448275E-2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97E-48A3-B046-939907CED57C}"/>
            </c:ext>
          </c:extLst>
        </c:ser>
        <c:ser>
          <c:idx val="5"/>
          <c:order val="5"/>
          <c:tx>
            <c:strRef>
              <c:f>Summary!$A$161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Summary!$B$161:$F$161</c:f>
              <c:numCache>
                <c:formatCode>0%</c:formatCode>
                <c:ptCount val="5"/>
                <c:pt idx="0">
                  <c:v>4.4996739366712557E-2</c:v>
                </c:pt>
                <c:pt idx="1">
                  <c:v>4.0231652316523168E-2</c:v>
                </c:pt>
                <c:pt idx="2">
                  <c:v>4.116086912169744E-2</c:v>
                </c:pt>
                <c:pt idx="3">
                  <c:v>7.365529869535363E-2</c:v>
                </c:pt>
                <c:pt idx="4">
                  <c:v>7.8103448275862075E-2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597E-48A3-B046-939907CED57C}"/>
            </c:ext>
          </c:extLst>
        </c:ser>
        <c:ser>
          <c:idx val="6"/>
          <c:order val="6"/>
          <c:tx>
            <c:strRef>
              <c:f>Summary!$A$162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Summary!$B$162:$F$162</c:f>
              <c:numCache>
                <c:formatCode>0%</c:formatCode>
                <c:ptCount val="5"/>
                <c:pt idx="0">
                  <c:v>3.4200420259401496E-2</c:v>
                </c:pt>
                <c:pt idx="1">
                  <c:v>2.9315293152931528E-2</c:v>
                </c:pt>
                <c:pt idx="2">
                  <c:v>3.7488523921248594E-2</c:v>
                </c:pt>
                <c:pt idx="3">
                  <c:v>3.167772945754177E-2</c:v>
                </c:pt>
                <c:pt idx="4">
                  <c:v>2.2816091954022989E-2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597E-48A3-B046-939907CED57C}"/>
            </c:ext>
          </c:extLst>
        </c:ser>
        <c:ser>
          <c:idx val="7"/>
          <c:order val="7"/>
          <c:tx>
            <c:strRef>
              <c:f>Summary!$A$163</c:f>
              <c:strCache>
                <c:ptCount val="1"/>
                <c:pt idx="0">
                  <c:v>Irbis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Summary!$B$163:$F$163</c:f>
              <c:numCache>
                <c:formatCode>0%</c:formatCode>
                <c:ptCount val="5"/>
                <c:pt idx="0">
                  <c:v>2.1737555249619592E-3</c:v>
                </c:pt>
                <c:pt idx="1">
                  <c:v>2.5266502665026652E-2</c:v>
                </c:pt>
                <c:pt idx="2">
                  <c:v>3.5091298582066714E-2</c:v>
                </c:pt>
                <c:pt idx="3">
                  <c:v>1.9043259327077136E-2</c:v>
                </c:pt>
                <c:pt idx="4">
                  <c:v>3.8505747126436783E-3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597E-48A3-B046-939907CED57C}"/>
            </c:ext>
          </c:extLst>
        </c:ser>
        <c:ser>
          <c:idx val="8"/>
          <c:order val="8"/>
          <c:tx>
            <c:strRef>
              <c:f>Summary!$A$164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Summary!$B$164:$F$164</c:f>
              <c:numCache>
                <c:formatCode>0%</c:formatCode>
                <c:ptCount val="5"/>
                <c:pt idx="0">
                  <c:v>2.5360481124556192E-2</c:v>
                </c:pt>
                <c:pt idx="1">
                  <c:v>1.3171381713817138E-2</c:v>
                </c:pt>
                <c:pt idx="2">
                  <c:v>1.4740385596246047E-2</c:v>
                </c:pt>
                <c:pt idx="3">
                  <c:v>1.2085145342183566E-2</c:v>
                </c:pt>
                <c:pt idx="4">
                  <c:v>1.4425287356321839E-2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597E-48A3-B046-939907CED57C}"/>
            </c:ext>
          </c:extLst>
        </c:ser>
        <c:ser>
          <c:idx val="9"/>
          <c:order val="9"/>
          <c:tx>
            <c:strRef>
              <c:f>Summary!$A$165</c:f>
              <c:strCache>
                <c:ptCount val="1"/>
                <c:pt idx="0">
                  <c:v>Prestigio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Summary!$B$165:$F$165</c:f>
              <c:numCache>
                <c:formatCode>0%</c:formatCode>
                <c:ptCount val="5"/>
                <c:pt idx="0">
                  <c:v>7.9704369248605172E-3</c:v>
                </c:pt>
                <c:pt idx="1">
                  <c:v>6.9188191881918819E-3</c:v>
                </c:pt>
                <c:pt idx="2">
                  <c:v>2.3105171886157298E-2</c:v>
                </c:pt>
                <c:pt idx="3">
                  <c:v>1.4419775692378119E-2</c:v>
                </c:pt>
                <c:pt idx="4">
                  <c:v>1.5517241379310345E-2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597E-48A3-B046-939907CED57C}"/>
            </c:ext>
          </c:extLst>
        </c:ser>
        <c:ser>
          <c:idx val="10"/>
          <c:order val="10"/>
          <c:tx>
            <c:strRef>
              <c:f>Summary!$A$166</c:f>
              <c:strCache>
                <c:ptCount val="1"/>
                <c:pt idx="0">
                  <c:v>Digma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Summary!$B$166:$F$166</c:f>
              <c:numCache>
                <c:formatCode>0%</c:formatCode>
                <c:ptCount val="5"/>
                <c:pt idx="0">
                  <c:v>6.7386421273820741E-3</c:v>
                </c:pt>
                <c:pt idx="1">
                  <c:v>4.9712997129971303E-3</c:v>
                </c:pt>
                <c:pt idx="2">
                  <c:v>1.9432826685708456E-2</c:v>
                </c:pt>
                <c:pt idx="3">
                  <c:v>4.3488212405584804E-3</c:v>
                </c:pt>
                <c:pt idx="4">
                  <c:v>7.068965517241379E-3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597E-48A3-B046-939907CED57C}"/>
            </c:ext>
          </c:extLst>
        </c:ser>
        <c:ser>
          <c:idx val="11"/>
          <c:order val="11"/>
          <c:tx>
            <c:strRef>
              <c:f>Summary!$A$167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Summary!$B$167:$F$167</c:f>
              <c:numCache>
                <c:formatCode>0%</c:formatCode>
                <c:ptCount val="5"/>
                <c:pt idx="0">
                  <c:v>5.7242228823998261E-3</c:v>
                </c:pt>
                <c:pt idx="1">
                  <c:v>4.715047150471505E-3</c:v>
                </c:pt>
                <c:pt idx="2">
                  <c:v>1.1935121901458737E-2</c:v>
                </c:pt>
                <c:pt idx="3">
                  <c:v>1.240558480201419E-2</c:v>
                </c:pt>
                <c:pt idx="4">
                  <c:v>5.4022988505747129E-3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597E-48A3-B046-939907CED57C}"/>
            </c:ext>
          </c:extLst>
        </c:ser>
        <c:ser>
          <c:idx val="12"/>
          <c:order val="12"/>
          <c:tx>
            <c:strRef>
              <c:f>Summary!$A$168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Summary!$B$155:$F$155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Summary!$B$168:$F$168</c:f>
              <c:numCache>
                <c:formatCode>0%</c:formatCode>
                <c:ptCount val="5"/>
                <c:pt idx="0">
                  <c:v>2.9707992174480111E-3</c:v>
                </c:pt>
                <c:pt idx="1">
                  <c:v>4.6637966379663798E-3</c:v>
                </c:pt>
                <c:pt idx="2">
                  <c:v>5.7125369784759772E-3</c:v>
                </c:pt>
                <c:pt idx="3">
                  <c:v>2.3346303501945525E-3</c:v>
                </c:pt>
                <c:pt idx="4">
                  <c:v>4.5977011494252872E-4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64864"/>
        <c:axId val="86566400"/>
      </c:areaChart>
      <c:catAx>
        <c:axId val="86564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6566400"/>
        <c:crosses val="autoZero"/>
        <c:auto val="1"/>
        <c:lblAlgn val="ctr"/>
        <c:lblOffset val="100"/>
        <c:noMultiLvlLbl val="0"/>
      </c:catAx>
      <c:valAx>
        <c:axId val="86566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656486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377611588962652"/>
          <c:y val="1.2442055015026444E-2"/>
          <c:w val="0.16095737078304706"/>
          <c:h val="0.98755798382345061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Summary!$B$62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Apple</c:v>
                </c:pt>
                <c:pt idx="3">
                  <c:v>Acer</c:v>
                </c:pt>
                <c:pt idx="4">
                  <c:v>Asus</c:v>
                </c:pt>
                <c:pt idx="5">
                  <c:v>Dell</c:v>
                </c:pt>
                <c:pt idx="6">
                  <c:v>Other</c:v>
                </c:pt>
                <c:pt idx="7">
                  <c:v>MSI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Summary!$B$63:$B$72</c:f>
              <c:numCache>
                <c:formatCode>#,##0</c:formatCode>
                <c:ptCount val="10"/>
                <c:pt idx="0">
                  <c:v>53230</c:v>
                </c:pt>
                <c:pt idx="1">
                  <c:v>43650</c:v>
                </c:pt>
                <c:pt idx="2">
                  <c:v>9990</c:v>
                </c:pt>
                <c:pt idx="3">
                  <c:v>24010</c:v>
                </c:pt>
                <c:pt idx="4">
                  <c:v>17430</c:v>
                </c:pt>
                <c:pt idx="5">
                  <c:v>13590</c:v>
                </c:pt>
                <c:pt idx="6">
                  <c:v>7110</c:v>
                </c:pt>
                <c:pt idx="7">
                  <c:v>3970</c:v>
                </c:pt>
                <c:pt idx="8">
                  <c:v>80</c:v>
                </c:pt>
                <c:pt idx="9">
                  <c:v>940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FB-47C8-9659-DCFF487DEAA6}"/>
            </c:ext>
          </c:extLst>
        </c:ser>
        <c:ser>
          <c:idx val="1"/>
          <c:order val="1"/>
          <c:tx>
            <c:strRef>
              <c:f>Summary!$C$62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Summary!$A$63:$A$72</c:f>
              <c:strCache>
                <c:ptCount val="10"/>
                <c:pt idx="0">
                  <c:v>HP</c:v>
                </c:pt>
                <c:pt idx="1">
                  <c:v>Lenovo</c:v>
                </c:pt>
                <c:pt idx="2">
                  <c:v>Apple</c:v>
                </c:pt>
                <c:pt idx="3">
                  <c:v>Acer</c:v>
                </c:pt>
                <c:pt idx="4">
                  <c:v>Asus</c:v>
                </c:pt>
                <c:pt idx="5">
                  <c:v>Dell</c:v>
                </c:pt>
                <c:pt idx="6">
                  <c:v>Other</c:v>
                </c:pt>
                <c:pt idx="7">
                  <c:v>MSI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Summary!$C$63:$C$72</c:f>
              <c:numCache>
                <c:formatCode>#,##0</c:formatCode>
                <c:ptCount val="10"/>
                <c:pt idx="0">
                  <c:v>21740</c:v>
                </c:pt>
                <c:pt idx="1">
                  <c:v>15100</c:v>
                </c:pt>
                <c:pt idx="2">
                  <c:v>25300</c:v>
                </c:pt>
                <c:pt idx="3">
                  <c:v>7160</c:v>
                </c:pt>
                <c:pt idx="4">
                  <c:v>10350</c:v>
                </c:pt>
                <c:pt idx="6">
                  <c:v>3680</c:v>
                </c:pt>
                <c:pt idx="7">
                  <c:v>2150</c:v>
                </c:pt>
                <c:pt idx="8">
                  <c:v>5360</c:v>
                </c:pt>
                <c:pt idx="9">
                  <c:v>3550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FB-47C8-9659-DCFF487DE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95040"/>
        <c:axId val="87913216"/>
      </c:barChart>
      <c:catAx>
        <c:axId val="8789504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87913216"/>
        <c:crosses val="autoZero"/>
        <c:auto val="1"/>
        <c:lblAlgn val="ctr"/>
        <c:lblOffset val="100"/>
        <c:noMultiLvlLbl val="0"/>
      </c:catAx>
      <c:valAx>
        <c:axId val="87913216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87895040"/>
        <c:crosses val="max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Summary!$B$255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Summary!$A$256:$A$265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Summary!$B$256:$B$265</c:f>
              <c:numCache>
                <c:formatCode>0%</c:formatCode>
                <c:ptCount val="10"/>
                <c:pt idx="0">
                  <c:v>0.10712203248646397</c:v>
                </c:pt>
                <c:pt idx="1">
                  <c:v>0</c:v>
                </c:pt>
                <c:pt idx="2">
                  <c:v>6.6494549627079749E-2</c:v>
                </c:pt>
                <c:pt idx="3">
                  <c:v>0.68719646799116996</c:v>
                </c:pt>
                <c:pt idx="4">
                  <c:v>0.25912148198248974</c:v>
                </c:pt>
                <c:pt idx="5">
                  <c:v>0.3661168384879725</c:v>
                </c:pt>
                <c:pt idx="6">
                  <c:v>7.556675062972292E-4</c:v>
                </c:pt>
                <c:pt idx="7">
                  <c:v>0.35864978902953587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824-42E2-BB11-E14614F835A6}"/>
            </c:ext>
          </c:extLst>
        </c:ser>
        <c:ser>
          <c:idx val="1"/>
          <c:order val="1"/>
          <c:tx>
            <c:strRef>
              <c:f>Summary!$C$255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Summary!$A$256:$A$265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Summary!$C$256:$C$265</c:f>
              <c:numCache>
                <c:formatCode>0%</c:formatCode>
                <c:ptCount val="10"/>
                <c:pt idx="0">
                  <c:v>0.89287796751353599</c:v>
                </c:pt>
                <c:pt idx="1">
                  <c:v>1</c:v>
                </c:pt>
                <c:pt idx="2">
                  <c:v>0.93350545037292021</c:v>
                </c:pt>
                <c:pt idx="3">
                  <c:v>0.31280353200883004</c:v>
                </c:pt>
                <c:pt idx="4">
                  <c:v>0.74087851801751026</c:v>
                </c:pt>
                <c:pt idx="5">
                  <c:v>0.6338831615120275</c:v>
                </c:pt>
                <c:pt idx="6">
                  <c:v>0.99924433249370281</c:v>
                </c:pt>
                <c:pt idx="7">
                  <c:v>0.64135021097046419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824-42E2-BB11-E14614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278528"/>
        <c:axId val="88280064"/>
      </c:barChart>
      <c:catAx>
        <c:axId val="8827852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88280064"/>
        <c:crosses val="autoZero"/>
        <c:auto val="1"/>
        <c:lblAlgn val="ctr"/>
        <c:lblOffset val="100"/>
        <c:noMultiLvlLbl val="0"/>
      </c:catAx>
      <c:valAx>
        <c:axId val="8828006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88278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[NB_Report-5-21.xlsx]Main!СводнаяТаблица15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8.7307795984961342E-2"/>
          <c:y val="0.13325586728843361"/>
          <c:w val="0.90519727601617361"/>
          <c:h val="0.608058304638525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Main!$B$5:$B$6</c:f>
              <c:strCache>
                <c:ptCount val="1"/>
                <c:pt idx="0">
                  <c:v>DIS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Main!$B$7:$B$21</c:f>
              <c:numCache>
                <c:formatCode>#,##0</c:formatCode>
                <c:ptCount val="14"/>
                <c:pt idx="0">
                  <c:v>204620</c:v>
                </c:pt>
                <c:pt idx="1">
                  <c:v>150940</c:v>
                </c:pt>
                <c:pt idx="2">
                  <c:v>239990</c:v>
                </c:pt>
                <c:pt idx="3">
                  <c:v>257720</c:v>
                </c:pt>
                <c:pt idx="4">
                  <c:v>327790</c:v>
                </c:pt>
                <c:pt idx="5">
                  <c:v>270230</c:v>
                </c:pt>
                <c:pt idx="6">
                  <c:v>221160</c:v>
                </c:pt>
                <c:pt idx="7">
                  <c:v>251290</c:v>
                </c:pt>
                <c:pt idx="8">
                  <c:v>277040</c:v>
                </c:pt>
                <c:pt idx="9">
                  <c:v>138010</c:v>
                </c:pt>
                <c:pt idx="10">
                  <c:v>195120</c:v>
                </c:pt>
                <c:pt idx="11">
                  <c:v>196060</c:v>
                </c:pt>
                <c:pt idx="12">
                  <c:v>218450</c:v>
                </c:pt>
                <c:pt idx="13">
                  <c:v>174000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CD2-4BCA-B4D7-995986327867}"/>
            </c:ext>
          </c:extLst>
        </c:ser>
        <c:ser>
          <c:idx val="1"/>
          <c:order val="1"/>
          <c:tx>
            <c:strRef>
              <c:f>Main!$C$5:$C$6</c:f>
              <c:strCache>
                <c:ptCount val="1"/>
                <c:pt idx="0">
                  <c:v>DirectRET</c:v>
                </c:pt>
              </c:strCache>
            </c:strRef>
          </c:tx>
          <c:invertIfNegative val="0"/>
          <c:cat>
            <c:strRef>
              <c:f>Main!$A$7:$A$21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Main!$C$7:$C$21</c:f>
              <c:numCache>
                <c:formatCode>#,##0</c:formatCode>
                <c:ptCount val="14"/>
                <c:pt idx="0">
                  <c:v>63670</c:v>
                </c:pt>
                <c:pt idx="1">
                  <c:v>99050</c:v>
                </c:pt>
                <c:pt idx="2">
                  <c:v>95670</c:v>
                </c:pt>
                <c:pt idx="3">
                  <c:v>172770</c:v>
                </c:pt>
                <c:pt idx="4">
                  <c:v>158260</c:v>
                </c:pt>
                <c:pt idx="5">
                  <c:v>141280</c:v>
                </c:pt>
                <c:pt idx="6">
                  <c:v>122480</c:v>
                </c:pt>
                <c:pt idx="7">
                  <c:v>134980</c:v>
                </c:pt>
                <c:pt idx="8">
                  <c:v>135450</c:v>
                </c:pt>
                <c:pt idx="9">
                  <c:v>117030</c:v>
                </c:pt>
                <c:pt idx="10">
                  <c:v>119030</c:v>
                </c:pt>
                <c:pt idx="11">
                  <c:v>109250</c:v>
                </c:pt>
                <c:pt idx="12">
                  <c:v>100530</c:v>
                </c:pt>
                <c:pt idx="13">
                  <c:v>94390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CD2-4BCA-B4D7-995986327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18464"/>
        <c:axId val="144757120"/>
      </c:barChart>
      <c:catAx>
        <c:axId val="144718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757120"/>
        <c:crosses val="autoZero"/>
        <c:auto val="1"/>
        <c:lblAlgn val="ctr"/>
        <c:lblOffset val="100"/>
        <c:noMultiLvlLbl val="0"/>
      </c:catAx>
      <c:valAx>
        <c:axId val="144757120"/>
        <c:scaling>
          <c:orientation val="minMax"/>
        </c:scaling>
        <c:delete val="0"/>
        <c:axPos val="l"/>
        <c:majorGridlines/>
        <c:numFmt formatCode="#,##0" sourceLinked="0"/>
        <c:majorTickMark val="out"/>
        <c:minorTickMark val="none"/>
        <c:tickLblPos val="nextTo"/>
        <c:crossAx val="14471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6547802975732135"/>
          <c:y val="0.84573992471124593"/>
          <c:w val="0.13233147904293532"/>
          <c:h val="0.154260075288754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636890804774234E-2"/>
          <c:y val="5.5099353275629627E-2"/>
          <c:w val="0.9182907208120441"/>
          <c:h val="0.914615189230378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Main!$B$25</c:f>
              <c:strCache>
                <c:ptCount val="1"/>
                <c:pt idx="0">
                  <c:v>YtoY Dynamic, %</c:v>
                </c:pt>
              </c:strCache>
            </c:strRef>
          </c:tx>
          <c:spPr>
            <a:solidFill>
              <a:srgbClr val="00B050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Main!$A$26:$A$39</c:f>
              <c:strCache>
                <c:ptCount val="14"/>
                <c:pt idx="0">
                  <c:v>4`20</c:v>
                </c:pt>
                <c:pt idx="1">
                  <c:v>5`20</c:v>
                </c:pt>
                <c:pt idx="2">
                  <c:v>6`20</c:v>
                </c:pt>
                <c:pt idx="3">
                  <c:v>7`20</c:v>
                </c:pt>
                <c:pt idx="4">
                  <c:v>8`20</c:v>
                </c:pt>
                <c:pt idx="5">
                  <c:v>9`20</c:v>
                </c:pt>
                <c:pt idx="6">
                  <c:v>10`20</c:v>
                </c:pt>
                <c:pt idx="7">
                  <c:v>11`20</c:v>
                </c:pt>
                <c:pt idx="8">
                  <c:v>12`20</c:v>
                </c:pt>
                <c:pt idx="9">
                  <c:v>1`21</c:v>
                </c:pt>
                <c:pt idx="10">
                  <c:v>2`21</c:v>
                </c:pt>
                <c:pt idx="11">
                  <c:v>3`21</c:v>
                </c:pt>
                <c:pt idx="12">
                  <c:v>4`21</c:v>
                </c:pt>
                <c:pt idx="13">
                  <c:v>5`21</c:v>
                </c:pt>
              </c:strCache>
            </c:strRef>
          </c:cat>
          <c:val>
            <c:numRef>
              <c:f>Main!$B$26:$B$39</c:f>
              <c:numCache>
                <c:formatCode>0%</c:formatCode>
                <c:ptCount val="14"/>
                <c:pt idx="0">
                  <c:v>0.26695315451454477</c:v>
                </c:pt>
                <c:pt idx="1">
                  <c:v>0.41814159292035397</c:v>
                </c:pt>
                <c:pt idx="2">
                  <c:v>0.47575291272807213</c:v>
                </c:pt>
                <c:pt idx="3">
                  <c:v>0.7835273646269213</c:v>
                </c:pt>
                <c:pt idx="4">
                  <c:v>0.41684885585191661</c:v>
                </c:pt>
                <c:pt idx="5">
                  <c:v>0.29012132802457913</c:v>
                </c:pt>
                <c:pt idx="6">
                  <c:v>0.11611289746337977</c:v>
                </c:pt>
                <c:pt idx="7">
                  <c:v>-2.2645615100450382E-2</c:v>
                </c:pt>
                <c:pt idx="8">
                  <c:v>4.1457318150831923E-2</c:v>
                </c:pt>
                <c:pt idx="9">
                  <c:v>-6.7597704090958943E-2</c:v>
                </c:pt>
                <c:pt idx="10">
                  <c:v>0.24718388069173408</c:v>
                </c:pt>
                <c:pt idx="11">
                  <c:v>-0.25996218731820825</c:v>
                </c:pt>
                <c:pt idx="12">
                  <c:v>0.18893734391889375</c:v>
                </c:pt>
                <c:pt idx="13">
                  <c:v>7.3602944117764704E-2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53-42D2-9E90-D01CF145D461}"/>
            </c:ex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950016"/>
        <c:axId val="144951552"/>
      </c:barChart>
      <c:catAx>
        <c:axId val="1449500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951552"/>
        <c:crosses val="autoZero"/>
        <c:auto val="1"/>
        <c:lblAlgn val="ctr"/>
        <c:lblOffset val="100"/>
        <c:noMultiLvlLbl val="0"/>
      </c:catAx>
      <c:valAx>
        <c:axId val="144951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4950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Main!$A$112</c:f>
              <c:strCache>
                <c:ptCount val="1"/>
                <c:pt idx="0">
                  <c:v>HP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Main!$B$112:$F$112</c:f>
              <c:numCache>
                <c:formatCode>0</c:formatCode>
                <c:ptCount val="5"/>
                <c:pt idx="0">
                  <c:v>52980</c:v>
                </c:pt>
                <c:pt idx="1">
                  <c:v>52740</c:v>
                </c:pt>
                <c:pt idx="2">
                  <c:v>69480</c:v>
                </c:pt>
                <c:pt idx="3">
                  <c:v>93850</c:v>
                </c:pt>
                <c:pt idx="4">
                  <c:v>74970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7A0-4506-BBFE-23999B4348DE}"/>
            </c:ext>
          </c:extLst>
        </c:ser>
        <c:ser>
          <c:idx val="1"/>
          <c:order val="1"/>
          <c:tx>
            <c:strRef>
              <c:f>Main!$A$113</c:f>
              <c:strCache>
                <c:ptCount val="1"/>
                <c:pt idx="0">
                  <c:v>Lenovo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Main!$B$113:$F$113</c:f>
              <c:numCache>
                <c:formatCode>0</c:formatCode>
                <c:ptCount val="5"/>
                <c:pt idx="0">
                  <c:v>35430</c:v>
                </c:pt>
                <c:pt idx="1">
                  <c:v>57980</c:v>
                </c:pt>
                <c:pt idx="2">
                  <c:v>65530</c:v>
                </c:pt>
                <c:pt idx="3">
                  <c:v>53870</c:v>
                </c:pt>
                <c:pt idx="4">
                  <c:v>58750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7A0-4506-BBFE-23999B4348DE}"/>
            </c:ext>
          </c:extLst>
        </c:ser>
        <c:ser>
          <c:idx val="2"/>
          <c:order val="2"/>
          <c:tx>
            <c:strRef>
              <c:f>Main!$A$114</c:f>
              <c:strCache>
                <c:ptCount val="1"/>
                <c:pt idx="0">
                  <c:v>Acer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Main!$B$114:$F$114</c:f>
              <c:numCache>
                <c:formatCode>0</c:formatCode>
                <c:ptCount val="5"/>
                <c:pt idx="0">
                  <c:v>57580</c:v>
                </c:pt>
                <c:pt idx="1">
                  <c:v>67380</c:v>
                </c:pt>
                <c:pt idx="2">
                  <c:v>38510</c:v>
                </c:pt>
                <c:pt idx="3">
                  <c:v>49320</c:v>
                </c:pt>
                <c:pt idx="4">
                  <c:v>31170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7A0-4506-BBFE-23999B4348DE}"/>
            </c:ext>
          </c:extLst>
        </c:ser>
        <c:ser>
          <c:idx val="3"/>
          <c:order val="3"/>
          <c:tx>
            <c:strRef>
              <c:f>Main!$A$115</c:f>
              <c:strCache>
                <c:ptCount val="1"/>
                <c:pt idx="0">
                  <c:v>Asus</c:v>
                </c:pt>
              </c:strCache>
            </c:strRef>
          </c:tx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Main!$B$115:$F$115</c:f>
              <c:numCache>
                <c:formatCode>0</c:formatCode>
                <c:ptCount val="5"/>
                <c:pt idx="0">
                  <c:v>40980</c:v>
                </c:pt>
                <c:pt idx="1">
                  <c:v>60740</c:v>
                </c:pt>
                <c:pt idx="2">
                  <c:v>35110</c:v>
                </c:pt>
                <c:pt idx="3">
                  <c:v>41760</c:v>
                </c:pt>
                <c:pt idx="4">
                  <c:v>27780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7A0-4506-BBFE-23999B4348DE}"/>
            </c:ext>
          </c:extLst>
        </c:ser>
        <c:ser>
          <c:idx val="4"/>
          <c:order val="4"/>
          <c:tx>
            <c:strRef>
              <c:f>Main!$A$116</c:f>
              <c:strCache>
                <c:ptCount val="1"/>
                <c:pt idx="0">
                  <c:v>Apple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Main!$B$116:$F$116</c:f>
              <c:numCache>
                <c:formatCode>0</c:formatCode>
                <c:ptCount val="5"/>
                <c:pt idx="0">
                  <c:v>27560</c:v>
                </c:pt>
                <c:pt idx="1">
                  <c:v>33900</c:v>
                </c:pt>
                <c:pt idx="2">
                  <c:v>37660</c:v>
                </c:pt>
                <c:pt idx="3">
                  <c:v>22720</c:v>
                </c:pt>
                <c:pt idx="4">
                  <c:v>35290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7A0-4506-BBFE-23999B4348DE}"/>
            </c:ext>
          </c:extLst>
        </c:ser>
        <c:ser>
          <c:idx val="5"/>
          <c:order val="5"/>
          <c:tx>
            <c:strRef>
              <c:f>Main!$A$117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Main!$B$117:$F$117</c:f>
              <c:numCache>
                <c:formatCode>0</c:formatCode>
                <c:ptCount val="5"/>
                <c:pt idx="0">
                  <c:v>8530</c:v>
                </c:pt>
                <c:pt idx="1">
                  <c:v>13030</c:v>
                </c:pt>
                <c:pt idx="2">
                  <c:v>24530</c:v>
                </c:pt>
                <c:pt idx="3">
                  <c:v>16790</c:v>
                </c:pt>
                <c:pt idx="4">
                  <c:v>10790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7A0-4506-BBFE-23999B4348DE}"/>
            </c:ext>
          </c:extLst>
        </c:ser>
        <c:ser>
          <c:idx val="6"/>
          <c:order val="6"/>
          <c:tx>
            <c:strRef>
              <c:f>Main!$A$118</c:f>
              <c:strCache>
                <c:ptCount val="1"/>
                <c:pt idx="0">
                  <c:v>Dell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Main!$B$118:$F$118</c:f>
              <c:numCache>
                <c:formatCode>0</c:formatCode>
                <c:ptCount val="5"/>
                <c:pt idx="0">
                  <c:v>6210</c:v>
                </c:pt>
                <c:pt idx="1">
                  <c:v>7850</c:v>
                </c:pt>
                <c:pt idx="2">
                  <c:v>8070</c:v>
                </c:pt>
                <c:pt idx="3">
                  <c:v>16090</c:v>
                </c:pt>
                <c:pt idx="4">
                  <c:v>13590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7A0-4506-BBFE-23999B4348DE}"/>
            </c:ext>
          </c:extLst>
        </c:ser>
        <c:ser>
          <c:idx val="7"/>
          <c:order val="7"/>
          <c:tx>
            <c:strRef>
              <c:f>Main!$A$119</c:f>
              <c:strCache>
                <c:ptCount val="1"/>
                <c:pt idx="0">
                  <c:v>MSI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Main!$B$119:$F$119</c:f>
              <c:numCache>
                <c:formatCode>0</c:formatCode>
                <c:ptCount val="5"/>
                <c:pt idx="0">
                  <c:v>7170</c:v>
                </c:pt>
                <c:pt idx="1">
                  <c:v>8280</c:v>
                </c:pt>
                <c:pt idx="2">
                  <c:v>12710</c:v>
                </c:pt>
                <c:pt idx="3">
                  <c:v>10160</c:v>
                </c:pt>
                <c:pt idx="4">
                  <c:v>6120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61-40A7-BA24-E45D9588B3CE}"/>
            </c:ext>
          </c:extLst>
        </c:ser>
        <c:ser>
          <c:idx val="8"/>
          <c:order val="8"/>
          <c:tx>
            <c:strRef>
              <c:f>Main!$A$120</c:f>
              <c:strCache>
                <c:ptCount val="1"/>
                <c:pt idx="0">
                  <c:v>Huawei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Main!$B$120:$F$120</c:f>
              <c:numCache>
                <c:formatCode>0</c:formatCode>
                <c:ptCount val="5"/>
                <c:pt idx="0">
                  <c:v>11610</c:v>
                </c:pt>
                <c:pt idx="1">
                  <c:v>7230</c:v>
                </c:pt>
                <c:pt idx="2">
                  <c:v>8270</c:v>
                </c:pt>
                <c:pt idx="3">
                  <c:v>8660</c:v>
                </c:pt>
                <c:pt idx="4">
                  <c:v>5440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61-40A7-BA24-E45D9588B3CE}"/>
            </c:ext>
          </c:extLst>
        </c:ser>
        <c:ser>
          <c:idx val="9"/>
          <c:order val="9"/>
          <c:tx>
            <c:strRef>
              <c:f>Main!$A$121</c:f>
              <c:strCache>
                <c:ptCount val="1"/>
                <c:pt idx="0">
                  <c:v>Honor</c:v>
                </c:pt>
              </c:strCache>
            </c:strRef>
          </c:tx>
          <c:spPr>
            <a:ln w="25400">
              <a:noFill/>
            </a:ln>
          </c:spPr>
          <c:cat>
            <c:strRef>
              <c:f>Main!$B$111:$F$111</c:f>
              <c:strCache>
                <c:ptCount val="5"/>
                <c:pt idx="0">
                  <c:v>1`21</c:v>
                </c:pt>
                <c:pt idx="1">
                  <c:v>2`21</c:v>
                </c:pt>
                <c:pt idx="2">
                  <c:v>3`21</c:v>
                </c:pt>
                <c:pt idx="3">
                  <c:v>4`21</c:v>
                </c:pt>
                <c:pt idx="4">
                  <c:v>5`21</c:v>
                </c:pt>
              </c:strCache>
            </c:strRef>
          </c:cat>
          <c:val>
            <c:numRef>
              <c:f>Main!$B$121:$F$121</c:f>
              <c:numCache>
                <c:formatCode>0</c:formatCode>
                <c:ptCount val="5"/>
                <c:pt idx="0">
                  <c:v>6990</c:v>
                </c:pt>
                <c:pt idx="1">
                  <c:v>5020</c:v>
                </c:pt>
                <c:pt idx="2">
                  <c:v>5440</c:v>
                </c:pt>
                <c:pt idx="3">
                  <c:v>5760</c:v>
                </c:pt>
                <c:pt idx="4">
                  <c:v>4490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17568"/>
        <c:axId val="145119104"/>
      </c:areaChart>
      <c:catAx>
        <c:axId val="145117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5119104"/>
        <c:crosses val="autoZero"/>
        <c:auto val="1"/>
        <c:lblAlgn val="ctr"/>
        <c:lblOffset val="100"/>
        <c:noMultiLvlLbl val="0"/>
      </c:catAx>
      <c:valAx>
        <c:axId val="1451191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45117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9399379623001674"/>
          <c:y val="5.9034152262498717E-2"/>
          <c:w val="9.1155741895899381E-2"/>
          <c:h val="0.84015669212519606"/>
        </c:manualLayout>
      </c:layout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[NB_Report-5-21.xlsx]Main!СводнаяТаблица17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spPr>
          <a:solidFill>
            <a:schemeClr val="tx1">
              <a:lumMod val="65000"/>
              <a:lumOff val="35000"/>
            </a:schemeClr>
          </a:solidFill>
        </c:spPr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Main!$B$142:$B$143</c:f>
              <c:strCache>
                <c:ptCount val="1"/>
                <c:pt idx="0">
                  <c:v>Intel</c:v>
                </c:pt>
              </c:strCache>
            </c:strRef>
          </c:tx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Main!$B$144:$B$154</c:f>
              <c:numCache>
                <c:formatCode>0%</c:formatCode>
                <c:ptCount val="10"/>
                <c:pt idx="0">
                  <c:v>0.64102457309454397</c:v>
                </c:pt>
                <c:pt idx="1">
                  <c:v>0.36096096096096097</c:v>
                </c:pt>
                <c:pt idx="2">
                  <c:v>0.6075157773952955</c:v>
                </c:pt>
                <c:pt idx="3">
                  <c:v>0.99786607799852833</c:v>
                </c:pt>
                <c:pt idx="4">
                  <c:v>0.49612971104347497</c:v>
                </c:pt>
                <c:pt idx="5">
                  <c:v>0.49170675830469646</c:v>
                </c:pt>
                <c:pt idx="6">
                  <c:v>0.95264483627204033</c:v>
                </c:pt>
                <c:pt idx="7">
                  <c:v>0.93670886075949367</c:v>
                </c:pt>
                <c:pt idx="8">
                  <c:v>0.6</c:v>
                </c:pt>
                <c:pt idx="9">
                  <c:v>0.13617021276595745</c:v>
                </c:pt>
              </c:numCache>
            </c:numRef>
          </c:val>
        </c:ser>
        <c:ser>
          <c:idx val="1"/>
          <c:order val="1"/>
          <c:tx>
            <c:strRef>
              <c:f>Main!$C$142:$C$143</c:f>
              <c:strCache>
                <c:ptCount val="1"/>
                <c:pt idx="0">
                  <c:v>AMD</c:v>
                </c:pt>
              </c:strCache>
            </c:strRef>
          </c:tx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Main!$C$144:$C$154</c:f>
              <c:numCache>
                <c:formatCode>0%</c:formatCode>
                <c:ptCount val="10"/>
                <c:pt idx="0">
                  <c:v>0.35897542690545609</c:v>
                </c:pt>
                <c:pt idx="1">
                  <c:v>0</c:v>
                </c:pt>
                <c:pt idx="2">
                  <c:v>0.39248422260470456</c:v>
                </c:pt>
                <c:pt idx="3">
                  <c:v>2.1339220014716703E-3</c:v>
                </c:pt>
                <c:pt idx="4">
                  <c:v>0.50387028895652497</c:v>
                </c:pt>
                <c:pt idx="5">
                  <c:v>0.50829324169530354</c:v>
                </c:pt>
                <c:pt idx="6">
                  <c:v>4.7355163727959698E-2</c:v>
                </c:pt>
                <c:pt idx="7">
                  <c:v>6.3291139240506333E-2</c:v>
                </c:pt>
                <c:pt idx="8">
                  <c:v>0.4</c:v>
                </c:pt>
                <c:pt idx="9">
                  <c:v>0.86382978723404258</c:v>
                </c:pt>
              </c:numCache>
            </c:numRef>
          </c:val>
        </c:ser>
        <c:ser>
          <c:idx val="2"/>
          <c:order val="2"/>
          <c:tx>
            <c:strRef>
              <c:f>Main!$D$142:$D$143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strRef>
              <c:f>Main!$A$144:$A$154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Main!$D$144:$D$154</c:f>
              <c:numCache>
                <c:formatCode>0%</c:formatCode>
                <c:ptCount val="10"/>
                <c:pt idx="0">
                  <c:v>0</c:v>
                </c:pt>
                <c:pt idx="1">
                  <c:v>0.63903903903903903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45216"/>
        <c:axId val="145147008"/>
      </c:barChart>
      <c:catAx>
        <c:axId val="14514521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147008"/>
        <c:crosses val="autoZero"/>
        <c:auto val="1"/>
        <c:lblAlgn val="ctr"/>
        <c:lblOffset val="100"/>
        <c:noMultiLvlLbl val="0"/>
      </c:catAx>
      <c:valAx>
        <c:axId val="14514700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45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[NB_Report-5-21.xlsx]Main!СводнаяТаблица20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Main!$B$258:$B$259</c:f>
              <c:strCache>
                <c:ptCount val="1"/>
                <c:pt idx="0">
                  <c:v>Touch</c:v>
                </c:pt>
              </c:strCache>
            </c:strRef>
          </c:tx>
          <c:invertIfNegative val="0"/>
          <c:cat>
            <c:strRef>
              <c:f>Main!$A$260:$A$270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Main!$B$260:$B$270</c:f>
              <c:numCache>
                <c:formatCode>0%</c:formatCode>
                <c:ptCount val="10"/>
                <c:pt idx="0">
                  <c:v>0.41926605504587156</c:v>
                </c:pt>
                <c:pt idx="1">
                  <c:v>9.5375722543352606E-3</c:v>
                </c:pt>
                <c:pt idx="2">
                  <c:v>4.1969119711249246E-2</c:v>
                </c:pt>
                <c:pt idx="3">
                  <c:v>2.9411764705882353E-2</c:v>
                </c:pt>
                <c:pt idx="4">
                  <c:v>2.0451058606934643E-2</c:v>
                </c:pt>
                <c:pt idx="5">
                  <c:v>0</c:v>
                </c:pt>
                <c:pt idx="6">
                  <c:v>2.2933499067743942E-2</c:v>
                </c:pt>
                <c:pt idx="7">
                  <c:v>2.2243807673627974E-2</c:v>
                </c:pt>
                <c:pt idx="8">
                  <c:v>0</c:v>
                </c:pt>
                <c:pt idx="9">
                  <c:v>3.8187159043222827E-3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8-468B-A82A-9DFDF3C75E52}"/>
            </c:ext>
          </c:extLst>
        </c:ser>
        <c:ser>
          <c:idx val="1"/>
          <c:order val="1"/>
          <c:tx>
            <c:strRef>
              <c:f>Main!$C$258:$C$259</c:f>
              <c:strCache>
                <c:ptCount val="1"/>
                <c:pt idx="0">
                  <c:v>(пусто)</c:v>
                </c:pt>
              </c:strCache>
            </c:strRef>
          </c:tx>
          <c:invertIfNegative val="0"/>
          <c:cat>
            <c:strRef>
              <c:f>Main!$A$260:$A$270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Main!$C$260:$C$270</c:f>
              <c:numCache>
                <c:formatCode>0%</c:formatCode>
                <c:ptCount val="10"/>
                <c:pt idx="0">
                  <c:v>0.58073394495412844</c:v>
                </c:pt>
                <c:pt idx="1">
                  <c:v>0.99046242774566473</c:v>
                </c:pt>
                <c:pt idx="2">
                  <c:v>0.95803088028875072</c:v>
                </c:pt>
                <c:pt idx="3">
                  <c:v>0.97058823529411764</c:v>
                </c:pt>
                <c:pt idx="4">
                  <c:v>0.97954894139306536</c:v>
                </c:pt>
                <c:pt idx="5">
                  <c:v>1</c:v>
                </c:pt>
                <c:pt idx="6">
                  <c:v>0.97706650093225611</c:v>
                </c:pt>
                <c:pt idx="7">
                  <c:v>0.97775619232637201</c:v>
                </c:pt>
                <c:pt idx="8">
                  <c:v>1</c:v>
                </c:pt>
                <c:pt idx="9">
                  <c:v>0.99618128409567774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72352"/>
        <c:axId val="145173888"/>
      </c:barChart>
      <c:catAx>
        <c:axId val="1451723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173888"/>
        <c:crosses val="autoZero"/>
        <c:auto val="1"/>
        <c:lblAlgn val="ctr"/>
        <c:lblOffset val="100"/>
        <c:noMultiLvlLbl val="0"/>
      </c:catAx>
      <c:valAx>
        <c:axId val="145173888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7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solidFill>
            <a:schemeClr val="bg2">
              <a:lumMod val="50000"/>
            </a:schemeClr>
          </a:solidFill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1247673933957054"/>
          <c:y val="0.23406969962088073"/>
          <c:w val="0.61293074962476224"/>
          <c:h val="0.64995042286380866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Main!$B$295:$B$296</c:f>
              <c:strCache>
                <c:ptCount val="1"/>
                <c:pt idx="0">
                  <c:v>10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Main!$B$297:$B$307</c:f>
              <c:numCache>
                <c:formatCode>0%</c:formatCode>
                <c:ptCount val="10"/>
                <c:pt idx="0">
                  <c:v>2.3909985935302389E-2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Main!$C$295:$C$296</c:f>
              <c:strCache>
                <c:ptCount val="1"/>
                <c:pt idx="0">
                  <c:v>11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Main!$C$297:$C$307</c:f>
              <c:numCache>
                <c:formatCode>0%</c:formatCode>
                <c:ptCount val="10"/>
                <c:pt idx="0">
                  <c:v>0.34317862165963431</c:v>
                </c:pt>
                <c:pt idx="1">
                  <c:v>0</c:v>
                </c:pt>
                <c:pt idx="2">
                  <c:v>2.1420389461626575E-2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4.4150110375275938E-4</c:v>
                </c:pt>
                <c:pt idx="7">
                  <c:v>0</c:v>
                </c:pt>
                <c:pt idx="8">
                  <c:v>0</c:v>
                </c:pt>
                <c:pt idx="9">
                  <c:v>9.6917950853810914E-2</c:v>
                </c:pt>
              </c:numCache>
            </c:numRef>
          </c:val>
        </c:ser>
        <c:ser>
          <c:idx val="2"/>
          <c:order val="2"/>
          <c:tx>
            <c:strRef>
              <c:f>Main!$D$295:$D$296</c:f>
              <c:strCache>
                <c:ptCount val="1"/>
                <c:pt idx="0">
                  <c:v>13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Main!$D$297:$D$307</c:f>
              <c:numCache>
                <c:formatCode>General</c:formatCode>
                <c:ptCount val="10"/>
                <c:pt idx="0">
                  <c:v>0.15752461322081576</c:v>
                </c:pt>
                <c:pt idx="1">
                  <c:v>0</c:v>
                </c:pt>
                <c:pt idx="2">
                  <c:v>3.3906071019473079E-2</c:v>
                </c:pt>
                <c:pt idx="3">
                  <c:v>0.05</c:v>
                </c:pt>
                <c:pt idx="4">
                  <c:v>7.8251230601585689E-2</c:v>
                </c:pt>
                <c:pt idx="5">
                  <c:v>0</c:v>
                </c:pt>
                <c:pt idx="6">
                  <c:v>4.4885945548197206E-2</c:v>
                </c:pt>
                <c:pt idx="7">
                  <c:v>3.7578886976477335E-2</c:v>
                </c:pt>
                <c:pt idx="8">
                  <c:v>0.75575575575575571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Main!$E$295:$E$296</c:f>
              <c:strCache>
                <c:ptCount val="1"/>
                <c:pt idx="0">
                  <c:v>14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Main!$E$297:$E$307</c:f>
              <c:numCache>
                <c:formatCode>0%</c:formatCode>
                <c:ptCount val="10"/>
                <c:pt idx="0">
                  <c:v>0.22151898734177214</c:v>
                </c:pt>
                <c:pt idx="1">
                  <c:v>0.10604534005037783</c:v>
                </c:pt>
                <c:pt idx="2">
                  <c:v>0.19117983963344787</c:v>
                </c:pt>
                <c:pt idx="3">
                  <c:v>0.5625</c:v>
                </c:pt>
                <c:pt idx="4">
                  <c:v>0.30697403524593242</c:v>
                </c:pt>
                <c:pt idx="5">
                  <c:v>0.21170212765957447</c:v>
                </c:pt>
                <c:pt idx="6">
                  <c:v>0.43237674760853567</c:v>
                </c:pt>
                <c:pt idx="7">
                  <c:v>0.23178427997705106</c:v>
                </c:pt>
                <c:pt idx="8">
                  <c:v>0</c:v>
                </c:pt>
                <c:pt idx="9">
                  <c:v>0.20899625156184923</c:v>
                </c:pt>
              </c:numCache>
            </c:numRef>
          </c:val>
        </c:ser>
        <c:ser>
          <c:idx val="4"/>
          <c:order val="4"/>
          <c:tx>
            <c:strRef>
              <c:f>Main!$F$295:$F$296</c:f>
              <c:strCache>
                <c:ptCount val="1"/>
                <c:pt idx="0">
                  <c:v>15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Main!$F$297:$F$307</c:f>
              <c:numCache>
                <c:formatCode>0%</c:formatCode>
                <c:ptCount val="10"/>
                <c:pt idx="0">
                  <c:v>0.25386779184247538</c:v>
                </c:pt>
                <c:pt idx="1">
                  <c:v>0.76498740554156175</c:v>
                </c:pt>
                <c:pt idx="2">
                  <c:v>0.70245131729667809</c:v>
                </c:pt>
                <c:pt idx="3">
                  <c:v>0.38750000000000001</c:v>
                </c:pt>
                <c:pt idx="4">
                  <c:v>0.55198587156652767</c:v>
                </c:pt>
                <c:pt idx="5">
                  <c:v>0.3819148936170213</c:v>
                </c:pt>
                <c:pt idx="6">
                  <c:v>0.49727740986019131</c:v>
                </c:pt>
                <c:pt idx="7">
                  <c:v>0.60051635111876078</c:v>
                </c:pt>
                <c:pt idx="8">
                  <c:v>0</c:v>
                </c:pt>
                <c:pt idx="9">
                  <c:v>0.58129945855893372</c:v>
                </c:pt>
              </c:numCache>
            </c:numRef>
          </c:val>
        </c:ser>
        <c:ser>
          <c:idx val="5"/>
          <c:order val="5"/>
          <c:tx>
            <c:strRef>
              <c:f>Main!$G$295:$G$296</c:f>
              <c:strCache>
                <c:ptCount val="1"/>
                <c:pt idx="0">
                  <c:v>16</c:v>
                </c:pt>
              </c:strCache>
            </c:strRef>
          </c:tx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Main!$G$297:$G$307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3.6655211912943871E-4</c:v>
                </c:pt>
                <c:pt idx="3">
                  <c:v>0</c:v>
                </c:pt>
                <c:pt idx="4">
                  <c:v>1.6533273212339834E-3</c:v>
                </c:pt>
                <c:pt idx="5">
                  <c:v>0.40638297872340423</c:v>
                </c:pt>
                <c:pt idx="6">
                  <c:v>0</c:v>
                </c:pt>
                <c:pt idx="7">
                  <c:v>0</c:v>
                </c:pt>
                <c:pt idx="8">
                  <c:v>0.24424424424424424</c:v>
                </c:pt>
                <c:pt idx="9">
                  <c:v>0</c:v>
                </c:pt>
              </c:numCache>
            </c:numRef>
          </c:val>
        </c:ser>
        <c:ser>
          <c:idx val="6"/>
          <c:order val="6"/>
          <c:tx>
            <c:strRef>
              <c:f>Main!$H$295:$H$296</c:f>
              <c:strCache>
                <c:ptCount val="1"/>
                <c:pt idx="0">
                  <c:v>17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Main!$A$297:$A$307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Main!$H$297:$H$307</c:f>
              <c:numCache>
                <c:formatCode>0%</c:formatCode>
                <c:ptCount val="10"/>
                <c:pt idx="0">
                  <c:v>0</c:v>
                </c:pt>
                <c:pt idx="1">
                  <c:v>0.12896725440806045</c:v>
                </c:pt>
                <c:pt idx="2">
                  <c:v>5.0675830469644904E-2</c:v>
                </c:pt>
                <c:pt idx="3">
                  <c:v>0</c:v>
                </c:pt>
                <c:pt idx="4">
                  <c:v>6.113553526472025E-2</c:v>
                </c:pt>
                <c:pt idx="5">
                  <c:v>0</c:v>
                </c:pt>
                <c:pt idx="6">
                  <c:v>2.5018395879323033E-2</c:v>
                </c:pt>
                <c:pt idx="7">
                  <c:v>0.13012048192771083</c:v>
                </c:pt>
                <c:pt idx="8">
                  <c:v>0</c:v>
                </c:pt>
                <c:pt idx="9">
                  <c:v>0.11278633902540608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99488"/>
        <c:axId val="145201024"/>
      </c:barChart>
      <c:catAx>
        <c:axId val="1451994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201024"/>
        <c:crosses val="autoZero"/>
        <c:auto val="1"/>
        <c:lblAlgn val="ctr"/>
        <c:lblOffset val="100"/>
        <c:noMultiLvlLbl val="0"/>
      </c:catAx>
      <c:valAx>
        <c:axId val="14520102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199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2665858505259442"/>
          <c:y val="2.418780985710119E-2"/>
          <c:w val="0.63613038914975972"/>
          <c:h val="0.125508894721493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[NB_Report-5-21.xlsx]Main!СводнаяТаблица23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Main!$B$326:$B$327</c:f>
              <c:strCache>
                <c:ptCount val="1"/>
                <c:pt idx="0">
                  <c:v>Prof. Workstation (Prof.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Main!$B$328:$B$337</c:f>
              <c:numCache>
                <c:formatCode>0%</c:formatCode>
                <c:ptCount val="10"/>
                <c:pt idx="0">
                  <c:v>0</c:v>
                </c:pt>
                <c:pt idx="1">
                  <c:v>3.0226700251889168E-3</c:v>
                </c:pt>
                <c:pt idx="2">
                  <c:v>4.5131729667812143E-3</c:v>
                </c:pt>
                <c:pt idx="3">
                  <c:v>0</c:v>
                </c:pt>
                <c:pt idx="4">
                  <c:v>8.0975463119528045E-3</c:v>
                </c:pt>
                <c:pt idx="5">
                  <c:v>0</c:v>
                </c:pt>
                <c:pt idx="6">
                  <c:v>5.9602649006622521E-3</c:v>
                </c:pt>
                <c:pt idx="7">
                  <c:v>6.3109581181870344E-4</c:v>
                </c:pt>
                <c:pt idx="8">
                  <c:v>0</c:v>
                </c:pt>
                <c:pt idx="9">
                  <c:v>2.0824656393169514E-4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3A-4508-82FC-4AF81FCA2061}"/>
            </c:ext>
          </c:extLst>
        </c:ser>
        <c:ser>
          <c:idx val="1"/>
          <c:order val="1"/>
          <c:tx>
            <c:strRef>
              <c:f>Main!$C$326:$C$327</c:f>
              <c:strCache>
                <c:ptCount val="1"/>
                <c:pt idx="0">
                  <c:v>Full Size GM (15"&gt; Gamer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Main!$C$328:$C$337</c:f>
              <c:numCache>
                <c:formatCode>0%</c:formatCode>
                <c:ptCount val="10"/>
                <c:pt idx="0">
                  <c:v>1.3361462728551337E-2</c:v>
                </c:pt>
                <c:pt idx="1">
                  <c:v>0.88186397984886655</c:v>
                </c:pt>
                <c:pt idx="2">
                  <c:v>0.19766323024054983</c:v>
                </c:pt>
                <c:pt idx="3">
                  <c:v>0</c:v>
                </c:pt>
                <c:pt idx="4">
                  <c:v>4.0938639011009657E-2</c:v>
                </c:pt>
                <c:pt idx="5">
                  <c:v>1.0638297872340426E-3</c:v>
                </c:pt>
                <c:pt idx="6">
                  <c:v>0.28440029433406916</c:v>
                </c:pt>
                <c:pt idx="7">
                  <c:v>0.2919104991394148</c:v>
                </c:pt>
                <c:pt idx="8">
                  <c:v>0.24424424424424424</c:v>
                </c:pt>
                <c:pt idx="9">
                  <c:v>0.21795085381091212</c:v>
                </c:pt>
              </c:numCache>
            </c:numRef>
          </c:val>
        </c:ser>
        <c:ser>
          <c:idx val="2"/>
          <c:order val="2"/>
          <c:tx>
            <c:strRef>
              <c:f>Main!$D$326:$D$327</c:f>
              <c:strCache>
                <c:ptCount val="1"/>
                <c:pt idx="0">
                  <c:v>Full Size MS (15"&gt;, Mainstream Ex.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Main!$D$328:$D$337</c:f>
              <c:numCache>
                <c:formatCode>0%</c:formatCode>
                <c:ptCount val="10"/>
                <c:pt idx="0">
                  <c:v>4.9226441631504921E-2</c:v>
                </c:pt>
                <c:pt idx="1">
                  <c:v>0</c:v>
                </c:pt>
                <c:pt idx="2">
                  <c:v>3.2348224513172964E-2</c:v>
                </c:pt>
                <c:pt idx="3">
                  <c:v>0</c:v>
                </c:pt>
                <c:pt idx="4">
                  <c:v>2.9816255213617405E-2</c:v>
                </c:pt>
                <c:pt idx="5">
                  <c:v>2.3404255319148935E-2</c:v>
                </c:pt>
                <c:pt idx="6">
                  <c:v>0.17203826342899189</c:v>
                </c:pt>
                <c:pt idx="7">
                  <c:v>0.20453241537578887</c:v>
                </c:pt>
                <c:pt idx="8">
                  <c:v>0</c:v>
                </c:pt>
                <c:pt idx="9">
                  <c:v>3.5818408996251563E-2</c:v>
                </c:pt>
              </c:numCache>
            </c:numRef>
          </c:val>
        </c:ser>
        <c:ser>
          <c:idx val="3"/>
          <c:order val="3"/>
          <c:tx>
            <c:strRef>
              <c:f>Main!$E$326:$E$327</c:f>
              <c:strCache>
                <c:ptCount val="1"/>
                <c:pt idx="0">
                  <c:v>Full Size LE (15"&gt;, Int GPU)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Main!$E$328:$E$337</c:f>
              <c:numCache>
                <c:formatCode>0%</c:formatCode>
                <c:ptCount val="10"/>
                <c:pt idx="0">
                  <c:v>0.19127988748241911</c:v>
                </c:pt>
                <c:pt idx="1">
                  <c:v>9.0680100755667504E-3</c:v>
                </c:pt>
                <c:pt idx="2">
                  <c:v>0.52061855670103097</c:v>
                </c:pt>
                <c:pt idx="3">
                  <c:v>0.38750000000000001</c:v>
                </c:pt>
                <c:pt idx="4">
                  <c:v>0.53644835230902188</c:v>
                </c:pt>
                <c:pt idx="5">
                  <c:v>0.7638297872340426</c:v>
                </c:pt>
                <c:pt idx="6">
                  <c:v>5.989698307579102E-2</c:v>
                </c:pt>
                <c:pt idx="7">
                  <c:v>0.23356282271944923</c:v>
                </c:pt>
                <c:pt idx="8">
                  <c:v>0</c:v>
                </c:pt>
                <c:pt idx="9">
                  <c:v>0.44010828821324449</c:v>
                </c:pt>
              </c:numCache>
            </c:numRef>
          </c:val>
        </c:ser>
        <c:ser>
          <c:idx val="4"/>
          <c:order val="4"/>
          <c:tx>
            <c:strRef>
              <c:f>Main!$F$326:$F$327</c:f>
              <c:strCache>
                <c:ptCount val="1"/>
                <c:pt idx="0">
                  <c:v>Light (13"-14")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Main!$F$328:$F$337</c:f>
              <c:numCache>
                <c:formatCode>0%</c:formatCode>
                <c:ptCount val="10"/>
                <c:pt idx="0">
                  <c:v>0.3790436005625879</c:v>
                </c:pt>
                <c:pt idx="1">
                  <c:v>0.10604534005037783</c:v>
                </c:pt>
                <c:pt idx="2">
                  <c:v>0.22343642611683848</c:v>
                </c:pt>
                <c:pt idx="3">
                  <c:v>0.61250000000000004</c:v>
                </c:pt>
                <c:pt idx="4">
                  <c:v>0.3846992071543982</c:v>
                </c:pt>
                <c:pt idx="5">
                  <c:v>0.21170212765957447</c:v>
                </c:pt>
                <c:pt idx="6">
                  <c:v>0.47726269315673286</c:v>
                </c:pt>
                <c:pt idx="7">
                  <c:v>0.26936316695352841</c:v>
                </c:pt>
                <c:pt idx="8">
                  <c:v>0.75575575575575571</c:v>
                </c:pt>
                <c:pt idx="9">
                  <c:v>0.20899625156184923</c:v>
                </c:pt>
              </c:numCache>
            </c:numRef>
          </c:val>
        </c:ser>
        <c:ser>
          <c:idx val="5"/>
          <c:order val="5"/>
          <c:tx>
            <c:strRef>
              <c:f>Main!$G$326:$G$327</c:f>
              <c:strCache>
                <c:ptCount val="1"/>
                <c:pt idx="0">
                  <c:v>Mini (&lt;12")</c:v>
                </c:pt>
              </c:strCache>
            </c:strRef>
          </c:tx>
          <c:invertIfNegative val="0"/>
          <c:cat>
            <c:strRef>
              <c:f>Main!$A$328:$A$337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Main!$G$328:$G$337</c:f>
              <c:numCache>
                <c:formatCode>0%</c:formatCode>
                <c:ptCount val="10"/>
                <c:pt idx="0">
                  <c:v>0.36708860759493672</c:v>
                </c:pt>
                <c:pt idx="1">
                  <c:v>0</c:v>
                </c:pt>
                <c:pt idx="2">
                  <c:v>2.1420389461626575E-2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4.4150110375275938E-4</c:v>
                </c:pt>
                <c:pt idx="7">
                  <c:v>0</c:v>
                </c:pt>
                <c:pt idx="8">
                  <c:v>0</c:v>
                </c:pt>
                <c:pt idx="9">
                  <c:v>9.6917950853810914E-2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221504"/>
        <c:axId val="145223040"/>
      </c:barChart>
      <c:catAx>
        <c:axId val="14522150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5223040"/>
        <c:crosses val="autoZero"/>
        <c:auto val="1"/>
        <c:lblAlgn val="ctr"/>
        <c:lblOffset val="100"/>
        <c:noMultiLvlLbl val="0"/>
      </c:catAx>
      <c:valAx>
        <c:axId val="14522304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522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[NB_Report-5-21.xlsx]Main!СводнаяТаблица27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Main!$B$395:$B$396</c:f>
              <c:strCache>
                <c:ptCount val="1"/>
                <c:pt idx="0">
                  <c:v>01_&lt;20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Main!$B$397:$B$406</c:f>
              <c:numCache>
                <c:formatCode>0%</c:formatCode>
                <c:ptCount val="10"/>
                <c:pt idx="0">
                  <c:v>0.13924050632911392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8.5880882965431074E-2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9E1-405E-8EAC-0C847083CEBD}"/>
            </c:ext>
          </c:extLst>
        </c:ser>
        <c:ser>
          <c:idx val="1"/>
          <c:order val="1"/>
          <c:tx>
            <c:strRef>
              <c:f>Main!$C$395:$C$396</c:f>
              <c:strCache>
                <c:ptCount val="1"/>
                <c:pt idx="0">
                  <c:v>02_20-30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Main!$C$397:$C$406</c:f>
              <c:numCache>
                <c:formatCode>0%</c:formatCode>
                <c:ptCount val="10"/>
                <c:pt idx="0">
                  <c:v>0.63080168776371304</c:v>
                </c:pt>
                <c:pt idx="1">
                  <c:v>0</c:v>
                </c:pt>
                <c:pt idx="2">
                  <c:v>5.7044673539518899E-2</c:v>
                </c:pt>
                <c:pt idx="3">
                  <c:v>0</c:v>
                </c:pt>
                <c:pt idx="4">
                  <c:v>5.707736820350956E-2</c:v>
                </c:pt>
                <c:pt idx="5">
                  <c:v>0</c:v>
                </c:pt>
                <c:pt idx="6">
                  <c:v>4.4150110375275938E-4</c:v>
                </c:pt>
                <c:pt idx="7">
                  <c:v>7.5731497418244406E-2</c:v>
                </c:pt>
                <c:pt idx="8">
                  <c:v>0</c:v>
                </c:pt>
                <c:pt idx="9">
                  <c:v>0.13236151603498542</c:v>
                </c:pt>
              </c:numCache>
            </c:numRef>
          </c:val>
        </c:ser>
        <c:ser>
          <c:idx val="2"/>
          <c:order val="2"/>
          <c:tx>
            <c:strRef>
              <c:f>Main!$D$395:$D$396</c:f>
              <c:strCache>
                <c:ptCount val="1"/>
                <c:pt idx="0">
                  <c:v>03_30-40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Main!$D$397:$D$406</c:f>
              <c:numCache>
                <c:formatCode>0%</c:formatCode>
                <c:ptCount val="10"/>
                <c:pt idx="0">
                  <c:v>0.17158931082981715</c:v>
                </c:pt>
                <c:pt idx="1">
                  <c:v>0</c:v>
                </c:pt>
                <c:pt idx="2">
                  <c:v>0.36052691867124859</c:v>
                </c:pt>
                <c:pt idx="3">
                  <c:v>0</c:v>
                </c:pt>
                <c:pt idx="4">
                  <c:v>0.3756810581294856</c:v>
                </c:pt>
                <c:pt idx="5">
                  <c:v>0</c:v>
                </c:pt>
                <c:pt idx="6">
                  <c:v>1.5526122148638705E-2</c:v>
                </c:pt>
                <c:pt idx="7">
                  <c:v>4.8307515777395296E-2</c:v>
                </c:pt>
                <c:pt idx="8">
                  <c:v>0</c:v>
                </c:pt>
                <c:pt idx="9">
                  <c:v>0.19983340274885464</c:v>
                </c:pt>
              </c:numCache>
            </c:numRef>
          </c:val>
        </c:ser>
        <c:ser>
          <c:idx val="3"/>
          <c:order val="3"/>
          <c:tx>
            <c:strRef>
              <c:f>Main!$E$395:$E$396</c:f>
              <c:strCache>
                <c:ptCount val="1"/>
                <c:pt idx="0">
                  <c:v>04_40-50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Main!$E$397:$E$406</c:f>
              <c:numCache>
                <c:formatCode>0%</c:formatCode>
                <c:ptCount val="10"/>
                <c:pt idx="0">
                  <c:v>2.8129395218002812E-2</c:v>
                </c:pt>
                <c:pt idx="1">
                  <c:v>0</c:v>
                </c:pt>
                <c:pt idx="2">
                  <c:v>6.3024054982817865E-2</c:v>
                </c:pt>
                <c:pt idx="3">
                  <c:v>0</c:v>
                </c:pt>
                <c:pt idx="4">
                  <c:v>0.16833878179836922</c:v>
                </c:pt>
                <c:pt idx="5">
                  <c:v>0</c:v>
                </c:pt>
                <c:pt idx="6">
                  <c:v>2.0897718910963946E-2</c:v>
                </c:pt>
                <c:pt idx="7">
                  <c:v>0.2185312679288583</c:v>
                </c:pt>
                <c:pt idx="8">
                  <c:v>0</c:v>
                </c:pt>
                <c:pt idx="9">
                  <c:v>0.16376509787588506</c:v>
                </c:pt>
              </c:numCache>
            </c:numRef>
          </c:val>
        </c:ser>
        <c:ser>
          <c:idx val="4"/>
          <c:order val="4"/>
          <c:tx>
            <c:strRef>
              <c:f>Main!$F$395:$F$396</c:f>
              <c:strCache>
                <c:ptCount val="1"/>
                <c:pt idx="0">
                  <c:v>05_50-60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Main!$F$397:$F$406</c:f>
              <c:numCache>
                <c:formatCode>0%</c:formatCode>
                <c:ptCount val="10"/>
                <c:pt idx="0">
                  <c:v>1.6877637130801686E-2</c:v>
                </c:pt>
                <c:pt idx="1">
                  <c:v>8.488664987405542E-2</c:v>
                </c:pt>
                <c:pt idx="2">
                  <c:v>1.9289805269186711E-2</c:v>
                </c:pt>
                <c:pt idx="3">
                  <c:v>0.4</c:v>
                </c:pt>
                <c:pt idx="4">
                  <c:v>8.4338481193401718E-2</c:v>
                </c:pt>
                <c:pt idx="5">
                  <c:v>0.1351063829787234</c:v>
                </c:pt>
                <c:pt idx="6">
                  <c:v>0.10883002207505518</c:v>
                </c:pt>
                <c:pt idx="7">
                  <c:v>0.2</c:v>
                </c:pt>
                <c:pt idx="8">
                  <c:v>0</c:v>
                </c:pt>
                <c:pt idx="9">
                  <c:v>0.27101207830070806</c:v>
                </c:pt>
              </c:numCache>
            </c:numRef>
          </c:val>
        </c:ser>
        <c:ser>
          <c:idx val="5"/>
          <c:order val="5"/>
          <c:tx>
            <c:strRef>
              <c:f>Main!$G$395:$G$396</c:f>
              <c:strCache>
                <c:ptCount val="1"/>
                <c:pt idx="0">
                  <c:v>06_60-70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Main!$G$397:$G$406</c:f>
              <c:numCache>
                <c:formatCode>0%</c:formatCode>
                <c:ptCount val="10"/>
                <c:pt idx="0">
                  <c:v>1.3361462728551337E-2</c:v>
                </c:pt>
                <c:pt idx="1">
                  <c:v>0.44735516372795969</c:v>
                </c:pt>
                <c:pt idx="2">
                  <c:v>0.12840778923253149</c:v>
                </c:pt>
                <c:pt idx="3">
                  <c:v>0</c:v>
                </c:pt>
                <c:pt idx="4">
                  <c:v>0.13912373651974599</c:v>
                </c:pt>
                <c:pt idx="5">
                  <c:v>0.35744680851063831</c:v>
                </c:pt>
                <c:pt idx="6">
                  <c:v>0.37976453274466521</c:v>
                </c:pt>
                <c:pt idx="7">
                  <c:v>3.2472748135398737E-2</c:v>
                </c:pt>
                <c:pt idx="8">
                  <c:v>0</c:v>
                </c:pt>
                <c:pt idx="9">
                  <c:v>6.6055810079133692E-2</c:v>
                </c:pt>
              </c:numCache>
            </c:numRef>
          </c:val>
        </c:ser>
        <c:ser>
          <c:idx val="6"/>
          <c:order val="6"/>
          <c:tx>
            <c:strRef>
              <c:f>Main!$H$395:$H$396</c:f>
              <c:strCache>
                <c:ptCount val="1"/>
                <c:pt idx="0">
                  <c:v>07_70-80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Main!$H$397:$H$406</c:f>
              <c:numCache>
                <c:formatCode>0%</c:formatCode>
                <c:ptCount val="10"/>
                <c:pt idx="0">
                  <c:v>0</c:v>
                </c:pt>
                <c:pt idx="1">
                  <c:v>3.7783375314861464E-2</c:v>
                </c:pt>
                <c:pt idx="2">
                  <c:v>0.16632302405498281</c:v>
                </c:pt>
                <c:pt idx="3">
                  <c:v>0</c:v>
                </c:pt>
                <c:pt idx="4">
                  <c:v>6.617066847029647E-2</c:v>
                </c:pt>
                <c:pt idx="5">
                  <c:v>0.37127659574468086</c:v>
                </c:pt>
                <c:pt idx="6">
                  <c:v>0.21891096394407653</c:v>
                </c:pt>
                <c:pt idx="7">
                  <c:v>0.12013769363166954</c:v>
                </c:pt>
                <c:pt idx="8">
                  <c:v>0</c:v>
                </c:pt>
                <c:pt idx="9">
                  <c:v>1.7284464806330696E-2</c:v>
                </c:pt>
              </c:numCache>
            </c:numRef>
          </c:val>
        </c:ser>
        <c:ser>
          <c:idx val="7"/>
          <c:order val="7"/>
          <c:tx>
            <c:strRef>
              <c:f>Main!$I$395:$I$396</c:f>
              <c:strCache>
                <c:ptCount val="1"/>
                <c:pt idx="0">
                  <c:v>08_80&gt;</c:v>
                </c:pt>
              </c:strCache>
            </c:strRef>
          </c:tx>
          <c:invertIfNegative val="0"/>
          <c:cat>
            <c:strRef>
              <c:f>Main!$A$397:$A$406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Main!$I$397:$I$406</c:f>
              <c:numCache>
                <c:formatCode>0%</c:formatCode>
                <c:ptCount val="10"/>
                <c:pt idx="0">
                  <c:v>0</c:v>
                </c:pt>
                <c:pt idx="1">
                  <c:v>0.42997481108312341</c:v>
                </c:pt>
                <c:pt idx="2">
                  <c:v>0.20538373424971362</c:v>
                </c:pt>
                <c:pt idx="3">
                  <c:v>0.6</c:v>
                </c:pt>
                <c:pt idx="4">
                  <c:v>0.10926990568519145</c:v>
                </c:pt>
                <c:pt idx="5">
                  <c:v>0.13617021276595745</c:v>
                </c:pt>
                <c:pt idx="6">
                  <c:v>0.25562913907284768</c:v>
                </c:pt>
                <c:pt idx="7">
                  <c:v>0.30481927710843376</c:v>
                </c:pt>
                <c:pt idx="8">
                  <c:v>1</c:v>
                </c:pt>
                <c:pt idx="9">
                  <c:v>6.3806747188671381E-2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752640"/>
        <c:axId val="146754176"/>
      </c:barChart>
      <c:catAx>
        <c:axId val="1467526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6754176"/>
        <c:crosses val="autoZero"/>
        <c:auto val="1"/>
        <c:lblAlgn val="ctr"/>
        <c:lblOffset val="100"/>
        <c:noMultiLvlLbl val="0"/>
      </c:catAx>
      <c:valAx>
        <c:axId val="146754176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6752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282646765402291"/>
          <c:y val="0.15448636628754742"/>
          <c:w val="0.12385968067205302"/>
          <c:h val="0.7042125984251967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Main!$E$346:$E$350</c:f>
              <c:strCache>
                <c:ptCount val="5"/>
                <c:pt idx="0">
                  <c:v>_1</c:v>
                </c:pt>
                <c:pt idx="1">
                  <c:v>_2</c:v>
                </c:pt>
                <c:pt idx="2">
                  <c:v>_3</c:v>
                </c:pt>
                <c:pt idx="3">
                  <c:v>_4</c:v>
                </c:pt>
                <c:pt idx="4">
                  <c:v>_5</c:v>
                </c:pt>
              </c:strCache>
            </c:strRef>
          </c:cat>
          <c:val>
            <c:numRef>
              <c:f>Main!$F$346:$F$350</c:f>
              <c:numCache>
                <c:formatCode>#,##0</c:formatCode>
                <c:ptCount val="5"/>
                <c:pt idx="0">
                  <c:v>66862.882834577205</c:v>
                </c:pt>
                <c:pt idx="1">
                  <c:v>68304.80296740467</c:v>
                </c:pt>
                <c:pt idx="2">
                  <c:v>68325.656374585582</c:v>
                </c:pt>
                <c:pt idx="3">
                  <c:v>67776.236545376101</c:v>
                </c:pt>
                <c:pt idx="4">
                  <c:v>72855.145284949074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A83-4E9E-B574-7B761A98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91040"/>
        <c:axId val="146796928"/>
      </c:lineChart>
      <c:catAx>
        <c:axId val="1467910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796928"/>
        <c:crosses val="autoZero"/>
        <c:auto val="1"/>
        <c:lblAlgn val="ctr"/>
        <c:lblOffset val="100"/>
        <c:noMultiLvlLbl val="0"/>
      </c:catAx>
      <c:valAx>
        <c:axId val="146796928"/>
        <c:scaling>
          <c:orientation val="minMax"/>
          <c:min val="2000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6791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9CF-4EAD-9FB8-442596C5C9B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A8E-4820-B957-6A82CEB0C391}"/>
              </c:ext>
            </c:extLst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Main!$E$364:$E$373</c:f>
              <c:strCache>
                <c:ptCount val="10"/>
                <c:pt idx="0">
                  <c:v>Other</c:v>
                </c:pt>
                <c:pt idx="1">
                  <c:v>MSI</c:v>
                </c:pt>
                <c:pt idx="2">
                  <c:v>Lenovo</c:v>
                </c:pt>
                <c:pt idx="3">
                  <c:v>Huawei</c:v>
                </c:pt>
                <c:pt idx="4">
                  <c:v>HP</c:v>
                </c:pt>
                <c:pt idx="5">
                  <c:v>Honor</c:v>
                </c:pt>
                <c:pt idx="6">
                  <c:v>Dell</c:v>
                </c:pt>
                <c:pt idx="7">
                  <c:v>Asus</c:v>
                </c:pt>
                <c:pt idx="8">
                  <c:v>Apple</c:v>
                </c:pt>
                <c:pt idx="9">
                  <c:v>Acer</c:v>
                </c:pt>
              </c:strCache>
            </c:strRef>
          </c:cat>
          <c:val>
            <c:numRef>
              <c:f>Main!$F$364:$F$373</c:f>
              <c:numCache>
                <c:formatCode>#,##0</c:formatCode>
                <c:ptCount val="10"/>
                <c:pt idx="0">
                  <c:v>27974.950773558368</c:v>
                </c:pt>
                <c:pt idx="1">
                  <c:v>111336.67329974812</c:v>
                </c:pt>
                <c:pt idx="2">
                  <c:v>84725.770286368846</c:v>
                </c:pt>
                <c:pt idx="3">
                  <c:v>87425.787500000006</c:v>
                </c:pt>
                <c:pt idx="4">
                  <c:v>52818.835888475558</c:v>
                </c:pt>
                <c:pt idx="5">
                  <c:v>68529.027659574465</c:v>
                </c:pt>
                <c:pt idx="6">
                  <c:v>74955.35555555555</c:v>
                </c:pt>
                <c:pt idx="7">
                  <c:v>75380.27349397591</c:v>
                </c:pt>
                <c:pt idx="8">
                  <c:v>199207.23283283284</c:v>
                </c:pt>
                <c:pt idx="9">
                  <c:v>47145.650978758851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9CF-4EAD-9FB8-442596C5C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490688"/>
        <c:axId val="147492224"/>
      </c:barChart>
      <c:catAx>
        <c:axId val="14749068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492224"/>
        <c:crosses val="autoZero"/>
        <c:auto val="1"/>
        <c:lblAlgn val="ctr"/>
        <c:lblOffset val="100"/>
        <c:noMultiLvlLbl val="0"/>
      </c:catAx>
      <c:valAx>
        <c:axId val="14749222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490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[NB_Report-5-21.xlsx]Main!СводнаяТаблица6</c:name>
    <c:fmtId val="1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Main!$B$431:$B$432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Main!$A$433:$A$442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Main!$B$433:$B$442</c:f>
              <c:numCache>
                <c:formatCode>0%</c:formatCode>
                <c:ptCount val="10"/>
                <c:pt idx="0">
                  <c:v>0.10712203248646397</c:v>
                </c:pt>
                <c:pt idx="1">
                  <c:v>0</c:v>
                </c:pt>
                <c:pt idx="2">
                  <c:v>6.6494549627079749E-2</c:v>
                </c:pt>
                <c:pt idx="3">
                  <c:v>0.68719646799116996</c:v>
                </c:pt>
                <c:pt idx="4">
                  <c:v>0.25912148198248974</c:v>
                </c:pt>
                <c:pt idx="5">
                  <c:v>0.3661168384879725</c:v>
                </c:pt>
                <c:pt idx="6">
                  <c:v>7.556675062972292E-4</c:v>
                </c:pt>
                <c:pt idx="7">
                  <c:v>0.35864978902953587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E3-4A3E-A3D9-137F2118C76D}"/>
            </c:ext>
          </c:extLst>
        </c:ser>
        <c:ser>
          <c:idx val="1"/>
          <c:order val="1"/>
          <c:tx>
            <c:strRef>
              <c:f>Main!$C$431:$C$432</c:f>
              <c:strCache>
                <c:ptCount val="1"/>
                <c:pt idx="0">
                  <c:v>Consumer</c:v>
                </c:pt>
              </c:strCache>
            </c:strRef>
          </c:tx>
          <c:invertIfNegative val="0"/>
          <c:cat>
            <c:strRef>
              <c:f>Main!$A$433:$A$442</c:f>
              <c:strCache>
                <c:ptCount val="10"/>
                <c:pt idx="0">
                  <c:v>Acer</c:v>
                </c:pt>
                <c:pt idx="1">
                  <c:v>Apple</c:v>
                </c:pt>
                <c:pt idx="2">
                  <c:v>Asus</c:v>
                </c:pt>
                <c:pt idx="3">
                  <c:v>Dell</c:v>
                </c:pt>
                <c:pt idx="4">
                  <c:v>HP</c:v>
                </c:pt>
                <c:pt idx="5">
                  <c:v>Lenovo</c:v>
                </c:pt>
                <c:pt idx="6">
                  <c:v>MSI</c:v>
                </c:pt>
                <c:pt idx="7">
                  <c:v>Other</c:v>
                </c:pt>
                <c:pt idx="8">
                  <c:v>Huawei</c:v>
                </c:pt>
                <c:pt idx="9">
                  <c:v>Honor</c:v>
                </c:pt>
              </c:strCache>
            </c:strRef>
          </c:cat>
          <c:val>
            <c:numRef>
              <c:f>Main!$C$433:$C$442</c:f>
              <c:numCache>
                <c:formatCode>0%</c:formatCode>
                <c:ptCount val="10"/>
                <c:pt idx="0">
                  <c:v>0.89287796751353599</c:v>
                </c:pt>
                <c:pt idx="1">
                  <c:v>1</c:v>
                </c:pt>
                <c:pt idx="2">
                  <c:v>0.93350545037292021</c:v>
                </c:pt>
                <c:pt idx="3">
                  <c:v>0.31280353200883004</c:v>
                </c:pt>
                <c:pt idx="4">
                  <c:v>0.74087851801751026</c:v>
                </c:pt>
                <c:pt idx="5">
                  <c:v>0.6338831615120275</c:v>
                </c:pt>
                <c:pt idx="6">
                  <c:v>0.99924433249370281</c:v>
                </c:pt>
                <c:pt idx="7">
                  <c:v>0.64135021097046419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803584"/>
        <c:axId val="148805120"/>
      </c:barChart>
      <c:catAx>
        <c:axId val="14880358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8805120"/>
        <c:crosses val="autoZero"/>
        <c:auto val="1"/>
        <c:lblAlgn val="ctr"/>
        <c:lblOffset val="100"/>
        <c:noMultiLvlLbl val="0"/>
      </c:catAx>
      <c:valAx>
        <c:axId val="14880512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48803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21</xdr:row>
      <xdr:rowOff>142875</xdr:rowOff>
    </xdr:from>
    <xdr:to>
      <xdr:col>15</xdr:col>
      <xdr:colOff>19051</xdr:colOff>
      <xdr:row>35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738186</xdr:colOff>
      <xdr:row>43</xdr:row>
      <xdr:rowOff>0</xdr:rowOff>
    </xdr:from>
    <xdr:to>
      <xdr:col>15</xdr:col>
      <xdr:colOff>28575</xdr:colOff>
      <xdr:row>57</xdr:row>
      <xdr:rowOff>76200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</xdr:colOff>
      <xdr:row>193</xdr:row>
      <xdr:rowOff>57150</xdr:rowOff>
    </xdr:from>
    <xdr:to>
      <xdr:col>5</xdr:col>
      <xdr:colOff>285750</xdr:colOff>
      <xdr:row>207</xdr:row>
      <xdr:rowOff>133350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57150</xdr:colOff>
      <xdr:row>218</xdr:row>
      <xdr:rowOff>133350</xdr:rowOff>
    </xdr:from>
    <xdr:to>
      <xdr:col>9</xdr:col>
      <xdr:colOff>590550</xdr:colOff>
      <xdr:row>233</xdr:row>
      <xdr:rowOff>19050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117</xdr:row>
      <xdr:rowOff>123825</xdr:rowOff>
    </xdr:from>
    <xdr:to>
      <xdr:col>6</xdr:col>
      <xdr:colOff>28574</xdr:colOff>
      <xdr:row>132</xdr:row>
      <xdr:rowOff>9525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19048</xdr:colOff>
      <xdr:row>168</xdr:row>
      <xdr:rowOff>66674</xdr:rowOff>
    </xdr:from>
    <xdr:to>
      <xdr:col>6</xdr:col>
      <xdr:colOff>590550</xdr:colOff>
      <xdr:row>184</xdr:row>
      <xdr:rowOff>171449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74</xdr:row>
      <xdr:rowOff>180975</xdr:rowOff>
    </xdr:from>
    <xdr:to>
      <xdr:col>4</xdr:col>
      <xdr:colOff>57149</xdr:colOff>
      <xdr:row>87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80962</xdr:colOff>
      <xdr:row>266</xdr:row>
      <xdr:rowOff>133350</xdr:rowOff>
    </xdr:from>
    <xdr:to>
      <xdr:col>4</xdr:col>
      <xdr:colOff>385762</xdr:colOff>
      <xdr:row>281</xdr:row>
      <xdr:rowOff>19050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0</xdr:rowOff>
    </xdr:from>
    <xdr:to>
      <xdr:col>14</xdr:col>
      <xdr:colOff>19050</xdr:colOff>
      <xdr:row>20</xdr:row>
      <xdr:rowOff>57150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165100</xdr:colOff>
      <xdr:row>23</xdr:row>
      <xdr:rowOff>117475</xdr:rowOff>
    </xdr:from>
    <xdr:to>
      <xdr:col>14</xdr:col>
      <xdr:colOff>127000</xdr:colOff>
      <xdr:row>37</xdr:row>
      <xdr:rowOff>9525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108</xdr:row>
      <xdr:rowOff>85726</xdr:rowOff>
    </xdr:from>
    <xdr:to>
      <xdr:col>6</xdr:col>
      <xdr:colOff>95250</xdr:colOff>
      <xdr:row>124</xdr:row>
      <xdr:rowOff>161926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242887</xdr:colOff>
      <xdr:row>139</xdr:row>
      <xdr:rowOff>180975</xdr:rowOff>
    </xdr:from>
    <xdr:to>
      <xdr:col>13</xdr:col>
      <xdr:colOff>500062</xdr:colOff>
      <xdr:row>154</xdr:row>
      <xdr:rowOff>66675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309562</xdr:colOff>
      <xdr:row>257</xdr:row>
      <xdr:rowOff>9525</xdr:rowOff>
    </xdr:from>
    <xdr:to>
      <xdr:col>13</xdr:col>
      <xdr:colOff>566737</xdr:colOff>
      <xdr:row>271</xdr:row>
      <xdr:rowOff>85725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309561</xdr:colOff>
      <xdr:row>293</xdr:row>
      <xdr:rowOff>9525</xdr:rowOff>
    </xdr:from>
    <xdr:to>
      <xdr:col>16</xdr:col>
      <xdr:colOff>257174</xdr:colOff>
      <xdr:row>307</xdr:row>
      <xdr:rowOff>85725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300036</xdr:colOff>
      <xdr:row>325</xdr:row>
      <xdr:rowOff>19049</xdr:rowOff>
    </xdr:from>
    <xdr:to>
      <xdr:col>19</xdr:col>
      <xdr:colOff>571500</xdr:colOff>
      <xdr:row>336</xdr:row>
      <xdr:rowOff>152400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261937</xdr:colOff>
      <xdr:row>394</xdr:row>
      <xdr:rowOff>47625</xdr:rowOff>
    </xdr:from>
    <xdr:to>
      <xdr:col>16</xdr:col>
      <xdr:colOff>404812</xdr:colOff>
      <xdr:row>408</xdr:row>
      <xdr:rowOff>123825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361950</xdr:colOff>
      <xdr:row>343</xdr:row>
      <xdr:rowOff>28577</xdr:rowOff>
    </xdr:from>
    <xdr:to>
      <xdr:col>14</xdr:col>
      <xdr:colOff>457200</xdr:colOff>
      <xdr:row>360</xdr:row>
      <xdr:rowOff>9526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376236</xdr:colOff>
      <xdr:row>361</xdr:row>
      <xdr:rowOff>38100</xdr:rowOff>
    </xdr:from>
    <xdr:to>
      <xdr:col>14</xdr:col>
      <xdr:colOff>447674</xdr:colOff>
      <xdr:row>375</xdr:row>
      <xdr:rowOff>114300</xdr:rowOff>
    </xdr:to>
    <xdr:graphicFrame macro="">
      <xdr:nvGraphicFramePr>
        <xdr:cNvPr id="16" name="Диаграмма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385762</xdr:colOff>
      <xdr:row>429</xdr:row>
      <xdr:rowOff>66675</xdr:rowOff>
    </xdr:from>
    <xdr:to>
      <xdr:col>13</xdr:col>
      <xdr:colOff>1252537</xdr:colOff>
      <xdr:row>443</xdr:row>
      <xdr:rowOff>142875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B_Pivot_May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s"/>
    </sheetNames>
    <sheetDataSet>
      <sheetData sheetId="0">
        <row r="1">
          <cell r="C1" t="str">
            <v>Model</v>
          </cell>
          <cell r="D1" t="str">
            <v>Cluster</v>
          </cell>
          <cell r="E1" t="str">
            <v>Target market</v>
          </cell>
          <cell r="F1" t="str">
            <v>CPU Vendor</v>
          </cell>
          <cell r="G1" t="str">
            <v>Base Platform</v>
          </cell>
          <cell r="H1" t="str">
            <v>GPUs</v>
          </cell>
          <cell r="I1" t="str">
            <v>Display, Inch</v>
          </cell>
          <cell r="J1" t="str">
            <v>Resolution</v>
          </cell>
          <cell r="K1" t="str">
            <v>Touchscreen</v>
          </cell>
          <cell r="L1" t="str">
            <v>Category</v>
          </cell>
          <cell r="M1" t="str">
            <v>Appear_month</v>
          </cell>
          <cell r="N1" t="str">
            <v>Month</v>
          </cell>
          <cell r="O1" t="str">
            <v>CL_low_end</v>
          </cell>
          <cell r="P1" t="str">
            <v>CL_std_cpu</v>
          </cell>
          <cell r="Q1" t="str">
            <v>CL_h_cpu</v>
          </cell>
          <cell r="R1" t="str">
            <v>CL_int</v>
          </cell>
          <cell r="S1" t="str">
            <v>CL_discret_lite</v>
          </cell>
          <cell r="T1" t="str">
            <v>CL_Top</v>
          </cell>
          <cell r="U1" t="str">
            <v>CL_2_in_1</v>
          </cell>
          <cell r="V1" t="str">
            <v>CL_mini</v>
          </cell>
          <cell r="W1" t="str">
            <v>CL_13-14</v>
          </cell>
          <cell r="X1" t="str">
            <v>CL_15</v>
          </cell>
          <cell r="Y1" t="str">
            <v>CL_maxy</v>
          </cell>
          <cell r="Z1" t="str">
            <v>п</v>
          </cell>
          <cell r="AA1" t="str">
            <v>GO_premium</v>
          </cell>
          <cell r="AB1" t="str">
            <v>GO_corporate</v>
          </cell>
          <cell r="AC1" t="str">
            <v>GO_smb</v>
          </cell>
          <cell r="AD1" t="str">
            <v>GO_bus_essential</v>
          </cell>
          <cell r="AE1" t="str">
            <v>GO_content</v>
          </cell>
          <cell r="AF1" t="str">
            <v>GO_horse_work</v>
          </cell>
          <cell r="AG1" t="str">
            <v>GO_creation</v>
          </cell>
          <cell r="AH1" t="str">
            <v>GO_universum_home</v>
          </cell>
          <cell r="AI1" t="str">
            <v>GO_ultrabook</v>
          </cell>
        </row>
        <row r="2">
          <cell r="C2" t="str">
            <v>4Good CL100</v>
          </cell>
          <cell r="D2" t="str">
            <v>Mini (&lt;12")</v>
          </cell>
          <cell r="E2" t="str">
            <v>Consumer</v>
          </cell>
          <cell r="F2" t="str">
            <v>Intel</v>
          </cell>
          <cell r="G2" t="str">
            <v>Bay Trail-T</v>
          </cell>
          <cell r="H2" t="str">
            <v>Int</v>
          </cell>
          <cell r="I2">
            <v>10</v>
          </cell>
          <cell r="J2" t="str">
            <v>1024x600</v>
          </cell>
          <cell r="L2" t="str">
            <v>Extra Mobile</v>
          </cell>
          <cell r="M2" t="str">
            <v>_1</v>
          </cell>
          <cell r="O2">
            <v>1</v>
          </cell>
          <cell r="R2">
            <v>1</v>
          </cell>
          <cell r="V2">
            <v>1</v>
          </cell>
          <cell r="AE2">
            <v>1</v>
          </cell>
        </row>
        <row r="3">
          <cell r="C3" t="str">
            <v>4Good CL110</v>
          </cell>
          <cell r="D3" t="str">
            <v>Mini (&lt;12")</v>
          </cell>
          <cell r="E3" t="str">
            <v>Consumer</v>
          </cell>
          <cell r="F3" t="str">
            <v>Intel</v>
          </cell>
          <cell r="G3" t="str">
            <v>Bay Trail-T</v>
          </cell>
          <cell r="H3" t="str">
            <v>Int</v>
          </cell>
          <cell r="I3">
            <v>11</v>
          </cell>
          <cell r="J3" t="str">
            <v>1366x768</v>
          </cell>
          <cell r="L3" t="str">
            <v>Extra Mobile</v>
          </cell>
          <cell r="M3" t="str">
            <v>_1</v>
          </cell>
          <cell r="O3">
            <v>1</v>
          </cell>
          <cell r="R3">
            <v>1</v>
          </cell>
          <cell r="V3">
            <v>1</v>
          </cell>
          <cell r="AE3">
            <v>1</v>
          </cell>
        </row>
        <row r="4">
          <cell r="C4" t="str">
            <v>4Good CL140</v>
          </cell>
          <cell r="D4" t="str">
            <v>Light (13"-14")</v>
          </cell>
          <cell r="E4" t="str">
            <v>Consumer</v>
          </cell>
          <cell r="F4" t="str">
            <v>Intel</v>
          </cell>
          <cell r="G4" t="str">
            <v>Bay Trail-T</v>
          </cell>
          <cell r="H4" t="str">
            <v>Int</v>
          </cell>
          <cell r="I4">
            <v>14</v>
          </cell>
          <cell r="J4" t="str">
            <v>1366x768</v>
          </cell>
          <cell r="L4" t="str">
            <v>Extra Mobile</v>
          </cell>
          <cell r="M4" t="str">
            <v>_1</v>
          </cell>
          <cell r="O4">
            <v>1</v>
          </cell>
          <cell r="R4">
            <v>1</v>
          </cell>
          <cell r="W4">
            <v>1</v>
          </cell>
          <cell r="AE4">
            <v>1</v>
          </cell>
        </row>
        <row r="5">
          <cell r="C5" t="str">
            <v>Light AM500</v>
          </cell>
          <cell r="D5" t="str">
            <v>Light (13"-14")</v>
          </cell>
          <cell r="E5" t="str">
            <v>Consumer</v>
          </cell>
          <cell r="F5" t="str">
            <v>Intel</v>
          </cell>
          <cell r="G5" t="str">
            <v>Bay Trail-T</v>
          </cell>
          <cell r="H5" t="str">
            <v>Int</v>
          </cell>
          <cell r="I5">
            <v>14</v>
          </cell>
          <cell r="J5" t="str">
            <v>1366x768</v>
          </cell>
          <cell r="L5" t="str">
            <v>Extra Mobile</v>
          </cell>
          <cell r="M5" t="str">
            <v>_1</v>
          </cell>
          <cell r="O5">
            <v>1</v>
          </cell>
          <cell r="R5">
            <v>1</v>
          </cell>
          <cell r="W5">
            <v>1</v>
          </cell>
          <cell r="AE5">
            <v>1</v>
          </cell>
        </row>
        <row r="6">
          <cell r="C6" t="str">
            <v>People GN600</v>
          </cell>
          <cell r="D6" t="str">
            <v>Mini (&lt;12")</v>
          </cell>
          <cell r="E6" t="str">
            <v>Consumer</v>
          </cell>
          <cell r="F6" t="str">
            <v>Intel</v>
          </cell>
          <cell r="G6" t="str">
            <v>Bay Trail-T</v>
          </cell>
          <cell r="H6" t="str">
            <v>Int</v>
          </cell>
          <cell r="I6">
            <v>11</v>
          </cell>
          <cell r="J6" t="str">
            <v>1920x1080</v>
          </cell>
          <cell r="L6" t="str">
            <v>Extra Mobile</v>
          </cell>
          <cell r="M6" t="str">
            <v>_1</v>
          </cell>
          <cell r="O6">
            <v>1</v>
          </cell>
          <cell r="R6">
            <v>1</v>
          </cell>
          <cell r="V6">
            <v>1</v>
          </cell>
          <cell r="AE6">
            <v>1</v>
          </cell>
        </row>
        <row r="7">
          <cell r="C7" t="str">
            <v>People GN601</v>
          </cell>
          <cell r="D7" t="str">
            <v>Mini (&lt;12")</v>
          </cell>
          <cell r="E7" t="str">
            <v>Consumer</v>
          </cell>
          <cell r="F7" t="str">
            <v>Intel</v>
          </cell>
          <cell r="G7" t="str">
            <v>Cherry Trail</v>
          </cell>
          <cell r="H7" t="str">
            <v>Int</v>
          </cell>
          <cell r="I7">
            <v>11</v>
          </cell>
          <cell r="J7" t="str">
            <v>1920x1080</v>
          </cell>
          <cell r="L7" t="str">
            <v>Extra Mobile</v>
          </cell>
          <cell r="M7" t="str">
            <v>_1</v>
          </cell>
          <cell r="O7">
            <v>1</v>
          </cell>
          <cell r="R7">
            <v>1</v>
          </cell>
          <cell r="V7">
            <v>1</v>
          </cell>
          <cell r="AE7">
            <v>1</v>
          </cell>
        </row>
        <row r="8">
          <cell r="C8" t="str">
            <v>People GN602</v>
          </cell>
          <cell r="D8" t="str">
            <v>Mini (&lt;12")</v>
          </cell>
          <cell r="E8" t="str">
            <v>Consumer</v>
          </cell>
          <cell r="F8" t="str">
            <v>Intel</v>
          </cell>
          <cell r="G8" t="str">
            <v>Cherry Trail</v>
          </cell>
          <cell r="H8" t="str">
            <v>Int</v>
          </cell>
          <cell r="I8">
            <v>11</v>
          </cell>
          <cell r="J8" t="str">
            <v>1920x1080</v>
          </cell>
          <cell r="L8" t="str">
            <v>Extra Mobile</v>
          </cell>
          <cell r="M8" t="str">
            <v>_1</v>
          </cell>
          <cell r="O8">
            <v>1</v>
          </cell>
          <cell r="R8">
            <v>1</v>
          </cell>
          <cell r="V8">
            <v>1</v>
          </cell>
          <cell r="AE8">
            <v>1</v>
          </cell>
        </row>
        <row r="9">
          <cell r="C9" t="str">
            <v>People GN603</v>
          </cell>
          <cell r="D9" t="str">
            <v>Light (13"-14")</v>
          </cell>
          <cell r="E9" t="str">
            <v>Consumer</v>
          </cell>
          <cell r="F9" t="str">
            <v>Intel</v>
          </cell>
          <cell r="G9" t="str">
            <v>Bay Trail-T</v>
          </cell>
          <cell r="H9" t="str">
            <v>Int</v>
          </cell>
          <cell r="I9">
            <v>14</v>
          </cell>
          <cell r="J9" t="str">
            <v>1366x768</v>
          </cell>
          <cell r="L9" t="str">
            <v>Extra Mobile</v>
          </cell>
          <cell r="M9" t="str">
            <v>_1</v>
          </cell>
          <cell r="O9">
            <v>1</v>
          </cell>
          <cell r="R9">
            <v>1</v>
          </cell>
          <cell r="W9">
            <v>1</v>
          </cell>
          <cell r="AE9">
            <v>1</v>
          </cell>
        </row>
        <row r="10">
          <cell r="C10" t="str">
            <v>Aspire A111-31</v>
          </cell>
          <cell r="D10" t="str">
            <v>Mini (&lt;12")</v>
          </cell>
          <cell r="E10" t="str">
            <v>Consumer</v>
          </cell>
          <cell r="F10" t="str">
            <v>Intel</v>
          </cell>
          <cell r="G10" t="str">
            <v>Gemini Lake</v>
          </cell>
          <cell r="H10" t="str">
            <v>Int</v>
          </cell>
          <cell r="I10">
            <v>11</v>
          </cell>
          <cell r="J10" t="str">
            <v>1366x768</v>
          </cell>
          <cell r="L10" t="str">
            <v>Budget</v>
          </cell>
          <cell r="M10" t="str">
            <v>_1</v>
          </cell>
          <cell r="O10">
            <v>1</v>
          </cell>
          <cell r="R10">
            <v>1</v>
          </cell>
          <cell r="V10">
            <v>1</v>
          </cell>
          <cell r="AE10">
            <v>1</v>
          </cell>
        </row>
        <row r="11">
          <cell r="C11" t="str">
            <v>Aspire A114-21</v>
          </cell>
          <cell r="D11" t="str">
            <v>Light (13"-14")</v>
          </cell>
          <cell r="E11" t="str">
            <v>Consumer</v>
          </cell>
          <cell r="F11" t="str">
            <v>AMD</v>
          </cell>
          <cell r="G11" t="str">
            <v>Picasso</v>
          </cell>
          <cell r="H11" t="str">
            <v>Int</v>
          </cell>
          <cell r="I11">
            <v>11</v>
          </cell>
          <cell r="J11" t="str">
            <v>1366x768</v>
          </cell>
          <cell r="L11" t="str">
            <v>Standard</v>
          </cell>
          <cell r="M11" t="str">
            <v>_16</v>
          </cell>
          <cell r="O11">
            <v>1</v>
          </cell>
          <cell r="P11">
            <v>1</v>
          </cell>
          <cell r="R11">
            <v>1</v>
          </cell>
          <cell r="W11">
            <v>1</v>
          </cell>
          <cell r="AE11">
            <v>1</v>
          </cell>
        </row>
        <row r="12">
          <cell r="C12" t="str">
            <v>Aspire A114-31</v>
          </cell>
          <cell r="D12" t="str">
            <v>Light (13"-14")</v>
          </cell>
          <cell r="E12" t="str">
            <v>Consumer</v>
          </cell>
          <cell r="F12" t="str">
            <v>Intel</v>
          </cell>
          <cell r="G12" t="str">
            <v>Apollo Lake</v>
          </cell>
          <cell r="H12" t="str">
            <v>Int</v>
          </cell>
          <cell r="I12">
            <v>14</v>
          </cell>
          <cell r="J12" t="str">
            <v>1366x768</v>
          </cell>
          <cell r="L12" t="str">
            <v>Budget</v>
          </cell>
          <cell r="M12" t="str">
            <v>_1</v>
          </cell>
          <cell r="O12">
            <v>1</v>
          </cell>
          <cell r="R12">
            <v>1</v>
          </cell>
          <cell r="W12">
            <v>1</v>
          </cell>
          <cell r="AE12">
            <v>1</v>
          </cell>
        </row>
        <row r="13">
          <cell r="C13" t="str">
            <v>Aspire A114-32</v>
          </cell>
          <cell r="D13" t="str">
            <v>Light (13"-14")</v>
          </cell>
          <cell r="E13" t="str">
            <v>Consumer</v>
          </cell>
          <cell r="F13" t="str">
            <v>Intel</v>
          </cell>
          <cell r="G13" t="str">
            <v>Gemini Lake</v>
          </cell>
          <cell r="H13" t="str">
            <v>Int</v>
          </cell>
          <cell r="I13">
            <v>14</v>
          </cell>
          <cell r="J13" t="str">
            <v>1366x768</v>
          </cell>
          <cell r="L13" t="str">
            <v>Budget</v>
          </cell>
          <cell r="M13" t="str">
            <v>_1</v>
          </cell>
          <cell r="O13">
            <v>1</v>
          </cell>
          <cell r="R13">
            <v>1</v>
          </cell>
          <cell r="W13">
            <v>1</v>
          </cell>
          <cell r="AE13">
            <v>1</v>
          </cell>
        </row>
        <row r="14">
          <cell r="C14" t="str">
            <v>Aspire A114-33</v>
          </cell>
          <cell r="D14" t="str">
            <v>Light (13"-14")</v>
          </cell>
          <cell r="E14" t="str">
            <v>Consumer</v>
          </cell>
          <cell r="F14" t="str">
            <v>Intel</v>
          </cell>
          <cell r="G14" t="str">
            <v>Jasper Lake</v>
          </cell>
          <cell r="H14" t="str">
            <v>Int</v>
          </cell>
          <cell r="I14">
            <v>14</v>
          </cell>
          <cell r="J14" t="str">
            <v>1366x768</v>
          </cell>
          <cell r="L14" t="str">
            <v>Budget</v>
          </cell>
          <cell r="M14" t="str">
            <v>_16</v>
          </cell>
          <cell r="O14">
            <v>1</v>
          </cell>
          <cell r="R14">
            <v>1</v>
          </cell>
          <cell r="W14">
            <v>1</v>
          </cell>
          <cell r="AE14">
            <v>1</v>
          </cell>
        </row>
        <row r="15">
          <cell r="C15" t="str">
            <v>Aspire A115-32</v>
          </cell>
          <cell r="D15" t="str">
            <v>Full Size LE (15"&gt;, Int GPU)</v>
          </cell>
          <cell r="E15" t="str">
            <v>Consumer</v>
          </cell>
          <cell r="F15" t="str">
            <v>Intel</v>
          </cell>
          <cell r="G15" t="str">
            <v>Jasper Lake</v>
          </cell>
          <cell r="H15" t="str">
            <v>Int</v>
          </cell>
          <cell r="I15">
            <v>15</v>
          </cell>
          <cell r="J15" t="str">
            <v>1366x768</v>
          </cell>
          <cell r="L15" t="str">
            <v>Budget</v>
          </cell>
          <cell r="M15" t="str">
            <v>_15</v>
          </cell>
          <cell r="O15">
            <v>1</v>
          </cell>
          <cell r="R15">
            <v>1</v>
          </cell>
          <cell r="X15">
            <v>1</v>
          </cell>
          <cell r="AE15">
            <v>1</v>
          </cell>
        </row>
        <row r="16">
          <cell r="C16" t="str">
            <v>Aspire A314-22</v>
          </cell>
          <cell r="D16" t="str">
            <v>Light (13"-14")</v>
          </cell>
          <cell r="E16" t="str">
            <v>Consumer</v>
          </cell>
          <cell r="F16" t="str">
            <v>AMD</v>
          </cell>
          <cell r="G16" t="str">
            <v>Picasso</v>
          </cell>
          <cell r="H16" t="str">
            <v>Int</v>
          </cell>
          <cell r="I16">
            <v>14</v>
          </cell>
          <cell r="J16" t="str">
            <v>1920x1080</v>
          </cell>
          <cell r="L16" t="str">
            <v>Standard</v>
          </cell>
          <cell r="M16" t="str">
            <v>_9</v>
          </cell>
          <cell r="P16">
            <v>1</v>
          </cell>
          <cell r="R16">
            <v>1</v>
          </cell>
          <cell r="W16">
            <v>1</v>
          </cell>
          <cell r="AF16">
            <v>1</v>
          </cell>
          <cell r="AI16">
            <v>1</v>
          </cell>
        </row>
        <row r="17">
          <cell r="C17" t="str">
            <v>Aspire A314-22G</v>
          </cell>
          <cell r="D17" t="str">
            <v>Light (13"-14")</v>
          </cell>
          <cell r="E17" t="str">
            <v>Consumer</v>
          </cell>
          <cell r="F17" t="str">
            <v>AMD</v>
          </cell>
          <cell r="G17" t="str">
            <v>Picasso</v>
          </cell>
          <cell r="H17" t="str">
            <v>Radeon 625</v>
          </cell>
          <cell r="I17">
            <v>14</v>
          </cell>
          <cell r="J17" t="str">
            <v>1920x1080</v>
          </cell>
          <cell r="L17" t="str">
            <v>Standard</v>
          </cell>
          <cell r="M17" t="str">
            <v>_16</v>
          </cell>
          <cell r="P17">
            <v>1</v>
          </cell>
          <cell r="S17">
            <v>1</v>
          </cell>
          <cell r="W17">
            <v>1</v>
          </cell>
          <cell r="AG17">
            <v>1</v>
          </cell>
          <cell r="AI17">
            <v>1</v>
          </cell>
        </row>
        <row r="18">
          <cell r="C18" t="str">
            <v>Aspire A314-35</v>
          </cell>
          <cell r="D18" t="str">
            <v>Light (13"-14")</v>
          </cell>
          <cell r="E18" t="str">
            <v>Consumer</v>
          </cell>
          <cell r="F18" t="str">
            <v>Intel</v>
          </cell>
          <cell r="G18" t="str">
            <v>Jasper Lake</v>
          </cell>
          <cell r="H18" t="str">
            <v>Int</v>
          </cell>
          <cell r="I18">
            <v>14</v>
          </cell>
          <cell r="J18" t="str">
            <v>1920x1080</v>
          </cell>
          <cell r="L18" t="str">
            <v>Budget</v>
          </cell>
          <cell r="M18" t="str">
            <v>_15</v>
          </cell>
          <cell r="O18">
            <v>1</v>
          </cell>
          <cell r="R18">
            <v>1</v>
          </cell>
          <cell r="W18">
            <v>1</v>
          </cell>
          <cell r="AE18">
            <v>1</v>
          </cell>
        </row>
        <row r="19">
          <cell r="C19" t="str">
            <v>Aspire A315-21</v>
          </cell>
          <cell r="D19" t="str">
            <v>Full Size LE (15"&gt;, Int GPU)</v>
          </cell>
          <cell r="E19" t="str">
            <v>Consumer</v>
          </cell>
          <cell r="F19" t="str">
            <v>AMD</v>
          </cell>
          <cell r="G19" t="str">
            <v>Stoney Ridge</v>
          </cell>
          <cell r="H19" t="str">
            <v>Int</v>
          </cell>
          <cell r="I19">
            <v>15</v>
          </cell>
          <cell r="J19" t="str">
            <v>1366x768</v>
          </cell>
          <cell r="L19" t="str">
            <v>Standard</v>
          </cell>
          <cell r="M19" t="str">
            <v>_1</v>
          </cell>
          <cell r="O19">
            <v>1</v>
          </cell>
          <cell r="R19">
            <v>1</v>
          </cell>
          <cell r="X19">
            <v>1</v>
          </cell>
          <cell r="AF19">
            <v>1</v>
          </cell>
        </row>
        <row r="20">
          <cell r="C20" t="str">
            <v>Aspire A315-21G</v>
          </cell>
          <cell r="D20" t="str">
            <v>Full Size MS (15"&gt;, Mainstream Ex. GPU)</v>
          </cell>
          <cell r="E20" t="str">
            <v>Consumer</v>
          </cell>
          <cell r="F20" t="str">
            <v>AMD</v>
          </cell>
          <cell r="G20" t="str">
            <v>Stoney Ridge</v>
          </cell>
          <cell r="H20" t="str">
            <v>Radeon 520</v>
          </cell>
          <cell r="I20">
            <v>15</v>
          </cell>
          <cell r="J20" t="str">
            <v>1366x768</v>
          </cell>
          <cell r="L20" t="str">
            <v>Standard</v>
          </cell>
          <cell r="M20" t="str">
            <v>_1</v>
          </cell>
          <cell r="O20">
            <v>1</v>
          </cell>
          <cell r="S20">
            <v>1</v>
          </cell>
          <cell r="X20">
            <v>1</v>
          </cell>
          <cell r="AH20">
            <v>1</v>
          </cell>
        </row>
        <row r="21">
          <cell r="C21" t="str">
            <v>Aspire A315-22</v>
          </cell>
          <cell r="D21" t="str">
            <v>Full Size LE (15"&gt;, Int GPU)</v>
          </cell>
          <cell r="E21" t="str">
            <v>Consumer</v>
          </cell>
          <cell r="F21" t="str">
            <v>AMD</v>
          </cell>
          <cell r="G21" t="str">
            <v>Stoney Ridge</v>
          </cell>
          <cell r="H21" t="str">
            <v>Int</v>
          </cell>
          <cell r="I21">
            <v>15</v>
          </cell>
          <cell r="J21" t="str">
            <v>1366x768</v>
          </cell>
          <cell r="L21" t="str">
            <v>Standard</v>
          </cell>
          <cell r="M21" t="str">
            <v>_1</v>
          </cell>
          <cell r="O21">
            <v>1</v>
          </cell>
          <cell r="R21">
            <v>1</v>
          </cell>
          <cell r="X21">
            <v>1</v>
          </cell>
          <cell r="AF21">
            <v>1</v>
          </cell>
        </row>
        <row r="22">
          <cell r="C22" t="str">
            <v>Aspire A315-22G</v>
          </cell>
          <cell r="D22" t="str">
            <v>Full Size MS (15"&gt;, Mainstream Ex. GPU)</v>
          </cell>
          <cell r="E22" t="str">
            <v>Consumer</v>
          </cell>
          <cell r="F22" t="str">
            <v>AMD</v>
          </cell>
          <cell r="G22" t="str">
            <v>Stoney Ridge</v>
          </cell>
          <cell r="H22" t="str">
            <v>Radeon 530</v>
          </cell>
          <cell r="I22">
            <v>15</v>
          </cell>
          <cell r="J22" t="str">
            <v>1920x1080</v>
          </cell>
          <cell r="L22" t="str">
            <v>Standard</v>
          </cell>
          <cell r="M22" t="str">
            <v>_1</v>
          </cell>
          <cell r="N22" t="str">
            <v>1 20</v>
          </cell>
          <cell r="O22">
            <v>1</v>
          </cell>
          <cell r="S22">
            <v>1</v>
          </cell>
          <cell r="X22">
            <v>1</v>
          </cell>
          <cell r="AH22">
            <v>1</v>
          </cell>
        </row>
        <row r="23">
          <cell r="C23" t="str">
            <v>Aspire A315-23</v>
          </cell>
          <cell r="D23" t="str">
            <v>Full Size LE (15"&gt;, Int GPU)</v>
          </cell>
          <cell r="E23" t="str">
            <v>Consumer</v>
          </cell>
          <cell r="F23" t="str">
            <v>AMD</v>
          </cell>
          <cell r="G23" t="str">
            <v>Picasso</v>
          </cell>
          <cell r="H23" t="str">
            <v>Int</v>
          </cell>
          <cell r="I23">
            <v>15</v>
          </cell>
          <cell r="J23" t="str">
            <v>1920x1080</v>
          </cell>
          <cell r="L23" t="str">
            <v>Standard</v>
          </cell>
          <cell r="M23" t="str">
            <v>_7</v>
          </cell>
          <cell r="N23" t="str">
            <v>7 20</v>
          </cell>
          <cell r="P23">
            <v>1</v>
          </cell>
          <cell r="R23">
            <v>1</v>
          </cell>
          <cell r="X23">
            <v>1</v>
          </cell>
          <cell r="AF23">
            <v>1</v>
          </cell>
          <cell r="AH23">
            <v>1</v>
          </cell>
        </row>
        <row r="24">
          <cell r="C24" t="str">
            <v>Aspire A315-23G</v>
          </cell>
          <cell r="D24" t="str">
            <v>Full Size MS (15"&gt;, Mainstream Ex. GPU)</v>
          </cell>
          <cell r="E24" t="str">
            <v>Consumer</v>
          </cell>
          <cell r="F24" t="str">
            <v>AMD</v>
          </cell>
          <cell r="G24" t="str">
            <v>Picasso</v>
          </cell>
          <cell r="H24" t="str">
            <v>Radeon 540</v>
          </cell>
          <cell r="I24">
            <v>15</v>
          </cell>
          <cell r="J24" t="str">
            <v>1920x1080</v>
          </cell>
          <cell r="L24" t="str">
            <v>Standard</v>
          </cell>
          <cell r="M24" t="str">
            <v>_8</v>
          </cell>
          <cell r="N24" t="str">
            <v>8 20</v>
          </cell>
          <cell r="P24">
            <v>1</v>
          </cell>
          <cell r="S24">
            <v>1</v>
          </cell>
          <cell r="X24">
            <v>1</v>
          </cell>
          <cell r="AG24">
            <v>1</v>
          </cell>
          <cell r="AH24">
            <v>1</v>
          </cell>
        </row>
        <row r="25">
          <cell r="C25" t="str">
            <v>Aspire A315-31</v>
          </cell>
          <cell r="D25" t="str">
            <v>Full Size LE (15"&gt;, Int GPU)</v>
          </cell>
          <cell r="E25" t="str">
            <v>Consumer</v>
          </cell>
          <cell r="F25" t="str">
            <v>Intel</v>
          </cell>
          <cell r="G25" t="str">
            <v>Apollo Lake</v>
          </cell>
          <cell r="H25" t="str">
            <v>Int</v>
          </cell>
          <cell r="I25">
            <v>15</v>
          </cell>
          <cell r="J25" t="str">
            <v>1366x768</v>
          </cell>
          <cell r="L25" t="str">
            <v>Budget</v>
          </cell>
          <cell r="M25" t="str">
            <v>_1</v>
          </cell>
          <cell r="O25">
            <v>1</v>
          </cell>
          <cell r="R25">
            <v>1</v>
          </cell>
          <cell r="X25">
            <v>1</v>
          </cell>
          <cell r="AE25">
            <v>1</v>
          </cell>
        </row>
        <row r="26">
          <cell r="C26" t="str">
            <v>Aspire A315-32</v>
          </cell>
          <cell r="D26" t="str">
            <v>Full Size LE (15"&gt;, Int GPU)</v>
          </cell>
          <cell r="E26" t="str">
            <v>Consumer</v>
          </cell>
          <cell r="F26" t="str">
            <v>Intel</v>
          </cell>
          <cell r="G26" t="str">
            <v>Gemini Lake</v>
          </cell>
          <cell r="H26" t="str">
            <v>Int</v>
          </cell>
          <cell r="I26">
            <v>15</v>
          </cell>
          <cell r="J26" t="str">
            <v>1366x768/1920x1080</v>
          </cell>
          <cell r="L26" t="str">
            <v>Budget</v>
          </cell>
          <cell r="M26" t="str">
            <v>_1</v>
          </cell>
          <cell r="O26">
            <v>1</v>
          </cell>
          <cell r="R26">
            <v>1</v>
          </cell>
          <cell r="X26">
            <v>1</v>
          </cell>
          <cell r="AE26">
            <v>1</v>
          </cell>
        </row>
        <row r="27">
          <cell r="C27" t="str">
            <v>Aspire A315-33</v>
          </cell>
          <cell r="D27" t="str">
            <v>Full Size LE (15"&gt;, Int GPU)</v>
          </cell>
          <cell r="E27" t="str">
            <v>Consumer</v>
          </cell>
          <cell r="F27" t="str">
            <v>Intel</v>
          </cell>
          <cell r="G27" t="str">
            <v>Apollo Lake</v>
          </cell>
          <cell r="H27" t="str">
            <v>Int</v>
          </cell>
          <cell r="I27">
            <v>15</v>
          </cell>
          <cell r="J27" t="str">
            <v>1366x768</v>
          </cell>
          <cell r="L27" t="str">
            <v>Budget</v>
          </cell>
          <cell r="M27" t="str">
            <v>_1</v>
          </cell>
          <cell r="O27">
            <v>1</v>
          </cell>
          <cell r="R27">
            <v>1</v>
          </cell>
          <cell r="X27">
            <v>1</v>
          </cell>
          <cell r="AE27">
            <v>1</v>
          </cell>
        </row>
        <row r="28">
          <cell r="C28" t="str">
            <v>Aspire A315-34</v>
          </cell>
          <cell r="D28" t="str">
            <v>Full Size LE (15"&gt;, Int GPU)</v>
          </cell>
          <cell r="E28" t="str">
            <v>Consumer</v>
          </cell>
          <cell r="F28" t="str">
            <v>Intel</v>
          </cell>
          <cell r="G28" t="str">
            <v>Gemini Lake</v>
          </cell>
          <cell r="H28" t="str">
            <v>Int</v>
          </cell>
          <cell r="I28">
            <v>15</v>
          </cell>
          <cell r="J28" t="str">
            <v>1366x768</v>
          </cell>
          <cell r="L28" t="str">
            <v>Budget</v>
          </cell>
          <cell r="M28" t="str">
            <v>_1</v>
          </cell>
          <cell r="O28">
            <v>1</v>
          </cell>
          <cell r="R28">
            <v>1</v>
          </cell>
          <cell r="X28">
            <v>1</v>
          </cell>
          <cell r="AE28">
            <v>1</v>
          </cell>
        </row>
        <row r="29">
          <cell r="C29" t="str">
            <v>Aspire A315-35</v>
          </cell>
          <cell r="D29" t="str">
            <v>Full Size LE (15"&gt;, Int GPU)</v>
          </cell>
          <cell r="E29" t="str">
            <v>Consumer</v>
          </cell>
          <cell r="F29" t="str">
            <v>Intel</v>
          </cell>
          <cell r="G29" t="str">
            <v>Jasper Lake</v>
          </cell>
          <cell r="H29" t="str">
            <v>Int</v>
          </cell>
          <cell r="I29">
            <v>15</v>
          </cell>
          <cell r="J29" t="str">
            <v>1920x1080</v>
          </cell>
          <cell r="L29" t="str">
            <v>Budget</v>
          </cell>
          <cell r="M29" t="str">
            <v>_15</v>
          </cell>
          <cell r="O29">
            <v>1</v>
          </cell>
          <cell r="R29">
            <v>1</v>
          </cell>
          <cell r="X29">
            <v>1</v>
          </cell>
          <cell r="AE29">
            <v>1</v>
          </cell>
        </row>
        <row r="30">
          <cell r="C30" t="str">
            <v>Aspire A315-41</v>
          </cell>
          <cell r="D30" t="str">
            <v>Full Size LE (15"&gt;, Int GPU)</v>
          </cell>
          <cell r="E30" t="str">
            <v>Consumer</v>
          </cell>
          <cell r="F30" t="str">
            <v>AMD</v>
          </cell>
          <cell r="G30" t="str">
            <v>Ryzen</v>
          </cell>
          <cell r="H30" t="str">
            <v>Int</v>
          </cell>
          <cell r="I30">
            <v>15</v>
          </cell>
          <cell r="J30" t="str">
            <v>1366x768</v>
          </cell>
          <cell r="L30" t="str">
            <v>Standard</v>
          </cell>
          <cell r="M30" t="str">
            <v>_1</v>
          </cell>
          <cell r="P30">
            <v>1</v>
          </cell>
          <cell r="R30">
            <v>1</v>
          </cell>
          <cell r="X30">
            <v>1</v>
          </cell>
          <cell r="AF30">
            <v>1</v>
          </cell>
          <cell r="AH30">
            <v>1</v>
          </cell>
        </row>
        <row r="31">
          <cell r="C31" t="str">
            <v>Aspire A315-41G</v>
          </cell>
          <cell r="D31" t="str">
            <v>Full Size MS (15"&gt;, Mainstream Ex. GPU)</v>
          </cell>
          <cell r="E31" t="str">
            <v>Consumer</v>
          </cell>
          <cell r="F31" t="str">
            <v>AMD</v>
          </cell>
          <cell r="G31" t="str">
            <v>Ryzen</v>
          </cell>
          <cell r="H31" t="str">
            <v>Radeon 535</v>
          </cell>
          <cell r="I31">
            <v>15</v>
          </cell>
          <cell r="J31" t="str">
            <v>1920x1080</v>
          </cell>
          <cell r="L31" t="str">
            <v>Standard</v>
          </cell>
          <cell r="M31" t="str">
            <v>_1</v>
          </cell>
          <cell r="P31">
            <v>1</v>
          </cell>
          <cell r="S31">
            <v>1</v>
          </cell>
          <cell r="X31">
            <v>1</v>
          </cell>
          <cell r="AG31">
            <v>1</v>
          </cell>
          <cell r="AH31">
            <v>1</v>
          </cell>
        </row>
        <row r="32">
          <cell r="C32" t="str">
            <v>Aspire A315-42</v>
          </cell>
          <cell r="D32" t="str">
            <v>Full Size LE (15"&gt;, Int GPU)</v>
          </cell>
          <cell r="E32" t="str">
            <v>Consumer</v>
          </cell>
          <cell r="F32" t="str">
            <v>AMD</v>
          </cell>
          <cell r="G32" t="str">
            <v>Picasso</v>
          </cell>
          <cell r="H32" t="str">
            <v>Int</v>
          </cell>
          <cell r="I32">
            <v>15</v>
          </cell>
          <cell r="J32" t="str">
            <v>1366x768/1920x0180</v>
          </cell>
          <cell r="L32" t="str">
            <v>Standard</v>
          </cell>
          <cell r="M32" t="str">
            <v>_1</v>
          </cell>
          <cell r="P32">
            <v>1</v>
          </cell>
          <cell r="R32">
            <v>1</v>
          </cell>
          <cell r="X32">
            <v>1</v>
          </cell>
          <cell r="AF32">
            <v>1</v>
          </cell>
          <cell r="AH32">
            <v>1</v>
          </cell>
        </row>
        <row r="33">
          <cell r="C33" t="str">
            <v>Aspire A315-42G</v>
          </cell>
          <cell r="D33" t="str">
            <v>Full Size MS (15"&gt;, Mainstream Ex. GPU)</v>
          </cell>
          <cell r="E33" t="str">
            <v>Consumer</v>
          </cell>
          <cell r="F33" t="str">
            <v>AMD</v>
          </cell>
          <cell r="G33" t="str">
            <v>Picasso</v>
          </cell>
          <cell r="H33" t="str">
            <v>RX540</v>
          </cell>
          <cell r="I33">
            <v>15</v>
          </cell>
          <cell r="J33" t="str">
            <v>1920x0180</v>
          </cell>
          <cell r="L33" t="str">
            <v>Standard</v>
          </cell>
          <cell r="M33" t="str">
            <v>_1</v>
          </cell>
          <cell r="P33">
            <v>1</v>
          </cell>
          <cell r="S33">
            <v>1</v>
          </cell>
          <cell r="X33">
            <v>1</v>
          </cell>
          <cell r="AG33">
            <v>1</v>
          </cell>
          <cell r="AH33">
            <v>1</v>
          </cell>
        </row>
        <row r="34">
          <cell r="C34" t="str">
            <v>Aspire A315-51</v>
          </cell>
          <cell r="D34" t="str">
            <v>Full Size LE (15"&gt;, Int GPU)</v>
          </cell>
          <cell r="E34" t="str">
            <v>Consumer</v>
          </cell>
          <cell r="F34" t="str">
            <v>Intel</v>
          </cell>
          <cell r="G34" t="str">
            <v>Skylake</v>
          </cell>
          <cell r="H34" t="str">
            <v>Int</v>
          </cell>
          <cell r="I34">
            <v>15</v>
          </cell>
          <cell r="J34" t="str">
            <v>1366x768</v>
          </cell>
          <cell r="L34" t="str">
            <v>Standard</v>
          </cell>
          <cell r="M34" t="str">
            <v>_1</v>
          </cell>
          <cell r="P34">
            <v>1</v>
          </cell>
          <cell r="R34">
            <v>1</v>
          </cell>
          <cell r="X34">
            <v>1</v>
          </cell>
          <cell r="AF34">
            <v>1</v>
          </cell>
          <cell r="AH34">
            <v>1</v>
          </cell>
        </row>
        <row r="35">
          <cell r="C35" t="str">
            <v>Aspire A315-53</v>
          </cell>
          <cell r="D35" t="str">
            <v>Full Size LE (15"&gt;, Int GPU)</v>
          </cell>
          <cell r="E35" t="str">
            <v>Consumer</v>
          </cell>
          <cell r="F35" t="str">
            <v>Intel</v>
          </cell>
          <cell r="G35" t="str">
            <v>Kaby Lake</v>
          </cell>
          <cell r="H35" t="str">
            <v>Int</v>
          </cell>
          <cell r="I35">
            <v>15</v>
          </cell>
          <cell r="J35" t="str">
            <v>1920x1080</v>
          </cell>
          <cell r="L35" t="str">
            <v>Standard</v>
          </cell>
          <cell r="M35" t="str">
            <v>_1</v>
          </cell>
          <cell r="P35">
            <v>1</v>
          </cell>
          <cell r="R35">
            <v>1</v>
          </cell>
          <cell r="X35">
            <v>1</v>
          </cell>
          <cell r="AF35">
            <v>1</v>
          </cell>
          <cell r="AH35">
            <v>1</v>
          </cell>
        </row>
        <row r="36">
          <cell r="C36" t="str">
            <v>Aspire A315-53G</v>
          </cell>
          <cell r="D36" t="str">
            <v>Full Size MS (15"&gt;, Mainstream Ex. GPU)</v>
          </cell>
          <cell r="E36" t="str">
            <v>Consumer</v>
          </cell>
          <cell r="F36" t="str">
            <v>Intel</v>
          </cell>
          <cell r="G36" t="str">
            <v>Kaby Lake</v>
          </cell>
          <cell r="H36" t="str">
            <v>MX130</v>
          </cell>
          <cell r="I36">
            <v>15</v>
          </cell>
          <cell r="J36" t="str">
            <v>1366x768/1920x1080</v>
          </cell>
          <cell r="L36" t="str">
            <v>Standard</v>
          </cell>
          <cell r="M36" t="str">
            <v>_1</v>
          </cell>
          <cell r="P36">
            <v>1</v>
          </cell>
          <cell r="S36">
            <v>1</v>
          </cell>
          <cell r="X36">
            <v>1</v>
          </cell>
          <cell r="AG36">
            <v>1</v>
          </cell>
          <cell r="AH36">
            <v>1</v>
          </cell>
        </row>
        <row r="37">
          <cell r="C37" t="str">
            <v>Aspire A315-54</v>
          </cell>
          <cell r="D37" t="str">
            <v>Full Size LE (15"&gt;, Int GPU)</v>
          </cell>
          <cell r="E37" t="str">
            <v>Consumer</v>
          </cell>
          <cell r="F37" t="str">
            <v>Intel</v>
          </cell>
          <cell r="G37" t="str">
            <v>Kaby Lake</v>
          </cell>
          <cell r="H37" t="str">
            <v>Int</v>
          </cell>
          <cell r="I37">
            <v>15</v>
          </cell>
          <cell r="J37" t="str">
            <v>1920x1080</v>
          </cell>
          <cell r="L37" t="str">
            <v>Standard</v>
          </cell>
          <cell r="M37" t="str">
            <v>_1</v>
          </cell>
          <cell r="P37">
            <v>1</v>
          </cell>
          <cell r="R37">
            <v>1</v>
          </cell>
          <cell r="X37">
            <v>1</v>
          </cell>
          <cell r="AF37">
            <v>1</v>
          </cell>
          <cell r="AH37">
            <v>1</v>
          </cell>
        </row>
        <row r="38">
          <cell r="C38" t="str">
            <v>Aspire A315-55G</v>
          </cell>
          <cell r="D38" t="str">
            <v>Full Size MS (15"&gt;, Mainstream Ex. GPU)</v>
          </cell>
          <cell r="E38" t="str">
            <v>Consumer</v>
          </cell>
          <cell r="F38" t="str">
            <v>Intel</v>
          </cell>
          <cell r="G38" t="str">
            <v>Whiskey Lake</v>
          </cell>
          <cell r="H38" t="str">
            <v>MX230</v>
          </cell>
          <cell r="I38">
            <v>15</v>
          </cell>
          <cell r="J38" t="str">
            <v>1920x1080</v>
          </cell>
          <cell r="L38" t="str">
            <v>Standard</v>
          </cell>
          <cell r="M38" t="str">
            <v>_1</v>
          </cell>
          <cell r="P38">
            <v>1</v>
          </cell>
          <cell r="S38">
            <v>1</v>
          </cell>
          <cell r="X38">
            <v>1</v>
          </cell>
          <cell r="AG38">
            <v>1</v>
          </cell>
          <cell r="AH38">
            <v>1</v>
          </cell>
        </row>
        <row r="39">
          <cell r="C39" t="str">
            <v>Aspire A315-56</v>
          </cell>
          <cell r="D39" t="str">
            <v>Full Size LE (15"&gt;, Int GPU)</v>
          </cell>
          <cell r="E39" t="str">
            <v>Consumer</v>
          </cell>
          <cell r="F39" t="str">
            <v>Intel</v>
          </cell>
          <cell r="G39" t="str">
            <v>Ice Lake</v>
          </cell>
          <cell r="H39" t="str">
            <v>Int</v>
          </cell>
          <cell r="I39">
            <v>15</v>
          </cell>
          <cell r="J39" t="str">
            <v>1920x1080</v>
          </cell>
          <cell r="L39" t="str">
            <v>Standard</v>
          </cell>
          <cell r="M39" t="str">
            <v>_1</v>
          </cell>
          <cell r="N39" t="str">
            <v>1 20</v>
          </cell>
          <cell r="P39">
            <v>1</v>
          </cell>
          <cell r="R39">
            <v>1</v>
          </cell>
          <cell r="X39">
            <v>1</v>
          </cell>
          <cell r="AF39">
            <v>1</v>
          </cell>
          <cell r="AH39">
            <v>1</v>
          </cell>
        </row>
        <row r="40">
          <cell r="C40" t="str">
            <v>Aspire A315-57G</v>
          </cell>
          <cell r="D40" t="str">
            <v>Full Size MS (15"&gt;, Mainstream Ex. GPU)</v>
          </cell>
          <cell r="E40" t="str">
            <v>Consumer</v>
          </cell>
          <cell r="F40" t="str">
            <v>Intel</v>
          </cell>
          <cell r="G40" t="str">
            <v>Ice Lake</v>
          </cell>
          <cell r="H40" t="str">
            <v>MX330</v>
          </cell>
          <cell r="I40">
            <v>15</v>
          </cell>
          <cell r="J40" t="str">
            <v>1920x1080</v>
          </cell>
          <cell r="L40" t="str">
            <v>Standard</v>
          </cell>
          <cell r="M40" t="str">
            <v>_10</v>
          </cell>
          <cell r="P40">
            <v>1</v>
          </cell>
          <cell r="S40">
            <v>1</v>
          </cell>
          <cell r="X40">
            <v>1</v>
          </cell>
          <cell r="AG40">
            <v>1</v>
          </cell>
          <cell r="AH40">
            <v>1</v>
          </cell>
        </row>
        <row r="41">
          <cell r="C41" t="str">
            <v>Aspire A317-32</v>
          </cell>
          <cell r="D41" t="str">
            <v>Full Size LE (15"&gt;, Int GPU)</v>
          </cell>
          <cell r="E41" t="str">
            <v>Consumer</v>
          </cell>
          <cell r="F41" t="str">
            <v>Intel</v>
          </cell>
          <cell r="G41" t="str">
            <v>Gemini Lake</v>
          </cell>
          <cell r="H41" t="str">
            <v>Int</v>
          </cell>
          <cell r="I41">
            <v>17</v>
          </cell>
          <cell r="J41" t="str">
            <v>1600x900</v>
          </cell>
          <cell r="L41" t="str">
            <v>Budget</v>
          </cell>
          <cell r="M41" t="str">
            <v>_5</v>
          </cell>
          <cell r="O41">
            <v>1</v>
          </cell>
          <cell r="R41">
            <v>1</v>
          </cell>
          <cell r="Y41">
            <v>1</v>
          </cell>
        </row>
        <row r="42">
          <cell r="C42" t="str">
            <v>Aspire A317-33</v>
          </cell>
          <cell r="D42" t="str">
            <v>Full Size LE (15"&gt;, Int GPU)</v>
          </cell>
          <cell r="E42" t="str">
            <v>Consumer</v>
          </cell>
          <cell r="F42" t="str">
            <v>Intel</v>
          </cell>
          <cell r="G42" t="str">
            <v>Jasper Lake</v>
          </cell>
          <cell r="H42" t="str">
            <v>Int</v>
          </cell>
          <cell r="I42">
            <v>17</v>
          </cell>
          <cell r="J42" t="str">
            <v>1600x900</v>
          </cell>
          <cell r="L42" t="str">
            <v>Budget</v>
          </cell>
          <cell r="M42" t="str">
            <v>_15</v>
          </cell>
          <cell r="O42">
            <v>1</v>
          </cell>
          <cell r="R42">
            <v>1</v>
          </cell>
          <cell r="Y42">
            <v>1</v>
          </cell>
          <cell r="AE42">
            <v>1</v>
          </cell>
        </row>
        <row r="43">
          <cell r="C43" t="str">
            <v>Aspire A317-51</v>
          </cell>
          <cell r="D43" t="str">
            <v>Full Size LE (15"&gt;, Int GPU)</v>
          </cell>
          <cell r="E43" t="str">
            <v>Consumer</v>
          </cell>
          <cell r="F43" t="str">
            <v>Intel</v>
          </cell>
          <cell r="G43" t="str">
            <v>Whiskey Lake</v>
          </cell>
          <cell r="H43" t="str">
            <v>Int</v>
          </cell>
          <cell r="I43">
            <v>17</v>
          </cell>
          <cell r="J43" t="str">
            <v>1920x1080</v>
          </cell>
          <cell r="L43" t="str">
            <v>Standard</v>
          </cell>
          <cell r="M43" t="str">
            <v>_5</v>
          </cell>
          <cell r="P43">
            <v>1</v>
          </cell>
          <cell r="R43">
            <v>1</v>
          </cell>
          <cell r="Y43">
            <v>1</v>
          </cell>
          <cell r="AF43">
            <v>1</v>
          </cell>
          <cell r="AH43">
            <v>1</v>
          </cell>
        </row>
        <row r="44">
          <cell r="C44" t="str">
            <v>Aspire A317-51G</v>
          </cell>
          <cell r="D44" t="str">
            <v>Full Size MS (15"&gt;, Mainstream Ex. GPU)</v>
          </cell>
          <cell r="E44" t="str">
            <v>Consumer</v>
          </cell>
          <cell r="F44" t="str">
            <v>Intel</v>
          </cell>
          <cell r="G44" t="str">
            <v>Whiskey Lake</v>
          </cell>
          <cell r="H44" t="str">
            <v>MX230</v>
          </cell>
          <cell r="I44">
            <v>17</v>
          </cell>
          <cell r="J44" t="str">
            <v>1920x1080</v>
          </cell>
          <cell r="L44" t="str">
            <v>Standard</v>
          </cell>
          <cell r="M44" t="str">
            <v>_1</v>
          </cell>
          <cell r="P44">
            <v>1</v>
          </cell>
          <cell r="S44">
            <v>1</v>
          </cell>
          <cell r="Y44">
            <v>1</v>
          </cell>
          <cell r="AG44">
            <v>1</v>
          </cell>
          <cell r="AH44">
            <v>1</v>
          </cell>
        </row>
        <row r="45">
          <cell r="C45" t="str">
            <v>Aspire A317-52</v>
          </cell>
          <cell r="D45" t="str">
            <v>Full Size LE (15"&gt;, Int GPU)</v>
          </cell>
          <cell r="E45" t="str">
            <v>Consumer</v>
          </cell>
          <cell r="F45" t="str">
            <v>Intel</v>
          </cell>
          <cell r="G45" t="str">
            <v>Ice Lake</v>
          </cell>
          <cell r="H45" t="str">
            <v>Int</v>
          </cell>
          <cell r="I45">
            <v>17</v>
          </cell>
          <cell r="J45" t="str">
            <v>1920x1080</v>
          </cell>
          <cell r="L45" t="str">
            <v>Standard</v>
          </cell>
          <cell r="M45" t="str">
            <v>_8</v>
          </cell>
          <cell r="N45" t="str">
            <v>8 20</v>
          </cell>
          <cell r="P45">
            <v>1</v>
          </cell>
          <cell r="R45">
            <v>1</v>
          </cell>
          <cell r="Y45">
            <v>1</v>
          </cell>
          <cell r="AF45">
            <v>1</v>
          </cell>
          <cell r="AH45">
            <v>1</v>
          </cell>
        </row>
        <row r="46">
          <cell r="C46" t="str">
            <v>Aspire A514-52</v>
          </cell>
          <cell r="D46" t="str">
            <v>Light (13"-14")</v>
          </cell>
          <cell r="E46" t="str">
            <v>Consumer</v>
          </cell>
          <cell r="F46" t="str">
            <v>Intel</v>
          </cell>
          <cell r="G46" t="str">
            <v>Ice Lake</v>
          </cell>
          <cell r="H46" t="str">
            <v>Int</v>
          </cell>
          <cell r="I46">
            <v>14</v>
          </cell>
          <cell r="J46" t="str">
            <v>1920x1080</v>
          </cell>
          <cell r="L46" t="str">
            <v>Standard</v>
          </cell>
          <cell r="M46" t="str">
            <v>_1</v>
          </cell>
          <cell r="P46">
            <v>1</v>
          </cell>
          <cell r="R46">
            <v>1</v>
          </cell>
          <cell r="W46">
            <v>1</v>
          </cell>
          <cell r="AF46">
            <v>1</v>
          </cell>
          <cell r="AI46">
            <v>1</v>
          </cell>
        </row>
        <row r="47">
          <cell r="C47" t="str">
            <v>Aspire A514-52G</v>
          </cell>
          <cell r="D47" t="str">
            <v>Light (13"-14")</v>
          </cell>
          <cell r="E47" t="str">
            <v>Consumer</v>
          </cell>
          <cell r="F47" t="str">
            <v>Intel</v>
          </cell>
          <cell r="G47" t="str">
            <v>Comet Lake</v>
          </cell>
          <cell r="H47" t="str">
            <v>MX130/MX350</v>
          </cell>
          <cell r="I47">
            <v>14</v>
          </cell>
          <cell r="J47" t="str">
            <v>1920x1080</v>
          </cell>
          <cell r="L47" t="str">
            <v>Standard</v>
          </cell>
          <cell r="M47" t="str">
            <v>_6</v>
          </cell>
          <cell r="N47" t="str">
            <v>6 20</v>
          </cell>
          <cell r="P47">
            <v>1</v>
          </cell>
          <cell r="S47">
            <v>1</v>
          </cell>
          <cell r="W47">
            <v>1</v>
          </cell>
          <cell r="AG47">
            <v>1</v>
          </cell>
          <cell r="AI47">
            <v>1</v>
          </cell>
        </row>
        <row r="48">
          <cell r="C48" t="str">
            <v>Aspire A514-53</v>
          </cell>
          <cell r="D48" t="str">
            <v>Light (13"-14")</v>
          </cell>
          <cell r="E48" t="str">
            <v>Consumer</v>
          </cell>
          <cell r="F48" t="str">
            <v>Intel</v>
          </cell>
          <cell r="G48" t="str">
            <v>Ice Lake</v>
          </cell>
          <cell r="H48" t="str">
            <v>Int</v>
          </cell>
          <cell r="I48">
            <v>14</v>
          </cell>
          <cell r="J48" t="str">
            <v>1920x1080</v>
          </cell>
          <cell r="L48" t="str">
            <v>Standard</v>
          </cell>
          <cell r="M48" t="str">
            <v>_10</v>
          </cell>
          <cell r="P48">
            <v>1</v>
          </cell>
          <cell r="R48">
            <v>1</v>
          </cell>
          <cell r="W48">
            <v>1</v>
          </cell>
          <cell r="AF48">
            <v>1</v>
          </cell>
          <cell r="AI48">
            <v>1</v>
          </cell>
        </row>
        <row r="49">
          <cell r="C49" t="str">
            <v>Aspire A514-54</v>
          </cell>
          <cell r="D49" t="str">
            <v>Light (13"-14")</v>
          </cell>
          <cell r="E49" t="str">
            <v>Consumer</v>
          </cell>
          <cell r="F49" t="str">
            <v>Intel</v>
          </cell>
          <cell r="G49" t="str">
            <v>Tiger Lake</v>
          </cell>
          <cell r="H49" t="str">
            <v>Int</v>
          </cell>
          <cell r="I49">
            <v>14</v>
          </cell>
          <cell r="J49" t="str">
            <v>1920x1080</v>
          </cell>
          <cell r="L49" t="str">
            <v>Standard</v>
          </cell>
          <cell r="M49" t="str">
            <v>_11</v>
          </cell>
          <cell r="P49">
            <v>1</v>
          </cell>
          <cell r="R49">
            <v>1</v>
          </cell>
          <cell r="W49">
            <v>1</v>
          </cell>
          <cell r="AF49">
            <v>1</v>
          </cell>
          <cell r="AI49">
            <v>1</v>
          </cell>
        </row>
        <row r="50">
          <cell r="C50" t="str">
            <v>Aspire A515-41G</v>
          </cell>
          <cell r="D50" t="str">
            <v>Full Size MS (15"&gt;, Mainstream Ex. GPU)</v>
          </cell>
          <cell r="E50" t="str">
            <v>Consumer</v>
          </cell>
          <cell r="F50" t="str">
            <v>AMD</v>
          </cell>
          <cell r="G50" t="str">
            <v>Bristol Ridge</v>
          </cell>
          <cell r="H50" t="str">
            <v>RX540</v>
          </cell>
          <cell r="I50">
            <v>15</v>
          </cell>
          <cell r="J50" t="str">
            <v>1920x1080</v>
          </cell>
          <cell r="L50" t="str">
            <v>Standard</v>
          </cell>
          <cell r="M50" t="str">
            <v>_1</v>
          </cell>
          <cell r="P50">
            <v>1</v>
          </cell>
          <cell r="S50">
            <v>1</v>
          </cell>
          <cell r="X50">
            <v>1</v>
          </cell>
          <cell r="AG50">
            <v>1</v>
          </cell>
          <cell r="AH50">
            <v>1</v>
          </cell>
        </row>
        <row r="51">
          <cell r="C51" t="str">
            <v>Aspire A515-43</v>
          </cell>
          <cell r="D51" t="str">
            <v>Full Size LE (15"&gt;, Int GPU)</v>
          </cell>
          <cell r="E51" t="str">
            <v>Consumer</v>
          </cell>
          <cell r="F51" t="str">
            <v>AMD</v>
          </cell>
          <cell r="G51" t="str">
            <v>Picasso</v>
          </cell>
          <cell r="H51" t="str">
            <v>Int</v>
          </cell>
          <cell r="I51">
            <v>15</v>
          </cell>
          <cell r="J51" t="str">
            <v>1920x1080</v>
          </cell>
          <cell r="L51" t="str">
            <v>Standard</v>
          </cell>
          <cell r="M51" t="str">
            <v>_6</v>
          </cell>
          <cell r="N51" t="str">
            <v>6 20</v>
          </cell>
          <cell r="P51">
            <v>1</v>
          </cell>
          <cell r="R51">
            <v>1</v>
          </cell>
          <cell r="X51">
            <v>1</v>
          </cell>
          <cell r="AF51">
            <v>1</v>
          </cell>
          <cell r="AH51">
            <v>1</v>
          </cell>
        </row>
        <row r="52">
          <cell r="C52" t="str">
            <v>Aspire A515-44</v>
          </cell>
          <cell r="D52" t="str">
            <v>Full Size LE (15"&gt;, Int GPU)</v>
          </cell>
          <cell r="E52" t="str">
            <v>Consumer</v>
          </cell>
          <cell r="F52" t="str">
            <v>AMD</v>
          </cell>
          <cell r="G52" t="str">
            <v>Renior</v>
          </cell>
          <cell r="H52" t="str">
            <v>Int</v>
          </cell>
          <cell r="I52">
            <v>15</v>
          </cell>
          <cell r="J52" t="str">
            <v>1920x1080</v>
          </cell>
          <cell r="L52" t="str">
            <v>Standard</v>
          </cell>
          <cell r="M52" t="str">
            <v>_8</v>
          </cell>
          <cell r="N52" t="str">
            <v>8 20</v>
          </cell>
          <cell r="P52">
            <v>1</v>
          </cell>
          <cell r="R52">
            <v>1</v>
          </cell>
          <cell r="X52">
            <v>1</v>
          </cell>
          <cell r="AF52">
            <v>1</v>
          </cell>
          <cell r="AH52">
            <v>1</v>
          </cell>
        </row>
        <row r="53">
          <cell r="C53" t="str">
            <v>Aspire A515-44G</v>
          </cell>
          <cell r="D53" t="str">
            <v>Full Size MS (15"&gt;, Mainstream Ex. GPU)</v>
          </cell>
          <cell r="E53" t="str">
            <v>Consumer</v>
          </cell>
          <cell r="F53" t="str">
            <v>AMD</v>
          </cell>
          <cell r="G53" t="str">
            <v>Renior</v>
          </cell>
          <cell r="H53" t="str">
            <v>RX640</v>
          </cell>
          <cell r="I53">
            <v>15</v>
          </cell>
          <cell r="J53" t="str">
            <v>1920x1080</v>
          </cell>
          <cell r="L53" t="str">
            <v>Standard</v>
          </cell>
          <cell r="M53" t="str">
            <v>_8</v>
          </cell>
          <cell r="N53" t="str">
            <v>8 20</v>
          </cell>
          <cell r="P53">
            <v>1</v>
          </cell>
          <cell r="S53">
            <v>1</v>
          </cell>
          <cell r="X53">
            <v>1</v>
          </cell>
          <cell r="AG53">
            <v>1</v>
          </cell>
          <cell r="AH53">
            <v>1</v>
          </cell>
        </row>
        <row r="54">
          <cell r="C54" t="str">
            <v>Aspire A515-51G</v>
          </cell>
          <cell r="D54" t="str">
            <v>Full Size GM (15"&gt; Gamer GPU)</v>
          </cell>
          <cell r="E54" t="str">
            <v>Consumer</v>
          </cell>
          <cell r="F54" t="str">
            <v>Intel</v>
          </cell>
          <cell r="G54" t="str">
            <v>Kaby Lake</v>
          </cell>
          <cell r="H54" t="str">
            <v>GT940</v>
          </cell>
          <cell r="I54">
            <v>15</v>
          </cell>
          <cell r="J54" t="str">
            <v>1366x768</v>
          </cell>
          <cell r="L54" t="str">
            <v>Standard</v>
          </cell>
          <cell r="M54" t="str">
            <v>_2</v>
          </cell>
          <cell r="P54">
            <v>1</v>
          </cell>
          <cell r="S54">
            <v>1</v>
          </cell>
          <cell r="X54">
            <v>1</v>
          </cell>
          <cell r="AG54">
            <v>1</v>
          </cell>
          <cell r="AH54">
            <v>1</v>
          </cell>
        </row>
        <row r="55">
          <cell r="C55" t="str">
            <v>Aspire A515-52</v>
          </cell>
          <cell r="D55" t="str">
            <v>Full Size LE (15"&gt;, Int GPU)</v>
          </cell>
          <cell r="E55" t="str">
            <v>Consumer</v>
          </cell>
          <cell r="F55" t="str">
            <v>Intel</v>
          </cell>
          <cell r="G55" t="str">
            <v>Whiskey Lake</v>
          </cell>
          <cell r="H55" t="str">
            <v>Int</v>
          </cell>
          <cell r="I55">
            <v>15</v>
          </cell>
          <cell r="J55" t="str">
            <v>1366x768/1920x1080</v>
          </cell>
          <cell r="L55" t="str">
            <v>Standard</v>
          </cell>
          <cell r="M55" t="str">
            <v>_1</v>
          </cell>
          <cell r="P55">
            <v>1</v>
          </cell>
          <cell r="R55">
            <v>1</v>
          </cell>
          <cell r="X55">
            <v>1</v>
          </cell>
          <cell r="AF55">
            <v>1</v>
          </cell>
          <cell r="AH55">
            <v>1</v>
          </cell>
        </row>
        <row r="56">
          <cell r="C56" t="str">
            <v>Aspire A515-52G</v>
          </cell>
          <cell r="D56" t="str">
            <v>Full Size MS (15"&gt;, Mainstream Ex. GPU)</v>
          </cell>
          <cell r="E56" t="str">
            <v>Consumer</v>
          </cell>
          <cell r="F56" t="str">
            <v>Intel</v>
          </cell>
          <cell r="G56" t="str">
            <v>Whiskey Lake</v>
          </cell>
          <cell r="H56" t="str">
            <v>MX130/MX150</v>
          </cell>
          <cell r="I56">
            <v>15</v>
          </cell>
          <cell r="J56" t="str">
            <v>1366x768/1920x1080</v>
          </cell>
          <cell r="L56" t="str">
            <v>Standard</v>
          </cell>
          <cell r="M56" t="str">
            <v>_1</v>
          </cell>
          <cell r="P56">
            <v>1</v>
          </cell>
          <cell r="S56">
            <v>1</v>
          </cell>
          <cell r="X56">
            <v>1</v>
          </cell>
          <cell r="AG56">
            <v>1</v>
          </cell>
          <cell r="AH56">
            <v>1</v>
          </cell>
        </row>
        <row r="57">
          <cell r="C57" t="str">
            <v>Aspire A515-53</v>
          </cell>
          <cell r="D57" t="str">
            <v>Full Size LE (15"&gt;, Int GPU)</v>
          </cell>
          <cell r="E57" t="str">
            <v>Consumer</v>
          </cell>
          <cell r="F57" t="str">
            <v>Intel</v>
          </cell>
          <cell r="G57" t="str">
            <v>Whiskey Lake</v>
          </cell>
          <cell r="H57" t="str">
            <v>Int</v>
          </cell>
          <cell r="I57">
            <v>15</v>
          </cell>
          <cell r="J57" t="str">
            <v>1920x1080</v>
          </cell>
          <cell r="L57" t="str">
            <v>Standard</v>
          </cell>
          <cell r="M57" t="str">
            <v>_4</v>
          </cell>
          <cell r="P57">
            <v>1</v>
          </cell>
          <cell r="R57">
            <v>1</v>
          </cell>
          <cell r="X57">
            <v>1</v>
          </cell>
          <cell r="AF57">
            <v>1</v>
          </cell>
          <cell r="AH57">
            <v>1</v>
          </cell>
        </row>
        <row r="58">
          <cell r="C58" t="str">
            <v>Aspire A515-54</v>
          </cell>
          <cell r="D58" t="str">
            <v>Full Size LE (15"&gt;, Int GPU)</v>
          </cell>
          <cell r="E58" t="str">
            <v>Consumer</v>
          </cell>
          <cell r="F58" t="str">
            <v>Intel</v>
          </cell>
          <cell r="G58" t="str">
            <v>Whiskey Lake</v>
          </cell>
          <cell r="H58" t="str">
            <v>Int</v>
          </cell>
          <cell r="I58">
            <v>15</v>
          </cell>
          <cell r="J58" t="str">
            <v>1920x1080</v>
          </cell>
          <cell r="L58" t="str">
            <v>Standard</v>
          </cell>
          <cell r="M58" t="str">
            <v>_1</v>
          </cell>
          <cell r="P58">
            <v>1</v>
          </cell>
          <cell r="R58">
            <v>1</v>
          </cell>
          <cell r="X58">
            <v>1</v>
          </cell>
          <cell r="AF58">
            <v>1</v>
          </cell>
          <cell r="AH58">
            <v>1</v>
          </cell>
        </row>
        <row r="59">
          <cell r="C59" t="str">
            <v>Aspire A515-54G</v>
          </cell>
          <cell r="D59" t="str">
            <v>Full Size MS (15"&gt;, Mainstream Ex. GPU)</v>
          </cell>
          <cell r="E59" t="str">
            <v>Consumer</v>
          </cell>
          <cell r="F59" t="str">
            <v>Intel</v>
          </cell>
          <cell r="G59" t="str">
            <v>Whiskey Lake</v>
          </cell>
          <cell r="H59" t="str">
            <v>MX250</v>
          </cell>
          <cell r="I59">
            <v>15</v>
          </cell>
          <cell r="J59" t="str">
            <v>1920x1080</v>
          </cell>
          <cell r="L59" t="str">
            <v>Standard</v>
          </cell>
          <cell r="M59" t="str">
            <v>_1</v>
          </cell>
          <cell r="P59">
            <v>1</v>
          </cell>
          <cell r="S59">
            <v>1</v>
          </cell>
          <cell r="X59">
            <v>1</v>
          </cell>
          <cell r="AG59">
            <v>1</v>
          </cell>
          <cell r="AH59">
            <v>1</v>
          </cell>
        </row>
        <row r="60">
          <cell r="C60" t="str">
            <v>Aspire A515-55</v>
          </cell>
          <cell r="D60" t="str">
            <v>Full Size LE (15"&gt;, Int GPU)</v>
          </cell>
          <cell r="E60" t="str">
            <v>Consumer</v>
          </cell>
          <cell r="F60" t="str">
            <v>Intel</v>
          </cell>
          <cell r="G60" t="str">
            <v>Ice Lake</v>
          </cell>
          <cell r="H60" t="str">
            <v>Int</v>
          </cell>
          <cell r="I60">
            <v>15</v>
          </cell>
          <cell r="J60" t="str">
            <v>1920x1080</v>
          </cell>
          <cell r="L60" t="str">
            <v>Standard</v>
          </cell>
          <cell r="M60" t="str">
            <v>_2</v>
          </cell>
          <cell r="N60" t="str">
            <v>2 20</v>
          </cell>
          <cell r="P60">
            <v>1</v>
          </cell>
          <cell r="R60">
            <v>1</v>
          </cell>
          <cell r="X60">
            <v>1</v>
          </cell>
          <cell r="AF60">
            <v>1</v>
          </cell>
          <cell r="AH60">
            <v>1</v>
          </cell>
        </row>
        <row r="61">
          <cell r="C61" t="str">
            <v>Aspire A515-55G</v>
          </cell>
          <cell r="D61" t="str">
            <v>Full Size MS (15"&gt;, Mainstream Ex. GPU)</v>
          </cell>
          <cell r="E61" t="str">
            <v>Consumer</v>
          </cell>
          <cell r="F61" t="str">
            <v>Intel</v>
          </cell>
          <cell r="G61" t="str">
            <v>Ice Lake</v>
          </cell>
          <cell r="H61" t="str">
            <v>MX350</v>
          </cell>
          <cell r="I61">
            <v>15</v>
          </cell>
          <cell r="J61" t="str">
            <v>1920x1080</v>
          </cell>
          <cell r="L61" t="str">
            <v>Standard</v>
          </cell>
          <cell r="M61" t="str">
            <v>_10</v>
          </cell>
          <cell r="P61">
            <v>1</v>
          </cell>
          <cell r="S61">
            <v>1</v>
          </cell>
          <cell r="X61">
            <v>1</v>
          </cell>
          <cell r="AG61">
            <v>1</v>
          </cell>
          <cell r="AH61">
            <v>1</v>
          </cell>
        </row>
        <row r="62">
          <cell r="C62" t="str">
            <v>Aspire A515-56</v>
          </cell>
          <cell r="D62" t="str">
            <v>Full Size LE (15"&gt;, Int GPU)</v>
          </cell>
          <cell r="E62" t="str">
            <v>Consumer</v>
          </cell>
          <cell r="F62" t="str">
            <v>Intel</v>
          </cell>
          <cell r="G62" t="str">
            <v>Tiger Lake</v>
          </cell>
          <cell r="H62" t="str">
            <v>Int</v>
          </cell>
          <cell r="I62">
            <v>15</v>
          </cell>
          <cell r="J62" t="str">
            <v>1366x768/1920x1080</v>
          </cell>
          <cell r="L62" t="str">
            <v>Standard</v>
          </cell>
          <cell r="M62" t="str">
            <v>_11</v>
          </cell>
          <cell r="P62">
            <v>1</v>
          </cell>
          <cell r="R62">
            <v>1</v>
          </cell>
          <cell r="X62">
            <v>1</v>
          </cell>
          <cell r="AF62">
            <v>1</v>
          </cell>
          <cell r="AH62">
            <v>1</v>
          </cell>
        </row>
        <row r="63">
          <cell r="C63" t="str">
            <v>Aspire A517-41G</v>
          </cell>
          <cell r="D63" t="str">
            <v>Full Size GM (15"&gt; Gamer GPU)</v>
          </cell>
          <cell r="E63" t="str">
            <v>Consumer</v>
          </cell>
          <cell r="F63" t="str">
            <v>AMD</v>
          </cell>
          <cell r="G63" t="str">
            <v>Picasso</v>
          </cell>
          <cell r="H63" t="str">
            <v>GTX1650/RTX3070</v>
          </cell>
          <cell r="I63">
            <v>17</v>
          </cell>
          <cell r="J63" t="str">
            <v>1920x1080</v>
          </cell>
          <cell r="L63" t="str">
            <v>Standard</v>
          </cell>
          <cell r="M63" t="str">
            <v>_8</v>
          </cell>
          <cell r="N63" t="str">
            <v>8 20</v>
          </cell>
          <cell r="P63">
            <v>1</v>
          </cell>
          <cell r="T63">
            <v>1</v>
          </cell>
          <cell r="Y63">
            <v>1</v>
          </cell>
          <cell r="AG63">
            <v>1</v>
          </cell>
          <cell r="AH63">
            <v>1</v>
          </cell>
        </row>
        <row r="64">
          <cell r="C64" t="str">
            <v>Aspire A517-51</v>
          </cell>
          <cell r="D64" t="str">
            <v>Full Size LE (15"&gt;, Int GPU)</v>
          </cell>
          <cell r="E64" t="str">
            <v>Consumer</v>
          </cell>
          <cell r="F64" t="str">
            <v>Intel</v>
          </cell>
          <cell r="G64" t="str">
            <v>Whiskey Lake</v>
          </cell>
          <cell r="H64" t="str">
            <v>Int</v>
          </cell>
          <cell r="I64">
            <v>17</v>
          </cell>
          <cell r="J64" t="str">
            <v>1920x1080</v>
          </cell>
          <cell r="L64" t="str">
            <v>Standard</v>
          </cell>
          <cell r="M64" t="str">
            <v>_1</v>
          </cell>
          <cell r="P64">
            <v>1</v>
          </cell>
          <cell r="R64">
            <v>1</v>
          </cell>
          <cell r="Y64">
            <v>1</v>
          </cell>
          <cell r="AF64">
            <v>1</v>
          </cell>
          <cell r="AH64">
            <v>1</v>
          </cell>
        </row>
        <row r="65">
          <cell r="C65" t="str">
            <v>Aspire A517-51G</v>
          </cell>
          <cell r="D65" t="str">
            <v>Full Size GM (15"&gt; Gamer GPU)</v>
          </cell>
          <cell r="E65" t="str">
            <v>Consumer</v>
          </cell>
          <cell r="F65" t="str">
            <v>Intel</v>
          </cell>
          <cell r="G65" t="str">
            <v>Whiskey Lake</v>
          </cell>
          <cell r="H65" t="str">
            <v>MX150</v>
          </cell>
          <cell r="I65">
            <v>17</v>
          </cell>
          <cell r="J65" t="str">
            <v>1920x1080</v>
          </cell>
          <cell r="L65" t="str">
            <v>Standard</v>
          </cell>
          <cell r="M65" t="str">
            <v>_1</v>
          </cell>
          <cell r="P65">
            <v>1</v>
          </cell>
          <cell r="S65">
            <v>1</v>
          </cell>
          <cell r="Y65">
            <v>1</v>
          </cell>
          <cell r="AG65">
            <v>1</v>
          </cell>
          <cell r="AH65">
            <v>1</v>
          </cell>
        </row>
        <row r="66">
          <cell r="C66" t="str">
            <v>Aspire A517-52</v>
          </cell>
          <cell r="D66" t="str">
            <v>Full Size LE (15"&gt;, Int GPU)</v>
          </cell>
          <cell r="E66" t="str">
            <v>Consumer</v>
          </cell>
          <cell r="F66" t="str">
            <v>Intel</v>
          </cell>
          <cell r="G66" t="str">
            <v>Tiger Lake</v>
          </cell>
          <cell r="H66" t="str">
            <v>Int</v>
          </cell>
          <cell r="I66">
            <v>17</v>
          </cell>
          <cell r="J66" t="str">
            <v>1920x1080</v>
          </cell>
          <cell r="L66" t="str">
            <v>Standard</v>
          </cell>
          <cell r="M66" t="str">
            <v>_16</v>
          </cell>
          <cell r="P66">
            <v>1</v>
          </cell>
          <cell r="R66">
            <v>1</v>
          </cell>
          <cell r="Y66">
            <v>1</v>
          </cell>
          <cell r="AF66">
            <v>1</v>
          </cell>
          <cell r="AH66">
            <v>1</v>
          </cell>
        </row>
        <row r="67">
          <cell r="C67" t="str">
            <v>Aspire A517-52G</v>
          </cell>
          <cell r="D67" t="str">
            <v>Full Size MS (15"&gt;, Mainstream Ex. GPU)</v>
          </cell>
          <cell r="E67" t="str">
            <v>Consumer</v>
          </cell>
          <cell r="F67" t="str">
            <v>Intel</v>
          </cell>
          <cell r="G67" t="str">
            <v>Tiger Lake</v>
          </cell>
          <cell r="H67" t="str">
            <v>MX350</v>
          </cell>
          <cell r="I67">
            <v>17</v>
          </cell>
          <cell r="J67" t="str">
            <v>1920x1080</v>
          </cell>
          <cell r="L67" t="str">
            <v>Standard</v>
          </cell>
          <cell r="M67" t="str">
            <v>_17</v>
          </cell>
          <cell r="P67">
            <v>1</v>
          </cell>
          <cell r="S67">
            <v>1</v>
          </cell>
          <cell r="Y67">
            <v>1</v>
          </cell>
          <cell r="AG67">
            <v>1</v>
          </cell>
          <cell r="AH67">
            <v>1</v>
          </cell>
        </row>
        <row r="68">
          <cell r="C68" t="str">
            <v>Aspire A715-41G</v>
          </cell>
          <cell r="D68" t="str">
            <v>Full Size GM (15"&gt; Gamer GPU)</v>
          </cell>
          <cell r="E68" t="str">
            <v>Consumer</v>
          </cell>
          <cell r="F68" t="str">
            <v>AMD</v>
          </cell>
          <cell r="G68" t="str">
            <v>Picasso</v>
          </cell>
          <cell r="H68" t="str">
            <v>GTX1650</v>
          </cell>
          <cell r="I68">
            <v>15</v>
          </cell>
          <cell r="J68" t="str">
            <v>1920x1080</v>
          </cell>
          <cell r="L68" t="str">
            <v>Standard</v>
          </cell>
          <cell r="M68" t="str">
            <v>_9</v>
          </cell>
          <cell r="P68">
            <v>1</v>
          </cell>
          <cell r="T68">
            <v>1</v>
          </cell>
          <cell r="X68">
            <v>1</v>
          </cell>
          <cell r="AG68">
            <v>1</v>
          </cell>
          <cell r="AH68">
            <v>1</v>
          </cell>
        </row>
        <row r="69">
          <cell r="C69" t="str">
            <v>Aspire A715-42G</v>
          </cell>
          <cell r="D69" t="str">
            <v>Full Size GM (15"&gt; Gamer GPU)</v>
          </cell>
          <cell r="E69" t="str">
            <v>Consumer</v>
          </cell>
          <cell r="F69" t="str">
            <v>AMD</v>
          </cell>
          <cell r="G69" t="str">
            <v>Cezanne-H</v>
          </cell>
          <cell r="H69" t="str">
            <v>GTX1650</v>
          </cell>
          <cell r="I69">
            <v>15</v>
          </cell>
          <cell r="J69" t="str">
            <v>1920x1080</v>
          </cell>
          <cell r="L69" t="str">
            <v>Standard</v>
          </cell>
          <cell r="M69" t="str">
            <v>_17</v>
          </cell>
          <cell r="Q69">
            <v>1</v>
          </cell>
          <cell r="T69">
            <v>1</v>
          </cell>
          <cell r="X69">
            <v>1</v>
          </cell>
          <cell r="AG69">
            <v>1</v>
          </cell>
          <cell r="AH69">
            <v>1</v>
          </cell>
        </row>
        <row r="70">
          <cell r="C70" t="str">
            <v>Aspire A715-71G</v>
          </cell>
          <cell r="D70" t="str">
            <v>Full Size GM (15"&gt; Gamer GPU)</v>
          </cell>
          <cell r="E70" t="str">
            <v>Consumer</v>
          </cell>
          <cell r="F70" t="str">
            <v>Intel</v>
          </cell>
          <cell r="G70" t="str">
            <v>Kaby Lake</v>
          </cell>
          <cell r="H70" t="str">
            <v>GTX1050</v>
          </cell>
          <cell r="I70">
            <v>15</v>
          </cell>
          <cell r="J70" t="str">
            <v>1920x1080</v>
          </cell>
          <cell r="L70" t="str">
            <v>Standard</v>
          </cell>
          <cell r="M70" t="str">
            <v>_3</v>
          </cell>
          <cell r="P70">
            <v>1</v>
          </cell>
          <cell r="T70">
            <v>1</v>
          </cell>
          <cell r="X70">
            <v>1</v>
          </cell>
          <cell r="AG70">
            <v>1</v>
          </cell>
          <cell r="AH70">
            <v>1</v>
          </cell>
        </row>
        <row r="71">
          <cell r="C71" t="str">
            <v>Aspire A715-72G</v>
          </cell>
          <cell r="D71" t="str">
            <v>Full Size GM (15"&gt; Gamer GPU)</v>
          </cell>
          <cell r="E71" t="str">
            <v>Consumer</v>
          </cell>
          <cell r="F71" t="str">
            <v>Intel</v>
          </cell>
          <cell r="G71" t="str">
            <v>Coffee Lake</v>
          </cell>
          <cell r="H71" t="str">
            <v>GTX1050</v>
          </cell>
          <cell r="I71">
            <v>15</v>
          </cell>
          <cell r="J71" t="str">
            <v>1920x1080</v>
          </cell>
          <cell r="L71" t="str">
            <v>Standard</v>
          </cell>
          <cell r="M71" t="str">
            <v>_1</v>
          </cell>
          <cell r="Q71">
            <v>1</v>
          </cell>
          <cell r="T71">
            <v>1</v>
          </cell>
          <cell r="X71">
            <v>1</v>
          </cell>
          <cell r="AG71">
            <v>1</v>
          </cell>
          <cell r="AH71">
            <v>1</v>
          </cell>
        </row>
        <row r="72">
          <cell r="C72" t="str">
            <v>Aspire A715-73G</v>
          </cell>
          <cell r="D72" t="str">
            <v>Full Size GM (15"&gt; Gamer GPU)</v>
          </cell>
          <cell r="E72" t="str">
            <v>Consumer</v>
          </cell>
          <cell r="F72" t="str">
            <v>Intel</v>
          </cell>
          <cell r="G72" t="str">
            <v>Kaby Lake</v>
          </cell>
          <cell r="H72" t="str">
            <v>RX Vega</v>
          </cell>
          <cell r="I72">
            <v>15</v>
          </cell>
          <cell r="J72" t="str">
            <v>1920x1080</v>
          </cell>
          <cell r="L72" t="str">
            <v>Standard</v>
          </cell>
          <cell r="M72" t="str">
            <v>_1</v>
          </cell>
          <cell r="P72">
            <v>1</v>
          </cell>
          <cell r="S72">
            <v>1</v>
          </cell>
          <cell r="T72">
            <v>1</v>
          </cell>
          <cell r="X72">
            <v>1</v>
          </cell>
          <cell r="AG72">
            <v>1</v>
          </cell>
          <cell r="AH72">
            <v>1</v>
          </cell>
        </row>
        <row r="73">
          <cell r="C73" t="str">
            <v>Aspire A715-75G</v>
          </cell>
          <cell r="D73" t="str">
            <v>Full Size GM (15"&gt; Gamer GPU)</v>
          </cell>
          <cell r="E73" t="str">
            <v>Consumer</v>
          </cell>
          <cell r="F73" t="str">
            <v>Intel</v>
          </cell>
          <cell r="G73" t="str">
            <v>Coffee Lake</v>
          </cell>
          <cell r="H73" t="str">
            <v>GTX1650</v>
          </cell>
          <cell r="I73">
            <v>15</v>
          </cell>
          <cell r="J73" t="str">
            <v>1920x1080</v>
          </cell>
          <cell r="L73" t="str">
            <v>Standard</v>
          </cell>
          <cell r="M73" t="str">
            <v>_5</v>
          </cell>
          <cell r="Q73">
            <v>1</v>
          </cell>
          <cell r="T73">
            <v>1</v>
          </cell>
          <cell r="X73">
            <v>1</v>
          </cell>
          <cell r="AG73">
            <v>1</v>
          </cell>
          <cell r="AH73">
            <v>1</v>
          </cell>
        </row>
        <row r="74">
          <cell r="C74" t="str">
            <v>Aspire A717-71G</v>
          </cell>
          <cell r="D74" t="str">
            <v>Full Size GM (15"&gt; Gamer GPU)</v>
          </cell>
          <cell r="E74" t="str">
            <v>Consumer</v>
          </cell>
          <cell r="F74" t="str">
            <v>Intel</v>
          </cell>
          <cell r="G74" t="str">
            <v>Kaby Lake</v>
          </cell>
          <cell r="H74" t="str">
            <v>GTX1050/GTX1060</v>
          </cell>
          <cell r="I74">
            <v>17</v>
          </cell>
          <cell r="J74" t="str">
            <v>1920x1080</v>
          </cell>
          <cell r="L74" t="str">
            <v>Standard</v>
          </cell>
          <cell r="M74" t="str">
            <v>_1</v>
          </cell>
          <cell r="P74">
            <v>1</v>
          </cell>
          <cell r="T74">
            <v>1</v>
          </cell>
          <cell r="Y74">
            <v>1</v>
          </cell>
          <cell r="AG74">
            <v>1</v>
          </cell>
          <cell r="AH74">
            <v>1</v>
          </cell>
        </row>
        <row r="75">
          <cell r="C75" t="str">
            <v>Aspire A717-72G</v>
          </cell>
          <cell r="D75" t="str">
            <v>Full Size GM (15"&gt; Gamer GPU)</v>
          </cell>
          <cell r="E75" t="str">
            <v>Consumer</v>
          </cell>
          <cell r="F75" t="str">
            <v>Intel</v>
          </cell>
          <cell r="G75" t="str">
            <v>Coffee Lake</v>
          </cell>
          <cell r="H75" t="str">
            <v>GTX1050/GTX1060</v>
          </cell>
          <cell r="I75">
            <v>17</v>
          </cell>
          <cell r="J75" t="str">
            <v>1920x1080</v>
          </cell>
          <cell r="L75" t="str">
            <v>Standard</v>
          </cell>
          <cell r="M75" t="str">
            <v>_1</v>
          </cell>
          <cell r="Q75">
            <v>1</v>
          </cell>
          <cell r="T75">
            <v>1</v>
          </cell>
          <cell r="Y75">
            <v>1</v>
          </cell>
          <cell r="AG75">
            <v>1</v>
          </cell>
          <cell r="AH75">
            <v>1</v>
          </cell>
        </row>
        <row r="76">
          <cell r="C76" t="str">
            <v>Aspire AN515-31</v>
          </cell>
          <cell r="D76" t="str">
            <v>Full Size MS (15"&gt;, Mainstream Ex. GPU)</v>
          </cell>
          <cell r="E76" t="str">
            <v>Consumer</v>
          </cell>
          <cell r="F76" t="str">
            <v>Intel</v>
          </cell>
          <cell r="G76" t="str">
            <v>Kaby Lake Refresh</v>
          </cell>
          <cell r="H76" t="str">
            <v>MX150</v>
          </cell>
          <cell r="I76">
            <v>15</v>
          </cell>
          <cell r="J76" t="str">
            <v>1920x1080</v>
          </cell>
          <cell r="L76" t="str">
            <v>Standard</v>
          </cell>
          <cell r="M76" t="str">
            <v>_1</v>
          </cell>
          <cell r="P76">
            <v>1</v>
          </cell>
          <cell r="S76">
            <v>1</v>
          </cell>
          <cell r="X76">
            <v>1</v>
          </cell>
          <cell r="AG76">
            <v>1</v>
          </cell>
          <cell r="AH76">
            <v>1</v>
          </cell>
        </row>
        <row r="77">
          <cell r="C77" t="str">
            <v>Aspire AN515-41G</v>
          </cell>
          <cell r="D77" t="str">
            <v>Full Size GM (15"&gt; Gamer GPU)</v>
          </cell>
          <cell r="E77" t="str">
            <v>Consumer</v>
          </cell>
          <cell r="F77" t="str">
            <v>AMD</v>
          </cell>
          <cell r="G77" t="str">
            <v>Bristol Ridge</v>
          </cell>
          <cell r="H77" t="str">
            <v>RX550</v>
          </cell>
          <cell r="I77">
            <v>15</v>
          </cell>
          <cell r="J77" t="str">
            <v>1920x1080</v>
          </cell>
          <cell r="L77" t="str">
            <v>Standard</v>
          </cell>
          <cell r="M77" t="str">
            <v>_1</v>
          </cell>
          <cell r="P77">
            <v>1</v>
          </cell>
          <cell r="T77">
            <v>1</v>
          </cell>
          <cell r="X77">
            <v>1</v>
          </cell>
          <cell r="AG77">
            <v>1</v>
          </cell>
          <cell r="AH77">
            <v>1</v>
          </cell>
        </row>
        <row r="78">
          <cell r="C78" t="str">
            <v>Aspire AN515-42</v>
          </cell>
          <cell r="D78" t="str">
            <v>Full Size GM (15"&gt; Gamer GPU)</v>
          </cell>
          <cell r="E78" t="str">
            <v>Consumer</v>
          </cell>
          <cell r="F78" t="str">
            <v>AMD</v>
          </cell>
          <cell r="G78" t="str">
            <v>Ryzen</v>
          </cell>
          <cell r="H78" t="str">
            <v>RX560</v>
          </cell>
          <cell r="I78">
            <v>15</v>
          </cell>
          <cell r="J78" t="str">
            <v>1920x1080</v>
          </cell>
          <cell r="L78" t="str">
            <v>Standard</v>
          </cell>
          <cell r="M78" t="str">
            <v>_1</v>
          </cell>
          <cell r="P78">
            <v>1</v>
          </cell>
          <cell r="T78">
            <v>1</v>
          </cell>
          <cell r="X78">
            <v>1</v>
          </cell>
          <cell r="AG78">
            <v>1</v>
          </cell>
          <cell r="AH78">
            <v>1</v>
          </cell>
        </row>
        <row r="79">
          <cell r="C79" t="str">
            <v>Aspire AN515-43</v>
          </cell>
          <cell r="D79" t="str">
            <v>Full Size GM (15"&gt; Gamer GPU)</v>
          </cell>
          <cell r="E79" t="str">
            <v>Consumer</v>
          </cell>
          <cell r="F79" t="str">
            <v>AMD</v>
          </cell>
          <cell r="G79" t="str">
            <v>Ryzen</v>
          </cell>
          <cell r="H79" t="str">
            <v>RX560</v>
          </cell>
          <cell r="I79">
            <v>15</v>
          </cell>
          <cell r="J79" t="str">
            <v>1920x1080</v>
          </cell>
          <cell r="L79" t="str">
            <v>Standard</v>
          </cell>
          <cell r="M79" t="str">
            <v>_7</v>
          </cell>
          <cell r="P79">
            <v>1</v>
          </cell>
          <cell r="T79">
            <v>1</v>
          </cell>
          <cell r="X79">
            <v>1</v>
          </cell>
          <cell r="AG79">
            <v>1</v>
          </cell>
          <cell r="AH79">
            <v>1</v>
          </cell>
        </row>
        <row r="80">
          <cell r="C80" t="str">
            <v>Aspire AN515-44</v>
          </cell>
          <cell r="D80" t="str">
            <v>Full Size GM (15"&gt; Gamer GPU)</v>
          </cell>
          <cell r="E80" t="str">
            <v>Consumer</v>
          </cell>
          <cell r="F80" t="str">
            <v>AMD</v>
          </cell>
          <cell r="G80" t="str">
            <v>Renior-H</v>
          </cell>
          <cell r="H80" t="str">
            <v>GTX1650</v>
          </cell>
          <cell r="I80">
            <v>15</v>
          </cell>
          <cell r="J80" t="str">
            <v>1920x1080</v>
          </cell>
          <cell r="L80" t="str">
            <v>Standard</v>
          </cell>
          <cell r="M80" t="str">
            <v>_6</v>
          </cell>
          <cell r="N80" t="str">
            <v>6 20</v>
          </cell>
          <cell r="Q80">
            <v>1</v>
          </cell>
          <cell r="T80">
            <v>1</v>
          </cell>
          <cell r="X80">
            <v>1</v>
          </cell>
          <cell r="AG80">
            <v>1</v>
          </cell>
          <cell r="AH80">
            <v>1</v>
          </cell>
        </row>
        <row r="81">
          <cell r="C81" t="str">
            <v>Aspire AN515-45</v>
          </cell>
          <cell r="D81" t="str">
            <v>Full Size GM (15"&gt; Gamer GPU)</v>
          </cell>
          <cell r="E81" t="str">
            <v>Consumer</v>
          </cell>
          <cell r="F81" t="str">
            <v>AMD</v>
          </cell>
          <cell r="G81" t="str">
            <v>Cezanne-H</v>
          </cell>
          <cell r="H81" t="str">
            <v>RTX3060</v>
          </cell>
          <cell r="I81">
            <v>15</v>
          </cell>
          <cell r="J81" t="str">
            <v>1920x1080</v>
          </cell>
          <cell r="L81" t="str">
            <v>Standard</v>
          </cell>
          <cell r="M81" t="str">
            <v>_16</v>
          </cell>
          <cell r="Q81">
            <v>1</v>
          </cell>
          <cell r="T81">
            <v>1</v>
          </cell>
          <cell r="X81">
            <v>1</v>
          </cell>
          <cell r="AG81">
            <v>1</v>
          </cell>
        </row>
        <row r="82">
          <cell r="C82" t="str">
            <v>Aspire AN515-51</v>
          </cell>
          <cell r="D82" t="str">
            <v>Full Size GM (15"&gt; Gamer GPU)</v>
          </cell>
          <cell r="E82" t="str">
            <v>Consumer</v>
          </cell>
          <cell r="F82" t="str">
            <v>Intel</v>
          </cell>
          <cell r="G82" t="str">
            <v>Kaby Lake</v>
          </cell>
          <cell r="H82" t="str">
            <v>GTX1050</v>
          </cell>
          <cell r="I82">
            <v>15</v>
          </cell>
          <cell r="J82" t="str">
            <v>1920x1080</v>
          </cell>
          <cell r="L82" t="str">
            <v>Standard</v>
          </cell>
          <cell r="M82" t="str">
            <v>_1</v>
          </cell>
          <cell r="P82">
            <v>1</v>
          </cell>
          <cell r="T82">
            <v>1</v>
          </cell>
          <cell r="X82">
            <v>1</v>
          </cell>
          <cell r="AG82">
            <v>1</v>
          </cell>
          <cell r="AH82">
            <v>1</v>
          </cell>
        </row>
        <row r="83">
          <cell r="C83" t="str">
            <v>Aspire AN515-52</v>
          </cell>
          <cell r="D83" t="str">
            <v>Full Size GM (15"&gt; Gamer GPU)</v>
          </cell>
          <cell r="E83" t="str">
            <v>Consumer</v>
          </cell>
          <cell r="F83" t="str">
            <v>Intel</v>
          </cell>
          <cell r="G83" t="str">
            <v>Coffee Lake</v>
          </cell>
          <cell r="H83" t="str">
            <v>GTX1050Ti/GTX1060</v>
          </cell>
          <cell r="I83">
            <v>15</v>
          </cell>
          <cell r="J83" t="str">
            <v>1920x1080</v>
          </cell>
          <cell r="L83" t="str">
            <v>Standard</v>
          </cell>
          <cell r="M83" t="str">
            <v>_1</v>
          </cell>
          <cell r="Q83">
            <v>1</v>
          </cell>
          <cell r="T83">
            <v>1</v>
          </cell>
          <cell r="X83">
            <v>1</v>
          </cell>
          <cell r="AG83">
            <v>1</v>
          </cell>
          <cell r="AH83">
            <v>1</v>
          </cell>
        </row>
        <row r="84">
          <cell r="C84" t="str">
            <v>Aspire AN515-54</v>
          </cell>
          <cell r="D84" t="str">
            <v>Full Size GM (15"&gt; Gamer GPU)</v>
          </cell>
          <cell r="E84" t="str">
            <v>Consumer</v>
          </cell>
          <cell r="F84" t="str">
            <v>Intel</v>
          </cell>
          <cell r="G84" t="str">
            <v>Coffee Lake</v>
          </cell>
          <cell r="H84" t="str">
            <v>GTX1050/GTX1650/GTX1660</v>
          </cell>
          <cell r="I84">
            <v>15</v>
          </cell>
          <cell r="J84" t="str">
            <v>1920x1080</v>
          </cell>
          <cell r="L84" t="str">
            <v>Standard</v>
          </cell>
          <cell r="M84" t="str">
            <v>_1</v>
          </cell>
          <cell r="Q84">
            <v>1</v>
          </cell>
          <cell r="T84">
            <v>1</v>
          </cell>
          <cell r="X84">
            <v>1</v>
          </cell>
          <cell r="AG84">
            <v>1</v>
          </cell>
          <cell r="AH84">
            <v>1</v>
          </cell>
        </row>
        <row r="85">
          <cell r="C85" t="str">
            <v>Aspire AN515-55</v>
          </cell>
          <cell r="D85" t="str">
            <v>Full Size GM (15"&gt; Gamer GPU)</v>
          </cell>
          <cell r="E85" t="str">
            <v>Consumer</v>
          </cell>
          <cell r="F85" t="str">
            <v>Intel</v>
          </cell>
          <cell r="G85" t="str">
            <v>Comet Lake-H</v>
          </cell>
          <cell r="H85" t="str">
            <v>GTX1650/RTX2060/RTX3060</v>
          </cell>
          <cell r="I85">
            <v>15</v>
          </cell>
          <cell r="J85" t="str">
            <v>1920x1080</v>
          </cell>
          <cell r="L85" t="str">
            <v>Standard</v>
          </cell>
          <cell r="M85" t="str">
            <v>_6</v>
          </cell>
          <cell r="N85" t="str">
            <v>6 20</v>
          </cell>
          <cell r="Q85">
            <v>1</v>
          </cell>
          <cell r="T85">
            <v>1</v>
          </cell>
          <cell r="X85">
            <v>1</v>
          </cell>
          <cell r="AG85">
            <v>1</v>
          </cell>
          <cell r="AH85">
            <v>1</v>
          </cell>
        </row>
        <row r="86">
          <cell r="C86" t="str">
            <v>Aspire Nitro AN517-41</v>
          </cell>
          <cell r="D86" t="str">
            <v>Full Size GM (15"&gt; Gamer GPU)</v>
          </cell>
          <cell r="E86" t="str">
            <v>Consumer</v>
          </cell>
          <cell r="F86" t="str">
            <v>AMD</v>
          </cell>
          <cell r="G86" t="str">
            <v>Cezanne-H</v>
          </cell>
          <cell r="H86" t="str">
            <v>RTX3060/RTX3070</v>
          </cell>
          <cell r="I86">
            <v>17</v>
          </cell>
          <cell r="J86" t="str">
            <v>1920x1080</v>
          </cell>
          <cell r="L86" t="str">
            <v>Standard</v>
          </cell>
          <cell r="M86" t="str">
            <v>_17</v>
          </cell>
          <cell r="Q86">
            <v>1</v>
          </cell>
          <cell r="T86">
            <v>1</v>
          </cell>
          <cell r="Y86">
            <v>1</v>
          </cell>
          <cell r="AG86">
            <v>1</v>
          </cell>
        </row>
        <row r="87">
          <cell r="C87" t="str">
            <v>Aspire AN517-51</v>
          </cell>
          <cell r="D87" t="str">
            <v>Full Size GM (15"&gt; Gamer GPU)</v>
          </cell>
          <cell r="E87" t="str">
            <v>Consumer</v>
          </cell>
          <cell r="F87" t="str">
            <v>Intel</v>
          </cell>
          <cell r="G87" t="str">
            <v>Coffee Lake</v>
          </cell>
          <cell r="H87" t="str">
            <v>GTX1050</v>
          </cell>
          <cell r="I87">
            <v>17</v>
          </cell>
          <cell r="J87" t="str">
            <v>1920x1080</v>
          </cell>
          <cell r="L87" t="str">
            <v>Standard</v>
          </cell>
          <cell r="M87" t="str">
            <v>_1</v>
          </cell>
          <cell r="Q87">
            <v>1</v>
          </cell>
          <cell r="T87">
            <v>1</v>
          </cell>
          <cell r="Y87">
            <v>1</v>
          </cell>
          <cell r="AG87">
            <v>1</v>
          </cell>
          <cell r="AH87">
            <v>1</v>
          </cell>
        </row>
        <row r="88">
          <cell r="C88" t="str">
            <v>Aspire AN517-52</v>
          </cell>
          <cell r="D88" t="str">
            <v>Full Size GM (15"&gt; Gamer GPU)</v>
          </cell>
          <cell r="E88" t="str">
            <v>Consumer</v>
          </cell>
          <cell r="F88" t="str">
            <v>Intel</v>
          </cell>
          <cell r="G88" t="str">
            <v>Comet Lake-H</v>
          </cell>
          <cell r="H88" t="str">
            <v>GTX1650/RTX2060</v>
          </cell>
          <cell r="I88">
            <v>17</v>
          </cell>
          <cell r="J88" t="str">
            <v>1920x1080</v>
          </cell>
          <cell r="L88" t="str">
            <v>Standard</v>
          </cell>
          <cell r="M88" t="str">
            <v>_6</v>
          </cell>
          <cell r="N88" t="str">
            <v>6 20</v>
          </cell>
          <cell r="Q88">
            <v>1</v>
          </cell>
          <cell r="T88">
            <v>1</v>
          </cell>
          <cell r="Y88">
            <v>1</v>
          </cell>
          <cell r="AG88">
            <v>1</v>
          </cell>
          <cell r="AH88">
            <v>1</v>
          </cell>
        </row>
        <row r="89">
          <cell r="C89" t="str">
            <v>Aspire AN517-53</v>
          </cell>
          <cell r="D89" t="str">
            <v>Full Size GM (15"&gt; Gamer GPU)</v>
          </cell>
          <cell r="E89" t="str">
            <v>Consumer</v>
          </cell>
          <cell r="F89" t="str">
            <v>Intel</v>
          </cell>
          <cell r="G89" t="str">
            <v>Tiger Lake-H</v>
          </cell>
          <cell r="H89" t="str">
            <v>GTX1650</v>
          </cell>
          <cell r="I89">
            <v>17</v>
          </cell>
          <cell r="J89" t="str">
            <v>1920x1080</v>
          </cell>
          <cell r="L89" t="str">
            <v>Standard</v>
          </cell>
          <cell r="M89" t="str">
            <v>_17</v>
          </cell>
          <cell r="Q89">
            <v>1</v>
          </cell>
          <cell r="T89">
            <v>1</v>
          </cell>
          <cell r="Y89">
            <v>1</v>
          </cell>
          <cell r="AG89">
            <v>1</v>
          </cell>
          <cell r="AH89">
            <v>1</v>
          </cell>
        </row>
        <row r="90">
          <cell r="C90" t="str">
            <v>Aspire AN715-51</v>
          </cell>
          <cell r="D90" t="str">
            <v>Full Size GM (15"&gt; Gamer GPU)</v>
          </cell>
          <cell r="E90" t="str">
            <v>Consumer</v>
          </cell>
          <cell r="F90" t="str">
            <v>Intel</v>
          </cell>
          <cell r="G90" t="str">
            <v>Coffee Lake</v>
          </cell>
          <cell r="H90" t="str">
            <v>GTX1650</v>
          </cell>
          <cell r="I90">
            <v>15</v>
          </cell>
          <cell r="J90" t="str">
            <v>1920x1080</v>
          </cell>
          <cell r="L90" t="str">
            <v>Standard</v>
          </cell>
          <cell r="M90" t="str">
            <v>_1</v>
          </cell>
          <cell r="Q90">
            <v>1</v>
          </cell>
          <cell r="T90">
            <v>1</v>
          </cell>
          <cell r="X90">
            <v>1</v>
          </cell>
          <cell r="AG90">
            <v>1</v>
          </cell>
          <cell r="AH90">
            <v>1</v>
          </cell>
        </row>
        <row r="91">
          <cell r="C91" t="str">
            <v>Aspire AN715-52</v>
          </cell>
          <cell r="D91" t="str">
            <v>Full Size GM (15"&gt; Gamer GPU)</v>
          </cell>
          <cell r="E91" t="str">
            <v>Consumer</v>
          </cell>
          <cell r="F91" t="str">
            <v>Intel</v>
          </cell>
          <cell r="G91" t="str">
            <v>Comet Lake-H</v>
          </cell>
          <cell r="H91" t="str">
            <v>GTX1660</v>
          </cell>
          <cell r="I91">
            <v>15</v>
          </cell>
          <cell r="J91" t="str">
            <v>1920x1080</v>
          </cell>
          <cell r="L91" t="str">
            <v>Standard</v>
          </cell>
          <cell r="M91" t="str">
            <v>_9</v>
          </cell>
          <cell r="Q91">
            <v>1</v>
          </cell>
          <cell r="T91">
            <v>1</v>
          </cell>
          <cell r="X91">
            <v>1</v>
          </cell>
          <cell r="AG91">
            <v>1</v>
          </cell>
          <cell r="AH91">
            <v>1</v>
          </cell>
        </row>
        <row r="92">
          <cell r="C92" t="str">
            <v>Aspire E5-576G</v>
          </cell>
          <cell r="D92" t="str">
            <v>Full Size GM (15"&gt; Gamer GPU)</v>
          </cell>
          <cell r="E92" t="str">
            <v>Consumer</v>
          </cell>
          <cell r="F92" t="str">
            <v>Intel</v>
          </cell>
          <cell r="G92" t="str">
            <v>Skylake</v>
          </cell>
          <cell r="H92" t="str">
            <v>GT940</v>
          </cell>
          <cell r="I92">
            <v>15</v>
          </cell>
          <cell r="J92" t="str">
            <v>1920x1080</v>
          </cell>
          <cell r="L92" t="str">
            <v>Standard</v>
          </cell>
          <cell r="M92" t="str">
            <v>_1</v>
          </cell>
          <cell r="P92">
            <v>1</v>
          </cell>
          <cell r="S92">
            <v>1</v>
          </cell>
          <cell r="X92">
            <v>1</v>
          </cell>
          <cell r="AG92">
            <v>1</v>
          </cell>
          <cell r="AH92">
            <v>1</v>
          </cell>
        </row>
        <row r="93">
          <cell r="C93" t="str">
            <v>Aspire ES1-732</v>
          </cell>
          <cell r="D93" t="str">
            <v>Full Size LE (15"&gt;, Int GPU)</v>
          </cell>
          <cell r="E93" t="str">
            <v>Consumer</v>
          </cell>
          <cell r="F93" t="str">
            <v>Intel</v>
          </cell>
          <cell r="G93" t="str">
            <v>Apollo Lake</v>
          </cell>
          <cell r="H93" t="str">
            <v>Int</v>
          </cell>
          <cell r="I93">
            <v>17</v>
          </cell>
          <cell r="J93" t="str">
            <v>1600x900</v>
          </cell>
          <cell r="L93" t="str">
            <v>Budget</v>
          </cell>
          <cell r="M93" t="str">
            <v>_1</v>
          </cell>
          <cell r="O93">
            <v>1</v>
          </cell>
          <cell r="R93">
            <v>1</v>
          </cell>
          <cell r="Y93">
            <v>1</v>
          </cell>
        </row>
        <row r="94">
          <cell r="C94" t="str">
            <v>Aspire R3-131T</v>
          </cell>
          <cell r="D94" t="str">
            <v>Mini (&lt;12")</v>
          </cell>
          <cell r="E94" t="str">
            <v>Consumer</v>
          </cell>
          <cell r="F94" t="str">
            <v>Intel</v>
          </cell>
          <cell r="G94" t="str">
            <v>Braswell</v>
          </cell>
          <cell r="H94" t="str">
            <v>Int</v>
          </cell>
          <cell r="I94">
            <v>11</v>
          </cell>
          <cell r="J94" t="str">
            <v>1366x768</v>
          </cell>
          <cell r="K94" t="str">
            <v>Touch</v>
          </cell>
          <cell r="L94" t="str">
            <v>Budget</v>
          </cell>
          <cell r="M94" t="str">
            <v>_1</v>
          </cell>
          <cell r="O94">
            <v>1</v>
          </cell>
          <cell r="R94">
            <v>1</v>
          </cell>
          <cell r="U94">
            <v>1</v>
          </cell>
          <cell r="V94">
            <v>1</v>
          </cell>
          <cell r="AE94">
            <v>1</v>
          </cell>
        </row>
        <row r="95">
          <cell r="C95" t="str">
            <v>Aspire R3-131T</v>
          </cell>
          <cell r="D95" t="str">
            <v>Mini (&lt;12")</v>
          </cell>
          <cell r="E95" t="str">
            <v>Consumer</v>
          </cell>
          <cell r="F95" t="str">
            <v>Intel</v>
          </cell>
          <cell r="G95" t="str">
            <v>Braswell</v>
          </cell>
          <cell r="H95" t="str">
            <v>Int</v>
          </cell>
          <cell r="I95">
            <v>11</v>
          </cell>
          <cell r="J95" t="str">
            <v>1366x768</v>
          </cell>
          <cell r="K95" t="str">
            <v>Touch</v>
          </cell>
          <cell r="L95" t="str">
            <v>Budget</v>
          </cell>
          <cell r="M95" t="str">
            <v>_1</v>
          </cell>
          <cell r="O95">
            <v>1</v>
          </cell>
          <cell r="R95">
            <v>1</v>
          </cell>
          <cell r="U95">
            <v>1</v>
          </cell>
          <cell r="V95">
            <v>1</v>
          </cell>
          <cell r="AE95">
            <v>1</v>
          </cell>
        </row>
        <row r="96">
          <cell r="C96" t="str">
            <v>Aspire R5-431T</v>
          </cell>
          <cell r="D96" t="str">
            <v>Light (13"-14")</v>
          </cell>
          <cell r="E96" t="str">
            <v>Consumer</v>
          </cell>
          <cell r="F96" t="str">
            <v>Intel</v>
          </cell>
          <cell r="G96" t="str">
            <v>Skylake</v>
          </cell>
          <cell r="H96" t="str">
            <v>Int</v>
          </cell>
          <cell r="I96">
            <v>14</v>
          </cell>
          <cell r="J96" t="str">
            <v>1366x768/1920x1080</v>
          </cell>
          <cell r="K96" t="str">
            <v>Touch</v>
          </cell>
          <cell r="L96" t="str">
            <v>Standard</v>
          </cell>
          <cell r="M96" t="str">
            <v>_1</v>
          </cell>
          <cell r="P96">
            <v>1</v>
          </cell>
          <cell r="R96">
            <v>1</v>
          </cell>
          <cell r="U96">
            <v>1</v>
          </cell>
          <cell r="W96">
            <v>1</v>
          </cell>
          <cell r="AI96">
            <v>1</v>
          </cell>
        </row>
        <row r="97">
          <cell r="C97" t="str">
            <v>Aspire R5-471T</v>
          </cell>
          <cell r="D97" t="str">
            <v>Light (13"-14")</v>
          </cell>
          <cell r="E97" t="str">
            <v>Consumer</v>
          </cell>
          <cell r="F97" t="str">
            <v>Intel</v>
          </cell>
          <cell r="G97" t="str">
            <v>Skylake</v>
          </cell>
          <cell r="H97" t="str">
            <v>Int</v>
          </cell>
          <cell r="I97">
            <v>14</v>
          </cell>
          <cell r="J97" t="str">
            <v>1366x768/1920x1080</v>
          </cell>
          <cell r="K97" t="str">
            <v>Touch</v>
          </cell>
          <cell r="L97" t="str">
            <v>Standard</v>
          </cell>
          <cell r="M97" t="str">
            <v>_1</v>
          </cell>
          <cell r="P97">
            <v>1</v>
          </cell>
          <cell r="R97">
            <v>1</v>
          </cell>
          <cell r="U97">
            <v>1</v>
          </cell>
          <cell r="W97">
            <v>1</v>
          </cell>
          <cell r="AI97">
            <v>1</v>
          </cell>
        </row>
        <row r="98">
          <cell r="C98" t="str">
            <v>Aspire R7-372T</v>
          </cell>
          <cell r="D98" t="str">
            <v>Light (13"-14")</v>
          </cell>
          <cell r="E98" t="str">
            <v>Consumer</v>
          </cell>
          <cell r="F98" t="str">
            <v>Intel</v>
          </cell>
          <cell r="G98" t="str">
            <v>Skylake</v>
          </cell>
          <cell r="H98" t="str">
            <v>Int</v>
          </cell>
          <cell r="I98">
            <v>13</v>
          </cell>
          <cell r="J98" t="str">
            <v>1920x1080</v>
          </cell>
          <cell r="K98" t="str">
            <v>Touch</v>
          </cell>
          <cell r="L98" t="str">
            <v>Standard</v>
          </cell>
          <cell r="M98" t="str">
            <v>_1</v>
          </cell>
          <cell r="P98">
            <v>1</v>
          </cell>
          <cell r="R98">
            <v>1</v>
          </cell>
          <cell r="U98">
            <v>1</v>
          </cell>
          <cell r="W98">
            <v>1</v>
          </cell>
          <cell r="AA98">
            <v>1</v>
          </cell>
          <cell r="AE98">
            <v>1</v>
          </cell>
          <cell r="AI98">
            <v>1</v>
          </cell>
        </row>
        <row r="99">
          <cell r="C99" t="str">
            <v>Aspire S5-371</v>
          </cell>
          <cell r="D99" t="str">
            <v>Light (13"-14")</v>
          </cell>
          <cell r="E99" t="str">
            <v>Consumer</v>
          </cell>
          <cell r="F99" t="str">
            <v>Intel</v>
          </cell>
          <cell r="G99" t="str">
            <v>Skylake</v>
          </cell>
          <cell r="H99" t="str">
            <v>Int</v>
          </cell>
          <cell r="I99">
            <v>13</v>
          </cell>
          <cell r="J99" t="str">
            <v>1920x1080</v>
          </cell>
          <cell r="L99" t="str">
            <v>Standard</v>
          </cell>
          <cell r="M99" t="str">
            <v>_1</v>
          </cell>
          <cell r="P99">
            <v>1</v>
          </cell>
          <cell r="R99">
            <v>1</v>
          </cell>
          <cell r="W99">
            <v>1</v>
          </cell>
          <cell r="AE99">
            <v>1</v>
          </cell>
          <cell r="AI99">
            <v>1</v>
          </cell>
        </row>
        <row r="100">
          <cell r="C100" t="str">
            <v>Aspire S5-371T</v>
          </cell>
          <cell r="D100" t="str">
            <v>Light (13"-14")</v>
          </cell>
          <cell r="E100" t="str">
            <v>Consumer</v>
          </cell>
          <cell r="F100" t="str">
            <v>Intel</v>
          </cell>
          <cell r="G100" t="str">
            <v>Skylake</v>
          </cell>
          <cell r="H100" t="str">
            <v>Int</v>
          </cell>
          <cell r="I100">
            <v>13</v>
          </cell>
          <cell r="J100" t="str">
            <v>1920x1080</v>
          </cell>
          <cell r="K100" t="str">
            <v>Touch</v>
          </cell>
          <cell r="L100" t="str">
            <v>Standard</v>
          </cell>
          <cell r="M100" t="str">
            <v>_1</v>
          </cell>
          <cell r="P100">
            <v>1</v>
          </cell>
          <cell r="R100">
            <v>1</v>
          </cell>
          <cell r="U100">
            <v>1</v>
          </cell>
          <cell r="W100">
            <v>1</v>
          </cell>
          <cell r="AE100">
            <v>1</v>
          </cell>
          <cell r="AI100">
            <v>1</v>
          </cell>
        </row>
        <row r="101">
          <cell r="C101" t="str">
            <v>Aspire S7-393</v>
          </cell>
          <cell r="D101" t="str">
            <v>Light (13"-14")</v>
          </cell>
          <cell r="E101" t="str">
            <v>Consumer</v>
          </cell>
          <cell r="F101" t="str">
            <v>Intel</v>
          </cell>
          <cell r="G101" t="str">
            <v>Broadwell</v>
          </cell>
          <cell r="H101" t="str">
            <v>Int</v>
          </cell>
          <cell r="I101">
            <v>13</v>
          </cell>
          <cell r="J101" t="str">
            <v>1920x1080</v>
          </cell>
          <cell r="L101" t="str">
            <v>Standard</v>
          </cell>
          <cell r="M101" t="str">
            <v>_1</v>
          </cell>
          <cell r="P101">
            <v>1</v>
          </cell>
          <cell r="R101">
            <v>1</v>
          </cell>
          <cell r="W101">
            <v>1</v>
          </cell>
          <cell r="AA101">
            <v>1</v>
          </cell>
          <cell r="AE101">
            <v>1</v>
          </cell>
          <cell r="AI101">
            <v>1</v>
          </cell>
        </row>
        <row r="102">
          <cell r="C102" t="str">
            <v>Aspire VN7-572G</v>
          </cell>
          <cell r="D102" t="str">
            <v>Full Size GM (15"&gt; Gamer GPU)</v>
          </cell>
          <cell r="E102" t="str">
            <v>Consumer</v>
          </cell>
          <cell r="F102" t="str">
            <v>Intel</v>
          </cell>
          <cell r="G102" t="str">
            <v>Skylake</v>
          </cell>
          <cell r="H102" t="str">
            <v>GT945</v>
          </cell>
          <cell r="I102">
            <v>15</v>
          </cell>
          <cell r="J102" t="str">
            <v>1920x1080</v>
          </cell>
          <cell r="L102" t="str">
            <v>Standard</v>
          </cell>
          <cell r="M102" t="str">
            <v>_1</v>
          </cell>
          <cell r="P102">
            <v>1</v>
          </cell>
          <cell r="T102">
            <v>1</v>
          </cell>
          <cell r="X102">
            <v>1</v>
          </cell>
          <cell r="AA102">
            <v>1</v>
          </cell>
          <cell r="AG102">
            <v>1</v>
          </cell>
          <cell r="AH102">
            <v>1</v>
          </cell>
        </row>
        <row r="103">
          <cell r="C103" t="str">
            <v>Aspire VN7-592G</v>
          </cell>
          <cell r="D103" t="str">
            <v>Full Size GM (15"&gt; Gamer GPU)</v>
          </cell>
          <cell r="E103" t="str">
            <v>Consumer</v>
          </cell>
          <cell r="F103" t="str">
            <v>Intel</v>
          </cell>
          <cell r="G103" t="str">
            <v>Skylake</v>
          </cell>
          <cell r="H103" t="str">
            <v>GTX960</v>
          </cell>
          <cell r="I103">
            <v>15</v>
          </cell>
          <cell r="J103" t="str">
            <v>1920x1080</v>
          </cell>
          <cell r="L103" t="str">
            <v>Standard</v>
          </cell>
          <cell r="M103" t="str">
            <v>_1</v>
          </cell>
          <cell r="P103">
            <v>1</v>
          </cell>
          <cell r="T103">
            <v>1</v>
          </cell>
          <cell r="X103">
            <v>1</v>
          </cell>
          <cell r="AA103">
            <v>1</v>
          </cell>
          <cell r="AG103">
            <v>1</v>
          </cell>
          <cell r="AH103">
            <v>1</v>
          </cell>
        </row>
        <row r="104">
          <cell r="C104" t="str">
            <v>Aspire VN7-593G</v>
          </cell>
          <cell r="D104" t="str">
            <v>Full Size GM (15"&gt; Gamer GPU)</v>
          </cell>
          <cell r="E104" t="str">
            <v>Consumer</v>
          </cell>
          <cell r="F104" t="str">
            <v>Intel</v>
          </cell>
          <cell r="G104" t="str">
            <v>Kaby Lake</v>
          </cell>
          <cell r="H104" t="str">
            <v>GTX1050/1060</v>
          </cell>
          <cell r="I104">
            <v>15</v>
          </cell>
          <cell r="J104" t="str">
            <v>1920x1080/3200x1800</v>
          </cell>
          <cell r="L104" t="str">
            <v>Standard</v>
          </cell>
          <cell r="M104" t="str">
            <v>_1</v>
          </cell>
          <cell r="P104">
            <v>1</v>
          </cell>
          <cell r="T104">
            <v>1</v>
          </cell>
          <cell r="X104">
            <v>1</v>
          </cell>
          <cell r="AA104">
            <v>1</v>
          </cell>
          <cell r="AG104">
            <v>1</v>
          </cell>
          <cell r="AH104">
            <v>1</v>
          </cell>
        </row>
        <row r="105">
          <cell r="C105" t="str">
            <v>Aspire VN7-792G</v>
          </cell>
          <cell r="D105" t="str">
            <v>Full Size GM (15"&gt; Gamer GPU)</v>
          </cell>
          <cell r="E105" t="str">
            <v>Consumer</v>
          </cell>
          <cell r="F105" t="str">
            <v>Intel</v>
          </cell>
          <cell r="G105" t="str">
            <v>Skylake</v>
          </cell>
          <cell r="H105" t="str">
            <v>GTX965</v>
          </cell>
          <cell r="I105">
            <v>17</v>
          </cell>
          <cell r="J105" t="str">
            <v>1920x1080</v>
          </cell>
          <cell r="L105" t="str">
            <v>Standard</v>
          </cell>
          <cell r="M105" t="str">
            <v>_1</v>
          </cell>
          <cell r="P105">
            <v>1</v>
          </cell>
          <cell r="T105">
            <v>1</v>
          </cell>
          <cell r="Y105">
            <v>1</v>
          </cell>
          <cell r="AA105">
            <v>1</v>
          </cell>
          <cell r="AG105">
            <v>1</v>
          </cell>
          <cell r="AH105">
            <v>1</v>
          </cell>
        </row>
        <row r="106">
          <cell r="C106" t="str">
            <v>Aspire VN7-793G</v>
          </cell>
          <cell r="D106" t="str">
            <v>Full Size GM (15"&gt; Gamer GPU)</v>
          </cell>
          <cell r="E106" t="str">
            <v>Consumer</v>
          </cell>
          <cell r="F106" t="str">
            <v>Intel</v>
          </cell>
          <cell r="G106" t="str">
            <v>Kaby Lake</v>
          </cell>
          <cell r="H106" t="str">
            <v>GTX1060</v>
          </cell>
          <cell r="I106">
            <v>17</v>
          </cell>
          <cell r="J106" t="str">
            <v>1920x1080</v>
          </cell>
          <cell r="L106" t="str">
            <v>Standard</v>
          </cell>
          <cell r="M106" t="str">
            <v>_1</v>
          </cell>
          <cell r="P106">
            <v>1</v>
          </cell>
          <cell r="T106">
            <v>1</v>
          </cell>
          <cell r="Y106">
            <v>1</v>
          </cell>
          <cell r="AA106">
            <v>1</v>
          </cell>
          <cell r="AG106">
            <v>1</v>
          </cell>
          <cell r="AH106">
            <v>1</v>
          </cell>
        </row>
        <row r="107">
          <cell r="C107" t="str">
            <v>Aspire VX5-591G</v>
          </cell>
          <cell r="D107" t="str">
            <v>Full Size GM (15"&gt; Gamer GPU)</v>
          </cell>
          <cell r="E107" t="str">
            <v>Consumer</v>
          </cell>
          <cell r="F107" t="str">
            <v>Intel</v>
          </cell>
          <cell r="G107" t="str">
            <v>Kaby Lake</v>
          </cell>
          <cell r="H107" t="str">
            <v>GTX1050</v>
          </cell>
          <cell r="I107">
            <v>15</v>
          </cell>
          <cell r="J107" t="str">
            <v>1920x1080</v>
          </cell>
          <cell r="L107" t="str">
            <v>Standard</v>
          </cell>
          <cell r="M107" t="str">
            <v>_1</v>
          </cell>
          <cell r="P107">
            <v>1</v>
          </cell>
          <cell r="T107">
            <v>1</v>
          </cell>
          <cell r="X107">
            <v>1</v>
          </cell>
          <cell r="AA107">
            <v>1</v>
          </cell>
          <cell r="AG107">
            <v>1</v>
          </cell>
          <cell r="AH107">
            <v>1</v>
          </cell>
        </row>
        <row r="108">
          <cell r="C108" t="str">
            <v>ConceptD 3 CN314-72</v>
          </cell>
          <cell r="D108" t="str">
            <v>Prof. Workstation (Prof. GPU)</v>
          </cell>
          <cell r="E108" t="str">
            <v>Consumer</v>
          </cell>
          <cell r="F108" t="str">
            <v>Intel</v>
          </cell>
          <cell r="G108" t="str">
            <v>Comet Lake-H</v>
          </cell>
          <cell r="H108" t="str">
            <v>Int</v>
          </cell>
          <cell r="I108">
            <v>14</v>
          </cell>
          <cell r="J108" t="str">
            <v>1920x1080</v>
          </cell>
          <cell r="L108" t="str">
            <v>Standard</v>
          </cell>
          <cell r="M108" t="str">
            <v>_15</v>
          </cell>
          <cell r="Q108">
            <v>1</v>
          </cell>
          <cell r="R108">
            <v>1</v>
          </cell>
          <cell r="W108">
            <v>1</v>
          </cell>
          <cell r="AG108">
            <v>1</v>
          </cell>
        </row>
        <row r="109">
          <cell r="C109" t="str">
            <v>ConceptD 3 CN314-72G</v>
          </cell>
          <cell r="D109" t="str">
            <v>Prof. Workstation (Prof. GPU)</v>
          </cell>
          <cell r="E109" t="str">
            <v>Consumer</v>
          </cell>
          <cell r="F109" t="str">
            <v>Intel</v>
          </cell>
          <cell r="G109" t="str">
            <v>Comet Lake-H</v>
          </cell>
          <cell r="H109" t="str">
            <v>GTX1650</v>
          </cell>
          <cell r="I109">
            <v>14</v>
          </cell>
          <cell r="J109" t="str">
            <v>1920x1080</v>
          </cell>
          <cell r="L109" t="str">
            <v>Standard</v>
          </cell>
          <cell r="M109" t="str">
            <v>_15</v>
          </cell>
          <cell r="Q109">
            <v>1</v>
          </cell>
          <cell r="T109">
            <v>1</v>
          </cell>
          <cell r="W109">
            <v>1</v>
          </cell>
          <cell r="AG109">
            <v>1</v>
          </cell>
        </row>
        <row r="110">
          <cell r="C110" t="str">
            <v>ConceptD 3 Pro CN314-72P</v>
          </cell>
          <cell r="D110" t="str">
            <v>Prof. Workstation (Prof. GPU)</v>
          </cell>
          <cell r="E110" t="str">
            <v>Consumer</v>
          </cell>
          <cell r="F110" t="str">
            <v>Intel</v>
          </cell>
          <cell r="G110" t="str">
            <v>Comet Lake-H</v>
          </cell>
          <cell r="H110" t="str">
            <v>Quadro T1000</v>
          </cell>
          <cell r="I110">
            <v>14</v>
          </cell>
          <cell r="J110" t="str">
            <v>1920x1080</v>
          </cell>
          <cell r="L110" t="str">
            <v>Standard</v>
          </cell>
          <cell r="M110" t="str">
            <v>_15</v>
          </cell>
          <cell r="Q110">
            <v>1</v>
          </cell>
          <cell r="T110">
            <v>1</v>
          </cell>
          <cell r="W110">
            <v>1</v>
          </cell>
          <cell r="AG110">
            <v>1</v>
          </cell>
        </row>
        <row r="111">
          <cell r="C111" t="str">
            <v>ConceptD 3 CN315-71</v>
          </cell>
          <cell r="D111" t="str">
            <v>Prof. Workstation (Prof. GPU)</v>
          </cell>
          <cell r="E111" t="str">
            <v>Commercial</v>
          </cell>
          <cell r="F111" t="str">
            <v>Intel</v>
          </cell>
          <cell r="G111" t="str">
            <v>Coffee Lake</v>
          </cell>
          <cell r="H111" t="str">
            <v>GTX1650</v>
          </cell>
          <cell r="I111">
            <v>15</v>
          </cell>
          <cell r="J111" t="str">
            <v>1920x1080</v>
          </cell>
          <cell r="L111" t="str">
            <v>Standard</v>
          </cell>
          <cell r="M111" t="str">
            <v>_6</v>
          </cell>
          <cell r="Q111">
            <v>1</v>
          </cell>
          <cell r="T111">
            <v>1</v>
          </cell>
          <cell r="X111">
            <v>1</v>
          </cell>
          <cell r="AG111">
            <v>1</v>
          </cell>
        </row>
        <row r="112">
          <cell r="C112" t="str">
            <v>ConceptD 3 CN315-72</v>
          </cell>
          <cell r="D112" t="str">
            <v>Prof. Workstation (Prof. GPU)</v>
          </cell>
          <cell r="E112" t="str">
            <v>Commercial</v>
          </cell>
          <cell r="F112" t="str">
            <v>Intel</v>
          </cell>
          <cell r="G112" t="str">
            <v>Comet Lake-H</v>
          </cell>
          <cell r="H112" t="str">
            <v>Int</v>
          </cell>
          <cell r="I112">
            <v>15</v>
          </cell>
          <cell r="J112" t="str">
            <v>1920x1080</v>
          </cell>
          <cell r="L112" t="str">
            <v>Standard</v>
          </cell>
          <cell r="M112" t="str">
            <v>_12</v>
          </cell>
          <cell r="Q112">
            <v>1</v>
          </cell>
          <cell r="R112">
            <v>1</v>
          </cell>
          <cell r="X112">
            <v>1</v>
          </cell>
          <cell r="AG112">
            <v>1</v>
          </cell>
        </row>
        <row r="113">
          <cell r="C113" t="str">
            <v>ConceptD 3 CN315-72G</v>
          </cell>
          <cell r="D113" t="str">
            <v>Prof. Workstation (Prof. GPU)</v>
          </cell>
          <cell r="E113" t="str">
            <v>Commercial</v>
          </cell>
          <cell r="F113" t="str">
            <v>Intel</v>
          </cell>
          <cell r="G113" t="str">
            <v>Comet Lake-H</v>
          </cell>
          <cell r="H113" t="str">
            <v>GTX1650</v>
          </cell>
          <cell r="I113">
            <v>15</v>
          </cell>
          <cell r="J113" t="str">
            <v>1920x1080</v>
          </cell>
          <cell r="L113" t="str">
            <v>Standard</v>
          </cell>
          <cell r="M113" t="str">
            <v>_14</v>
          </cell>
          <cell r="Q113">
            <v>1</v>
          </cell>
          <cell r="T113">
            <v>1</v>
          </cell>
          <cell r="X113">
            <v>1</v>
          </cell>
          <cell r="AG113">
            <v>1</v>
          </cell>
        </row>
        <row r="114">
          <cell r="C114" t="str">
            <v>ConceptD 3 Pro CN315-71P</v>
          </cell>
          <cell r="D114" t="str">
            <v>Prof. Workstation (Prof. GPU)</v>
          </cell>
          <cell r="E114" t="str">
            <v>Commercial</v>
          </cell>
          <cell r="F114" t="str">
            <v>Intel</v>
          </cell>
          <cell r="G114" t="str">
            <v>Coffee Lake</v>
          </cell>
          <cell r="H114" t="str">
            <v>Quadro T1000</v>
          </cell>
          <cell r="I114">
            <v>15</v>
          </cell>
          <cell r="J114" t="str">
            <v>1920x1080</v>
          </cell>
          <cell r="L114" t="str">
            <v>Standard</v>
          </cell>
          <cell r="M114" t="str">
            <v>_6</v>
          </cell>
          <cell r="Q114">
            <v>1</v>
          </cell>
          <cell r="T114">
            <v>1</v>
          </cell>
          <cell r="X114">
            <v>1</v>
          </cell>
          <cell r="AG114">
            <v>1</v>
          </cell>
        </row>
        <row r="115">
          <cell r="C115" t="str">
            <v>ConceptD 3 Pro CN315-72P</v>
          </cell>
          <cell r="D115" t="str">
            <v>Prof. Workstation (Prof. GPU)</v>
          </cell>
          <cell r="E115" t="str">
            <v>Commercial</v>
          </cell>
          <cell r="F115" t="str">
            <v>Intel</v>
          </cell>
          <cell r="G115" t="str">
            <v>Comet Lake-H</v>
          </cell>
          <cell r="H115" t="str">
            <v>Quadro T1000</v>
          </cell>
          <cell r="I115">
            <v>15</v>
          </cell>
          <cell r="J115" t="str">
            <v>1920x1080</v>
          </cell>
          <cell r="L115" t="str">
            <v>Standard</v>
          </cell>
          <cell r="M115" t="str">
            <v>_14</v>
          </cell>
          <cell r="Q115">
            <v>1</v>
          </cell>
          <cell r="T115">
            <v>1</v>
          </cell>
          <cell r="X115">
            <v>1</v>
          </cell>
          <cell r="AG115">
            <v>1</v>
          </cell>
        </row>
        <row r="116">
          <cell r="C116" t="str">
            <v>ConceptD 3 Ezel CC314-72</v>
          </cell>
          <cell r="D116" t="str">
            <v>Prof. Workstation (Prof. GPU)</v>
          </cell>
          <cell r="E116" t="str">
            <v>Commercial</v>
          </cell>
          <cell r="F116" t="str">
            <v>Intel</v>
          </cell>
          <cell r="G116" t="str">
            <v>Comet Lake-H</v>
          </cell>
          <cell r="H116" t="str">
            <v>Int</v>
          </cell>
          <cell r="I116">
            <v>14</v>
          </cell>
          <cell r="J116" t="str">
            <v>1920x1080</v>
          </cell>
          <cell r="K116" t="str">
            <v>Touch</v>
          </cell>
          <cell r="L116" t="str">
            <v>Standard</v>
          </cell>
          <cell r="M116" t="str">
            <v>_11</v>
          </cell>
          <cell r="Q116">
            <v>1</v>
          </cell>
          <cell r="R116">
            <v>1</v>
          </cell>
          <cell r="U116">
            <v>1</v>
          </cell>
          <cell r="W116">
            <v>1</v>
          </cell>
          <cell r="AG116">
            <v>1</v>
          </cell>
        </row>
        <row r="117">
          <cell r="C117" t="str">
            <v>ConceptD 3 Ezel CC314-72G</v>
          </cell>
          <cell r="D117" t="str">
            <v>Prof. Workstation (Prof. GPU)</v>
          </cell>
          <cell r="E117" t="str">
            <v>Commercial</v>
          </cell>
          <cell r="F117" t="str">
            <v>Intel</v>
          </cell>
          <cell r="G117" t="str">
            <v>Comet Lake-H</v>
          </cell>
          <cell r="H117" t="str">
            <v>GTX1650</v>
          </cell>
          <cell r="I117">
            <v>14</v>
          </cell>
          <cell r="J117" t="str">
            <v>1920x1080</v>
          </cell>
          <cell r="K117" t="str">
            <v>Touch</v>
          </cell>
          <cell r="L117" t="str">
            <v>Standard</v>
          </cell>
          <cell r="M117" t="str">
            <v>_11</v>
          </cell>
          <cell r="Q117">
            <v>1</v>
          </cell>
          <cell r="T117">
            <v>1</v>
          </cell>
          <cell r="U117">
            <v>1</v>
          </cell>
          <cell r="W117">
            <v>1</v>
          </cell>
          <cell r="AG117">
            <v>1</v>
          </cell>
        </row>
        <row r="118">
          <cell r="C118" t="str">
            <v>ConceptD 3 Ezel Pro CC314-72P</v>
          </cell>
          <cell r="D118" t="str">
            <v>Prof. Workstation (Prof. GPU)</v>
          </cell>
          <cell r="E118" t="str">
            <v>Commercial</v>
          </cell>
          <cell r="F118" t="str">
            <v>Intel</v>
          </cell>
          <cell r="G118" t="str">
            <v>Comet Lake-H</v>
          </cell>
          <cell r="H118" t="str">
            <v>Quadro T1000</v>
          </cell>
          <cell r="I118">
            <v>14</v>
          </cell>
          <cell r="J118" t="str">
            <v>1920x1080</v>
          </cell>
          <cell r="K118" t="str">
            <v>Touch</v>
          </cell>
          <cell r="L118" t="str">
            <v>Standard</v>
          </cell>
          <cell r="M118" t="str">
            <v>_13</v>
          </cell>
          <cell r="Q118">
            <v>1</v>
          </cell>
          <cell r="T118">
            <v>1</v>
          </cell>
          <cell r="U118">
            <v>1</v>
          </cell>
          <cell r="W118">
            <v>1</v>
          </cell>
          <cell r="AG118">
            <v>1</v>
          </cell>
        </row>
        <row r="119">
          <cell r="C119" t="str">
            <v>ConceptD 3 Ezel CC315-72</v>
          </cell>
          <cell r="D119" t="str">
            <v>Prof. Workstation (Prof. GPU)</v>
          </cell>
          <cell r="E119" t="str">
            <v>Commercial</v>
          </cell>
          <cell r="F119" t="str">
            <v>Intel</v>
          </cell>
          <cell r="G119" t="str">
            <v>Comet Lake-H</v>
          </cell>
          <cell r="H119" t="str">
            <v>Int</v>
          </cell>
          <cell r="I119">
            <v>15</v>
          </cell>
          <cell r="J119" t="str">
            <v>1920x1080</v>
          </cell>
          <cell r="K119" t="str">
            <v>Touch</v>
          </cell>
          <cell r="L119" t="str">
            <v>Standard</v>
          </cell>
          <cell r="M119" t="str">
            <v>_13</v>
          </cell>
          <cell r="Q119">
            <v>1</v>
          </cell>
          <cell r="R119">
            <v>1</v>
          </cell>
          <cell r="U119">
            <v>1</v>
          </cell>
          <cell r="X119">
            <v>1</v>
          </cell>
          <cell r="AG119">
            <v>1</v>
          </cell>
        </row>
        <row r="120">
          <cell r="C120" t="str">
            <v>ConceptD 3 Ezel CC315-72G</v>
          </cell>
          <cell r="D120" t="str">
            <v>Prof. Workstation (Prof. GPU)</v>
          </cell>
          <cell r="E120" t="str">
            <v>Commercial</v>
          </cell>
          <cell r="F120" t="str">
            <v>Intel</v>
          </cell>
          <cell r="G120" t="str">
            <v>Comet Lake-H</v>
          </cell>
          <cell r="H120" t="str">
            <v>GTX1650</v>
          </cell>
          <cell r="I120">
            <v>15</v>
          </cell>
          <cell r="J120" t="str">
            <v>1920x1080</v>
          </cell>
          <cell r="K120" t="str">
            <v>Touch</v>
          </cell>
          <cell r="L120" t="str">
            <v>Standard</v>
          </cell>
          <cell r="M120" t="str">
            <v>_13</v>
          </cell>
          <cell r="Q120">
            <v>1</v>
          </cell>
          <cell r="T120">
            <v>1</v>
          </cell>
          <cell r="U120">
            <v>1</v>
          </cell>
          <cell r="X120">
            <v>1</v>
          </cell>
          <cell r="AG120">
            <v>1</v>
          </cell>
        </row>
        <row r="121">
          <cell r="C121" t="str">
            <v>ConceptD 3 Ezel CC315-77Z</v>
          </cell>
          <cell r="D121" t="str">
            <v>Prof. Workstation (Prof. GPU)</v>
          </cell>
          <cell r="E121" t="str">
            <v>Commercial</v>
          </cell>
          <cell r="F121" t="str">
            <v>Intel</v>
          </cell>
          <cell r="G121" t="str">
            <v>Comet Lake-H</v>
          </cell>
          <cell r="H121" t="str">
            <v>Int</v>
          </cell>
          <cell r="I121">
            <v>15</v>
          </cell>
          <cell r="J121" t="str">
            <v>1920x1080</v>
          </cell>
          <cell r="K121" t="str">
            <v>Touch</v>
          </cell>
          <cell r="L121" t="str">
            <v>Standard</v>
          </cell>
          <cell r="M121" t="str">
            <v>_15</v>
          </cell>
          <cell r="Q121">
            <v>1</v>
          </cell>
          <cell r="R121">
            <v>1</v>
          </cell>
          <cell r="U121">
            <v>1</v>
          </cell>
          <cell r="X121">
            <v>1</v>
          </cell>
          <cell r="AG121">
            <v>1</v>
          </cell>
        </row>
        <row r="122">
          <cell r="C122" t="str">
            <v>ConceptD 3 Ezel Pro CC315-72P</v>
          </cell>
          <cell r="D122" t="str">
            <v>Prof. Workstation (Prof. GPU)</v>
          </cell>
          <cell r="E122" t="str">
            <v>Commercial</v>
          </cell>
          <cell r="F122" t="str">
            <v>Intel</v>
          </cell>
          <cell r="G122" t="str">
            <v>Comet Lake-H</v>
          </cell>
          <cell r="H122" t="str">
            <v>Quadro T1000</v>
          </cell>
          <cell r="I122">
            <v>15</v>
          </cell>
          <cell r="J122" t="str">
            <v>1920x1080</v>
          </cell>
          <cell r="K122" t="str">
            <v>Touch</v>
          </cell>
          <cell r="L122" t="str">
            <v>Standard</v>
          </cell>
          <cell r="M122" t="str">
            <v>_13</v>
          </cell>
          <cell r="Q122">
            <v>1</v>
          </cell>
          <cell r="T122">
            <v>1</v>
          </cell>
          <cell r="U122">
            <v>1</v>
          </cell>
          <cell r="X122">
            <v>1</v>
          </cell>
          <cell r="AG122">
            <v>1</v>
          </cell>
        </row>
        <row r="123">
          <cell r="C123" t="str">
            <v>ConceptD 5 CN515-71</v>
          </cell>
          <cell r="D123" t="str">
            <v>Prof. Workstation (Prof. GPU)</v>
          </cell>
          <cell r="E123" t="str">
            <v>Commercial</v>
          </cell>
          <cell r="F123" t="str">
            <v>Intel</v>
          </cell>
          <cell r="G123" t="str">
            <v>Coffee Lake</v>
          </cell>
          <cell r="H123" t="str">
            <v>GTX1660 Ti</v>
          </cell>
          <cell r="I123">
            <v>15</v>
          </cell>
          <cell r="J123" t="str">
            <v>1920x1080/3840×2160</v>
          </cell>
          <cell r="L123" t="str">
            <v>Standard</v>
          </cell>
          <cell r="M123" t="str">
            <v>_6</v>
          </cell>
          <cell r="Q123">
            <v>1</v>
          </cell>
          <cell r="T123">
            <v>1</v>
          </cell>
          <cell r="X123">
            <v>1</v>
          </cell>
          <cell r="AG123">
            <v>1</v>
          </cell>
        </row>
        <row r="124">
          <cell r="C124" t="str">
            <v>ConceptD 5 Pro CN515-71P</v>
          </cell>
          <cell r="D124" t="str">
            <v>Prof. Workstation (Prof. GPU)</v>
          </cell>
          <cell r="E124" t="str">
            <v>Commercial</v>
          </cell>
          <cell r="F124" t="str">
            <v>Intel</v>
          </cell>
          <cell r="G124" t="str">
            <v>Coffee Lake</v>
          </cell>
          <cell r="H124" t="str">
            <v>RTX3000</v>
          </cell>
          <cell r="I124">
            <v>15</v>
          </cell>
          <cell r="J124" t="str">
            <v>1920x1080/3840×2160</v>
          </cell>
          <cell r="L124" t="str">
            <v>Standard</v>
          </cell>
          <cell r="M124" t="str">
            <v>_6</v>
          </cell>
          <cell r="Q124">
            <v>1</v>
          </cell>
          <cell r="T124">
            <v>1</v>
          </cell>
          <cell r="X124">
            <v>1</v>
          </cell>
          <cell r="AG124">
            <v>1</v>
          </cell>
        </row>
        <row r="125">
          <cell r="C125" t="str">
            <v>ConceptD 5 CN517-71</v>
          </cell>
          <cell r="D125" t="str">
            <v>Prof. Workstation (Prof. GPU)</v>
          </cell>
          <cell r="E125" t="str">
            <v>Commercial</v>
          </cell>
          <cell r="F125" t="str">
            <v>Intel</v>
          </cell>
          <cell r="G125" t="str">
            <v>Coffee Lake</v>
          </cell>
          <cell r="H125" t="str">
            <v>GTX1660/RTX2060</v>
          </cell>
          <cell r="I125">
            <v>17</v>
          </cell>
          <cell r="J125" t="str">
            <v>3840x2160</v>
          </cell>
          <cell r="L125" t="str">
            <v>Standard</v>
          </cell>
          <cell r="M125" t="str">
            <v>_1</v>
          </cell>
          <cell r="Q125">
            <v>1</v>
          </cell>
          <cell r="T125">
            <v>1</v>
          </cell>
          <cell r="Y125">
            <v>1</v>
          </cell>
          <cell r="AG125">
            <v>1</v>
          </cell>
        </row>
        <row r="126">
          <cell r="C126" t="str">
            <v>ConceptD 5 Pro CN517-71P</v>
          </cell>
          <cell r="D126" t="str">
            <v>Prof. Workstation (Prof. GPU)</v>
          </cell>
          <cell r="E126" t="str">
            <v>Commercial</v>
          </cell>
          <cell r="F126" t="str">
            <v>Intel</v>
          </cell>
          <cell r="G126" t="str">
            <v>Coffee Lake</v>
          </cell>
          <cell r="H126" t="str">
            <v>RTX3000</v>
          </cell>
          <cell r="I126">
            <v>17</v>
          </cell>
          <cell r="J126" t="str">
            <v>3840x2160</v>
          </cell>
          <cell r="L126" t="str">
            <v>Standard</v>
          </cell>
          <cell r="M126" t="str">
            <v>_9</v>
          </cell>
          <cell r="Q126">
            <v>1</v>
          </cell>
          <cell r="T126">
            <v>1</v>
          </cell>
          <cell r="Y126">
            <v>1</v>
          </cell>
          <cell r="AG126">
            <v>1</v>
          </cell>
        </row>
        <row r="127">
          <cell r="C127" t="str">
            <v>ConceptD 7 Ezel CC715-71</v>
          </cell>
          <cell r="D127" t="str">
            <v>Prof. Workstation (Prof. GPU)</v>
          </cell>
          <cell r="E127" t="str">
            <v>Commercial</v>
          </cell>
          <cell r="F127" t="str">
            <v>Intel</v>
          </cell>
          <cell r="G127" t="str">
            <v>Comet Lake-H</v>
          </cell>
          <cell r="H127" t="str">
            <v>RTX2070/RTX2080</v>
          </cell>
          <cell r="I127">
            <v>15</v>
          </cell>
          <cell r="J127" t="str">
            <v>3840x2160</v>
          </cell>
          <cell r="L127" t="str">
            <v>Standard</v>
          </cell>
          <cell r="M127" t="str">
            <v>_10</v>
          </cell>
          <cell r="Q127">
            <v>1</v>
          </cell>
          <cell r="T127">
            <v>1</v>
          </cell>
          <cell r="X127">
            <v>1</v>
          </cell>
          <cell r="AG127">
            <v>1</v>
          </cell>
        </row>
        <row r="128">
          <cell r="C128" t="str">
            <v>ConceptD 7 Ezel Pro CC715-71P</v>
          </cell>
          <cell r="D128" t="str">
            <v>Prof. Workstation (Prof. GPU)</v>
          </cell>
          <cell r="E128" t="str">
            <v>Commercial</v>
          </cell>
          <cell r="F128" t="str">
            <v>Intel</v>
          </cell>
          <cell r="G128" t="str">
            <v>Comet Lake-H</v>
          </cell>
          <cell r="H128" t="str">
            <v>RTX3000/RTX5000</v>
          </cell>
          <cell r="I128">
            <v>15</v>
          </cell>
          <cell r="J128" t="str">
            <v>3840x2160</v>
          </cell>
          <cell r="L128" t="str">
            <v>Standard</v>
          </cell>
          <cell r="M128" t="str">
            <v>_10</v>
          </cell>
          <cell r="Q128">
            <v>1</v>
          </cell>
          <cell r="T128">
            <v>1</v>
          </cell>
          <cell r="X128">
            <v>1</v>
          </cell>
          <cell r="AG128">
            <v>1</v>
          </cell>
        </row>
        <row r="129">
          <cell r="C129" t="str">
            <v>ConceptD 7 Ezel Pro CC715-91P</v>
          </cell>
          <cell r="D129" t="str">
            <v>Prof. Workstation (Prof. GPU)</v>
          </cell>
          <cell r="E129" t="str">
            <v>Commercial</v>
          </cell>
          <cell r="F129" t="str">
            <v>Intel</v>
          </cell>
          <cell r="G129" t="str">
            <v>Comet Lake-H</v>
          </cell>
          <cell r="H129" t="str">
            <v>RTX5000</v>
          </cell>
          <cell r="I129">
            <v>15</v>
          </cell>
          <cell r="J129" t="str">
            <v>3840x2160</v>
          </cell>
          <cell r="L129" t="str">
            <v>Standard</v>
          </cell>
          <cell r="M129" t="str">
            <v>_10</v>
          </cell>
          <cell r="Q129">
            <v>1</v>
          </cell>
          <cell r="T129">
            <v>1</v>
          </cell>
          <cell r="X129">
            <v>1</v>
          </cell>
          <cell r="AG129">
            <v>1</v>
          </cell>
        </row>
        <row r="130">
          <cell r="C130" t="str">
            <v>ConceptD 7 CN715-71</v>
          </cell>
          <cell r="D130" t="str">
            <v>Prof. Workstation (Prof. GPU)</v>
          </cell>
          <cell r="E130" t="str">
            <v>Commercial</v>
          </cell>
          <cell r="F130" t="str">
            <v>Intel</v>
          </cell>
          <cell r="G130" t="str">
            <v>Coffee Lake</v>
          </cell>
          <cell r="H130" t="str">
            <v>RTX2060/RTX2080</v>
          </cell>
          <cell r="I130">
            <v>15</v>
          </cell>
          <cell r="J130" t="str">
            <v>1920x1080/3840×2160</v>
          </cell>
          <cell r="L130" t="str">
            <v>Standard</v>
          </cell>
          <cell r="M130" t="str">
            <v>_6</v>
          </cell>
          <cell r="Q130">
            <v>1</v>
          </cell>
          <cell r="T130">
            <v>1</v>
          </cell>
          <cell r="X130">
            <v>1</v>
          </cell>
          <cell r="AG130">
            <v>1</v>
          </cell>
        </row>
        <row r="131">
          <cell r="C131" t="str">
            <v>ConceptD 7 Pro CN715-71P</v>
          </cell>
          <cell r="D131" t="str">
            <v>Prof. Workstation (Prof. GPU)</v>
          </cell>
          <cell r="E131" t="str">
            <v>Commercial</v>
          </cell>
          <cell r="F131" t="str">
            <v>Intel</v>
          </cell>
          <cell r="G131" t="str">
            <v>Coffee Lake</v>
          </cell>
          <cell r="H131" t="str">
            <v>RTX5000</v>
          </cell>
          <cell r="I131">
            <v>15</v>
          </cell>
          <cell r="J131" t="str">
            <v>1920x1080/3840×2160</v>
          </cell>
          <cell r="L131" t="str">
            <v>Standard</v>
          </cell>
          <cell r="M131" t="str">
            <v>_1</v>
          </cell>
          <cell r="Q131">
            <v>1</v>
          </cell>
          <cell r="T131">
            <v>1</v>
          </cell>
          <cell r="X131">
            <v>1</v>
          </cell>
          <cell r="AG131">
            <v>1</v>
          </cell>
        </row>
        <row r="132">
          <cell r="C132" t="str">
            <v>ConceptD 7 CN715-72G</v>
          </cell>
          <cell r="D132" t="str">
            <v>Prof. Workstation (Prof. GPU)</v>
          </cell>
          <cell r="E132" t="str">
            <v>Commercial</v>
          </cell>
          <cell r="F132" t="str">
            <v>Intel</v>
          </cell>
          <cell r="G132" t="str">
            <v>Comet Lake-H</v>
          </cell>
          <cell r="H132" t="str">
            <v>RTX2080</v>
          </cell>
          <cell r="I132">
            <v>15</v>
          </cell>
          <cell r="J132" t="str">
            <v>1920x1080/3840×2160</v>
          </cell>
          <cell r="L132" t="str">
            <v>Standard</v>
          </cell>
          <cell r="M132" t="str">
            <v>_16</v>
          </cell>
          <cell r="Q132">
            <v>1</v>
          </cell>
          <cell r="T132">
            <v>1</v>
          </cell>
          <cell r="X132">
            <v>1</v>
          </cell>
          <cell r="AG132">
            <v>1</v>
          </cell>
        </row>
        <row r="133">
          <cell r="C133" t="str">
            <v>ConceptD 7 Pro CN715-72P</v>
          </cell>
          <cell r="D133" t="str">
            <v>Prof. Workstation (Prof. GPU)</v>
          </cell>
          <cell r="E133" t="str">
            <v>Commercial</v>
          </cell>
          <cell r="F133" t="str">
            <v>Intel</v>
          </cell>
          <cell r="G133" t="str">
            <v>Comet Lake-H</v>
          </cell>
          <cell r="H133" t="str">
            <v>RTX3000/RTX5000</v>
          </cell>
          <cell r="I133">
            <v>15</v>
          </cell>
          <cell r="J133" t="str">
            <v>1920x1080/3840×2160</v>
          </cell>
          <cell r="L133" t="str">
            <v>Standard</v>
          </cell>
          <cell r="M133" t="str">
            <v>_16</v>
          </cell>
          <cell r="Q133">
            <v>1</v>
          </cell>
          <cell r="T133">
            <v>1</v>
          </cell>
          <cell r="X133">
            <v>1</v>
          </cell>
          <cell r="AG133">
            <v>1</v>
          </cell>
        </row>
        <row r="134">
          <cell r="C134" t="str">
            <v>ConceptD 9 CN917-71</v>
          </cell>
          <cell r="D134" t="str">
            <v>Prof. Workstation (Prof. GPU)</v>
          </cell>
          <cell r="E134" t="str">
            <v>Commercial</v>
          </cell>
          <cell r="F134" t="str">
            <v>Intel</v>
          </cell>
          <cell r="G134" t="str">
            <v>Coffee Lake</v>
          </cell>
          <cell r="H134" t="str">
            <v>RTX2080</v>
          </cell>
          <cell r="I134">
            <v>17</v>
          </cell>
          <cell r="J134" t="str">
            <v>3840×2160</v>
          </cell>
          <cell r="K134" t="str">
            <v>Touch</v>
          </cell>
          <cell r="L134" t="str">
            <v>Standard</v>
          </cell>
          <cell r="M134" t="str">
            <v>_1</v>
          </cell>
          <cell r="Q134">
            <v>1</v>
          </cell>
          <cell r="T134">
            <v>1</v>
          </cell>
          <cell r="U134">
            <v>1</v>
          </cell>
          <cell r="Y134">
            <v>1</v>
          </cell>
          <cell r="AG134">
            <v>1</v>
          </cell>
        </row>
        <row r="135">
          <cell r="C135" t="str">
            <v>ConceptD 9 Pro CN917-71P</v>
          </cell>
          <cell r="D135" t="str">
            <v>Prof. Workstation (Prof. GPU)</v>
          </cell>
          <cell r="E135" t="str">
            <v>Commercial</v>
          </cell>
          <cell r="F135" t="str">
            <v>Intel</v>
          </cell>
          <cell r="G135" t="str">
            <v>Coffee Lake</v>
          </cell>
          <cell r="H135" t="str">
            <v>RTX5000</v>
          </cell>
          <cell r="I135">
            <v>17</v>
          </cell>
          <cell r="J135" t="str">
            <v>3840×2160</v>
          </cell>
          <cell r="K135" t="str">
            <v>Touch</v>
          </cell>
          <cell r="L135" t="str">
            <v>Standard</v>
          </cell>
          <cell r="M135" t="str">
            <v>_6</v>
          </cell>
          <cell r="Q135">
            <v>1</v>
          </cell>
          <cell r="T135">
            <v>1</v>
          </cell>
          <cell r="U135">
            <v>1</v>
          </cell>
          <cell r="Y135">
            <v>1</v>
          </cell>
          <cell r="AG135">
            <v>1</v>
          </cell>
        </row>
        <row r="136">
          <cell r="C136" t="str">
            <v>Enduro EN314-51W</v>
          </cell>
          <cell r="D136" t="str">
            <v>Light (13"-14")</v>
          </cell>
          <cell r="E136" t="str">
            <v>Commercial</v>
          </cell>
          <cell r="F136" t="str">
            <v>Intel</v>
          </cell>
          <cell r="G136" t="str">
            <v>Comet Lake</v>
          </cell>
          <cell r="H136" t="str">
            <v>Int</v>
          </cell>
          <cell r="I136">
            <v>14</v>
          </cell>
          <cell r="J136" t="str">
            <v>1920x1080</v>
          </cell>
          <cell r="L136" t="str">
            <v>Standard</v>
          </cell>
          <cell r="M136" t="str">
            <v>_12</v>
          </cell>
          <cell r="P136">
            <v>1</v>
          </cell>
          <cell r="R136">
            <v>1</v>
          </cell>
          <cell r="W136">
            <v>1</v>
          </cell>
          <cell r="AF136">
            <v>1</v>
          </cell>
          <cell r="AI136">
            <v>1</v>
          </cell>
        </row>
        <row r="137">
          <cell r="C137" t="str">
            <v>Enduro EN714-51W</v>
          </cell>
          <cell r="D137" t="str">
            <v>Light (13"-14")</v>
          </cell>
          <cell r="E137" t="str">
            <v>Commercial</v>
          </cell>
          <cell r="F137" t="str">
            <v>Intel</v>
          </cell>
          <cell r="G137" t="str">
            <v>Kaby Lake Refresh</v>
          </cell>
          <cell r="H137" t="str">
            <v>Int</v>
          </cell>
          <cell r="I137">
            <v>14</v>
          </cell>
          <cell r="J137" t="str">
            <v>1920x1080</v>
          </cell>
          <cell r="L137" t="str">
            <v>Standard</v>
          </cell>
          <cell r="M137" t="str">
            <v>_12</v>
          </cell>
          <cell r="P137">
            <v>1</v>
          </cell>
          <cell r="R137">
            <v>1</v>
          </cell>
          <cell r="W137">
            <v>1</v>
          </cell>
          <cell r="AF137">
            <v>1</v>
          </cell>
          <cell r="AI137">
            <v>1</v>
          </cell>
        </row>
        <row r="138">
          <cell r="C138" t="str">
            <v>Enduro EN715-51W</v>
          </cell>
          <cell r="D138" t="str">
            <v>Full Size LE (15"&gt;, Int GPU)</v>
          </cell>
          <cell r="E138" t="str">
            <v>Commercial</v>
          </cell>
          <cell r="F138" t="str">
            <v>Intel</v>
          </cell>
          <cell r="G138" t="str">
            <v>Kaby Lake Refresh</v>
          </cell>
          <cell r="H138" t="str">
            <v>Int</v>
          </cell>
          <cell r="I138">
            <v>15</v>
          </cell>
          <cell r="J138" t="str">
            <v>1920x1080</v>
          </cell>
          <cell r="L138" t="str">
            <v>Standard</v>
          </cell>
          <cell r="M138" t="str">
            <v>_12</v>
          </cell>
          <cell r="P138">
            <v>1</v>
          </cell>
          <cell r="R138">
            <v>1</v>
          </cell>
          <cell r="X138">
            <v>1</v>
          </cell>
          <cell r="AF138">
            <v>1</v>
          </cell>
        </row>
        <row r="139">
          <cell r="C139" t="str">
            <v>Extensa 215-21</v>
          </cell>
          <cell r="D139" t="str">
            <v>Full Size LE (15"&gt;, Int GPU)</v>
          </cell>
          <cell r="E139" t="str">
            <v>Consumer</v>
          </cell>
          <cell r="F139" t="str">
            <v>AMD</v>
          </cell>
          <cell r="G139" t="str">
            <v>Stoney Ridge</v>
          </cell>
          <cell r="H139" t="str">
            <v>Int</v>
          </cell>
          <cell r="I139">
            <v>15</v>
          </cell>
          <cell r="J139" t="str">
            <v>1366x768/1920x1080</v>
          </cell>
          <cell r="L139" t="str">
            <v>Standard</v>
          </cell>
          <cell r="M139" t="str">
            <v>_1</v>
          </cell>
          <cell r="O139">
            <v>1</v>
          </cell>
          <cell r="R139">
            <v>1</v>
          </cell>
          <cell r="X139">
            <v>1</v>
          </cell>
          <cell r="AD139">
            <v>1</v>
          </cell>
          <cell r="AF139">
            <v>1</v>
          </cell>
        </row>
        <row r="140">
          <cell r="C140" t="str">
            <v>Extensa 215-21G</v>
          </cell>
          <cell r="D140" t="str">
            <v>Full Size MS (15"&gt;, Mainstream Ex. GPU)</v>
          </cell>
          <cell r="E140" t="str">
            <v>Consumer</v>
          </cell>
          <cell r="F140" t="str">
            <v>AMD</v>
          </cell>
          <cell r="G140" t="str">
            <v>Stoney Ridge</v>
          </cell>
          <cell r="H140" t="str">
            <v>Radeon 530</v>
          </cell>
          <cell r="I140">
            <v>15</v>
          </cell>
          <cell r="J140" t="str">
            <v>1920x1080</v>
          </cell>
          <cell r="L140" t="str">
            <v>Standard</v>
          </cell>
          <cell r="M140" t="str">
            <v>_2</v>
          </cell>
          <cell r="N140" t="str">
            <v>2 20</v>
          </cell>
          <cell r="O140">
            <v>1</v>
          </cell>
          <cell r="S140">
            <v>1</v>
          </cell>
          <cell r="X140">
            <v>1</v>
          </cell>
          <cell r="AD140">
            <v>1</v>
          </cell>
          <cell r="AG140">
            <v>1</v>
          </cell>
        </row>
        <row r="141">
          <cell r="C141" t="str">
            <v>Extensa EX215-22</v>
          </cell>
          <cell r="D141" t="str">
            <v>Full Size LE (15"&gt;, Int GPU)</v>
          </cell>
          <cell r="E141" t="str">
            <v>Consumer</v>
          </cell>
          <cell r="F141" t="str">
            <v>AMD</v>
          </cell>
          <cell r="G141" t="str">
            <v>Picasso</v>
          </cell>
          <cell r="H141" t="str">
            <v>Int</v>
          </cell>
          <cell r="I141">
            <v>15</v>
          </cell>
          <cell r="J141" t="str">
            <v>1920x1080</v>
          </cell>
          <cell r="L141" t="str">
            <v>Standard</v>
          </cell>
          <cell r="M141" t="str">
            <v>_10</v>
          </cell>
          <cell r="N141" t="str">
            <v>2 20</v>
          </cell>
          <cell r="P141">
            <v>1</v>
          </cell>
          <cell r="R141">
            <v>1</v>
          </cell>
          <cell r="X141">
            <v>1</v>
          </cell>
          <cell r="AD141">
            <v>1</v>
          </cell>
          <cell r="AF141">
            <v>1</v>
          </cell>
        </row>
        <row r="142">
          <cell r="C142" t="str">
            <v>Extensa EX215-22G</v>
          </cell>
          <cell r="D142" t="str">
            <v>Full Size MS (15"&gt;, Mainstream Ex. GPU)</v>
          </cell>
          <cell r="E142" t="str">
            <v>Consumer</v>
          </cell>
          <cell r="F142" t="str">
            <v>AMD</v>
          </cell>
          <cell r="G142" t="str">
            <v>Picasso</v>
          </cell>
          <cell r="H142" t="str">
            <v>Radeon 625</v>
          </cell>
          <cell r="I142">
            <v>15</v>
          </cell>
          <cell r="J142" t="str">
            <v>1920x1080</v>
          </cell>
          <cell r="L142" t="str">
            <v>Standard</v>
          </cell>
          <cell r="M142" t="str">
            <v>_10</v>
          </cell>
          <cell r="N142" t="str">
            <v>2 20</v>
          </cell>
          <cell r="P142">
            <v>1</v>
          </cell>
          <cell r="S142">
            <v>1</v>
          </cell>
          <cell r="X142">
            <v>1</v>
          </cell>
          <cell r="AD142">
            <v>1</v>
          </cell>
          <cell r="AG142">
            <v>1</v>
          </cell>
        </row>
        <row r="143">
          <cell r="C143" t="str">
            <v>Extensa 215-31</v>
          </cell>
          <cell r="D143" t="str">
            <v>Full Size LE (15"&gt;, Int GPU)</v>
          </cell>
          <cell r="E143" t="str">
            <v>Consumer</v>
          </cell>
          <cell r="F143" t="str">
            <v>Intel</v>
          </cell>
          <cell r="G143" t="str">
            <v>Gemini Lake</v>
          </cell>
          <cell r="H143" t="str">
            <v>Int</v>
          </cell>
          <cell r="I143">
            <v>15</v>
          </cell>
          <cell r="J143" t="str">
            <v>1366x768/1920x1080</v>
          </cell>
          <cell r="L143" t="str">
            <v>Budget</v>
          </cell>
          <cell r="M143" t="str">
            <v>_1</v>
          </cell>
          <cell r="O143">
            <v>1</v>
          </cell>
          <cell r="R143">
            <v>1</v>
          </cell>
          <cell r="X143">
            <v>1</v>
          </cell>
          <cell r="AD143">
            <v>1</v>
          </cell>
          <cell r="AE143">
            <v>1</v>
          </cell>
        </row>
        <row r="144">
          <cell r="C144" t="str">
            <v>Extensa 215-51</v>
          </cell>
          <cell r="D144" t="str">
            <v>Full Size LE (15"&gt;, Int GPU)</v>
          </cell>
          <cell r="E144" t="str">
            <v>Consumer</v>
          </cell>
          <cell r="F144" t="str">
            <v>Intel</v>
          </cell>
          <cell r="G144" t="str">
            <v>Kaby Lake</v>
          </cell>
          <cell r="H144" t="str">
            <v>Int</v>
          </cell>
          <cell r="I144">
            <v>15</v>
          </cell>
          <cell r="J144" t="str">
            <v>1600x900/1366x7688/1920x1080</v>
          </cell>
          <cell r="L144" t="str">
            <v>Standard</v>
          </cell>
          <cell r="M144" t="str">
            <v>_1</v>
          </cell>
          <cell r="P144">
            <v>1</v>
          </cell>
          <cell r="R144">
            <v>1</v>
          </cell>
          <cell r="X144">
            <v>1</v>
          </cell>
          <cell r="AD144">
            <v>1</v>
          </cell>
          <cell r="AF144">
            <v>1</v>
          </cell>
        </row>
        <row r="145">
          <cell r="C145" t="str">
            <v>Extensa 215-51G</v>
          </cell>
          <cell r="D145" t="str">
            <v>Full Size MS (15"&gt;, Mainstream Ex. GPU)</v>
          </cell>
          <cell r="E145" t="str">
            <v>Consumer</v>
          </cell>
          <cell r="F145" t="str">
            <v>Intel</v>
          </cell>
          <cell r="G145" t="str">
            <v>Whiskey Lake</v>
          </cell>
          <cell r="H145" t="str">
            <v>MX130/MX230</v>
          </cell>
          <cell r="I145">
            <v>15</v>
          </cell>
          <cell r="J145" t="str">
            <v>1920x1080</v>
          </cell>
          <cell r="L145" t="str">
            <v>Standard</v>
          </cell>
          <cell r="M145" t="str">
            <v>_1</v>
          </cell>
          <cell r="P145">
            <v>1</v>
          </cell>
          <cell r="S145">
            <v>1</v>
          </cell>
          <cell r="X145">
            <v>1</v>
          </cell>
          <cell r="AD145">
            <v>1</v>
          </cell>
          <cell r="AG145">
            <v>1</v>
          </cell>
        </row>
        <row r="146">
          <cell r="C146" t="str">
            <v>Extensa EX215-51</v>
          </cell>
          <cell r="D146" t="str">
            <v>Full Size LE (15"&gt;, Int GPU)</v>
          </cell>
          <cell r="E146" t="str">
            <v>Consumer</v>
          </cell>
          <cell r="F146" t="str">
            <v>Intel</v>
          </cell>
          <cell r="G146" t="str">
            <v>Comet Lake</v>
          </cell>
          <cell r="H146" t="str">
            <v>Int</v>
          </cell>
          <cell r="I146">
            <v>15</v>
          </cell>
          <cell r="J146" t="str">
            <v>1920x1080</v>
          </cell>
          <cell r="L146" t="str">
            <v>Standard</v>
          </cell>
          <cell r="M146" t="str">
            <v>_9</v>
          </cell>
          <cell r="P146">
            <v>1</v>
          </cell>
          <cell r="R146">
            <v>1</v>
          </cell>
          <cell r="X146">
            <v>1</v>
          </cell>
          <cell r="AD146">
            <v>1</v>
          </cell>
          <cell r="AF146">
            <v>1</v>
          </cell>
        </row>
        <row r="147">
          <cell r="C147" t="str">
            <v>Extensa EX215-51G</v>
          </cell>
          <cell r="D147" t="str">
            <v>Full Size MS (15"&gt;, Mainstream Ex. GPU)</v>
          </cell>
          <cell r="E147" t="str">
            <v>Consumer</v>
          </cell>
          <cell r="F147" t="str">
            <v>Intel</v>
          </cell>
          <cell r="G147" t="str">
            <v>Comet Lake</v>
          </cell>
          <cell r="H147" t="str">
            <v>MX230</v>
          </cell>
          <cell r="I147">
            <v>15</v>
          </cell>
          <cell r="J147" t="str">
            <v>1920x1080</v>
          </cell>
          <cell r="L147" t="str">
            <v>Standard</v>
          </cell>
          <cell r="M147" t="str">
            <v>_9</v>
          </cell>
          <cell r="P147">
            <v>1</v>
          </cell>
          <cell r="S147">
            <v>1</v>
          </cell>
          <cell r="X147">
            <v>1</v>
          </cell>
          <cell r="AD147">
            <v>1</v>
          </cell>
          <cell r="AG147">
            <v>1</v>
          </cell>
        </row>
        <row r="148">
          <cell r="C148" t="str">
            <v>Extensa 215-52</v>
          </cell>
          <cell r="D148" t="str">
            <v>Full Size LE (15"&gt;, Int GPU)</v>
          </cell>
          <cell r="E148" t="str">
            <v>Consumer</v>
          </cell>
          <cell r="F148" t="str">
            <v>Intel</v>
          </cell>
          <cell r="G148" t="str">
            <v>Ice Lake</v>
          </cell>
          <cell r="H148" t="str">
            <v>Int</v>
          </cell>
          <cell r="I148">
            <v>15</v>
          </cell>
          <cell r="J148" t="str">
            <v>1920x1080</v>
          </cell>
          <cell r="L148" t="str">
            <v>Standard</v>
          </cell>
          <cell r="M148" t="str">
            <v>_8</v>
          </cell>
          <cell r="N148" t="str">
            <v>8 20</v>
          </cell>
          <cell r="P148">
            <v>1</v>
          </cell>
          <cell r="R148">
            <v>1</v>
          </cell>
          <cell r="X148">
            <v>1</v>
          </cell>
          <cell r="AD148">
            <v>1</v>
          </cell>
          <cell r="AF148">
            <v>1</v>
          </cell>
        </row>
        <row r="149">
          <cell r="C149" t="str">
            <v>Extensa EX215-53G</v>
          </cell>
          <cell r="D149" t="str">
            <v>Full Size MS (15"&gt;, Mainstream Ex. GPU)</v>
          </cell>
          <cell r="E149" t="str">
            <v>Consumer</v>
          </cell>
          <cell r="F149" t="str">
            <v>Intel</v>
          </cell>
          <cell r="G149" t="str">
            <v>Ice Lake</v>
          </cell>
          <cell r="H149" t="str">
            <v>MX330</v>
          </cell>
          <cell r="I149">
            <v>15</v>
          </cell>
          <cell r="J149" t="str">
            <v>1920x1080</v>
          </cell>
          <cell r="L149" t="str">
            <v>Standard</v>
          </cell>
          <cell r="M149" t="str">
            <v>_11</v>
          </cell>
          <cell r="P149">
            <v>1</v>
          </cell>
          <cell r="S149">
            <v>1</v>
          </cell>
          <cell r="X149">
            <v>1</v>
          </cell>
          <cell r="AD149">
            <v>1</v>
          </cell>
          <cell r="AG149">
            <v>1</v>
          </cell>
        </row>
        <row r="150">
          <cell r="C150" t="str">
            <v>Extensa 2519</v>
          </cell>
          <cell r="D150" t="str">
            <v>Full Size LE (15"&gt;, Int GPU)</v>
          </cell>
          <cell r="E150" t="str">
            <v>Consumer</v>
          </cell>
          <cell r="F150" t="str">
            <v>Intel</v>
          </cell>
          <cell r="G150" t="str">
            <v>Braswell</v>
          </cell>
          <cell r="H150" t="str">
            <v>Int</v>
          </cell>
          <cell r="I150">
            <v>15</v>
          </cell>
          <cell r="J150" t="str">
            <v>1366x768</v>
          </cell>
          <cell r="L150" t="str">
            <v>Budget</v>
          </cell>
          <cell r="M150" t="str">
            <v>_1</v>
          </cell>
          <cell r="O150">
            <v>1</v>
          </cell>
          <cell r="R150">
            <v>1</v>
          </cell>
          <cell r="X150">
            <v>1</v>
          </cell>
          <cell r="AD150">
            <v>1</v>
          </cell>
          <cell r="AE150">
            <v>1</v>
          </cell>
        </row>
        <row r="151">
          <cell r="C151" t="str">
            <v>Extensa 2520</v>
          </cell>
          <cell r="D151" t="str">
            <v>Full Size LE (15"&gt;, Int GPU)</v>
          </cell>
          <cell r="E151" t="str">
            <v>Consumer</v>
          </cell>
          <cell r="F151" t="str">
            <v>Intel</v>
          </cell>
          <cell r="G151" t="str">
            <v>Skylake</v>
          </cell>
          <cell r="H151" t="str">
            <v>Int</v>
          </cell>
          <cell r="I151">
            <v>15</v>
          </cell>
          <cell r="J151" t="str">
            <v>1366x768</v>
          </cell>
          <cell r="L151" t="str">
            <v>Standard</v>
          </cell>
          <cell r="M151" t="str">
            <v>_1</v>
          </cell>
          <cell r="P151">
            <v>1</v>
          </cell>
          <cell r="R151">
            <v>1</v>
          </cell>
          <cell r="X151">
            <v>1</v>
          </cell>
          <cell r="AD151">
            <v>1</v>
          </cell>
          <cell r="AF151">
            <v>1</v>
          </cell>
        </row>
        <row r="152">
          <cell r="C152" t="str">
            <v>Extensa 2520G</v>
          </cell>
          <cell r="D152" t="str">
            <v>Full Size GM (15"&gt; Gamer GPU)</v>
          </cell>
          <cell r="E152" t="str">
            <v>Consumer</v>
          </cell>
          <cell r="F152" t="str">
            <v>Intel</v>
          </cell>
          <cell r="G152" t="str">
            <v>Skylake</v>
          </cell>
          <cell r="H152" t="str">
            <v>GT940</v>
          </cell>
          <cell r="I152">
            <v>15</v>
          </cell>
          <cell r="J152" t="str">
            <v>1366x768</v>
          </cell>
          <cell r="L152" t="str">
            <v>Standard</v>
          </cell>
          <cell r="M152" t="str">
            <v>_1</v>
          </cell>
          <cell r="P152">
            <v>1</v>
          </cell>
          <cell r="S152">
            <v>1</v>
          </cell>
          <cell r="X152">
            <v>1</v>
          </cell>
          <cell r="AD152">
            <v>1</v>
          </cell>
          <cell r="AG152">
            <v>1</v>
          </cell>
        </row>
        <row r="153">
          <cell r="C153" t="str">
            <v>Extensa 2530</v>
          </cell>
          <cell r="D153" t="str">
            <v>Full Size LE (15"&gt;, Int GPU)</v>
          </cell>
          <cell r="E153" t="str">
            <v>Consumer</v>
          </cell>
          <cell r="F153" t="str">
            <v>Intel</v>
          </cell>
          <cell r="G153" t="str">
            <v>Broadwell</v>
          </cell>
          <cell r="H153" t="str">
            <v>Int</v>
          </cell>
          <cell r="I153">
            <v>15</v>
          </cell>
          <cell r="J153" t="str">
            <v>1366x768</v>
          </cell>
          <cell r="L153" t="str">
            <v>Standard</v>
          </cell>
          <cell r="M153" t="str">
            <v>_1</v>
          </cell>
          <cell r="P153">
            <v>1</v>
          </cell>
          <cell r="R153">
            <v>1</v>
          </cell>
          <cell r="X153">
            <v>1</v>
          </cell>
          <cell r="AD153">
            <v>1</v>
          </cell>
          <cell r="AF153">
            <v>1</v>
          </cell>
        </row>
        <row r="154">
          <cell r="C154" t="str">
            <v>Extensa 2540</v>
          </cell>
          <cell r="D154" t="str">
            <v>Full Size LE (15"&gt;, Int GPU)</v>
          </cell>
          <cell r="E154" t="str">
            <v>Consumer</v>
          </cell>
          <cell r="F154" t="str">
            <v>Intel</v>
          </cell>
          <cell r="G154" t="str">
            <v>Skylake</v>
          </cell>
          <cell r="H154" t="str">
            <v>Int</v>
          </cell>
          <cell r="I154">
            <v>15</v>
          </cell>
          <cell r="J154" t="str">
            <v>1366x768/1920x1080</v>
          </cell>
          <cell r="L154" t="str">
            <v>Standard</v>
          </cell>
          <cell r="M154" t="str">
            <v>_1</v>
          </cell>
          <cell r="P154">
            <v>1</v>
          </cell>
          <cell r="R154">
            <v>1</v>
          </cell>
          <cell r="X154">
            <v>1</v>
          </cell>
          <cell r="AD154">
            <v>1</v>
          </cell>
          <cell r="AF154">
            <v>1</v>
          </cell>
        </row>
        <row r="155">
          <cell r="C155" t="str">
            <v>Extensa 2540-5x</v>
          </cell>
          <cell r="D155" t="str">
            <v>Full Size LE (15"&gt;, Int GPU)</v>
          </cell>
          <cell r="E155" t="str">
            <v>Consumer</v>
          </cell>
          <cell r="F155" t="str">
            <v>Intel</v>
          </cell>
          <cell r="G155" t="str">
            <v>Kaby Lake</v>
          </cell>
          <cell r="H155" t="str">
            <v>Int</v>
          </cell>
          <cell r="I155">
            <v>15</v>
          </cell>
          <cell r="J155" t="str">
            <v>1366x768/1920x1080</v>
          </cell>
          <cell r="L155" t="str">
            <v>Standard</v>
          </cell>
          <cell r="M155" t="str">
            <v>_5</v>
          </cell>
          <cell r="P155">
            <v>1</v>
          </cell>
          <cell r="R155">
            <v>1</v>
          </cell>
          <cell r="X155">
            <v>1</v>
          </cell>
          <cell r="AD155">
            <v>1</v>
          </cell>
          <cell r="AF155">
            <v>1</v>
          </cell>
        </row>
        <row r="156">
          <cell r="C156" t="str">
            <v>Predator G5-793</v>
          </cell>
          <cell r="D156" t="str">
            <v>Full Size GM (15"&gt; Gamer GPU)</v>
          </cell>
          <cell r="E156" t="str">
            <v>Consumer</v>
          </cell>
          <cell r="F156" t="str">
            <v>Intel</v>
          </cell>
          <cell r="G156" t="str">
            <v>Skylake</v>
          </cell>
          <cell r="H156" t="str">
            <v>GTX1060</v>
          </cell>
          <cell r="I156">
            <v>17</v>
          </cell>
          <cell r="J156" t="str">
            <v>1920x1080</v>
          </cell>
          <cell r="L156" t="str">
            <v>Standard</v>
          </cell>
          <cell r="M156" t="str">
            <v>_1</v>
          </cell>
          <cell r="P156">
            <v>1</v>
          </cell>
          <cell r="T156">
            <v>1</v>
          </cell>
          <cell r="Y156">
            <v>1</v>
          </cell>
          <cell r="AG156">
            <v>1</v>
          </cell>
        </row>
        <row r="157">
          <cell r="C157" t="str">
            <v>Predator G9-592</v>
          </cell>
          <cell r="D157" t="str">
            <v>Full Size GM (15"&gt; Gamer GPU)</v>
          </cell>
          <cell r="E157" t="str">
            <v>Consumer</v>
          </cell>
          <cell r="F157" t="str">
            <v>Intel</v>
          </cell>
          <cell r="G157" t="str">
            <v>Skylake</v>
          </cell>
          <cell r="H157" t="str">
            <v>GTX970/GTX980</v>
          </cell>
          <cell r="I157">
            <v>15</v>
          </cell>
          <cell r="J157" t="str">
            <v>1920x1080</v>
          </cell>
          <cell r="L157" t="str">
            <v>Standard</v>
          </cell>
          <cell r="M157" t="str">
            <v>_1</v>
          </cell>
          <cell r="P157">
            <v>1</v>
          </cell>
          <cell r="T157">
            <v>1</v>
          </cell>
          <cell r="X157">
            <v>1</v>
          </cell>
          <cell r="AG157">
            <v>1</v>
          </cell>
        </row>
        <row r="158">
          <cell r="C158" t="str">
            <v>Predator G9-593</v>
          </cell>
          <cell r="D158" t="str">
            <v>Full Size GM (15"&gt; Gamer GPU)</v>
          </cell>
          <cell r="E158" t="str">
            <v>Consumer</v>
          </cell>
          <cell r="F158" t="str">
            <v>Intel</v>
          </cell>
          <cell r="G158" t="str">
            <v>Skylake</v>
          </cell>
          <cell r="H158" t="str">
            <v>GTX1070</v>
          </cell>
          <cell r="I158">
            <v>15</v>
          </cell>
          <cell r="J158" t="str">
            <v>1920x1080</v>
          </cell>
          <cell r="L158" t="str">
            <v>Standard</v>
          </cell>
          <cell r="M158" t="str">
            <v>_1</v>
          </cell>
          <cell r="P158">
            <v>1</v>
          </cell>
          <cell r="T158">
            <v>1</v>
          </cell>
          <cell r="X158">
            <v>1</v>
          </cell>
          <cell r="AG158">
            <v>1</v>
          </cell>
        </row>
        <row r="159">
          <cell r="C159" t="str">
            <v>Predator G9-792</v>
          </cell>
          <cell r="D159" t="str">
            <v>Full Size GM (15"&gt; Gamer GPU)</v>
          </cell>
          <cell r="E159" t="str">
            <v>Consumer</v>
          </cell>
          <cell r="F159" t="str">
            <v>Intel</v>
          </cell>
          <cell r="G159" t="str">
            <v>Skylake</v>
          </cell>
          <cell r="H159" t="str">
            <v>GTX970/GTX980</v>
          </cell>
          <cell r="I159">
            <v>17</v>
          </cell>
          <cell r="J159" t="str">
            <v>1920x1080/3840x2160</v>
          </cell>
          <cell r="L159" t="str">
            <v>Standard</v>
          </cell>
          <cell r="M159" t="str">
            <v>_1</v>
          </cell>
          <cell r="P159">
            <v>1</v>
          </cell>
          <cell r="T159">
            <v>1</v>
          </cell>
          <cell r="Y159">
            <v>1</v>
          </cell>
          <cell r="AG159">
            <v>1</v>
          </cell>
        </row>
        <row r="160">
          <cell r="C160" t="str">
            <v>Predator G9-793</v>
          </cell>
          <cell r="D160" t="str">
            <v>Full Size GM (15"&gt; Gamer GPU)</v>
          </cell>
          <cell r="E160" t="str">
            <v>Consumer</v>
          </cell>
          <cell r="F160" t="str">
            <v>Intel</v>
          </cell>
          <cell r="G160" t="str">
            <v>Skylake</v>
          </cell>
          <cell r="H160" t="str">
            <v>GTX1070</v>
          </cell>
          <cell r="I160">
            <v>17</v>
          </cell>
          <cell r="J160" t="str">
            <v>1920x1080</v>
          </cell>
          <cell r="L160" t="str">
            <v>Standard</v>
          </cell>
          <cell r="M160" t="str">
            <v>_1</v>
          </cell>
          <cell r="P160">
            <v>1</v>
          </cell>
          <cell r="T160">
            <v>1</v>
          </cell>
          <cell r="Y160">
            <v>1</v>
          </cell>
          <cell r="AG160">
            <v>1</v>
          </cell>
        </row>
        <row r="161">
          <cell r="C161" t="str">
            <v>Predator GX21-71</v>
          </cell>
          <cell r="D161" t="str">
            <v>Full Size GM (15"&gt; Gamer GPU)</v>
          </cell>
          <cell r="E161" t="str">
            <v>Consumer</v>
          </cell>
          <cell r="F161" t="str">
            <v>Intel</v>
          </cell>
          <cell r="G161" t="str">
            <v>Kaby Lake</v>
          </cell>
          <cell r="H161" t="str">
            <v>GTX1080 x2</v>
          </cell>
          <cell r="I161">
            <v>18</v>
          </cell>
          <cell r="J161" t="str">
            <v>2560x1080</v>
          </cell>
          <cell r="L161" t="str">
            <v>Standard</v>
          </cell>
          <cell r="M161" t="str">
            <v>_1</v>
          </cell>
          <cell r="P161">
            <v>1</v>
          </cell>
          <cell r="T161">
            <v>1</v>
          </cell>
          <cell r="Y161">
            <v>1</v>
          </cell>
          <cell r="AG161">
            <v>1</v>
          </cell>
        </row>
        <row r="162">
          <cell r="C162" t="str">
            <v>Predator GX-791</v>
          </cell>
          <cell r="D162" t="str">
            <v>Full Size GM (15"&gt; Gamer GPU)</v>
          </cell>
          <cell r="E162" t="str">
            <v>Consumer</v>
          </cell>
          <cell r="F162" t="str">
            <v>Intel</v>
          </cell>
          <cell r="G162" t="str">
            <v>Skylake</v>
          </cell>
          <cell r="H162" t="str">
            <v>GTX980</v>
          </cell>
          <cell r="I162">
            <v>17</v>
          </cell>
          <cell r="J162" t="str">
            <v>1920x1080/3840x2160</v>
          </cell>
          <cell r="L162" t="str">
            <v>Standard</v>
          </cell>
          <cell r="M162" t="str">
            <v>_1</v>
          </cell>
          <cell r="P162">
            <v>1</v>
          </cell>
          <cell r="T162">
            <v>1</v>
          </cell>
          <cell r="Y162">
            <v>1</v>
          </cell>
          <cell r="AG162">
            <v>1</v>
          </cell>
        </row>
        <row r="163">
          <cell r="C163" t="str">
            <v>Predator GX-792</v>
          </cell>
          <cell r="D163" t="str">
            <v>Full Size GM (15"&gt; Gamer GPU)</v>
          </cell>
          <cell r="E163" t="str">
            <v>Consumer</v>
          </cell>
          <cell r="F163" t="str">
            <v>Intel</v>
          </cell>
          <cell r="G163" t="str">
            <v>Kaby Lake</v>
          </cell>
          <cell r="H163" t="str">
            <v>GTX1080</v>
          </cell>
          <cell r="I163">
            <v>17</v>
          </cell>
          <cell r="J163" t="str">
            <v>1920x1080/3840x2160</v>
          </cell>
          <cell r="L163" t="str">
            <v>Standard</v>
          </cell>
          <cell r="M163" t="str">
            <v>_1</v>
          </cell>
          <cell r="P163">
            <v>1</v>
          </cell>
          <cell r="T163">
            <v>1</v>
          </cell>
          <cell r="Y163">
            <v>1</v>
          </cell>
          <cell r="AG163">
            <v>1</v>
          </cell>
        </row>
        <row r="164">
          <cell r="C164" t="str">
            <v>Porsche Design Book RS AP714-51GT</v>
          </cell>
          <cell r="D164" t="str">
            <v>Light (13"-14")</v>
          </cell>
          <cell r="E164" t="str">
            <v>Consumer</v>
          </cell>
          <cell r="F164" t="str">
            <v>Intel</v>
          </cell>
          <cell r="G164" t="str">
            <v>Tiger Lake</v>
          </cell>
          <cell r="H164" t="str">
            <v>MX350</v>
          </cell>
          <cell r="I164">
            <v>14</v>
          </cell>
          <cell r="J164" t="str">
            <v>1920x1080</v>
          </cell>
          <cell r="K164" t="str">
            <v>Touch</v>
          </cell>
          <cell r="L164" t="str">
            <v>Standard</v>
          </cell>
          <cell r="M164" t="str">
            <v>_15</v>
          </cell>
          <cell r="P164">
            <v>1</v>
          </cell>
          <cell r="S164">
            <v>1</v>
          </cell>
          <cell r="X164">
            <v>1</v>
          </cell>
          <cell r="AA164">
            <v>1</v>
          </cell>
          <cell r="AG164">
            <v>1</v>
          </cell>
          <cell r="AI164">
            <v>1</v>
          </cell>
        </row>
        <row r="165">
          <cell r="C165" t="str">
            <v>Predator Helios 300 G3-572</v>
          </cell>
          <cell r="D165" t="str">
            <v>Full Size GM (15"&gt; Gamer GPU)</v>
          </cell>
          <cell r="E165" t="str">
            <v>Consumer</v>
          </cell>
          <cell r="F165" t="str">
            <v>Intel</v>
          </cell>
          <cell r="G165" t="str">
            <v>Kaby Lake</v>
          </cell>
          <cell r="H165" t="str">
            <v>GTX1050/GTX1060</v>
          </cell>
          <cell r="I165">
            <v>15</v>
          </cell>
          <cell r="J165" t="str">
            <v>1920x1080</v>
          </cell>
          <cell r="L165" t="str">
            <v>Standard</v>
          </cell>
          <cell r="M165" t="str">
            <v>_1</v>
          </cell>
          <cell r="P165">
            <v>1</v>
          </cell>
          <cell r="T165">
            <v>1</v>
          </cell>
          <cell r="X165">
            <v>1</v>
          </cell>
          <cell r="AG165">
            <v>1</v>
          </cell>
        </row>
        <row r="166">
          <cell r="C166" t="str">
            <v>Predator Helios 300 PH315-51</v>
          </cell>
          <cell r="D166" t="str">
            <v>Full Size GM (15"&gt; Gamer GPU)</v>
          </cell>
          <cell r="E166" t="str">
            <v>Consumer</v>
          </cell>
          <cell r="F166" t="str">
            <v>Intel</v>
          </cell>
          <cell r="G166" t="str">
            <v>Coffee Lake</v>
          </cell>
          <cell r="H166" t="str">
            <v>GTX1060</v>
          </cell>
          <cell r="I166">
            <v>15</v>
          </cell>
          <cell r="J166" t="str">
            <v>1920x1080</v>
          </cell>
          <cell r="L166" t="str">
            <v>Standard</v>
          </cell>
          <cell r="M166" t="str">
            <v>_1</v>
          </cell>
          <cell r="Q166">
            <v>1</v>
          </cell>
          <cell r="T166">
            <v>1</v>
          </cell>
          <cell r="X166">
            <v>1</v>
          </cell>
          <cell r="AG166">
            <v>1</v>
          </cell>
        </row>
        <row r="167">
          <cell r="C167" t="str">
            <v>Predator Helios 300 PH315-52</v>
          </cell>
          <cell r="D167" t="str">
            <v>Full Size GM (15"&gt; Gamer GPU)</v>
          </cell>
          <cell r="E167" t="str">
            <v>Consumer</v>
          </cell>
          <cell r="F167" t="str">
            <v>Intel</v>
          </cell>
          <cell r="G167" t="str">
            <v>Coffee Lake</v>
          </cell>
          <cell r="H167" t="str">
            <v>GTX1660/RTX2060</v>
          </cell>
          <cell r="I167">
            <v>15</v>
          </cell>
          <cell r="J167" t="str">
            <v>1920x1080</v>
          </cell>
          <cell r="L167" t="str">
            <v>Standard</v>
          </cell>
          <cell r="M167" t="str">
            <v>_1</v>
          </cell>
          <cell r="Q167">
            <v>1</v>
          </cell>
          <cell r="T167">
            <v>1</v>
          </cell>
          <cell r="X167">
            <v>1</v>
          </cell>
          <cell r="AG167">
            <v>1</v>
          </cell>
        </row>
        <row r="168">
          <cell r="C168" t="str">
            <v>Predator Helios 300 PH315-53</v>
          </cell>
          <cell r="D168" t="str">
            <v>Full Size GM (15"&gt; Gamer GPU)</v>
          </cell>
          <cell r="E168" t="str">
            <v>Consumer</v>
          </cell>
          <cell r="F168" t="str">
            <v>Intel</v>
          </cell>
          <cell r="G168" t="str">
            <v>Comet Lake-H</v>
          </cell>
          <cell r="H168" t="str">
            <v>GTX1660/RTX2060/RTX2070</v>
          </cell>
          <cell r="I168">
            <v>15</v>
          </cell>
          <cell r="J168" t="str">
            <v>1920x1080</v>
          </cell>
          <cell r="L168" t="str">
            <v>Standard</v>
          </cell>
          <cell r="M168" t="str">
            <v>_7</v>
          </cell>
          <cell r="N168" t="str">
            <v>7 20</v>
          </cell>
          <cell r="Q168">
            <v>1</v>
          </cell>
          <cell r="T168">
            <v>1</v>
          </cell>
          <cell r="X168">
            <v>1</v>
          </cell>
          <cell r="AG168">
            <v>1</v>
          </cell>
        </row>
        <row r="169">
          <cell r="C169" t="str">
            <v>Predator Helios 300 PH317-51</v>
          </cell>
          <cell r="D169" t="str">
            <v>Full Size GM (15"&gt; Gamer GPU)</v>
          </cell>
          <cell r="E169" t="str">
            <v>Consumer</v>
          </cell>
          <cell r="F169" t="str">
            <v>Intel</v>
          </cell>
          <cell r="G169" t="str">
            <v>Kaby Lake</v>
          </cell>
          <cell r="H169" t="str">
            <v>GTX1050/GTX1060</v>
          </cell>
          <cell r="I169">
            <v>17</v>
          </cell>
          <cell r="J169" t="str">
            <v>1920x1080</v>
          </cell>
          <cell r="L169" t="str">
            <v>Standard</v>
          </cell>
          <cell r="M169" t="str">
            <v>_1</v>
          </cell>
          <cell r="P169">
            <v>1</v>
          </cell>
          <cell r="T169">
            <v>1</v>
          </cell>
          <cell r="Y169">
            <v>1</v>
          </cell>
          <cell r="AG169">
            <v>1</v>
          </cell>
        </row>
        <row r="170">
          <cell r="C170" t="str">
            <v>Predator Helios 300 PH317-52</v>
          </cell>
          <cell r="D170" t="str">
            <v>Full Size GM (15"&gt; Gamer GPU)</v>
          </cell>
          <cell r="E170" t="str">
            <v>Consumer</v>
          </cell>
          <cell r="F170" t="str">
            <v>Intel</v>
          </cell>
          <cell r="G170" t="str">
            <v>Coffee Lake</v>
          </cell>
          <cell r="H170" t="str">
            <v>GTX1050/GTX1060</v>
          </cell>
          <cell r="I170">
            <v>17</v>
          </cell>
          <cell r="J170" t="str">
            <v>1920x1080</v>
          </cell>
          <cell r="L170" t="str">
            <v>Standard</v>
          </cell>
          <cell r="M170" t="str">
            <v>_1</v>
          </cell>
          <cell r="Q170">
            <v>1</v>
          </cell>
          <cell r="T170">
            <v>1</v>
          </cell>
          <cell r="Y170">
            <v>1</v>
          </cell>
          <cell r="AG170">
            <v>1</v>
          </cell>
        </row>
        <row r="171">
          <cell r="C171" t="str">
            <v>Predator Helios 300 PH317-53</v>
          </cell>
          <cell r="D171" t="str">
            <v>Full Size GM (15"&gt; Gamer GPU)</v>
          </cell>
          <cell r="E171" t="str">
            <v>Consumer</v>
          </cell>
          <cell r="F171" t="str">
            <v>Intel</v>
          </cell>
          <cell r="G171" t="str">
            <v>Coffee Lake</v>
          </cell>
          <cell r="H171" t="str">
            <v>RTX2070</v>
          </cell>
          <cell r="I171">
            <v>17</v>
          </cell>
          <cell r="J171" t="str">
            <v>1920x1080</v>
          </cell>
          <cell r="L171" t="str">
            <v>Standard</v>
          </cell>
          <cell r="M171" t="str">
            <v>_1</v>
          </cell>
          <cell r="Q171">
            <v>1</v>
          </cell>
          <cell r="T171">
            <v>1</v>
          </cell>
          <cell r="Y171">
            <v>1</v>
          </cell>
          <cell r="AG171">
            <v>1</v>
          </cell>
        </row>
        <row r="172">
          <cell r="C172" t="str">
            <v>Predator Helios 300 PH317-54</v>
          </cell>
          <cell r="D172" t="str">
            <v>Full Size GM (15"&gt; Gamer GPU)</v>
          </cell>
          <cell r="E172" t="str">
            <v>Consumer</v>
          </cell>
          <cell r="F172" t="str">
            <v>Intel</v>
          </cell>
          <cell r="G172" t="str">
            <v>Comet Lake-H</v>
          </cell>
          <cell r="H172" t="str">
            <v>GTX1650/RTX2060/RTX2070</v>
          </cell>
          <cell r="I172">
            <v>17</v>
          </cell>
          <cell r="J172" t="str">
            <v>1920x1080</v>
          </cell>
          <cell r="L172" t="str">
            <v>Standard</v>
          </cell>
          <cell r="M172" t="str">
            <v>_10</v>
          </cell>
          <cell r="Q172">
            <v>1</v>
          </cell>
          <cell r="T172">
            <v>1</v>
          </cell>
          <cell r="Y172">
            <v>1</v>
          </cell>
          <cell r="AG172">
            <v>1</v>
          </cell>
        </row>
        <row r="173">
          <cell r="C173" t="str">
            <v>Predator Helios 500 PH517-51</v>
          </cell>
          <cell r="D173" t="str">
            <v>Full Size GM (15"&gt; Gamer GPU)</v>
          </cell>
          <cell r="E173" t="str">
            <v>Consumer</v>
          </cell>
          <cell r="F173" t="str">
            <v>Intel</v>
          </cell>
          <cell r="G173" t="str">
            <v>Coffee Lake</v>
          </cell>
          <cell r="H173" t="str">
            <v>GTX1070</v>
          </cell>
          <cell r="I173">
            <v>17</v>
          </cell>
          <cell r="J173" t="str">
            <v>1920x1080/3840x2160</v>
          </cell>
          <cell r="L173" t="str">
            <v>Standard</v>
          </cell>
          <cell r="M173" t="str">
            <v>_1</v>
          </cell>
          <cell r="Q173">
            <v>1</v>
          </cell>
          <cell r="T173">
            <v>1</v>
          </cell>
          <cell r="Y173">
            <v>1</v>
          </cell>
          <cell r="AG173">
            <v>1</v>
          </cell>
        </row>
        <row r="174">
          <cell r="C174" t="str">
            <v>Predator Helios 500 PH517-61</v>
          </cell>
          <cell r="D174" t="str">
            <v>Full Size GM (15"&gt; Gamer GPU)</v>
          </cell>
          <cell r="E174" t="str">
            <v>Consumer</v>
          </cell>
          <cell r="F174" t="str">
            <v>AMD</v>
          </cell>
          <cell r="G174" t="str">
            <v>Ryzen</v>
          </cell>
          <cell r="H174" t="str">
            <v>RX Vega 56</v>
          </cell>
          <cell r="I174">
            <v>17</v>
          </cell>
          <cell r="J174" t="str">
            <v>1920x1080</v>
          </cell>
          <cell r="L174" t="str">
            <v>Standard</v>
          </cell>
          <cell r="M174" t="str">
            <v>_1</v>
          </cell>
          <cell r="P174">
            <v>1</v>
          </cell>
          <cell r="S174">
            <v>1</v>
          </cell>
          <cell r="T174">
            <v>1</v>
          </cell>
          <cell r="Y174">
            <v>1</v>
          </cell>
          <cell r="AG174">
            <v>1</v>
          </cell>
        </row>
        <row r="175">
          <cell r="C175" t="str">
            <v>Predator Helios 700 PH717-71</v>
          </cell>
          <cell r="D175" t="str">
            <v>Full Size GM (15"&gt; Gamer GPU)</v>
          </cell>
          <cell r="E175" t="str">
            <v>Consumer</v>
          </cell>
          <cell r="F175" t="str">
            <v>Intel</v>
          </cell>
          <cell r="G175" t="str">
            <v>Coffee Lake</v>
          </cell>
          <cell r="H175" t="str">
            <v>GTX2070</v>
          </cell>
          <cell r="I175">
            <v>17</v>
          </cell>
          <cell r="J175" t="str">
            <v>1920x1080</v>
          </cell>
          <cell r="L175" t="str">
            <v>Standard</v>
          </cell>
          <cell r="M175" t="str">
            <v>_1</v>
          </cell>
          <cell r="Q175">
            <v>1</v>
          </cell>
          <cell r="T175">
            <v>1</v>
          </cell>
          <cell r="Y175">
            <v>1</v>
          </cell>
          <cell r="AG175">
            <v>1</v>
          </cell>
        </row>
        <row r="176">
          <cell r="C176" t="str">
            <v>Predator Helios 700 PH717-72</v>
          </cell>
          <cell r="D176" t="str">
            <v>Full Size GM (15"&gt; Gamer GPU)</v>
          </cell>
          <cell r="E176" t="str">
            <v>Consumer</v>
          </cell>
          <cell r="F176" t="str">
            <v>Intel</v>
          </cell>
          <cell r="G176" t="str">
            <v>Comet Lake-H</v>
          </cell>
          <cell r="H176" t="str">
            <v>RTX2070/RTX2080</v>
          </cell>
          <cell r="I176">
            <v>17</v>
          </cell>
          <cell r="J176" t="str">
            <v>1920x1080</v>
          </cell>
          <cell r="L176" t="str">
            <v>Standard</v>
          </cell>
          <cell r="M176" t="str">
            <v>_12</v>
          </cell>
          <cell r="Q176">
            <v>1</v>
          </cell>
          <cell r="T176">
            <v>1</v>
          </cell>
          <cell r="Y176">
            <v>1</v>
          </cell>
          <cell r="AG176">
            <v>1</v>
          </cell>
        </row>
        <row r="177">
          <cell r="C177" t="str">
            <v>Predator Triton 300 PT315-51</v>
          </cell>
          <cell r="D177" t="str">
            <v>Full Size GM (15"&gt; Gamer GPU)</v>
          </cell>
          <cell r="E177" t="str">
            <v>Consumer</v>
          </cell>
          <cell r="F177" t="str">
            <v>Intel</v>
          </cell>
          <cell r="G177" t="str">
            <v>Coffee Lake</v>
          </cell>
          <cell r="H177" t="str">
            <v>GTX1650</v>
          </cell>
          <cell r="I177">
            <v>15</v>
          </cell>
          <cell r="J177" t="str">
            <v>1920x1080</v>
          </cell>
          <cell r="L177" t="str">
            <v>Standard</v>
          </cell>
          <cell r="M177" t="str">
            <v>_1</v>
          </cell>
          <cell r="Q177">
            <v>1</v>
          </cell>
          <cell r="T177">
            <v>1</v>
          </cell>
          <cell r="X177">
            <v>1</v>
          </cell>
          <cell r="AG177">
            <v>1</v>
          </cell>
        </row>
        <row r="178">
          <cell r="C178" t="str">
            <v>Predator Triton 300 PT315-52</v>
          </cell>
          <cell r="D178" t="str">
            <v>Full Size GM (15"&gt; Gamer GPU)</v>
          </cell>
          <cell r="E178" t="str">
            <v>Consumer</v>
          </cell>
          <cell r="F178" t="str">
            <v>Intel</v>
          </cell>
          <cell r="G178" t="str">
            <v>Comet Lake-H</v>
          </cell>
          <cell r="H178" t="str">
            <v>RTX2060/RTX2070</v>
          </cell>
          <cell r="I178">
            <v>15</v>
          </cell>
          <cell r="J178" t="str">
            <v>1920x1080</v>
          </cell>
          <cell r="L178" t="str">
            <v>Standard</v>
          </cell>
          <cell r="M178" t="str">
            <v>_7</v>
          </cell>
          <cell r="N178" t="str">
            <v>7 20</v>
          </cell>
          <cell r="Q178">
            <v>1</v>
          </cell>
          <cell r="T178">
            <v>1</v>
          </cell>
          <cell r="X178">
            <v>1</v>
          </cell>
          <cell r="AG178">
            <v>1</v>
          </cell>
        </row>
        <row r="179">
          <cell r="C179" t="str">
            <v>Predator Triton 500 PT515-51</v>
          </cell>
          <cell r="D179" t="str">
            <v>Full Size GM (15"&gt; Gamer GPU)</v>
          </cell>
          <cell r="E179" t="str">
            <v>Consumer</v>
          </cell>
          <cell r="F179" t="str">
            <v>Intel</v>
          </cell>
          <cell r="G179" t="str">
            <v>Coffee Lake</v>
          </cell>
          <cell r="H179" t="str">
            <v>RTX2060</v>
          </cell>
          <cell r="I179">
            <v>15</v>
          </cell>
          <cell r="J179" t="str">
            <v>1920x1080</v>
          </cell>
          <cell r="L179" t="str">
            <v>Standard</v>
          </cell>
          <cell r="M179" t="str">
            <v>_1</v>
          </cell>
          <cell r="Q179">
            <v>1</v>
          </cell>
          <cell r="T179">
            <v>1</v>
          </cell>
          <cell r="X179">
            <v>1</v>
          </cell>
          <cell r="AG179">
            <v>1</v>
          </cell>
        </row>
        <row r="180">
          <cell r="C180" t="str">
            <v>Predator Triton 500 PT515-52</v>
          </cell>
          <cell r="D180" t="str">
            <v>Full Size GM (15"&gt; Gamer GPU)</v>
          </cell>
          <cell r="E180" t="str">
            <v>Consumer</v>
          </cell>
          <cell r="F180" t="str">
            <v>Intel</v>
          </cell>
          <cell r="G180" t="str">
            <v>Comet Lake-H</v>
          </cell>
          <cell r="H180" t="str">
            <v>RTX2070</v>
          </cell>
          <cell r="I180">
            <v>15</v>
          </cell>
          <cell r="J180" t="str">
            <v>1920x1080</v>
          </cell>
          <cell r="L180" t="str">
            <v>Standard</v>
          </cell>
          <cell r="M180" t="str">
            <v>_7</v>
          </cell>
          <cell r="N180" t="str">
            <v>7 20</v>
          </cell>
          <cell r="Q180">
            <v>1</v>
          </cell>
          <cell r="T180">
            <v>1</v>
          </cell>
          <cell r="X180">
            <v>1</v>
          </cell>
          <cell r="AG180">
            <v>1</v>
          </cell>
        </row>
        <row r="181">
          <cell r="C181" t="str">
            <v>Predator Triton 700 PT715-51</v>
          </cell>
          <cell r="D181" t="str">
            <v>Full Size GM (15"&gt; Gamer GPU)</v>
          </cell>
          <cell r="E181" t="str">
            <v>Consumer</v>
          </cell>
          <cell r="F181" t="str">
            <v>Intel</v>
          </cell>
          <cell r="G181" t="str">
            <v>Kaby Lake</v>
          </cell>
          <cell r="H181" t="str">
            <v>GTX1060</v>
          </cell>
          <cell r="I181">
            <v>15</v>
          </cell>
          <cell r="J181" t="str">
            <v>1920x1080</v>
          </cell>
          <cell r="L181" t="str">
            <v>Standard</v>
          </cell>
          <cell r="M181" t="str">
            <v>_1</v>
          </cell>
          <cell r="P181">
            <v>1</v>
          </cell>
          <cell r="T181">
            <v>1</v>
          </cell>
          <cell r="X181">
            <v>1</v>
          </cell>
          <cell r="AG181">
            <v>1</v>
          </cell>
        </row>
        <row r="182">
          <cell r="C182" t="str">
            <v>Predator Triton 900 PT917-71</v>
          </cell>
          <cell r="D182" t="str">
            <v>Full Size GM (15"&gt; Gamer GPU)</v>
          </cell>
          <cell r="E182" t="str">
            <v>Consumer</v>
          </cell>
          <cell r="F182" t="str">
            <v>Intel</v>
          </cell>
          <cell r="G182" t="str">
            <v>Coffee Lake</v>
          </cell>
          <cell r="H182" t="str">
            <v>RTX2080</v>
          </cell>
          <cell r="I182">
            <v>17</v>
          </cell>
          <cell r="J182" t="str">
            <v>3840x2160</v>
          </cell>
          <cell r="L182" t="str">
            <v>Standard</v>
          </cell>
          <cell r="M182" t="str">
            <v>_1</v>
          </cell>
          <cell r="Q182">
            <v>1</v>
          </cell>
          <cell r="T182">
            <v>1</v>
          </cell>
          <cell r="Y182">
            <v>1</v>
          </cell>
          <cell r="AG182">
            <v>1</v>
          </cell>
        </row>
        <row r="183">
          <cell r="C183" t="str">
            <v>Spin SP111-31</v>
          </cell>
          <cell r="D183" t="str">
            <v>Mini (&lt;12")</v>
          </cell>
          <cell r="E183" t="str">
            <v>Consumer</v>
          </cell>
          <cell r="F183" t="str">
            <v>Intel</v>
          </cell>
          <cell r="G183" t="str">
            <v>Apollo Lake</v>
          </cell>
          <cell r="H183" t="str">
            <v>Int</v>
          </cell>
          <cell r="I183">
            <v>11</v>
          </cell>
          <cell r="J183" t="str">
            <v>1366x768</v>
          </cell>
          <cell r="K183" t="str">
            <v>Touch</v>
          </cell>
          <cell r="L183" t="str">
            <v>Budget</v>
          </cell>
          <cell r="M183" t="str">
            <v>_1</v>
          </cell>
          <cell r="O183">
            <v>1</v>
          </cell>
          <cell r="R183">
            <v>1</v>
          </cell>
          <cell r="U183">
            <v>1</v>
          </cell>
          <cell r="V183">
            <v>1</v>
          </cell>
          <cell r="AE183">
            <v>1</v>
          </cell>
        </row>
        <row r="184">
          <cell r="C184" t="str">
            <v>Spin SP111-32N</v>
          </cell>
          <cell r="D184" t="str">
            <v>Mini (&lt;12")</v>
          </cell>
          <cell r="E184" t="str">
            <v>Consumer</v>
          </cell>
          <cell r="F184" t="str">
            <v>Intel</v>
          </cell>
          <cell r="G184" t="str">
            <v>Apollo Lake</v>
          </cell>
          <cell r="H184" t="str">
            <v>Int</v>
          </cell>
          <cell r="I184">
            <v>11</v>
          </cell>
          <cell r="J184" t="str">
            <v>1920x1080</v>
          </cell>
          <cell r="K184" t="str">
            <v>Touch</v>
          </cell>
          <cell r="L184" t="str">
            <v>Budget</v>
          </cell>
          <cell r="M184" t="str">
            <v>_1</v>
          </cell>
          <cell r="O184">
            <v>1</v>
          </cell>
          <cell r="R184">
            <v>1</v>
          </cell>
          <cell r="U184">
            <v>1</v>
          </cell>
          <cell r="V184">
            <v>1</v>
          </cell>
          <cell r="AE184">
            <v>1</v>
          </cell>
        </row>
        <row r="185">
          <cell r="C185" t="str">
            <v>Spin SP111-34</v>
          </cell>
          <cell r="D185" t="str">
            <v>Mini (&lt;12")</v>
          </cell>
          <cell r="E185" t="str">
            <v>Consumer</v>
          </cell>
          <cell r="F185" t="str">
            <v>Intel</v>
          </cell>
          <cell r="G185" t="str">
            <v>Gemini Lake</v>
          </cell>
          <cell r="H185" t="str">
            <v>Int</v>
          </cell>
          <cell r="I185">
            <v>11</v>
          </cell>
          <cell r="J185" t="str">
            <v>1920x1080</v>
          </cell>
          <cell r="K185" t="str">
            <v>Touch</v>
          </cell>
          <cell r="L185" t="str">
            <v>Budget</v>
          </cell>
          <cell r="M185" t="str">
            <v>_1</v>
          </cell>
          <cell r="O185">
            <v>1</v>
          </cell>
          <cell r="R185">
            <v>1</v>
          </cell>
          <cell r="U185">
            <v>1</v>
          </cell>
          <cell r="V185">
            <v>1</v>
          </cell>
          <cell r="AE185">
            <v>1</v>
          </cell>
        </row>
        <row r="186">
          <cell r="C186" t="str">
            <v>Spin SP314-51</v>
          </cell>
          <cell r="D186" t="str">
            <v>Light (13"-14")</v>
          </cell>
          <cell r="E186" t="str">
            <v>Consumer</v>
          </cell>
          <cell r="F186" t="str">
            <v>Intel</v>
          </cell>
          <cell r="G186" t="str">
            <v>Kaby Lake Refresh</v>
          </cell>
          <cell r="H186" t="str">
            <v>Int</v>
          </cell>
          <cell r="I186">
            <v>14</v>
          </cell>
          <cell r="J186" t="str">
            <v>1920x1080</v>
          </cell>
          <cell r="K186" t="str">
            <v>Touch</v>
          </cell>
          <cell r="L186" t="str">
            <v>Standard</v>
          </cell>
          <cell r="M186" t="str">
            <v>_6</v>
          </cell>
          <cell r="P186">
            <v>1</v>
          </cell>
          <cell r="R186">
            <v>1</v>
          </cell>
          <cell r="U186">
            <v>1</v>
          </cell>
          <cell r="W186">
            <v>1</v>
          </cell>
          <cell r="AI186">
            <v>1</v>
          </cell>
        </row>
        <row r="187">
          <cell r="C187" t="str">
            <v>Spin SP314-52</v>
          </cell>
          <cell r="D187" t="str">
            <v>Light (13"-14")</v>
          </cell>
          <cell r="E187" t="str">
            <v>Consumer</v>
          </cell>
          <cell r="F187" t="str">
            <v>Intel</v>
          </cell>
          <cell r="G187" t="str">
            <v>Whiskey Lake</v>
          </cell>
          <cell r="H187" t="str">
            <v>Int</v>
          </cell>
          <cell r="I187">
            <v>14</v>
          </cell>
          <cell r="J187" t="str">
            <v>1920x1080</v>
          </cell>
          <cell r="K187" t="str">
            <v>Touch</v>
          </cell>
          <cell r="L187" t="str">
            <v>Standard</v>
          </cell>
          <cell r="M187" t="str">
            <v>_1</v>
          </cell>
          <cell r="P187">
            <v>1</v>
          </cell>
          <cell r="R187">
            <v>1</v>
          </cell>
          <cell r="U187">
            <v>1</v>
          </cell>
          <cell r="W187">
            <v>1</v>
          </cell>
          <cell r="AI187">
            <v>1</v>
          </cell>
        </row>
        <row r="188">
          <cell r="C188" t="str">
            <v>Spin SP314-53</v>
          </cell>
          <cell r="D188" t="str">
            <v>Light (13"-14")</v>
          </cell>
          <cell r="E188" t="str">
            <v>Consumer</v>
          </cell>
          <cell r="F188" t="str">
            <v>Intel</v>
          </cell>
          <cell r="G188" t="str">
            <v>Whiskey Lake</v>
          </cell>
          <cell r="H188" t="str">
            <v>Int</v>
          </cell>
          <cell r="I188">
            <v>14</v>
          </cell>
          <cell r="J188" t="str">
            <v>1920x1080</v>
          </cell>
          <cell r="K188" t="str">
            <v>Touch</v>
          </cell>
          <cell r="L188" t="str">
            <v>Standard</v>
          </cell>
          <cell r="M188" t="str">
            <v>_1</v>
          </cell>
          <cell r="P188">
            <v>1</v>
          </cell>
          <cell r="R188">
            <v>1</v>
          </cell>
          <cell r="U188">
            <v>1</v>
          </cell>
          <cell r="W188">
            <v>1</v>
          </cell>
          <cell r="AI188">
            <v>1</v>
          </cell>
        </row>
        <row r="189">
          <cell r="C189" t="str">
            <v>Spin SP314-53G</v>
          </cell>
          <cell r="D189" t="str">
            <v>Light (13"-14")</v>
          </cell>
          <cell r="E189" t="str">
            <v>Consumer</v>
          </cell>
          <cell r="F189" t="str">
            <v>Intel</v>
          </cell>
          <cell r="G189" t="str">
            <v>Whiskey Lake</v>
          </cell>
          <cell r="H189" t="str">
            <v>MX230</v>
          </cell>
          <cell r="I189">
            <v>14</v>
          </cell>
          <cell r="J189" t="str">
            <v>1920x1080</v>
          </cell>
          <cell r="K189" t="str">
            <v>Touch</v>
          </cell>
          <cell r="L189" t="str">
            <v>Standard</v>
          </cell>
          <cell r="M189" t="str">
            <v>_1</v>
          </cell>
          <cell r="P189">
            <v>1</v>
          </cell>
          <cell r="S189">
            <v>1</v>
          </cell>
          <cell r="U189">
            <v>1</v>
          </cell>
          <cell r="W189">
            <v>1</v>
          </cell>
          <cell r="AG189">
            <v>1</v>
          </cell>
          <cell r="AI189">
            <v>1</v>
          </cell>
        </row>
        <row r="190">
          <cell r="C190" t="str">
            <v>Spin SP314-54</v>
          </cell>
          <cell r="D190" t="str">
            <v>Light (13"-14")</v>
          </cell>
          <cell r="E190" t="str">
            <v>Consumer</v>
          </cell>
          <cell r="F190" t="str">
            <v>Intel</v>
          </cell>
          <cell r="G190" t="str">
            <v>Ice Lake</v>
          </cell>
          <cell r="H190" t="str">
            <v>Int</v>
          </cell>
          <cell r="I190">
            <v>14</v>
          </cell>
          <cell r="J190" t="str">
            <v>1920x1080</v>
          </cell>
          <cell r="K190" t="str">
            <v>Touch</v>
          </cell>
          <cell r="L190" t="str">
            <v>Standard</v>
          </cell>
          <cell r="M190" t="str">
            <v>_8</v>
          </cell>
          <cell r="P190">
            <v>1</v>
          </cell>
          <cell r="R190">
            <v>1</v>
          </cell>
          <cell r="U190">
            <v>1</v>
          </cell>
          <cell r="W190">
            <v>1</v>
          </cell>
          <cell r="AI190">
            <v>1</v>
          </cell>
        </row>
        <row r="191">
          <cell r="C191" t="str">
            <v>Spin SP513-51</v>
          </cell>
          <cell r="D191" t="str">
            <v>Light (13"-14")</v>
          </cell>
          <cell r="E191" t="str">
            <v>Consumer</v>
          </cell>
          <cell r="F191" t="str">
            <v>Intel</v>
          </cell>
          <cell r="G191" t="str">
            <v>Kaby Lake</v>
          </cell>
          <cell r="H191" t="str">
            <v>Int</v>
          </cell>
          <cell r="I191">
            <v>13</v>
          </cell>
          <cell r="J191" t="str">
            <v>1920x1080</v>
          </cell>
          <cell r="K191" t="str">
            <v>Touch</v>
          </cell>
          <cell r="L191" t="str">
            <v>Standard</v>
          </cell>
          <cell r="M191" t="str">
            <v>_1</v>
          </cell>
          <cell r="P191">
            <v>1</v>
          </cell>
          <cell r="R191">
            <v>1</v>
          </cell>
          <cell r="U191">
            <v>1</v>
          </cell>
          <cell r="W191">
            <v>1</v>
          </cell>
          <cell r="AE191">
            <v>1</v>
          </cell>
          <cell r="AI191">
            <v>1</v>
          </cell>
        </row>
        <row r="192">
          <cell r="C192" t="str">
            <v>Spin SP513-52</v>
          </cell>
          <cell r="D192" t="str">
            <v>Light (13"-14")</v>
          </cell>
          <cell r="E192" t="str">
            <v>Consumer</v>
          </cell>
          <cell r="F192" t="str">
            <v>Intel</v>
          </cell>
          <cell r="G192" t="str">
            <v>Kaby Lake Refresh</v>
          </cell>
          <cell r="H192" t="str">
            <v>Int</v>
          </cell>
          <cell r="I192">
            <v>13</v>
          </cell>
          <cell r="J192" t="str">
            <v>1920x1080</v>
          </cell>
          <cell r="K192" t="str">
            <v>Touch</v>
          </cell>
          <cell r="L192" t="str">
            <v>Standard</v>
          </cell>
          <cell r="M192" t="str">
            <v>_2</v>
          </cell>
          <cell r="P192">
            <v>1</v>
          </cell>
          <cell r="R192">
            <v>1</v>
          </cell>
          <cell r="U192">
            <v>1</v>
          </cell>
          <cell r="W192">
            <v>1</v>
          </cell>
          <cell r="AE192">
            <v>1</v>
          </cell>
          <cell r="AI192">
            <v>1</v>
          </cell>
        </row>
        <row r="193">
          <cell r="C193" t="str">
            <v>Spin SP513-53</v>
          </cell>
          <cell r="D193" t="str">
            <v>Light (13"-14")</v>
          </cell>
          <cell r="E193" t="str">
            <v>Consumer</v>
          </cell>
          <cell r="F193" t="str">
            <v>Intel</v>
          </cell>
          <cell r="G193" t="str">
            <v>Whiskey Lake</v>
          </cell>
          <cell r="H193" t="str">
            <v>Int</v>
          </cell>
          <cell r="I193">
            <v>13</v>
          </cell>
          <cell r="J193" t="str">
            <v>1920x1080</v>
          </cell>
          <cell r="K193" t="str">
            <v>Touch</v>
          </cell>
          <cell r="L193" t="str">
            <v>Standard</v>
          </cell>
          <cell r="M193" t="str">
            <v>_1</v>
          </cell>
          <cell r="P193">
            <v>1</v>
          </cell>
          <cell r="R193">
            <v>1</v>
          </cell>
          <cell r="U193">
            <v>1</v>
          </cell>
          <cell r="W193">
            <v>1</v>
          </cell>
          <cell r="AE193">
            <v>1</v>
          </cell>
          <cell r="AI193">
            <v>1</v>
          </cell>
        </row>
        <row r="194">
          <cell r="C194" t="str">
            <v>Spin SP513-54</v>
          </cell>
          <cell r="D194" t="str">
            <v>Light (13"-14")</v>
          </cell>
          <cell r="E194" t="str">
            <v>Consumer</v>
          </cell>
          <cell r="F194" t="str">
            <v>Intel</v>
          </cell>
          <cell r="G194" t="str">
            <v>Ice Lake</v>
          </cell>
          <cell r="H194" t="str">
            <v>Int</v>
          </cell>
          <cell r="I194">
            <v>13</v>
          </cell>
          <cell r="J194" t="str">
            <v>2256x1504</v>
          </cell>
          <cell r="K194" t="str">
            <v>Touch</v>
          </cell>
          <cell r="L194" t="str">
            <v>Standard</v>
          </cell>
          <cell r="M194" t="str">
            <v>_9</v>
          </cell>
          <cell r="P194">
            <v>1</v>
          </cell>
          <cell r="R194">
            <v>1</v>
          </cell>
          <cell r="U194">
            <v>1</v>
          </cell>
          <cell r="W194">
            <v>1</v>
          </cell>
          <cell r="AE194">
            <v>1</v>
          </cell>
          <cell r="AI194">
            <v>1</v>
          </cell>
        </row>
        <row r="195">
          <cell r="C195" t="str">
            <v>Spin SP515-51</v>
          </cell>
          <cell r="D195" t="str">
            <v>Full Size LE (15"&gt;, Int GPU)</v>
          </cell>
          <cell r="E195" t="str">
            <v>Consumer</v>
          </cell>
          <cell r="F195" t="str">
            <v>Intel</v>
          </cell>
          <cell r="G195" t="str">
            <v>Kaby Lake Refresh</v>
          </cell>
          <cell r="H195" t="str">
            <v>Int</v>
          </cell>
          <cell r="I195">
            <v>15</v>
          </cell>
          <cell r="J195" t="str">
            <v>1920x1080</v>
          </cell>
          <cell r="K195" t="str">
            <v>Touch</v>
          </cell>
          <cell r="L195" t="str">
            <v>Standard</v>
          </cell>
          <cell r="M195" t="str">
            <v>_1</v>
          </cell>
          <cell r="P195">
            <v>1</v>
          </cell>
          <cell r="R195">
            <v>1</v>
          </cell>
          <cell r="U195">
            <v>1</v>
          </cell>
          <cell r="X195">
            <v>1</v>
          </cell>
          <cell r="AH195">
            <v>1</v>
          </cell>
        </row>
        <row r="196">
          <cell r="C196" t="str">
            <v>Spin SP515-51G</v>
          </cell>
          <cell r="D196" t="str">
            <v>Full Size GM (15"&gt; Gamer GPU)</v>
          </cell>
          <cell r="E196" t="str">
            <v>Consumer</v>
          </cell>
          <cell r="F196" t="str">
            <v>Intel</v>
          </cell>
          <cell r="G196" t="str">
            <v>Kaby Lake Refresh</v>
          </cell>
          <cell r="H196" t="str">
            <v>GTX1050</v>
          </cell>
          <cell r="I196">
            <v>15</v>
          </cell>
          <cell r="J196" t="str">
            <v>1920x1080</v>
          </cell>
          <cell r="K196" t="str">
            <v>Touch</v>
          </cell>
          <cell r="L196" t="str">
            <v>Standard</v>
          </cell>
          <cell r="M196" t="str">
            <v>_1</v>
          </cell>
          <cell r="P196">
            <v>1</v>
          </cell>
          <cell r="T196">
            <v>1</v>
          </cell>
          <cell r="U196">
            <v>1</v>
          </cell>
          <cell r="X196">
            <v>1</v>
          </cell>
          <cell r="AG196">
            <v>1</v>
          </cell>
          <cell r="AH196">
            <v>1</v>
          </cell>
        </row>
        <row r="197">
          <cell r="C197" t="str">
            <v>Spin CP713-1</v>
          </cell>
          <cell r="D197" t="str">
            <v>Light (13"-14")</v>
          </cell>
          <cell r="E197" t="str">
            <v>Consumer</v>
          </cell>
          <cell r="F197" t="str">
            <v>Intel</v>
          </cell>
          <cell r="G197" t="str">
            <v>Kaby Lake Refresh</v>
          </cell>
          <cell r="H197" t="str">
            <v>Int</v>
          </cell>
          <cell r="I197">
            <v>13</v>
          </cell>
          <cell r="J197" t="str">
            <v>1920x1080</v>
          </cell>
          <cell r="K197" t="str">
            <v>Touch</v>
          </cell>
          <cell r="L197" t="str">
            <v>Standard</v>
          </cell>
          <cell r="M197" t="str">
            <v>_10</v>
          </cell>
          <cell r="P197">
            <v>1</v>
          </cell>
          <cell r="R197">
            <v>1</v>
          </cell>
          <cell r="U197">
            <v>1</v>
          </cell>
          <cell r="W197">
            <v>1</v>
          </cell>
          <cell r="AA197">
            <v>1</v>
          </cell>
          <cell r="AE197">
            <v>1</v>
          </cell>
          <cell r="AI197">
            <v>1</v>
          </cell>
        </row>
        <row r="198">
          <cell r="C198" t="str">
            <v>Spin SP714-51G</v>
          </cell>
          <cell r="D198" t="str">
            <v>Light (13"-14")</v>
          </cell>
          <cell r="E198" t="str">
            <v>Consumer</v>
          </cell>
          <cell r="F198" t="str">
            <v>Intel</v>
          </cell>
          <cell r="G198" t="str">
            <v>Kaby Lake-Y</v>
          </cell>
          <cell r="H198" t="str">
            <v>Int</v>
          </cell>
          <cell r="I198">
            <v>14</v>
          </cell>
          <cell r="J198" t="str">
            <v>1920x1080</v>
          </cell>
          <cell r="K198" t="str">
            <v>Touch</v>
          </cell>
          <cell r="L198" t="str">
            <v>Extra Mobile</v>
          </cell>
          <cell r="M198" t="str">
            <v>_1</v>
          </cell>
          <cell r="R198">
            <v>1</v>
          </cell>
          <cell r="U198">
            <v>1</v>
          </cell>
          <cell r="W198">
            <v>1</v>
          </cell>
          <cell r="AA198">
            <v>1</v>
          </cell>
          <cell r="AE198">
            <v>1</v>
          </cell>
        </row>
        <row r="199">
          <cell r="C199" t="str">
            <v>Spin SP714-51T</v>
          </cell>
          <cell r="D199" t="str">
            <v>Light (13"-14")</v>
          </cell>
          <cell r="E199" t="str">
            <v>Consumer</v>
          </cell>
          <cell r="F199" t="str">
            <v>Intel</v>
          </cell>
          <cell r="G199" t="str">
            <v>Kaby Lake-Y</v>
          </cell>
          <cell r="H199" t="str">
            <v>Int</v>
          </cell>
          <cell r="I199">
            <v>14</v>
          </cell>
          <cell r="J199" t="str">
            <v>1920x1080</v>
          </cell>
          <cell r="K199" t="str">
            <v>Touch</v>
          </cell>
          <cell r="L199" t="str">
            <v>Extra Mobile</v>
          </cell>
          <cell r="M199" t="str">
            <v>_1</v>
          </cell>
          <cell r="R199">
            <v>1</v>
          </cell>
          <cell r="U199">
            <v>1</v>
          </cell>
          <cell r="W199">
            <v>1</v>
          </cell>
          <cell r="AA199">
            <v>1</v>
          </cell>
          <cell r="AE199">
            <v>1</v>
          </cell>
        </row>
        <row r="200">
          <cell r="C200" t="str">
            <v>Swift SF113-31</v>
          </cell>
          <cell r="D200" t="str">
            <v>Light (13"-14")</v>
          </cell>
          <cell r="E200" t="str">
            <v>Consumer</v>
          </cell>
          <cell r="F200" t="str">
            <v>Intel</v>
          </cell>
          <cell r="G200" t="str">
            <v>Apollo Lake</v>
          </cell>
          <cell r="H200" t="str">
            <v>Int</v>
          </cell>
          <cell r="I200">
            <v>13</v>
          </cell>
          <cell r="J200" t="str">
            <v>1920x1080</v>
          </cell>
          <cell r="L200" t="str">
            <v>Budget</v>
          </cell>
          <cell r="M200" t="str">
            <v>_1</v>
          </cell>
          <cell r="O200">
            <v>1</v>
          </cell>
          <cell r="R200">
            <v>1</v>
          </cell>
          <cell r="W200">
            <v>1</v>
          </cell>
          <cell r="AC200">
            <v>1</v>
          </cell>
          <cell r="AE200">
            <v>1</v>
          </cell>
        </row>
        <row r="201">
          <cell r="C201" t="str">
            <v>Swift SF114-32</v>
          </cell>
          <cell r="D201" t="str">
            <v>Light (13"-14")</v>
          </cell>
          <cell r="E201" t="str">
            <v>Consumer</v>
          </cell>
          <cell r="F201" t="str">
            <v>Intel</v>
          </cell>
          <cell r="G201" t="str">
            <v>Gemini Lake</v>
          </cell>
          <cell r="H201" t="str">
            <v>Int</v>
          </cell>
          <cell r="I201">
            <v>14</v>
          </cell>
          <cell r="J201" t="str">
            <v>1920x1080</v>
          </cell>
          <cell r="L201" t="str">
            <v>Budget</v>
          </cell>
          <cell r="M201" t="str">
            <v>_1</v>
          </cell>
          <cell r="O201">
            <v>1</v>
          </cell>
          <cell r="R201">
            <v>1</v>
          </cell>
          <cell r="W201">
            <v>1</v>
          </cell>
          <cell r="AC201">
            <v>1</v>
          </cell>
          <cell r="AE201">
            <v>1</v>
          </cell>
        </row>
        <row r="202">
          <cell r="C202" t="str">
            <v>Swift SF114-33</v>
          </cell>
          <cell r="D202" t="str">
            <v>Light (13"-14")</v>
          </cell>
          <cell r="E202" t="str">
            <v>Consumer</v>
          </cell>
          <cell r="F202" t="str">
            <v>Intel</v>
          </cell>
          <cell r="G202" t="str">
            <v>Gemini Lake</v>
          </cell>
          <cell r="H202" t="str">
            <v>Int</v>
          </cell>
          <cell r="I202">
            <v>14</v>
          </cell>
          <cell r="J202" t="str">
            <v>1920x1080</v>
          </cell>
          <cell r="L202" t="str">
            <v>Budget</v>
          </cell>
          <cell r="M202" t="str">
            <v>_10</v>
          </cell>
          <cell r="O202">
            <v>1</v>
          </cell>
          <cell r="R202">
            <v>1</v>
          </cell>
          <cell r="W202">
            <v>1</v>
          </cell>
          <cell r="AC202">
            <v>1</v>
          </cell>
          <cell r="AE202">
            <v>1</v>
          </cell>
        </row>
        <row r="203">
          <cell r="C203" t="str">
            <v>Swift SF114-34</v>
          </cell>
          <cell r="D203" t="str">
            <v>Light (13"-14")</v>
          </cell>
          <cell r="E203" t="str">
            <v>Consumer</v>
          </cell>
          <cell r="F203" t="str">
            <v>Intel</v>
          </cell>
          <cell r="G203" t="str">
            <v>Jasper Lake</v>
          </cell>
          <cell r="H203" t="str">
            <v>Int</v>
          </cell>
          <cell r="I203">
            <v>14</v>
          </cell>
          <cell r="J203" t="str">
            <v>1920x1080</v>
          </cell>
          <cell r="L203" t="str">
            <v>Budget</v>
          </cell>
          <cell r="M203" t="str">
            <v>_16</v>
          </cell>
          <cell r="O203">
            <v>1</v>
          </cell>
          <cell r="R203">
            <v>1</v>
          </cell>
          <cell r="W203">
            <v>1</v>
          </cell>
          <cell r="AC203">
            <v>1</v>
          </cell>
          <cell r="AE203">
            <v>1</v>
          </cell>
        </row>
        <row r="204">
          <cell r="C204" t="str">
            <v>Swift SF313-51</v>
          </cell>
          <cell r="D204" t="str">
            <v>Light (13"-14")</v>
          </cell>
          <cell r="E204" t="str">
            <v>Consumer</v>
          </cell>
          <cell r="F204" t="str">
            <v>Intel</v>
          </cell>
          <cell r="G204" t="str">
            <v>Kaby Lake Refresh</v>
          </cell>
          <cell r="H204" t="str">
            <v>Int</v>
          </cell>
          <cell r="I204">
            <v>13</v>
          </cell>
          <cell r="J204" t="str">
            <v>1920x1080</v>
          </cell>
          <cell r="L204" t="str">
            <v>Standard</v>
          </cell>
          <cell r="M204" t="str">
            <v>_1</v>
          </cell>
          <cell r="P204">
            <v>1</v>
          </cell>
          <cell r="R204">
            <v>1</v>
          </cell>
          <cell r="W204">
            <v>1</v>
          </cell>
          <cell r="AC204">
            <v>1</v>
          </cell>
          <cell r="AE204">
            <v>1</v>
          </cell>
          <cell r="AI204">
            <v>1</v>
          </cell>
        </row>
        <row r="205">
          <cell r="C205" t="str">
            <v>Swift SF313-52</v>
          </cell>
          <cell r="D205" t="str">
            <v>Light (13"-14")</v>
          </cell>
          <cell r="E205" t="str">
            <v>Consumer</v>
          </cell>
          <cell r="F205" t="str">
            <v>Intel</v>
          </cell>
          <cell r="G205" t="str">
            <v>Ice Lake</v>
          </cell>
          <cell r="H205" t="str">
            <v>Int</v>
          </cell>
          <cell r="I205">
            <v>13</v>
          </cell>
          <cell r="J205" t="str">
            <v>2256x1504</v>
          </cell>
          <cell r="L205" t="str">
            <v>Standard</v>
          </cell>
          <cell r="M205" t="str">
            <v>_4</v>
          </cell>
          <cell r="P205">
            <v>1</v>
          </cell>
          <cell r="R205">
            <v>1</v>
          </cell>
          <cell r="W205">
            <v>1</v>
          </cell>
          <cell r="AC205">
            <v>1</v>
          </cell>
          <cell r="AE205">
            <v>1</v>
          </cell>
          <cell r="AI205">
            <v>1</v>
          </cell>
        </row>
        <row r="206">
          <cell r="C206" t="str">
            <v>Swift SF313-52G</v>
          </cell>
          <cell r="D206" t="str">
            <v>Light (13"-14")</v>
          </cell>
          <cell r="E206" t="str">
            <v>Consumer</v>
          </cell>
          <cell r="F206" t="str">
            <v>Intel</v>
          </cell>
          <cell r="G206" t="str">
            <v>Ice Lake</v>
          </cell>
          <cell r="H206" t="str">
            <v>MX350</v>
          </cell>
          <cell r="I206">
            <v>13</v>
          </cell>
          <cell r="J206" t="str">
            <v>2256x1504</v>
          </cell>
          <cell r="L206" t="str">
            <v>Standard</v>
          </cell>
          <cell r="M206" t="str">
            <v>_6</v>
          </cell>
          <cell r="N206" t="str">
            <v>6 20</v>
          </cell>
          <cell r="P206">
            <v>1</v>
          </cell>
          <cell r="S206">
            <v>1</v>
          </cell>
          <cell r="W206">
            <v>1</v>
          </cell>
          <cell r="AC206">
            <v>1</v>
          </cell>
          <cell r="AI206">
            <v>1</v>
          </cell>
        </row>
        <row r="207">
          <cell r="C207" t="str">
            <v>Swift SF313-53</v>
          </cell>
          <cell r="D207" t="str">
            <v>Light (13"-14")</v>
          </cell>
          <cell r="E207" t="str">
            <v>Consumer</v>
          </cell>
          <cell r="F207" t="str">
            <v>Intel</v>
          </cell>
          <cell r="G207" t="str">
            <v>Tiger Lake</v>
          </cell>
          <cell r="H207" t="str">
            <v>Int</v>
          </cell>
          <cell r="I207">
            <v>13</v>
          </cell>
          <cell r="J207" t="str">
            <v>2256x1504</v>
          </cell>
          <cell r="L207" t="str">
            <v>Standard</v>
          </cell>
          <cell r="M207" t="str">
            <v>_15</v>
          </cell>
          <cell r="P207">
            <v>1</v>
          </cell>
          <cell r="R207">
            <v>1</v>
          </cell>
          <cell r="W207">
            <v>1</v>
          </cell>
          <cell r="AC207">
            <v>1</v>
          </cell>
          <cell r="AE207">
            <v>1</v>
          </cell>
          <cell r="AI207">
            <v>1</v>
          </cell>
        </row>
        <row r="208">
          <cell r="C208" t="str">
            <v>Swift SF313-53G</v>
          </cell>
          <cell r="D208" t="str">
            <v>Light (13"-14")</v>
          </cell>
          <cell r="E208" t="str">
            <v>Consumer</v>
          </cell>
          <cell r="F208" t="str">
            <v>Intel</v>
          </cell>
          <cell r="G208" t="str">
            <v>Tiger Lake</v>
          </cell>
          <cell r="H208" t="str">
            <v>MX350</v>
          </cell>
          <cell r="I208">
            <v>13</v>
          </cell>
          <cell r="J208" t="str">
            <v>2256x1504</v>
          </cell>
          <cell r="L208" t="str">
            <v>Standard</v>
          </cell>
          <cell r="M208" t="str">
            <v>_14</v>
          </cell>
          <cell r="P208">
            <v>1</v>
          </cell>
          <cell r="S208">
            <v>1</v>
          </cell>
          <cell r="W208">
            <v>1</v>
          </cell>
          <cell r="AC208">
            <v>1</v>
          </cell>
          <cell r="AI208">
            <v>1</v>
          </cell>
        </row>
        <row r="209">
          <cell r="C209" t="str">
            <v>Swift SF314-41</v>
          </cell>
          <cell r="D209" t="str">
            <v>Light (13"-14")</v>
          </cell>
          <cell r="E209" t="str">
            <v>Consumer</v>
          </cell>
          <cell r="F209" t="str">
            <v>AMD</v>
          </cell>
          <cell r="G209" t="str">
            <v>Picasso</v>
          </cell>
          <cell r="H209" t="str">
            <v>Int</v>
          </cell>
          <cell r="I209">
            <v>14</v>
          </cell>
          <cell r="J209" t="str">
            <v>1920x1080</v>
          </cell>
          <cell r="L209" t="str">
            <v>Standard</v>
          </cell>
          <cell r="M209" t="str">
            <v>_1</v>
          </cell>
          <cell r="P209">
            <v>1</v>
          </cell>
          <cell r="R209">
            <v>1</v>
          </cell>
          <cell r="W209">
            <v>1</v>
          </cell>
          <cell r="AC209">
            <v>1</v>
          </cell>
          <cell r="AF209">
            <v>1</v>
          </cell>
          <cell r="AI209">
            <v>1</v>
          </cell>
        </row>
        <row r="210">
          <cell r="C210" t="str">
            <v>Swift SF314-41G</v>
          </cell>
          <cell r="D210" t="str">
            <v>Light (13"-14")</v>
          </cell>
          <cell r="E210" t="str">
            <v>Consumer</v>
          </cell>
          <cell r="F210" t="str">
            <v>AMD</v>
          </cell>
          <cell r="G210" t="str">
            <v>Picasso</v>
          </cell>
          <cell r="H210" t="str">
            <v>Radeon 540</v>
          </cell>
          <cell r="I210">
            <v>14</v>
          </cell>
          <cell r="J210" t="str">
            <v>1920x1080</v>
          </cell>
          <cell r="L210" t="str">
            <v>Standard</v>
          </cell>
          <cell r="M210" t="str">
            <v>_8</v>
          </cell>
          <cell r="N210" t="str">
            <v>8 20</v>
          </cell>
          <cell r="P210">
            <v>1</v>
          </cell>
          <cell r="S210">
            <v>1</v>
          </cell>
          <cell r="W210">
            <v>1</v>
          </cell>
          <cell r="AC210">
            <v>1</v>
          </cell>
          <cell r="AG210">
            <v>1</v>
          </cell>
          <cell r="AI210">
            <v>1</v>
          </cell>
        </row>
        <row r="211">
          <cell r="C211" t="str">
            <v>Swift SF314-42</v>
          </cell>
          <cell r="D211" t="str">
            <v>Light (13"-14")</v>
          </cell>
          <cell r="E211" t="str">
            <v>Consumer</v>
          </cell>
          <cell r="F211" t="str">
            <v>AMD</v>
          </cell>
          <cell r="G211" t="str">
            <v>Renior</v>
          </cell>
          <cell r="H211" t="str">
            <v>Int</v>
          </cell>
          <cell r="I211">
            <v>14</v>
          </cell>
          <cell r="J211" t="str">
            <v>1920x1080</v>
          </cell>
          <cell r="L211" t="str">
            <v>Standard</v>
          </cell>
          <cell r="M211" t="str">
            <v>_4</v>
          </cell>
          <cell r="P211">
            <v>1</v>
          </cell>
          <cell r="R211">
            <v>1</v>
          </cell>
          <cell r="W211">
            <v>1</v>
          </cell>
          <cell r="AC211">
            <v>1</v>
          </cell>
          <cell r="AF211">
            <v>1</v>
          </cell>
          <cell r="AI211">
            <v>1</v>
          </cell>
        </row>
        <row r="212">
          <cell r="C212" t="str">
            <v>Swift SF314-51</v>
          </cell>
          <cell r="D212" t="str">
            <v>Light (13"-14")</v>
          </cell>
          <cell r="E212" t="str">
            <v>Consumer</v>
          </cell>
          <cell r="F212" t="str">
            <v>Intel</v>
          </cell>
          <cell r="G212" t="str">
            <v>Skylake</v>
          </cell>
          <cell r="H212" t="str">
            <v>Int</v>
          </cell>
          <cell r="I212">
            <v>14</v>
          </cell>
          <cell r="J212" t="str">
            <v>1920x1080</v>
          </cell>
          <cell r="L212" t="str">
            <v>Standard</v>
          </cell>
          <cell r="M212" t="str">
            <v>_1</v>
          </cell>
          <cell r="P212">
            <v>1</v>
          </cell>
          <cell r="R212">
            <v>1</v>
          </cell>
          <cell r="W212">
            <v>1</v>
          </cell>
          <cell r="AC212">
            <v>1</v>
          </cell>
          <cell r="AF212">
            <v>1</v>
          </cell>
          <cell r="AI212">
            <v>1</v>
          </cell>
        </row>
        <row r="213">
          <cell r="C213" t="str">
            <v>Swift SF314-510G</v>
          </cell>
          <cell r="D213" t="str">
            <v>Light (13"-14")</v>
          </cell>
          <cell r="E213" t="str">
            <v>Consumer</v>
          </cell>
          <cell r="F213" t="str">
            <v>Intel</v>
          </cell>
          <cell r="G213" t="str">
            <v>Tiger Lake</v>
          </cell>
          <cell r="H213" t="str">
            <v>Xe MAX 11</v>
          </cell>
          <cell r="I213">
            <v>14</v>
          </cell>
          <cell r="J213" t="str">
            <v>1920x1080</v>
          </cell>
          <cell r="L213" t="str">
            <v>Standard</v>
          </cell>
          <cell r="M213" t="str">
            <v>_14</v>
          </cell>
          <cell r="P213">
            <v>1</v>
          </cell>
          <cell r="S213">
            <v>1</v>
          </cell>
          <cell r="W213">
            <v>1</v>
          </cell>
          <cell r="AC213">
            <v>1</v>
          </cell>
          <cell r="AG213">
            <v>1</v>
          </cell>
          <cell r="AI213">
            <v>1</v>
          </cell>
        </row>
        <row r="214">
          <cell r="C214" t="str">
            <v>Swift SF314-52</v>
          </cell>
          <cell r="D214" t="str">
            <v>Light (13"-14")</v>
          </cell>
          <cell r="E214" t="str">
            <v>Consumer</v>
          </cell>
          <cell r="F214" t="str">
            <v>Intel</v>
          </cell>
          <cell r="G214" t="str">
            <v>Kaby Lake</v>
          </cell>
          <cell r="H214" t="str">
            <v>Int</v>
          </cell>
          <cell r="I214">
            <v>14</v>
          </cell>
          <cell r="J214" t="str">
            <v>1920x1080</v>
          </cell>
          <cell r="L214" t="str">
            <v>Standard</v>
          </cell>
          <cell r="M214" t="str">
            <v>_1</v>
          </cell>
          <cell r="P214">
            <v>1</v>
          </cell>
          <cell r="R214">
            <v>1</v>
          </cell>
          <cell r="W214">
            <v>1</v>
          </cell>
          <cell r="AC214">
            <v>1</v>
          </cell>
          <cell r="AF214">
            <v>1</v>
          </cell>
          <cell r="AI214">
            <v>1</v>
          </cell>
        </row>
        <row r="215">
          <cell r="C215" t="str">
            <v>Swift SF314-52G</v>
          </cell>
          <cell r="D215" t="str">
            <v>Light (13"-14")</v>
          </cell>
          <cell r="E215" t="str">
            <v>Consumer</v>
          </cell>
          <cell r="F215" t="str">
            <v>Intel</v>
          </cell>
          <cell r="G215" t="str">
            <v>Kaby Lake</v>
          </cell>
          <cell r="H215" t="str">
            <v>MX150</v>
          </cell>
          <cell r="I215">
            <v>14</v>
          </cell>
          <cell r="J215" t="str">
            <v>1920x1080</v>
          </cell>
          <cell r="L215" t="str">
            <v>Standard</v>
          </cell>
          <cell r="M215" t="str">
            <v>_1</v>
          </cell>
          <cell r="P215">
            <v>1</v>
          </cell>
          <cell r="S215">
            <v>1</v>
          </cell>
          <cell r="W215">
            <v>1</v>
          </cell>
          <cell r="AC215">
            <v>1</v>
          </cell>
          <cell r="AG215">
            <v>1</v>
          </cell>
          <cell r="AI215">
            <v>1</v>
          </cell>
        </row>
        <row r="216">
          <cell r="C216" t="str">
            <v>Swift SF314-54</v>
          </cell>
          <cell r="D216" t="str">
            <v>Light (13"-14")</v>
          </cell>
          <cell r="E216" t="str">
            <v>Consumer</v>
          </cell>
          <cell r="F216" t="str">
            <v>Intel</v>
          </cell>
          <cell r="G216" t="str">
            <v>Kaby Lake Refresh</v>
          </cell>
          <cell r="H216" t="str">
            <v>Int</v>
          </cell>
          <cell r="I216">
            <v>14</v>
          </cell>
          <cell r="J216" t="str">
            <v>1920x1080</v>
          </cell>
          <cell r="L216" t="str">
            <v>Standard</v>
          </cell>
          <cell r="M216" t="str">
            <v>_1</v>
          </cell>
          <cell r="P216">
            <v>1</v>
          </cell>
          <cell r="R216">
            <v>1</v>
          </cell>
          <cell r="W216">
            <v>1</v>
          </cell>
          <cell r="AC216">
            <v>1</v>
          </cell>
          <cell r="AF216">
            <v>1</v>
          </cell>
          <cell r="AI216">
            <v>1</v>
          </cell>
        </row>
        <row r="217">
          <cell r="C217" t="str">
            <v>Swift SF314-54G</v>
          </cell>
          <cell r="D217" t="str">
            <v>Light (13"-14")</v>
          </cell>
          <cell r="E217" t="str">
            <v>Consumer</v>
          </cell>
          <cell r="F217" t="str">
            <v>Intel</v>
          </cell>
          <cell r="G217" t="str">
            <v>Kaby Lake Refresh</v>
          </cell>
          <cell r="H217" t="str">
            <v>MX150</v>
          </cell>
          <cell r="I217">
            <v>14</v>
          </cell>
          <cell r="J217" t="str">
            <v>1920x1080</v>
          </cell>
          <cell r="L217" t="str">
            <v>Standard</v>
          </cell>
          <cell r="M217" t="str">
            <v>_1</v>
          </cell>
          <cell r="P217">
            <v>1</v>
          </cell>
          <cell r="S217">
            <v>1</v>
          </cell>
          <cell r="W217">
            <v>1</v>
          </cell>
          <cell r="AC217">
            <v>1</v>
          </cell>
          <cell r="AG217">
            <v>1</v>
          </cell>
          <cell r="AI217">
            <v>1</v>
          </cell>
        </row>
        <row r="218">
          <cell r="C218" t="str">
            <v>Swift SF314-54GT</v>
          </cell>
          <cell r="D218" t="str">
            <v>Light (13"-14")</v>
          </cell>
          <cell r="E218" t="str">
            <v>Consumer</v>
          </cell>
          <cell r="F218" t="str">
            <v>Intel</v>
          </cell>
          <cell r="G218" t="str">
            <v>Ice Lake</v>
          </cell>
          <cell r="H218" t="str">
            <v>MX350</v>
          </cell>
          <cell r="I218">
            <v>14</v>
          </cell>
          <cell r="J218" t="str">
            <v>1920x1080</v>
          </cell>
          <cell r="L218" t="str">
            <v>Standard</v>
          </cell>
          <cell r="M218" t="str">
            <v>_5</v>
          </cell>
          <cell r="P218">
            <v>1</v>
          </cell>
          <cell r="S218">
            <v>1</v>
          </cell>
          <cell r="W218">
            <v>1</v>
          </cell>
          <cell r="AC218">
            <v>1</v>
          </cell>
          <cell r="AG218">
            <v>1</v>
          </cell>
          <cell r="AI218">
            <v>1</v>
          </cell>
        </row>
        <row r="219">
          <cell r="C219" t="str">
            <v>Swift SF314-55</v>
          </cell>
          <cell r="D219" t="str">
            <v>Light (13"-14")</v>
          </cell>
          <cell r="E219" t="str">
            <v>Consumer</v>
          </cell>
          <cell r="F219" t="str">
            <v>Intel</v>
          </cell>
          <cell r="G219" t="str">
            <v>Whiskey Lake</v>
          </cell>
          <cell r="H219" t="str">
            <v>Int</v>
          </cell>
          <cell r="I219">
            <v>14</v>
          </cell>
          <cell r="J219" t="str">
            <v>1920x1080</v>
          </cell>
          <cell r="L219" t="str">
            <v>Standard</v>
          </cell>
          <cell r="M219" t="str">
            <v>_1</v>
          </cell>
          <cell r="P219">
            <v>1</v>
          </cell>
          <cell r="R219">
            <v>1</v>
          </cell>
          <cell r="W219">
            <v>1</v>
          </cell>
          <cell r="AC219">
            <v>1</v>
          </cell>
          <cell r="AF219">
            <v>1</v>
          </cell>
          <cell r="AI219">
            <v>1</v>
          </cell>
        </row>
        <row r="220">
          <cell r="C220" t="str">
            <v>Swift SF314-55G</v>
          </cell>
          <cell r="D220" t="str">
            <v>Light (13"-14")</v>
          </cell>
          <cell r="E220" t="str">
            <v>Consumer</v>
          </cell>
          <cell r="F220" t="str">
            <v>Intel</v>
          </cell>
          <cell r="G220" t="str">
            <v>Whiskey Lake</v>
          </cell>
          <cell r="H220" t="str">
            <v>MX150</v>
          </cell>
          <cell r="I220">
            <v>14</v>
          </cell>
          <cell r="J220" t="str">
            <v>1920x1080</v>
          </cell>
          <cell r="L220" t="str">
            <v>Standard</v>
          </cell>
          <cell r="M220" t="str">
            <v>_1</v>
          </cell>
          <cell r="P220">
            <v>1</v>
          </cell>
          <cell r="S220">
            <v>1</v>
          </cell>
          <cell r="W220">
            <v>1</v>
          </cell>
          <cell r="AC220">
            <v>1</v>
          </cell>
          <cell r="AG220">
            <v>1</v>
          </cell>
          <cell r="AI220">
            <v>1</v>
          </cell>
        </row>
        <row r="221">
          <cell r="C221" t="str">
            <v>Swift SF314-56</v>
          </cell>
          <cell r="D221" t="str">
            <v>Light (13"-14")</v>
          </cell>
          <cell r="E221" t="str">
            <v>Consumer</v>
          </cell>
          <cell r="F221" t="str">
            <v>Intel</v>
          </cell>
          <cell r="G221" t="str">
            <v>Whiskey Lake</v>
          </cell>
          <cell r="H221" t="str">
            <v>Int</v>
          </cell>
          <cell r="I221">
            <v>14</v>
          </cell>
          <cell r="J221" t="str">
            <v>1920x1080</v>
          </cell>
          <cell r="L221" t="str">
            <v>Standard</v>
          </cell>
          <cell r="M221" t="str">
            <v>_1</v>
          </cell>
          <cell r="P221">
            <v>1</v>
          </cell>
          <cell r="R221">
            <v>1</v>
          </cell>
          <cell r="W221">
            <v>1</v>
          </cell>
          <cell r="AC221">
            <v>1</v>
          </cell>
          <cell r="AF221">
            <v>1</v>
          </cell>
          <cell r="AI221">
            <v>1</v>
          </cell>
        </row>
        <row r="222">
          <cell r="C222" t="str">
            <v>Swift SF314-56G</v>
          </cell>
          <cell r="D222" t="str">
            <v>Light (13"-14")</v>
          </cell>
          <cell r="E222" t="str">
            <v>Consumer</v>
          </cell>
          <cell r="F222" t="str">
            <v>Intel</v>
          </cell>
          <cell r="G222" t="str">
            <v>Whiskey Lake</v>
          </cell>
          <cell r="H222" t="str">
            <v>MX150</v>
          </cell>
          <cell r="I222">
            <v>14</v>
          </cell>
          <cell r="J222" t="str">
            <v>1920x1080</v>
          </cell>
          <cell r="L222" t="str">
            <v>Standard</v>
          </cell>
          <cell r="M222" t="str">
            <v>_1</v>
          </cell>
          <cell r="P222">
            <v>1</v>
          </cell>
          <cell r="S222">
            <v>1</v>
          </cell>
          <cell r="W222">
            <v>1</v>
          </cell>
          <cell r="AC222">
            <v>1</v>
          </cell>
          <cell r="AG222">
            <v>1</v>
          </cell>
          <cell r="AI222">
            <v>1</v>
          </cell>
        </row>
        <row r="223">
          <cell r="C223" t="str">
            <v>Swift SF314-57</v>
          </cell>
          <cell r="D223" t="str">
            <v>Light (13"-14")</v>
          </cell>
          <cell r="E223" t="str">
            <v>Consumer</v>
          </cell>
          <cell r="F223" t="str">
            <v>Intel</v>
          </cell>
          <cell r="G223" t="str">
            <v>Ice Lake</v>
          </cell>
          <cell r="H223" t="str">
            <v>Int/MX250</v>
          </cell>
          <cell r="I223">
            <v>14</v>
          </cell>
          <cell r="J223" t="str">
            <v>1920x1080</v>
          </cell>
          <cell r="L223" t="str">
            <v>Standard</v>
          </cell>
          <cell r="M223" t="str">
            <v>_1</v>
          </cell>
          <cell r="P223">
            <v>1</v>
          </cell>
          <cell r="R223">
            <v>1</v>
          </cell>
          <cell r="S223">
            <v>1</v>
          </cell>
          <cell r="W223">
            <v>1</v>
          </cell>
          <cell r="AC223">
            <v>1</v>
          </cell>
          <cell r="AF223">
            <v>1</v>
          </cell>
          <cell r="AG223">
            <v>1</v>
          </cell>
          <cell r="AI223">
            <v>1</v>
          </cell>
        </row>
        <row r="224">
          <cell r="C224" t="str">
            <v>Swift SF314-57G</v>
          </cell>
          <cell r="D224" t="str">
            <v>Light (13"-14")</v>
          </cell>
          <cell r="E224" t="str">
            <v>Consumer</v>
          </cell>
          <cell r="F224" t="str">
            <v>Intel</v>
          </cell>
          <cell r="G224" t="str">
            <v>Ice Lake</v>
          </cell>
          <cell r="H224" t="str">
            <v>MX250</v>
          </cell>
          <cell r="I224">
            <v>14</v>
          </cell>
          <cell r="J224" t="str">
            <v>1920x1080</v>
          </cell>
          <cell r="L224" t="str">
            <v>Standard</v>
          </cell>
          <cell r="M224" t="str">
            <v>_1</v>
          </cell>
          <cell r="P224">
            <v>1</v>
          </cell>
          <cell r="S224">
            <v>1</v>
          </cell>
          <cell r="W224">
            <v>1</v>
          </cell>
          <cell r="AC224">
            <v>1</v>
          </cell>
          <cell r="AG224">
            <v>1</v>
          </cell>
          <cell r="AI224">
            <v>1</v>
          </cell>
        </row>
        <row r="225">
          <cell r="C225" t="str">
            <v>Swift SF314-58</v>
          </cell>
          <cell r="D225" t="str">
            <v>Light (13"-14")</v>
          </cell>
          <cell r="E225" t="str">
            <v>Consumer</v>
          </cell>
          <cell r="F225" t="str">
            <v>Intel</v>
          </cell>
          <cell r="G225" t="str">
            <v>Comet Lake</v>
          </cell>
          <cell r="H225" t="str">
            <v>Int</v>
          </cell>
          <cell r="I225">
            <v>14</v>
          </cell>
          <cell r="J225" t="str">
            <v>1920x1080</v>
          </cell>
          <cell r="L225" t="str">
            <v>Standard</v>
          </cell>
          <cell r="M225" t="str">
            <v>_1</v>
          </cell>
          <cell r="P225">
            <v>1</v>
          </cell>
          <cell r="R225">
            <v>1</v>
          </cell>
          <cell r="W225">
            <v>1</v>
          </cell>
          <cell r="AC225">
            <v>1</v>
          </cell>
          <cell r="AF225">
            <v>1</v>
          </cell>
          <cell r="AI225">
            <v>1</v>
          </cell>
        </row>
        <row r="226">
          <cell r="C226" t="str">
            <v>Swift SF314-58G</v>
          </cell>
          <cell r="D226" t="str">
            <v>Light (13"-14")</v>
          </cell>
          <cell r="E226" t="str">
            <v>Consumer</v>
          </cell>
          <cell r="F226" t="str">
            <v>Intel</v>
          </cell>
          <cell r="G226" t="str">
            <v>Comet Lake</v>
          </cell>
          <cell r="H226" t="str">
            <v>MX250</v>
          </cell>
          <cell r="I226">
            <v>14</v>
          </cell>
          <cell r="J226" t="str">
            <v>1920x1080</v>
          </cell>
          <cell r="L226" t="str">
            <v>Standard</v>
          </cell>
          <cell r="M226" t="str">
            <v>_1</v>
          </cell>
          <cell r="P226">
            <v>1</v>
          </cell>
          <cell r="S226">
            <v>1</v>
          </cell>
          <cell r="W226">
            <v>1</v>
          </cell>
          <cell r="AC226">
            <v>1</v>
          </cell>
          <cell r="AG226">
            <v>1</v>
          </cell>
          <cell r="AI226">
            <v>1</v>
          </cell>
        </row>
        <row r="227">
          <cell r="C227" t="str">
            <v>Swift SF314-59</v>
          </cell>
          <cell r="D227" t="str">
            <v>Light (13"-14")</v>
          </cell>
          <cell r="E227" t="str">
            <v>Consumer</v>
          </cell>
          <cell r="F227" t="str">
            <v>Intel</v>
          </cell>
          <cell r="G227" t="str">
            <v>Tiger Lake</v>
          </cell>
          <cell r="H227" t="str">
            <v>Int</v>
          </cell>
          <cell r="I227">
            <v>14</v>
          </cell>
          <cell r="J227" t="str">
            <v>1920x1080</v>
          </cell>
          <cell r="L227" t="str">
            <v>Standard</v>
          </cell>
          <cell r="M227" t="str">
            <v>_12</v>
          </cell>
          <cell r="P227">
            <v>1</v>
          </cell>
          <cell r="R227">
            <v>1</v>
          </cell>
          <cell r="W227">
            <v>1</v>
          </cell>
          <cell r="AC227">
            <v>1</v>
          </cell>
          <cell r="AF227">
            <v>1</v>
          </cell>
          <cell r="AI227">
            <v>1</v>
          </cell>
        </row>
        <row r="228">
          <cell r="C228" t="str">
            <v>Swift SF315-51</v>
          </cell>
          <cell r="D228" t="str">
            <v>Full Size LE (15"&gt;, Int GPU)</v>
          </cell>
          <cell r="E228" t="str">
            <v>Consumer</v>
          </cell>
          <cell r="F228" t="str">
            <v>Intel</v>
          </cell>
          <cell r="G228" t="str">
            <v>Kaby Lake</v>
          </cell>
          <cell r="H228" t="str">
            <v>Int</v>
          </cell>
          <cell r="I228">
            <v>15</v>
          </cell>
          <cell r="J228" t="str">
            <v>1920x1080</v>
          </cell>
          <cell r="L228" t="str">
            <v>Standard</v>
          </cell>
          <cell r="M228" t="str">
            <v>_1</v>
          </cell>
          <cell r="P228">
            <v>1</v>
          </cell>
          <cell r="R228">
            <v>1</v>
          </cell>
          <cell r="X228">
            <v>1</v>
          </cell>
          <cell r="AC228">
            <v>1</v>
          </cell>
          <cell r="AF228">
            <v>1</v>
          </cell>
        </row>
        <row r="229">
          <cell r="C229" t="str">
            <v>Swift SF315-51G</v>
          </cell>
          <cell r="D229" t="str">
            <v>Full Size MS (15"&gt;, Mainstream Ex. GPU)</v>
          </cell>
          <cell r="E229" t="str">
            <v>Consumer</v>
          </cell>
          <cell r="F229" t="str">
            <v>Intel</v>
          </cell>
          <cell r="G229" t="str">
            <v>Kaby Lake</v>
          </cell>
          <cell r="H229" t="str">
            <v>MX150</v>
          </cell>
          <cell r="I229">
            <v>15</v>
          </cell>
          <cell r="J229" t="str">
            <v>1920x1080</v>
          </cell>
          <cell r="L229" t="str">
            <v>Standard</v>
          </cell>
          <cell r="M229" t="str">
            <v>_1</v>
          </cell>
          <cell r="P229">
            <v>1</v>
          </cell>
          <cell r="S229">
            <v>1</v>
          </cell>
          <cell r="X229">
            <v>1</v>
          </cell>
          <cell r="AC229">
            <v>1</v>
          </cell>
          <cell r="AG229">
            <v>1</v>
          </cell>
        </row>
        <row r="230">
          <cell r="C230" t="str">
            <v>Swift SF315-52</v>
          </cell>
          <cell r="D230" t="str">
            <v>Full Size LE (15"&gt;, Int GPU)</v>
          </cell>
          <cell r="E230" t="str">
            <v>Consumer</v>
          </cell>
          <cell r="F230" t="str">
            <v>Intel</v>
          </cell>
          <cell r="G230" t="str">
            <v>Kaby Lake Refresh</v>
          </cell>
          <cell r="H230" t="str">
            <v>Int</v>
          </cell>
          <cell r="I230">
            <v>15</v>
          </cell>
          <cell r="J230" t="str">
            <v>1920x1080</v>
          </cell>
          <cell r="L230" t="str">
            <v>Standard</v>
          </cell>
          <cell r="M230" t="str">
            <v>_3</v>
          </cell>
          <cell r="P230">
            <v>1</v>
          </cell>
          <cell r="R230">
            <v>1</v>
          </cell>
          <cell r="X230">
            <v>1</v>
          </cell>
          <cell r="AC230">
            <v>1</v>
          </cell>
          <cell r="AF230">
            <v>1</v>
          </cell>
        </row>
        <row r="231">
          <cell r="C231" t="str">
            <v>Swift SF315-52G</v>
          </cell>
          <cell r="D231" t="str">
            <v>Full Size MS (15"&gt;, Mainstream Ex. GPU)</v>
          </cell>
          <cell r="E231" t="str">
            <v>Consumer</v>
          </cell>
          <cell r="F231" t="str">
            <v>Intel</v>
          </cell>
          <cell r="G231" t="str">
            <v>Kaby Lake Refresh</v>
          </cell>
          <cell r="H231" t="str">
            <v>MX150</v>
          </cell>
          <cell r="I231">
            <v>15</v>
          </cell>
          <cell r="J231" t="str">
            <v>1920x1080</v>
          </cell>
          <cell r="L231" t="str">
            <v>Standard</v>
          </cell>
          <cell r="M231" t="str">
            <v>_1</v>
          </cell>
          <cell r="P231">
            <v>1</v>
          </cell>
          <cell r="S231">
            <v>1</v>
          </cell>
          <cell r="X231">
            <v>1</v>
          </cell>
          <cell r="AC231">
            <v>1</v>
          </cell>
          <cell r="AG231">
            <v>1</v>
          </cell>
        </row>
        <row r="232">
          <cell r="C232" t="str">
            <v>Swift SF315-53T</v>
          </cell>
          <cell r="D232" t="str">
            <v>Light (13"-14")</v>
          </cell>
          <cell r="E232" t="str">
            <v>Consumer</v>
          </cell>
          <cell r="F232" t="str">
            <v>Intel</v>
          </cell>
          <cell r="G232" t="str">
            <v>Whiskey Lake</v>
          </cell>
          <cell r="H232" t="str">
            <v>Int</v>
          </cell>
          <cell r="I232">
            <v>14</v>
          </cell>
          <cell r="J232" t="str">
            <v>1920x1080</v>
          </cell>
          <cell r="K232" t="str">
            <v>Touch</v>
          </cell>
          <cell r="L232" t="str">
            <v>Standard</v>
          </cell>
          <cell r="M232" t="str">
            <v>_1</v>
          </cell>
          <cell r="P232">
            <v>1</v>
          </cell>
          <cell r="R232">
            <v>1</v>
          </cell>
          <cell r="W232">
            <v>1</v>
          </cell>
          <cell r="AC232">
            <v>1</v>
          </cell>
          <cell r="AF232">
            <v>1</v>
          </cell>
          <cell r="AI232">
            <v>1</v>
          </cell>
        </row>
        <row r="233">
          <cell r="C233" t="str">
            <v>Swift SF514-51</v>
          </cell>
          <cell r="D233" t="str">
            <v>Light (13"-14")</v>
          </cell>
          <cell r="E233" t="str">
            <v>Consumer</v>
          </cell>
          <cell r="F233" t="str">
            <v>Intel</v>
          </cell>
          <cell r="G233" t="str">
            <v>Kaby Lake</v>
          </cell>
          <cell r="H233" t="str">
            <v>Int</v>
          </cell>
          <cell r="I233">
            <v>14</v>
          </cell>
          <cell r="J233" t="str">
            <v>1920x1080</v>
          </cell>
          <cell r="L233" t="str">
            <v>Standard</v>
          </cell>
          <cell r="M233" t="str">
            <v>_1</v>
          </cell>
          <cell r="P233">
            <v>1</v>
          </cell>
          <cell r="R233">
            <v>1</v>
          </cell>
          <cell r="W233">
            <v>1</v>
          </cell>
          <cell r="AA233">
            <v>1</v>
          </cell>
          <cell r="AC233">
            <v>1</v>
          </cell>
          <cell r="AI233">
            <v>1</v>
          </cell>
        </row>
        <row r="234">
          <cell r="C234" t="str">
            <v>Swift SF514-52T</v>
          </cell>
          <cell r="D234" t="str">
            <v>Light (13"-14")</v>
          </cell>
          <cell r="E234" t="str">
            <v>Consumer</v>
          </cell>
          <cell r="F234" t="str">
            <v>Intel</v>
          </cell>
          <cell r="G234" t="str">
            <v>Kaby Lake Refresh</v>
          </cell>
          <cell r="H234" t="str">
            <v>Int</v>
          </cell>
          <cell r="I234">
            <v>14</v>
          </cell>
          <cell r="J234" t="str">
            <v>1920x1080</v>
          </cell>
          <cell r="K234" t="str">
            <v>Touch</v>
          </cell>
          <cell r="L234" t="str">
            <v>Standard</v>
          </cell>
          <cell r="M234" t="str">
            <v>_1</v>
          </cell>
          <cell r="P234">
            <v>1</v>
          </cell>
          <cell r="R234">
            <v>1</v>
          </cell>
          <cell r="W234">
            <v>1</v>
          </cell>
          <cell r="AA234">
            <v>1</v>
          </cell>
          <cell r="AC234">
            <v>1</v>
          </cell>
          <cell r="AI234">
            <v>1</v>
          </cell>
        </row>
        <row r="235">
          <cell r="C235" t="str">
            <v>Swift SF514-53T</v>
          </cell>
          <cell r="D235" t="str">
            <v>Light (13"-14")</v>
          </cell>
          <cell r="E235" t="str">
            <v>Consumer</v>
          </cell>
          <cell r="F235" t="str">
            <v>Intel</v>
          </cell>
          <cell r="G235" t="str">
            <v>Whiskey Lake</v>
          </cell>
          <cell r="H235" t="str">
            <v>Int</v>
          </cell>
          <cell r="I235">
            <v>14</v>
          </cell>
          <cell r="J235" t="str">
            <v>1920x1080</v>
          </cell>
          <cell r="K235" t="str">
            <v>Touch</v>
          </cell>
          <cell r="L235" t="str">
            <v>Standard</v>
          </cell>
          <cell r="M235" t="str">
            <v>_1</v>
          </cell>
          <cell r="P235">
            <v>1</v>
          </cell>
          <cell r="R235">
            <v>1</v>
          </cell>
          <cell r="W235">
            <v>1</v>
          </cell>
          <cell r="AA235">
            <v>1</v>
          </cell>
          <cell r="AC235">
            <v>1</v>
          </cell>
          <cell r="AI235">
            <v>1</v>
          </cell>
        </row>
        <row r="236">
          <cell r="C236" t="str">
            <v>Swift SF514-54GT</v>
          </cell>
          <cell r="D236" t="str">
            <v>Light (13"-14")</v>
          </cell>
          <cell r="E236" t="str">
            <v>Consumer</v>
          </cell>
          <cell r="F236" t="str">
            <v>Intel</v>
          </cell>
          <cell r="G236" t="str">
            <v>Ice Lake</v>
          </cell>
          <cell r="H236" t="str">
            <v>MX250</v>
          </cell>
          <cell r="I236">
            <v>14</v>
          </cell>
          <cell r="J236" t="str">
            <v>1920x1080</v>
          </cell>
          <cell r="L236" t="str">
            <v>Standard</v>
          </cell>
          <cell r="M236" t="str">
            <v>_1</v>
          </cell>
          <cell r="P236">
            <v>1</v>
          </cell>
          <cell r="S236">
            <v>1</v>
          </cell>
          <cell r="W236">
            <v>1</v>
          </cell>
          <cell r="AA236">
            <v>1</v>
          </cell>
          <cell r="AC236">
            <v>1</v>
          </cell>
          <cell r="AG236">
            <v>1</v>
          </cell>
          <cell r="AI236">
            <v>1</v>
          </cell>
        </row>
        <row r="237">
          <cell r="C237" t="str">
            <v>Swift SF514-54T</v>
          </cell>
          <cell r="D237" t="str">
            <v>Light (13"-14")</v>
          </cell>
          <cell r="E237" t="str">
            <v>Consumer</v>
          </cell>
          <cell r="F237" t="str">
            <v>Intel</v>
          </cell>
          <cell r="G237" t="str">
            <v>Ice Lake</v>
          </cell>
          <cell r="H237" t="str">
            <v>Int</v>
          </cell>
          <cell r="I237">
            <v>14</v>
          </cell>
          <cell r="J237" t="str">
            <v>1920x1080</v>
          </cell>
          <cell r="L237" t="str">
            <v>Standard</v>
          </cell>
          <cell r="M237" t="str">
            <v>_1</v>
          </cell>
          <cell r="P237">
            <v>1</v>
          </cell>
          <cell r="R237">
            <v>1</v>
          </cell>
          <cell r="W237">
            <v>1</v>
          </cell>
          <cell r="AA237">
            <v>1</v>
          </cell>
          <cell r="AC237">
            <v>1</v>
          </cell>
          <cell r="AI237">
            <v>1</v>
          </cell>
        </row>
        <row r="238">
          <cell r="C238" t="str">
            <v>Swift SF514-55TA</v>
          </cell>
          <cell r="D238" t="str">
            <v>Light (13"-14")</v>
          </cell>
          <cell r="E238" t="str">
            <v>Consumer</v>
          </cell>
          <cell r="F238" t="str">
            <v>Intel</v>
          </cell>
          <cell r="G238" t="str">
            <v>Tiger Lake</v>
          </cell>
          <cell r="H238" t="str">
            <v>Int</v>
          </cell>
          <cell r="I238">
            <v>14</v>
          </cell>
          <cell r="J238" t="str">
            <v>1920x1080</v>
          </cell>
          <cell r="L238" t="str">
            <v>Standard</v>
          </cell>
          <cell r="M238" t="str">
            <v>_11</v>
          </cell>
          <cell r="P238">
            <v>1</v>
          </cell>
          <cell r="R238">
            <v>1</v>
          </cell>
          <cell r="W238">
            <v>1</v>
          </cell>
          <cell r="AA238">
            <v>1</v>
          </cell>
          <cell r="AC238">
            <v>1</v>
          </cell>
          <cell r="AI238">
            <v>1</v>
          </cell>
        </row>
        <row r="239">
          <cell r="C239" t="str">
            <v>Swift SF514-55GT</v>
          </cell>
          <cell r="D239" t="str">
            <v>Light (13"-14")</v>
          </cell>
          <cell r="E239" t="str">
            <v>Consumer</v>
          </cell>
          <cell r="F239" t="str">
            <v>Intel</v>
          </cell>
          <cell r="G239" t="str">
            <v>Tiger Lake</v>
          </cell>
          <cell r="H239" t="str">
            <v>MX350</v>
          </cell>
          <cell r="I239">
            <v>14</v>
          </cell>
          <cell r="J239" t="str">
            <v>1920x1080</v>
          </cell>
          <cell r="L239" t="str">
            <v>Standard</v>
          </cell>
          <cell r="M239" t="str">
            <v>_11</v>
          </cell>
          <cell r="P239">
            <v>1</v>
          </cell>
          <cell r="S239">
            <v>1</v>
          </cell>
          <cell r="W239">
            <v>1</v>
          </cell>
          <cell r="AA239">
            <v>1</v>
          </cell>
          <cell r="AC239">
            <v>1</v>
          </cell>
          <cell r="AG239">
            <v>1</v>
          </cell>
          <cell r="AI239">
            <v>1</v>
          </cell>
        </row>
        <row r="240">
          <cell r="C240" t="str">
            <v>Swift SF515-51T</v>
          </cell>
          <cell r="D240" t="str">
            <v>Full Size LE (15"&gt;, Int GPU)</v>
          </cell>
          <cell r="E240" t="str">
            <v>Consumer</v>
          </cell>
          <cell r="F240" t="str">
            <v>Intel</v>
          </cell>
          <cell r="G240" t="str">
            <v>Whiskey Lake</v>
          </cell>
          <cell r="H240" t="str">
            <v>Int</v>
          </cell>
          <cell r="I240">
            <v>15</v>
          </cell>
          <cell r="J240" t="str">
            <v>1920x1080</v>
          </cell>
          <cell r="L240" t="str">
            <v>Standard</v>
          </cell>
          <cell r="M240" t="str">
            <v>_1</v>
          </cell>
          <cell r="P240">
            <v>1</v>
          </cell>
          <cell r="R240">
            <v>1</v>
          </cell>
          <cell r="X240">
            <v>1</v>
          </cell>
          <cell r="AA240">
            <v>1</v>
          </cell>
          <cell r="AC240">
            <v>1</v>
          </cell>
        </row>
        <row r="241">
          <cell r="C241" t="str">
            <v>Swift SF515-53T</v>
          </cell>
          <cell r="D241" t="str">
            <v>Full Size LE (15"&gt;, Int GPU)</v>
          </cell>
          <cell r="E241" t="str">
            <v>Consumer</v>
          </cell>
          <cell r="F241" t="str">
            <v>Intel</v>
          </cell>
          <cell r="G241" t="str">
            <v>Whiskey Lake</v>
          </cell>
          <cell r="H241" t="str">
            <v>Int</v>
          </cell>
          <cell r="I241">
            <v>15</v>
          </cell>
          <cell r="J241" t="str">
            <v>1920x1080</v>
          </cell>
          <cell r="K241" t="str">
            <v>Touch</v>
          </cell>
          <cell r="L241" t="str">
            <v>Standard</v>
          </cell>
          <cell r="M241" t="str">
            <v>_1</v>
          </cell>
          <cell r="P241">
            <v>1</v>
          </cell>
          <cell r="R241">
            <v>1</v>
          </cell>
          <cell r="X241">
            <v>1</v>
          </cell>
          <cell r="AA241">
            <v>1</v>
          </cell>
          <cell r="AC241">
            <v>1</v>
          </cell>
        </row>
        <row r="242">
          <cell r="C242" t="str">
            <v>Swift SF713-51</v>
          </cell>
          <cell r="D242" t="str">
            <v>Light (13"-14")</v>
          </cell>
          <cell r="E242" t="str">
            <v>Consumer</v>
          </cell>
          <cell r="F242" t="str">
            <v>Intel</v>
          </cell>
          <cell r="G242" t="str">
            <v>Kaby Lake-Y</v>
          </cell>
          <cell r="H242" t="str">
            <v>Int</v>
          </cell>
          <cell r="I242">
            <v>13</v>
          </cell>
          <cell r="J242" t="str">
            <v>1920x1080</v>
          </cell>
          <cell r="L242" t="str">
            <v>Extra Mobile</v>
          </cell>
          <cell r="M242" t="str">
            <v>_1</v>
          </cell>
          <cell r="R242">
            <v>1</v>
          </cell>
          <cell r="W242">
            <v>1</v>
          </cell>
          <cell r="AA242">
            <v>1</v>
          </cell>
          <cell r="AC242">
            <v>1</v>
          </cell>
          <cell r="AE242">
            <v>1</v>
          </cell>
        </row>
        <row r="243">
          <cell r="C243" t="str">
            <v>Swift SF714-51T</v>
          </cell>
          <cell r="D243" t="str">
            <v>Light (13"-14")</v>
          </cell>
          <cell r="E243" t="str">
            <v>Consumer</v>
          </cell>
          <cell r="F243" t="str">
            <v>Intel</v>
          </cell>
          <cell r="G243" t="str">
            <v>Kaby Lake-Y</v>
          </cell>
          <cell r="H243" t="str">
            <v>Int</v>
          </cell>
          <cell r="I243">
            <v>14</v>
          </cell>
          <cell r="J243" t="str">
            <v>1920x1080</v>
          </cell>
          <cell r="K243" t="str">
            <v>Touch</v>
          </cell>
          <cell r="L243" t="str">
            <v>Extra Mobile</v>
          </cell>
          <cell r="M243" t="str">
            <v>_1</v>
          </cell>
          <cell r="R243">
            <v>1</v>
          </cell>
          <cell r="W243">
            <v>1</v>
          </cell>
          <cell r="AA243">
            <v>1</v>
          </cell>
          <cell r="AC243">
            <v>1</v>
          </cell>
          <cell r="AE243">
            <v>1</v>
          </cell>
        </row>
        <row r="244">
          <cell r="C244" t="str">
            <v>Swift SF714-52T</v>
          </cell>
          <cell r="D244" t="str">
            <v>Light (13"-14")</v>
          </cell>
          <cell r="E244" t="str">
            <v>Consumer</v>
          </cell>
          <cell r="F244" t="str">
            <v>Intel</v>
          </cell>
          <cell r="G244" t="str">
            <v>Amber Lake-Y</v>
          </cell>
          <cell r="H244" t="str">
            <v>Int</v>
          </cell>
          <cell r="I244">
            <v>14</v>
          </cell>
          <cell r="J244" t="str">
            <v>1920x1080</v>
          </cell>
          <cell r="K244" t="str">
            <v>Touch</v>
          </cell>
          <cell r="L244" t="str">
            <v>Extra Mobile</v>
          </cell>
          <cell r="M244" t="str">
            <v>_1</v>
          </cell>
          <cell r="R244">
            <v>1</v>
          </cell>
          <cell r="W244">
            <v>1</v>
          </cell>
          <cell r="AA244">
            <v>1</v>
          </cell>
          <cell r="AC244">
            <v>1</v>
          </cell>
          <cell r="AE244">
            <v>1</v>
          </cell>
        </row>
        <row r="245">
          <cell r="C245" t="str">
            <v>TravelMate B117-M</v>
          </cell>
          <cell r="D245" t="str">
            <v>Mini (&lt;12")</v>
          </cell>
          <cell r="E245" t="str">
            <v>Commercial</v>
          </cell>
          <cell r="F245" t="str">
            <v>Intel</v>
          </cell>
          <cell r="G245" t="str">
            <v>Braswell</v>
          </cell>
          <cell r="H245" t="str">
            <v>Int</v>
          </cell>
          <cell r="I245">
            <v>11</v>
          </cell>
          <cell r="J245" t="str">
            <v>1366x768</v>
          </cell>
          <cell r="L245" t="str">
            <v>Budget</v>
          </cell>
          <cell r="M245" t="str">
            <v>_1</v>
          </cell>
          <cell r="O245">
            <v>1</v>
          </cell>
          <cell r="R245">
            <v>1</v>
          </cell>
          <cell r="V245">
            <v>1</v>
          </cell>
          <cell r="AE245">
            <v>1</v>
          </cell>
        </row>
        <row r="246">
          <cell r="C246" t="str">
            <v>TravelMate B118-M</v>
          </cell>
          <cell r="D246" t="str">
            <v>Mini (&lt;12")</v>
          </cell>
          <cell r="E246" t="str">
            <v>Commercial</v>
          </cell>
          <cell r="F246" t="str">
            <v>Intel</v>
          </cell>
          <cell r="G246" t="str">
            <v>Apollo Lake</v>
          </cell>
          <cell r="H246" t="str">
            <v>Int</v>
          </cell>
          <cell r="I246">
            <v>11</v>
          </cell>
          <cell r="J246" t="str">
            <v>1366x768</v>
          </cell>
          <cell r="L246" t="str">
            <v>Budget</v>
          </cell>
          <cell r="M246" t="str">
            <v>_1</v>
          </cell>
          <cell r="O246">
            <v>1</v>
          </cell>
          <cell r="R246">
            <v>1</v>
          </cell>
          <cell r="V246">
            <v>1</v>
          </cell>
          <cell r="AE246">
            <v>1</v>
          </cell>
        </row>
        <row r="247">
          <cell r="C247" t="str">
            <v>TravelMate P214-51</v>
          </cell>
          <cell r="D247" t="str">
            <v>Light (13"-14")</v>
          </cell>
          <cell r="E247" t="str">
            <v>Commercial</v>
          </cell>
          <cell r="F247" t="str">
            <v>Intel</v>
          </cell>
          <cell r="G247" t="str">
            <v>Kaby Lake</v>
          </cell>
          <cell r="H247" t="str">
            <v>Int</v>
          </cell>
          <cell r="I247">
            <v>14</v>
          </cell>
          <cell r="J247" t="str">
            <v>1366x768</v>
          </cell>
          <cell r="L247" t="str">
            <v>Standard</v>
          </cell>
          <cell r="M247" t="str">
            <v>_1</v>
          </cell>
          <cell r="P247">
            <v>1</v>
          </cell>
          <cell r="R247">
            <v>1</v>
          </cell>
          <cell r="W247">
            <v>1</v>
          </cell>
          <cell r="AC247">
            <v>1</v>
          </cell>
          <cell r="AF247">
            <v>1</v>
          </cell>
          <cell r="AI247">
            <v>1</v>
          </cell>
        </row>
        <row r="248">
          <cell r="C248" t="str">
            <v>TravelMate P214-52</v>
          </cell>
          <cell r="D248" t="str">
            <v>Light (13"-14")</v>
          </cell>
          <cell r="E248" t="str">
            <v>Commercial</v>
          </cell>
          <cell r="F248" t="str">
            <v>Intel</v>
          </cell>
          <cell r="G248" t="str">
            <v>Comet Lake</v>
          </cell>
          <cell r="H248" t="str">
            <v>Int</v>
          </cell>
          <cell r="I248">
            <v>14</v>
          </cell>
          <cell r="J248" t="str">
            <v>1920x1080</v>
          </cell>
          <cell r="L248" t="str">
            <v>Standard</v>
          </cell>
          <cell r="M248" t="str">
            <v>_5</v>
          </cell>
          <cell r="P248">
            <v>1</v>
          </cell>
          <cell r="R248">
            <v>1</v>
          </cell>
          <cell r="W248">
            <v>1</v>
          </cell>
          <cell r="AC248">
            <v>1</v>
          </cell>
          <cell r="AF248">
            <v>1</v>
          </cell>
          <cell r="AI248">
            <v>1</v>
          </cell>
        </row>
        <row r="249">
          <cell r="C249" t="str">
            <v>TravelMate P214-52G</v>
          </cell>
          <cell r="D249" t="str">
            <v>Light (13"-14")</v>
          </cell>
          <cell r="E249" t="str">
            <v>Commercial</v>
          </cell>
          <cell r="F249" t="str">
            <v>Intel</v>
          </cell>
          <cell r="G249" t="str">
            <v>Comet Lake</v>
          </cell>
          <cell r="H249" t="str">
            <v>MX230</v>
          </cell>
          <cell r="I249">
            <v>14</v>
          </cell>
          <cell r="J249" t="str">
            <v>1920x1080</v>
          </cell>
          <cell r="L249" t="str">
            <v>Standard</v>
          </cell>
          <cell r="M249" t="str">
            <v>_11</v>
          </cell>
          <cell r="P249">
            <v>1</v>
          </cell>
          <cell r="S249">
            <v>1</v>
          </cell>
          <cell r="W249">
            <v>1</v>
          </cell>
          <cell r="AC249">
            <v>1</v>
          </cell>
          <cell r="AG249">
            <v>1</v>
          </cell>
          <cell r="AI249">
            <v>1</v>
          </cell>
        </row>
        <row r="250">
          <cell r="C250" t="str">
            <v>TravelMate P214-53</v>
          </cell>
          <cell r="D250" t="str">
            <v>Light (13"-14")</v>
          </cell>
          <cell r="E250" t="str">
            <v>Commercial</v>
          </cell>
          <cell r="F250" t="str">
            <v>Intel</v>
          </cell>
          <cell r="G250" t="str">
            <v>Tiger Lake</v>
          </cell>
          <cell r="H250" t="str">
            <v>Int</v>
          </cell>
          <cell r="I250">
            <v>14</v>
          </cell>
          <cell r="J250" t="str">
            <v>1920x1080</v>
          </cell>
          <cell r="L250" t="str">
            <v>Standard</v>
          </cell>
          <cell r="M250" t="str">
            <v>_12</v>
          </cell>
          <cell r="P250">
            <v>1</v>
          </cell>
          <cell r="R250">
            <v>1</v>
          </cell>
          <cell r="W250">
            <v>1</v>
          </cell>
          <cell r="AC250">
            <v>1</v>
          </cell>
          <cell r="AF250">
            <v>1</v>
          </cell>
          <cell r="AI250">
            <v>1</v>
          </cell>
        </row>
        <row r="251">
          <cell r="C251" t="str">
            <v>TravelMate P215-51</v>
          </cell>
          <cell r="D251" t="str">
            <v>Full Size LE (15"&gt;, Int GPU)</v>
          </cell>
          <cell r="E251" t="str">
            <v>Commercial</v>
          </cell>
          <cell r="F251" t="str">
            <v>Intel</v>
          </cell>
          <cell r="G251" t="str">
            <v>Kaby Lake Refresh</v>
          </cell>
          <cell r="H251" t="str">
            <v>Int</v>
          </cell>
          <cell r="I251">
            <v>15</v>
          </cell>
          <cell r="J251" t="str">
            <v>1920x1080</v>
          </cell>
          <cell r="L251" t="str">
            <v>Standard</v>
          </cell>
          <cell r="M251" t="str">
            <v>_1</v>
          </cell>
          <cell r="P251">
            <v>1</v>
          </cell>
          <cell r="R251">
            <v>1</v>
          </cell>
          <cell r="X251">
            <v>1</v>
          </cell>
          <cell r="AC251">
            <v>1</v>
          </cell>
          <cell r="AF251">
            <v>1</v>
          </cell>
        </row>
        <row r="252">
          <cell r="C252" t="str">
            <v>TravelMate P215-51G</v>
          </cell>
          <cell r="D252" t="str">
            <v>Full Size MS (15"&gt;, Mainstream Ex. GPU)</v>
          </cell>
          <cell r="E252" t="str">
            <v>Commercial</v>
          </cell>
          <cell r="F252" t="str">
            <v>Intel</v>
          </cell>
          <cell r="G252" t="str">
            <v>Kaby Lake Refresh</v>
          </cell>
          <cell r="H252" t="str">
            <v>MX230</v>
          </cell>
          <cell r="I252">
            <v>15</v>
          </cell>
          <cell r="J252" t="str">
            <v>1920x1080</v>
          </cell>
          <cell r="L252" t="str">
            <v>Standard</v>
          </cell>
          <cell r="M252" t="str">
            <v>_1</v>
          </cell>
          <cell r="P252">
            <v>1</v>
          </cell>
          <cell r="S252">
            <v>1</v>
          </cell>
          <cell r="X252">
            <v>1</v>
          </cell>
          <cell r="AC252">
            <v>1</v>
          </cell>
          <cell r="AG252">
            <v>1</v>
          </cell>
        </row>
        <row r="253">
          <cell r="C253" t="str">
            <v>TravelMate P215-52</v>
          </cell>
          <cell r="D253" t="str">
            <v>Full Size LE (15"&gt;, Int GPU)</v>
          </cell>
          <cell r="E253" t="str">
            <v>Commercial</v>
          </cell>
          <cell r="F253" t="str">
            <v>Intel</v>
          </cell>
          <cell r="G253" t="str">
            <v>Comet Lake</v>
          </cell>
          <cell r="H253" t="str">
            <v>Int</v>
          </cell>
          <cell r="I253">
            <v>15</v>
          </cell>
          <cell r="J253" t="str">
            <v>1920x1080</v>
          </cell>
          <cell r="L253" t="str">
            <v>Standard</v>
          </cell>
          <cell r="M253" t="str">
            <v>_4</v>
          </cell>
          <cell r="P253">
            <v>1</v>
          </cell>
          <cell r="R253">
            <v>1</v>
          </cell>
          <cell r="X253">
            <v>1</v>
          </cell>
          <cell r="AC253">
            <v>1</v>
          </cell>
          <cell r="AF253">
            <v>1</v>
          </cell>
        </row>
        <row r="254">
          <cell r="C254" t="str">
            <v>TravelMate P215-52G</v>
          </cell>
          <cell r="D254" t="str">
            <v>Full Size MS (15"&gt;, Mainstream Ex. GPU)</v>
          </cell>
          <cell r="E254" t="str">
            <v>Commercial</v>
          </cell>
          <cell r="F254" t="str">
            <v>Intel</v>
          </cell>
          <cell r="G254" t="str">
            <v>Comet Lake</v>
          </cell>
          <cell r="H254" t="str">
            <v>MX230</v>
          </cell>
          <cell r="I254">
            <v>15</v>
          </cell>
          <cell r="J254" t="str">
            <v>1920x1080</v>
          </cell>
          <cell r="L254" t="str">
            <v>Standard</v>
          </cell>
          <cell r="M254" t="str">
            <v>_6</v>
          </cell>
          <cell r="N254" t="str">
            <v>6 20</v>
          </cell>
          <cell r="P254">
            <v>1</v>
          </cell>
          <cell r="S254">
            <v>1</v>
          </cell>
          <cell r="X254">
            <v>1</v>
          </cell>
          <cell r="AC254">
            <v>1</v>
          </cell>
          <cell r="AG254">
            <v>1</v>
          </cell>
        </row>
        <row r="255">
          <cell r="C255" t="str">
            <v>TravelMate P215-53</v>
          </cell>
          <cell r="D255" t="str">
            <v>Full Size LE (15"&gt;, Int GPU)</v>
          </cell>
          <cell r="E255" t="str">
            <v>Commercial</v>
          </cell>
          <cell r="F255" t="str">
            <v>Intel</v>
          </cell>
          <cell r="G255" t="str">
            <v>Tiger Lake</v>
          </cell>
          <cell r="H255" t="str">
            <v>Int</v>
          </cell>
          <cell r="I255">
            <v>15</v>
          </cell>
          <cell r="J255" t="str">
            <v>1920x1080</v>
          </cell>
          <cell r="L255" t="str">
            <v>Standard</v>
          </cell>
          <cell r="M255" t="str">
            <v>_13</v>
          </cell>
          <cell r="P255">
            <v>1</v>
          </cell>
          <cell r="R255">
            <v>1</v>
          </cell>
          <cell r="X255">
            <v>1</v>
          </cell>
          <cell r="AC255">
            <v>1</v>
          </cell>
          <cell r="AF255">
            <v>1</v>
          </cell>
        </row>
        <row r="256">
          <cell r="C256" t="str">
            <v>TravelMate P238-M</v>
          </cell>
          <cell r="D256" t="str">
            <v>Light (13"-14")</v>
          </cell>
          <cell r="E256" t="str">
            <v>Commercial</v>
          </cell>
          <cell r="F256" t="str">
            <v>Intel</v>
          </cell>
          <cell r="G256" t="str">
            <v>Skylake</v>
          </cell>
          <cell r="H256" t="str">
            <v>Int</v>
          </cell>
          <cell r="I256">
            <v>13</v>
          </cell>
          <cell r="J256" t="str">
            <v>1366x768</v>
          </cell>
          <cell r="L256" t="str">
            <v>Standard</v>
          </cell>
          <cell r="M256" t="str">
            <v>_6</v>
          </cell>
          <cell r="P256">
            <v>1</v>
          </cell>
          <cell r="R256">
            <v>1</v>
          </cell>
          <cell r="W256">
            <v>1</v>
          </cell>
          <cell r="AC256">
            <v>1</v>
          </cell>
          <cell r="AE256">
            <v>1</v>
          </cell>
          <cell r="AI256">
            <v>1</v>
          </cell>
        </row>
        <row r="257">
          <cell r="C257" t="str">
            <v>TravelMate P2410-G2</v>
          </cell>
          <cell r="D257" t="str">
            <v>Light (13"-14")</v>
          </cell>
          <cell r="E257" t="str">
            <v>Commercial</v>
          </cell>
          <cell r="F257" t="str">
            <v>Intel</v>
          </cell>
          <cell r="G257" t="str">
            <v>Kaby Lake Refresh</v>
          </cell>
          <cell r="H257" t="str">
            <v>Int</v>
          </cell>
          <cell r="I257">
            <v>14</v>
          </cell>
          <cell r="J257" t="str">
            <v>1366x768/1920x1080</v>
          </cell>
          <cell r="L257" t="str">
            <v>Standard</v>
          </cell>
          <cell r="M257" t="str">
            <v>_1</v>
          </cell>
          <cell r="P257">
            <v>1</v>
          </cell>
          <cell r="R257">
            <v>1</v>
          </cell>
          <cell r="W257">
            <v>1</v>
          </cell>
          <cell r="AC257">
            <v>1</v>
          </cell>
          <cell r="AF257">
            <v>1</v>
          </cell>
          <cell r="AI257">
            <v>1</v>
          </cell>
        </row>
        <row r="258">
          <cell r="C258" t="str">
            <v>TravelMate P248-M</v>
          </cell>
          <cell r="D258" t="str">
            <v>Light (13"-14")</v>
          </cell>
          <cell r="E258" t="str">
            <v>Commercial</v>
          </cell>
          <cell r="F258" t="str">
            <v>Intel</v>
          </cell>
          <cell r="G258" t="str">
            <v>Skylake</v>
          </cell>
          <cell r="H258" t="str">
            <v>Int</v>
          </cell>
          <cell r="I258">
            <v>14</v>
          </cell>
          <cell r="J258" t="str">
            <v>1366x768</v>
          </cell>
          <cell r="L258" t="str">
            <v>Standard</v>
          </cell>
          <cell r="M258" t="str">
            <v>_1</v>
          </cell>
          <cell r="P258">
            <v>1</v>
          </cell>
          <cell r="R258">
            <v>1</v>
          </cell>
          <cell r="W258">
            <v>1</v>
          </cell>
          <cell r="AC258">
            <v>1</v>
          </cell>
          <cell r="AF258">
            <v>1</v>
          </cell>
          <cell r="AI258">
            <v>1</v>
          </cell>
        </row>
        <row r="259">
          <cell r="C259" t="str">
            <v>TravelMate P249-G2</v>
          </cell>
          <cell r="D259" t="str">
            <v>Light (13"-14")</v>
          </cell>
          <cell r="E259" t="str">
            <v>Commercial</v>
          </cell>
          <cell r="F259" t="str">
            <v>Intel</v>
          </cell>
          <cell r="G259" t="str">
            <v>Kaby Lake</v>
          </cell>
          <cell r="H259" t="str">
            <v>Int</v>
          </cell>
          <cell r="I259">
            <v>14</v>
          </cell>
          <cell r="J259" t="str">
            <v>1366x768</v>
          </cell>
          <cell r="L259" t="str">
            <v>Standard</v>
          </cell>
          <cell r="M259" t="str">
            <v>_1</v>
          </cell>
          <cell r="P259">
            <v>1</v>
          </cell>
          <cell r="R259">
            <v>1</v>
          </cell>
          <cell r="W259">
            <v>1</v>
          </cell>
          <cell r="AC259">
            <v>1</v>
          </cell>
          <cell r="AF259">
            <v>1</v>
          </cell>
          <cell r="AI259">
            <v>1</v>
          </cell>
        </row>
        <row r="260">
          <cell r="C260" t="str">
            <v>TravelMate P249-M</v>
          </cell>
          <cell r="D260" t="str">
            <v>Light (13"-14")</v>
          </cell>
          <cell r="E260" t="str">
            <v>Commercial</v>
          </cell>
          <cell r="F260" t="str">
            <v>Intel</v>
          </cell>
          <cell r="G260" t="str">
            <v>Skylake</v>
          </cell>
          <cell r="H260" t="str">
            <v>Int</v>
          </cell>
          <cell r="I260">
            <v>14</v>
          </cell>
          <cell r="J260" t="str">
            <v>1366x768</v>
          </cell>
          <cell r="L260" t="str">
            <v>Standard</v>
          </cell>
          <cell r="M260" t="str">
            <v>_1</v>
          </cell>
          <cell r="P260">
            <v>1</v>
          </cell>
          <cell r="R260">
            <v>1</v>
          </cell>
          <cell r="W260">
            <v>1</v>
          </cell>
          <cell r="AC260">
            <v>1</v>
          </cell>
          <cell r="AF260">
            <v>1</v>
          </cell>
          <cell r="AI260">
            <v>1</v>
          </cell>
        </row>
        <row r="261">
          <cell r="C261" t="str">
            <v>TravelMate P2510-G2</v>
          </cell>
          <cell r="D261" t="str">
            <v>Full Size MS (15"&gt;, Mainstream Ex. GPU)</v>
          </cell>
          <cell r="E261" t="str">
            <v>Commercial</v>
          </cell>
          <cell r="F261" t="str">
            <v>Intel</v>
          </cell>
          <cell r="G261" t="str">
            <v>Kaby Lake Refresh</v>
          </cell>
          <cell r="H261" t="str">
            <v>MX130</v>
          </cell>
          <cell r="I261">
            <v>15</v>
          </cell>
          <cell r="J261" t="str">
            <v>1366x768</v>
          </cell>
          <cell r="L261" t="str">
            <v>Standard</v>
          </cell>
          <cell r="M261" t="str">
            <v>_1</v>
          </cell>
          <cell r="P261">
            <v>1</v>
          </cell>
          <cell r="S261">
            <v>1</v>
          </cell>
          <cell r="X261">
            <v>1</v>
          </cell>
          <cell r="AC261">
            <v>1</v>
          </cell>
          <cell r="AG261">
            <v>1</v>
          </cell>
        </row>
        <row r="262">
          <cell r="C262" t="str">
            <v>TravelMate P258-M</v>
          </cell>
          <cell r="D262" t="str">
            <v>Full Size LE (15"&gt;, Int GPU)</v>
          </cell>
          <cell r="E262" t="str">
            <v>Commercial</v>
          </cell>
          <cell r="F262" t="str">
            <v>Intel</v>
          </cell>
          <cell r="G262" t="str">
            <v>Skylake</v>
          </cell>
          <cell r="H262" t="str">
            <v>Int</v>
          </cell>
          <cell r="I262">
            <v>15</v>
          </cell>
          <cell r="J262" t="str">
            <v>1920x1080</v>
          </cell>
          <cell r="L262" t="str">
            <v>Standard</v>
          </cell>
          <cell r="M262" t="str">
            <v>_1</v>
          </cell>
          <cell r="P262">
            <v>1</v>
          </cell>
          <cell r="R262">
            <v>1</v>
          </cell>
          <cell r="X262">
            <v>1</v>
          </cell>
          <cell r="AC262">
            <v>1</v>
          </cell>
          <cell r="AF262">
            <v>1</v>
          </cell>
        </row>
        <row r="263">
          <cell r="C263" t="str">
            <v>TravelMate P259-G2-M</v>
          </cell>
          <cell r="D263" t="str">
            <v>Full Size LE (15"&gt;, Int GPU)</v>
          </cell>
          <cell r="E263" t="str">
            <v>Commercial</v>
          </cell>
          <cell r="F263" t="str">
            <v>Intel</v>
          </cell>
          <cell r="G263" t="str">
            <v>Kaby Lake</v>
          </cell>
          <cell r="H263" t="str">
            <v>Int</v>
          </cell>
          <cell r="I263">
            <v>15</v>
          </cell>
          <cell r="J263" t="str">
            <v>1366x768/1920x1080</v>
          </cell>
          <cell r="L263" t="str">
            <v>Standard</v>
          </cell>
          <cell r="M263" t="str">
            <v>_1</v>
          </cell>
          <cell r="P263">
            <v>1</v>
          </cell>
          <cell r="R263">
            <v>1</v>
          </cell>
          <cell r="X263">
            <v>1</v>
          </cell>
          <cell r="AC263">
            <v>1</v>
          </cell>
          <cell r="AF263">
            <v>1</v>
          </cell>
        </row>
        <row r="264">
          <cell r="C264" t="str">
            <v>TravelMate P259-G2-MG</v>
          </cell>
          <cell r="D264" t="str">
            <v>Full Size GM (15"&gt; Gamer GPU)</v>
          </cell>
          <cell r="E264" t="str">
            <v>Commercial</v>
          </cell>
          <cell r="F264" t="str">
            <v>Intel</v>
          </cell>
          <cell r="G264" t="str">
            <v>Kaby Lake</v>
          </cell>
          <cell r="H264" t="str">
            <v>GF940</v>
          </cell>
          <cell r="I264">
            <v>15</v>
          </cell>
          <cell r="J264" t="str">
            <v>1920x1080</v>
          </cell>
          <cell r="L264" t="str">
            <v>Standard</v>
          </cell>
          <cell r="M264" t="str">
            <v>_1</v>
          </cell>
          <cell r="P264">
            <v>1</v>
          </cell>
          <cell r="S264">
            <v>1</v>
          </cell>
          <cell r="X264">
            <v>1</v>
          </cell>
          <cell r="AC264">
            <v>1</v>
          </cell>
          <cell r="AG264">
            <v>1</v>
          </cell>
        </row>
        <row r="265">
          <cell r="C265" t="str">
            <v>TravelMate P259-M</v>
          </cell>
          <cell r="D265" t="str">
            <v>Full Size LE (15"&gt;, Int GPU)</v>
          </cell>
          <cell r="E265" t="str">
            <v>Commercial</v>
          </cell>
          <cell r="F265" t="str">
            <v>Intel</v>
          </cell>
          <cell r="G265" t="str">
            <v>Skylake</v>
          </cell>
          <cell r="H265" t="str">
            <v>Int</v>
          </cell>
          <cell r="I265">
            <v>15</v>
          </cell>
          <cell r="J265" t="str">
            <v>1366x768</v>
          </cell>
          <cell r="L265" t="str">
            <v>Standard</v>
          </cell>
          <cell r="M265" t="str">
            <v>_1</v>
          </cell>
          <cell r="P265">
            <v>1</v>
          </cell>
          <cell r="R265">
            <v>1</v>
          </cell>
          <cell r="X265">
            <v>1</v>
          </cell>
          <cell r="AC265">
            <v>1</v>
          </cell>
          <cell r="AF265">
            <v>1</v>
          </cell>
        </row>
        <row r="266">
          <cell r="C266" t="str">
            <v>TravelMate P259-MG</v>
          </cell>
          <cell r="D266" t="str">
            <v>Full Size GM (15"&gt; Gamer GPU)</v>
          </cell>
          <cell r="E266" t="str">
            <v>Commercial</v>
          </cell>
          <cell r="F266" t="str">
            <v>Intel</v>
          </cell>
          <cell r="G266" t="str">
            <v>Skylake</v>
          </cell>
          <cell r="H266" t="str">
            <v>GF940</v>
          </cell>
          <cell r="I266">
            <v>15</v>
          </cell>
          <cell r="J266" t="str">
            <v>1366x768/1920x1080</v>
          </cell>
          <cell r="L266" t="str">
            <v>Standard</v>
          </cell>
          <cell r="M266" t="str">
            <v>_1</v>
          </cell>
          <cell r="P266">
            <v>1</v>
          </cell>
          <cell r="S266">
            <v>1</v>
          </cell>
          <cell r="X266">
            <v>1</v>
          </cell>
          <cell r="AC266">
            <v>1</v>
          </cell>
          <cell r="AG266">
            <v>1</v>
          </cell>
        </row>
        <row r="267">
          <cell r="C267" t="str">
            <v>TravelMate P278-M</v>
          </cell>
          <cell r="D267" t="str">
            <v>Full Size LE (15"&gt;, Int GPU)</v>
          </cell>
          <cell r="E267" t="str">
            <v>Commercial</v>
          </cell>
          <cell r="F267" t="str">
            <v>Intel</v>
          </cell>
          <cell r="G267" t="str">
            <v>Skylake</v>
          </cell>
          <cell r="H267" t="str">
            <v>Int</v>
          </cell>
          <cell r="I267">
            <v>17</v>
          </cell>
          <cell r="J267" t="str">
            <v>1600x900</v>
          </cell>
          <cell r="L267" t="str">
            <v>Standard</v>
          </cell>
          <cell r="M267" t="str">
            <v>_1</v>
          </cell>
          <cell r="P267">
            <v>1</v>
          </cell>
          <cell r="R267">
            <v>1</v>
          </cell>
          <cell r="Y267">
            <v>1</v>
          </cell>
          <cell r="AC267">
            <v>1</v>
          </cell>
          <cell r="AF267">
            <v>1</v>
          </cell>
        </row>
        <row r="268">
          <cell r="C268" t="str">
            <v>TravelMate P278-MG</v>
          </cell>
          <cell r="D268" t="str">
            <v>Full Size MS (15"&gt;, Mainstream Ex. GPU)</v>
          </cell>
          <cell r="E268" t="str">
            <v>Commercial</v>
          </cell>
          <cell r="F268" t="str">
            <v>Intel</v>
          </cell>
          <cell r="G268" t="str">
            <v>Skylake</v>
          </cell>
          <cell r="H268" t="str">
            <v>GT920/GT940</v>
          </cell>
          <cell r="I268">
            <v>17</v>
          </cell>
          <cell r="J268" t="str">
            <v>1600x900</v>
          </cell>
          <cell r="L268" t="str">
            <v>Standard</v>
          </cell>
          <cell r="M268" t="str">
            <v>_1</v>
          </cell>
          <cell r="P268">
            <v>1</v>
          </cell>
          <cell r="S268">
            <v>1</v>
          </cell>
          <cell r="Y268">
            <v>1</v>
          </cell>
          <cell r="AC268">
            <v>1</v>
          </cell>
          <cell r="AG268">
            <v>1</v>
          </cell>
        </row>
        <row r="269">
          <cell r="C269" t="str">
            <v>TravelMate P449-G3-M</v>
          </cell>
          <cell r="D269" t="str">
            <v>Light (13"-14")</v>
          </cell>
          <cell r="E269" t="str">
            <v>Commercial</v>
          </cell>
          <cell r="F269" t="str">
            <v>Intel</v>
          </cell>
          <cell r="G269" t="str">
            <v>Kaby Lake Refresh</v>
          </cell>
          <cell r="H269" t="str">
            <v>Int</v>
          </cell>
          <cell r="I269">
            <v>14</v>
          </cell>
          <cell r="J269" t="str">
            <v>1920x1080</v>
          </cell>
          <cell r="L269" t="str">
            <v>Standard</v>
          </cell>
          <cell r="M269" t="str">
            <v>_1</v>
          </cell>
          <cell r="P269">
            <v>1</v>
          </cell>
          <cell r="R269">
            <v>1</v>
          </cell>
          <cell r="W269">
            <v>1</v>
          </cell>
          <cell r="AC269">
            <v>1</v>
          </cell>
          <cell r="AF269">
            <v>1</v>
          </cell>
          <cell r="AI269">
            <v>1</v>
          </cell>
        </row>
        <row r="270">
          <cell r="C270" t="str">
            <v>TravelMate P414-51</v>
          </cell>
          <cell r="D270" t="str">
            <v>Light (13"-14")</v>
          </cell>
          <cell r="E270" t="str">
            <v>Commercial</v>
          </cell>
          <cell r="F270" t="str">
            <v>Intel</v>
          </cell>
          <cell r="G270" t="str">
            <v>Tiger Lake</v>
          </cell>
          <cell r="H270" t="str">
            <v>Int</v>
          </cell>
          <cell r="I270">
            <v>14</v>
          </cell>
          <cell r="J270" t="str">
            <v>1920x1080</v>
          </cell>
          <cell r="L270" t="str">
            <v>Standard</v>
          </cell>
          <cell r="M270" t="str">
            <v>_15</v>
          </cell>
          <cell r="P270">
            <v>1</v>
          </cell>
          <cell r="R270">
            <v>1</v>
          </cell>
          <cell r="W270">
            <v>1</v>
          </cell>
          <cell r="AC270">
            <v>1</v>
          </cell>
          <cell r="AF270">
            <v>1</v>
          </cell>
          <cell r="AI270">
            <v>1</v>
          </cell>
        </row>
        <row r="271">
          <cell r="C271" t="str">
            <v>TravelMate P614-51-G2</v>
          </cell>
          <cell r="D271" t="str">
            <v>Light (13"-14")</v>
          </cell>
          <cell r="E271" t="str">
            <v>Commercial</v>
          </cell>
          <cell r="F271" t="str">
            <v>Intel</v>
          </cell>
          <cell r="G271" t="str">
            <v>Comet Lake</v>
          </cell>
          <cell r="H271" t="str">
            <v>Int</v>
          </cell>
          <cell r="I271">
            <v>14</v>
          </cell>
          <cell r="J271" t="str">
            <v>1920x1080</v>
          </cell>
          <cell r="L271" t="str">
            <v>Standard</v>
          </cell>
          <cell r="M271" t="str">
            <v>_7</v>
          </cell>
          <cell r="N271" t="str">
            <v>7 20</v>
          </cell>
          <cell r="P271">
            <v>1</v>
          </cell>
          <cell r="R271">
            <v>1</v>
          </cell>
          <cell r="W271">
            <v>1</v>
          </cell>
          <cell r="AA271">
            <v>1</v>
          </cell>
          <cell r="AB271">
            <v>1</v>
          </cell>
          <cell r="AI271">
            <v>1</v>
          </cell>
        </row>
        <row r="272">
          <cell r="C272" t="str">
            <v>TravelMate P614-51T-G2</v>
          </cell>
          <cell r="D272" t="str">
            <v>Light (13"-14")</v>
          </cell>
          <cell r="E272" t="str">
            <v>Commercial</v>
          </cell>
          <cell r="F272" t="str">
            <v>Intel</v>
          </cell>
          <cell r="G272" t="str">
            <v>Comet Lake</v>
          </cell>
          <cell r="H272" t="str">
            <v>Int</v>
          </cell>
          <cell r="I272">
            <v>14</v>
          </cell>
          <cell r="J272" t="str">
            <v>1920x1080</v>
          </cell>
          <cell r="K272" t="str">
            <v>Touch</v>
          </cell>
          <cell r="L272" t="str">
            <v>Standard</v>
          </cell>
          <cell r="M272" t="str">
            <v>_7</v>
          </cell>
          <cell r="N272" t="str">
            <v>7 20</v>
          </cell>
          <cell r="P272">
            <v>1</v>
          </cell>
          <cell r="R272">
            <v>1</v>
          </cell>
          <cell r="W272">
            <v>1</v>
          </cell>
          <cell r="AA272">
            <v>1</v>
          </cell>
          <cell r="AB272">
            <v>1</v>
          </cell>
          <cell r="AI272">
            <v>1</v>
          </cell>
        </row>
        <row r="273">
          <cell r="C273" t="str">
            <v>TravelMate P614-51TG-G2</v>
          </cell>
          <cell r="D273" t="str">
            <v>Light (13"-14")</v>
          </cell>
          <cell r="E273" t="str">
            <v>Commercial</v>
          </cell>
          <cell r="F273" t="str">
            <v>Intel</v>
          </cell>
          <cell r="G273" t="str">
            <v>Comet Lake</v>
          </cell>
          <cell r="H273" t="str">
            <v>MX230</v>
          </cell>
          <cell r="I273">
            <v>14</v>
          </cell>
          <cell r="J273" t="str">
            <v>1920x1080</v>
          </cell>
          <cell r="K273" t="str">
            <v>Touch</v>
          </cell>
          <cell r="L273" t="str">
            <v>Standard</v>
          </cell>
          <cell r="M273" t="str">
            <v>_12</v>
          </cell>
          <cell r="P273">
            <v>1</v>
          </cell>
          <cell r="S273">
            <v>1</v>
          </cell>
          <cell r="W273">
            <v>1</v>
          </cell>
          <cell r="AA273">
            <v>1</v>
          </cell>
          <cell r="AB273">
            <v>1</v>
          </cell>
          <cell r="AG273">
            <v>1</v>
          </cell>
          <cell r="AI273">
            <v>1</v>
          </cell>
        </row>
        <row r="274">
          <cell r="C274" t="str">
            <v>TravelMate P648-G3-M</v>
          </cell>
          <cell r="D274" t="str">
            <v>Light (13"-14")</v>
          </cell>
          <cell r="E274" t="str">
            <v>Commercial</v>
          </cell>
          <cell r="F274" t="str">
            <v>Intel</v>
          </cell>
          <cell r="G274" t="str">
            <v>Kaby Lake</v>
          </cell>
          <cell r="H274" t="str">
            <v>Int</v>
          </cell>
          <cell r="I274">
            <v>14</v>
          </cell>
          <cell r="J274" t="str">
            <v>1920x1080</v>
          </cell>
          <cell r="L274" t="str">
            <v>Standard</v>
          </cell>
          <cell r="M274" t="str">
            <v>_1</v>
          </cell>
          <cell r="P274">
            <v>1</v>
          </cell>
          <cell r="R274">
            <v>1</v>
          </cell>
          <cell r="W274">
            <v>1</v>
          </cell>
          <cell r="AA274">
            <v>1</v>
          </cell>
          <cell r="AB274">
            <v>1</v>
          </cell>
          <cell r="AI274">
            <v>1</v>
          </cell>
        </row>
        <row r="275">
          <cell r="C275" t="str">
            <v>TravelMate Spin B311R-31</v>
          </cell>
          <cell r="D275" t="str">
            <v>Mini (&lt;12")</v>
          </cell>
          <cell r="E275" t="str">
            <v>Commercial</v>
          </cell>
          <cell r="F275" t="str">
            <v>Intel</v>
          </cell>
          <cell r="G275" t="str">
            <v>Gemini Lake</v>
          </cell>
          <cell r="H275" t="str">
            <v>Int</v>
          </cell>
          <cell r="I275">
            <v>11</v>
          </cell>
          <cell r="J275" t="str">
            <v>1366x768</v>
          </cell>
          <cell r="K275" t="str">
            <v>Touch</v>
          </cell>
          <cell r="L275" t="str">
            <v>Budget</v>
          </cell>
          <cell r="M275" t="str">
            <v>_8</v>
          </cell>
          <cell r="O275">
            <v>1</v>
          </cell>
          <cell r="R275">
            <v>1</v>
          </cell>
          <cell r="U275">
            <v>1</v>
          </cell>
          <cell r="V275">
            <v>1</v>
          </cell>
          <cell r="AE275">
            <v>1</v>
          </cell>
        </row>
        <row r="276">
          <cell r="C276" t="str">
            <v>TravelMate X314-51-M</v>
          </cell>
          <cell r="D276" t="str">
            <v>Light (13"-14")</v>
          </cell>
          <cell r="E276" t="str">
            <v>Commercial</v>
          </cell>
          <cell r="F276" t="str">
            <v>Intel</v>
          </cell>
          <cell r="G276" t="str">
            <v>Whiskey Lake</v>
          </cell>
          <cell r="H276" t="str">
            <v>Int</v>
          </cell>
          <cell r="I276">
            <v>14</v>
          </cell>
          <cell r="J276" t="str">
            <v>1920x1080</v>
          </cell>
          <cell r="L276" t="str">
            <v>Standard</v>
          </cell>
          <cell r="M276" t="str">
            <v>_1</v>
          </cell>
          <cell r="P276">
            <v>1</v>
          </cell>
          <cell r="R276">
            <v>1</v>
          </cell>
          <cell r="W276">
            <v>1</v>
          </cell>
          <cell r="AC276">
            <v>1</v>
          </cell>
          <cell r="AF276">
            <v>1</v>
          </cell>
          <cell r="AI276">
            <v>1</v>
          </cell>
        </row>
        <row r="277">
          <cell r="C277" t="str">
            <v>TravelMate X314-51-MG</v>
          </cell>
          <cell r="D277" t="str">
            <v>Light (13"-14")</v>
          </cell>
          <cell r="E277" t="str">
            <v>Commercial</v>
          </cell>
          <cell r="F277" t="str">
            <v>Intel</v>
          </cell>
          <cell r="G277" t="str">
            <v>Whiskey Lake</v>
          </cell>
          <cell r="H277" t="str">
            <v>MX230</v>
          </cell>
          <cell r="I277">
            <v>14</v>
          </cell>
          <cell r="J277" t="str">
            <v>1920x1080</v>
          </cell>
          <cell r="L277" t="str">
            <v>Standard</v>
          </cell>
          <cell r="M277" t="str">
            <v>_9</v>
          </cell>
          <cell r="P277">
            <v>1</v>
          </cell>
          <cell r="S277">
            <v>1</v>
          </cell>
          <cell r="W277">
            <v>1</v>
          </cell>
          <cell r="AC277">
            <v>1</v>
          </cell>
          <cell r="AG277">
            <v>1</v>
          </cell>
          <cell r="AI277">
            <v>1</v>
          </cell>
        </row>
        <row r="278">
          <cell r="C278" t="str">
            <v>TravelMate X514-51</v>
          </cell>
          <cell r="D278" t="str">
            <v>Light (13"-14")</v>
          </cell>
          <cell r="E278" t="str">
            <v>Commercial</v>
          </cell>
          <cell r="F278" t="str">
            <v>Intel</v>
          </cell>
          <cell r="G278" t="str">
            <v>Whiskey Lake</v>
          </cell>
          <cell r="H278" t="str">
            <v>Int</v>
          </cell>
          <cell r="I278">
            <v>14</v>
          </cell>
          <cell r="J278" t="str">
            <v>1920x1080</v>
          </cell>
          <cell r="L278" t="str">
            <v>Standard</v>
          </cell>
          <cell r="M278" t="str">
            <v>_1</v>
          </cell>
          <cell r="P278">
            <v>1</v>
          </cell>
          <cell r="R278">
            <v>1</v>
          </cell>
          <cell r="W278">
            <v>1</v>
          </cell>
          <cell r="AA278">
            <v>1</v>
          </cell>
          <cell r="AB278">
            <v>1</v>
          </cell>
          <cell r="AI278">
            <v>1</v>
          </cell>
        </row>
        <row r="279">
          <cell r="C279" t="str">
            <v>Macbook 12</v>
          </cell>
          <cell r="D279" t="str">
            <v>Mini (&lt;12")</v>
          </cell>
          <cell r="E279" t="str">
            <v>Consumer</v>
          </cell>
          <cell r="F279" t="str">
            <v>Intel</v>
          </cell>
          <cell r="G279" t="str">
            <v>Broadwell-Y</v>
          </cell>
          <cell r="H279" t="str">
            <v>Int</v>
          </cell>
          <cell r="I279">
            <v>12</v>
          </cell>
          <cell r="J279" t="str">
            <v>2304x1440</v>
          </cell>
          <cell r="L279" t="str">
            <v>Extra Mobile</v>
          </cell>
          <cell r="M279" t="str">
            <v>_1</v>
          </cell>
          <cell r="R279">
            <v>1</v>
          </cell>
          <cell r="V279">
            <v>1</v>
          </cell>
          <cell r="AA279">
            <v>1</v>
          </cell>
          <cell r="AE279">
            <v>1</v>
          </cell>
          <cell r="AI279">
            <v>1</v>
          </cell>
        </row>
        <row r="280">
          <cell r="C280" t="str">
            <v>Macbook 12 (K)</v>
          </cell>
          <cell r="D280" t="str">
            <v>Mini (&lt;12")</v>
          </cell>
          <cell r="E280" t="str">
            <v>Consumer</v>
          </cell>
          <cell r="F280" t="str">
            <v>Intel</v>
          </cell>
          <cell r="G280" t="str">
            <v>Kaby Lake-Y</v>
          </cell>
          <cell r="H280" t="str">
            <v>Int</v>
          </cell>
          <cell r="I280">
            <v>12</v>
          </cell>
          <cell r="J280" t="str">
            <v>2304x1440</v>
          </cell>
          <cell r="L280" t="str">
            <v>Extra Mobile</v>
          </cell>
          <cell r="M280" t="str">
            <v>_1</v>
          </cell>
          <cell r="R280">
            <v>1</v>
          </cell>
          <cell r="V280">
            <v>1</v>
          </cell>
          <cell r="AA280">
            <v>1</v>
          </cell>
          <cell r="AE280">
            <v>1</v>
          </cell>
          <cell r="AI280">
            <v>1</v>
          </cell>
        </row>
        <row r="281">
          <cell r="C281" t="str">
            <v>Macbook 12 (S)</v>
          </cell>
          <cell r="D281" t="str">
            <v>Mini (&lt;12")</v>
          </cell>
          <cell r="E281" t="str">
            <v>Consumer</v>
          </cell>
          <cell r="F281" t="str">
            <v>Intel</v>
          </cell>
          <cell r="G281" t="str">
            <v>Skylake-Y</v>
          </cell>
          <cell r="H281" t="str">
            <v>Int</v>
          </cell>
          <cell r="I281">
            <v>12</v>
          </cell>
          <cell r="J281" t="str">
            <v>2304x1440</v>
          </cell>
          <cell r="L281" t="str">
            <v>Extra Mobile</v>
          </cell>
          <cell r="M281" t="str">
            <v>_1</v>
          </cell>
          <cell r="R281">
            <v>1</v>
          </cell>
          <cell r="V281">
            <v>1</v>
          </cell>
          <cell r="AA281">
            <v>1</v>
          </cell>
          <cell r="AE281">
            <v>1</v>
          </cell>
          <cell r="AI281">
            <v>1</v>
          </cell>
        </row>
        <row r="282">
          <cell r="C282" t="str">
            <v>Macbook Air 13 (AL)</v>
          </cell>
          <cell r="D282" t="str">
            <v>Light (13"-14")</v>
          </cell>
          <cell r="E282" t="str">
            <v>Consumer</v>
          </cell>
          <cell r="F282" t="str">
            <v>Intel</v>
          </cell>
          <cell r="G282" t="str">
            <v>Amber Lake-Y</v>
          </cell>
          <cell r="H282" t="str">
            <v>Int</v>
          </cell>
          <cell r="I282">
            <v>13</v>
          </cell>
          <cell r="J282" t="str">
            <v>2304x1440/2560x1600</v>
          </cell>
          <cell r="L282" t="str">
            <v>Extra Mobile</v>
          </cell>
          <cell r="M282" t="str">
            <v>_1</v>
          </cell>
          <cell r="R282">
            <v>1</v>
          </cell>
          <cell r="W282">
            <v>1</v>
          </cell>
          <cell r="AA282">
            <v>1</v>
          </cell>
          <cell r="AE282">
            <v>1</v>
          </cell>
          <cell r="AI282">
            <v>1</v>
          </cell>
        </row>
        <row r="283">
          <cell r="C283" t="str">
            <v>Macbook Air 13 (IL)</v>
          </cell>
          <cell r="D283" t="str">
            <v>Light (13"-14")</v>
          </cell>
          <cell r="E283" t="str">
            <v>Consumer</v>
          </cell>
          <cell r="F283" t="str">
            <v>Intel</v>
          </cell>
          <cell r="G283" t="str">
            <v>Ice Lake</v>
          </cell>
          <cell r="H283" t="str">
            <v>Int</v>
          </cell>
          <cell r="I283">
            <v>13</v>
          </cell>
          <cell r="J283" t="str">
            <v>2304x1440/2560x1600</v>
          </cell>
          <cell r="L283" t="str">
            <v>Standard</v>
          </cell>
          <cell r="M283" t="str">
            <v>_5</v>
          </cell>
          <cell r="P283">
            <v>1</v>
          </cell>
          <cell r="R283">
            <v>1</v>
          </cell>
          <cell r="W283">
            <v>1</v>
          </cell>
          <cell r="AA283">
            <v>1</v>
          </cell>
          <cell r="AE283">
            <v>1</v>
          </cell>
          <cell r="AI283">
            <v>1</v>
          </cell>
        </row>
        <row r="284">
          <cell r="C284" t="str">
            <v>Macbook Air 13 (KY)</v>
          </cell>
          <cell r="D284" t="str">
            <v>Light (13"-14")</v>
          </cell>
          <cell r="E284" t="str">
            <v>Consumer</v>
          </cell>
          <cell r="F284" t="str">
            <v>Intel</v>
          </cell>
          <cell r="G284" t="str">
            <v>Kaby Lake-Y</v>
          </cell>
          <cell r="H284" t="str">
            <v>Int</v>
          </cell>
          <cell r="I284">
            <v>13</v>
          </cell>
          <cell r="J284" t="str">
            <v>2304x1440/2560x1600</v>
          </cell>
          <cell r="L284" t="str">
            <v>Extra Mobile</v>
          </cell>
          <cell r="M284" t="str">
            <v>_6</v>
          </cell>
          <cell r="R284">
            <v>1</v>
          </cell>
          <cell r="W284">
            <v>1</v>
          </cell>
          <cell r="AA284">
            <v>1</v>
          </cell>
          <cell r="AE284">
            <v>1</v>
          </cell>
          <cell r="AI284">
            <v>1</v>
          </cell>
        </row>
        <row r="285">
          <cell r="C285" t="str">
            <v>Macbook Air 13 2020 (M1)</v>
          </cell>
          <cell r="D285" t="str">
            <v>Light (13"-14")</v>
          </cell>
          <cell r="E285" t="str">
            <v>Consumer</v>
          </cell>
          <cell r="F285" t="str">
            <v>Apple</v>
          </cell>
          <cell r="G285" t="str">
            <v>Apple M1</v>
          </cell>
          <cell r="H285" t="str">
            <v>Int</v>
          </cell>
          <cell r="I285">
            <v>13</v>
          </cell>
          <cell r="J285" t="str">
            <v>2560x1600</v>
          </cell>
          <cell r="L285" t="str">
            <v>ARM</v>
          </cell>
          <cell r="M285" t="str">
            <v>_11</v>
          </cell>
          <cell r="P285">
            <v>1</v>
          </cell>
          <cell r="R285">
            <v>1</v>
          </cell>
          <cell r="W285">
            <v>1</v>
          </cell>
          <cell r="AA285">
            <v>1</v>
          </cell>
          <cell r="AE285">
            <v>1</v>
          </cell>
          <cell r="AI285">
            <v>1</v>
          </cell>
        </row>
        <row r="286">
          <cell r="C286" t="str">
            <v>Macbook Pro 13 (CL)</v>
          </cell>
          <cell r="D286" t="str">
            <v>Light (13"-14")</v>
          </cell>
          <cell r="E286" t="str">
            <v>Consumer</v>
          </cell>
          <cell r="F286" t="str">
            <v>Intel</v>
          </cell>
          <cell r="G286" t="str">
            <v>Coffee Lake</v>
          </cell>
          <cell r="H286" t="str">
            <v>Int</v>
          </cell>
          <cell r="I286">
            <v>13</v>
          </cell>
          <cell r="J286" t="str">
            <v>2560x1600</v>
          </cell>
          <cell r="L286" t="str">
            <v>Standard</v>
          </cell>
          <cell r="M286" t="str">
            <v>_1</v>
          </cell>
          <cell r="Q286">
            <v>1</v>
          </cell>
          <cell r="R286">
            <v>1</v>
          </cell>
          <cell r="W286">
            <v>1</v>
          </cell>
          <cell r="AA286">
            <v>1</v>
          </cell>
          <cell r="AC286">
            <v>1</v>
          </cell>
          <cell r="AG286">
            <v>1</v>
          </cell>
          <cell r="AI286">
            <v>1</v>
          </cell>
        </row>
        <row r="287">
          <cell r="C287" t="str">
            <v>Macbook Pro 13 (IL)</v>
          </cell>
          <cell r="D287" t="str">
            <v>Light (13"-14")</v>
          </cell>
          <cell r="E287" t="str">
            <v>Consumer</v>
          </cell>
          <cell r="F287" t="str">
            <v>Intel</v>
          </cell>
          <cell r="G287" t="str">
            <v>Ice Lake</v>
          </cell>
          <cell r="H287" t="str">
            <v>Int</v>
          </cell>
          <cell r="I287">
            <v>13</v>
          </cell>
          <cell r="J287" t="str">
            <v>2560x1600</v>
          </cell>
          <cell r="L287" t="str">
            <v>Standard</v>
          </cell>
          <cell r="M287" t="str">
            <v>_5</v>
          </cell>
          <cell r="P287">
            <v>1</v>
          </cell>
          <cell r="R287">
            <v>1</v>
          </cell>
          <cell r="W287">
            <v>1</v>
          </cell>
          <cell r="AA287">
            <v>1</v>
          </cell>
          <cell r="AC287">
            <v>1</v>
          </cell>
          <cell r="AG287">
            <v>1</v>
          </cell>
          <cell r="AI287">
            <v>1</v>
          </cell>
        </row>
        <row r="288">
          <cell r="C288" t="str">
            <v>Macbook Pro 13 (K)</v>
          </cell>
          <cell r="D288" t="str">
            <v>Light (13"-14")</v>
          </cell>
          <cell r="E288" t="str">
            <v>Consumer</v>
          </cell>
          <cell r="F288" t="str">
            <v>Intel</v>
          </cell>
          <cell r="G288" t="str">
            <v>Kaby Lake</v>
          </cell>
          <cell r="H288" t="str">
            <v>Int</v>
          </cell>
          <cell r="I288">
            <v>13</v>
          </cell>
          <cell r="J288" t="str">
            <v>2560x1600</v>
          </cell>
          <cell r="L288" t="str">
            <v>Standard</v>
          </cell>
          <cell r="M288" t="str">
            <v>_1</v>
          </cell>
          <cell r="P288">
            <v>1</v>
          </cell>
          <cell r="R288">
            <v>1</v>
          </cell>
          <cell r="W288">
            <v>1</v>
          </cell>
          <cell r="AA288">
            <v>1</v>
          </cell>
          <cell r="AC288">
            <v>1</v>
          </cell>
          <cell r="AG288">
            <v>1</v>
          </cell>
          <cell r="AI288">
            <v>1</v>
          </cell>
        </row>
        <row r="289">
          <cell r="C289" t="str">
            <v>Macbook Pro 13 (S)</v>
          </cell>
          <cell r="D289" t="str">
            <v>Light (13"-14")</v>
          </cell>
          <cell r="E289" t="str">
            <v>Consumer</v>
          </cell>
          <cell r="F289" t="str">
            <v>Intel</v>
          </cell>
          <cell r="G289" t="str">
            <v>Skylake</v>
          </cell>
          <cell r="H289" t="str">
            <v>Int</v>
          </cell>
          <cell r="I289">
            <v>13</v>
          </cell>
          <cell r="J289" t="str">
            <v>2560x1600</v>
          </cell>
          <cell r="L289" t="str">
            <v>Standard</v>
          </cell>
          <cell r="M289" t="str">
            <v>_1</v>
          </cell>
          <cell r="P289">
            <v>1</v>
          </cell>
          <cell r="R289">
            <v>1</v>
          </cell>
          <cell r="W289">
            <v>1</v>
          </cell>
          <cell r="AA289">
            <v>1</v>
          </cell>
          <cell r="AC289">
            <v>1</v>
          </cell>
          <cell r="AG289">
            <v>1</v>
          </cell>
          <cell r="AI289">
            <v>1</v>
          </cell>
        </row>
        <row r="290">
          <cell r="C290" t="str">
            <v>Macbook Pro 13 2020 (M1)</v>
          </cell>
          <cell r="D290" t="str">
            <v>Light (13"-14")</v>
          </cell>
          <cell r="E290" t="str">
            <v>Consumer</v>
          </cell>
          <cell r="F290" t="str">
            <v>Apple</v>
          </cell>
          <cell r="G290" t="str">
            <v>Apple M1</v>
          </cell>
          <cell r="H290" t="str">
            <v>Int</v>
          </cell>
          <cell r="I290">
            <v>13</v>
          </cell>
          <cell r="J290" t="str">
            <v>2560x1600</v>
          </cell>
          <cell r="L290" t="str">
            <v>ARM</v>
          </cell>
          <cell r="M290" t="str">
            <v>_11</v>
          </cell>
          <cell r="P290">
            <v>1</v>
          </cell>
          <cell r="R290">
            <v>1</v>
          </cell>
          <cell r="W290">
            <v>1</v>
          </cell>
          <cell r="AA290">
            <v>1</v>
          </cell>
          <cell r="AC290">
            <v>1</v>
          </cell>
          <cell r="AG290">
            <v>1</v>
          </cell>
          <cell r="AI290">
            <v>1</v>
          </cell>
        </row>
        <row r="291">
          <cell r="C291" t="str">
            <v>Macbook Pro 15 (B)</v>
          </cell>
          <cell r="D291" t="str">
            <v>Full Size MS (15"&gt;, Mainstream Ex. GPU)</v>
          </cell>
          <cell r="E291" t="str">
            <v>Consumer</v>
          </cell>
          <cell r="F291" t="str">
            <v>Intel</v>
          </cell>
          <cell r="G291" t="str">
            <v>Broadwell</v>
          </cell>
          <cell r="H291" t="str">
            <v>Int/R9 M370</v>
          </cell>
          <cell r="I291">
            <v>15</v>
          </cell>
          <cell r="J291" t="str">
            <v>2880x1800</v>
          </cell>
          <cell r="L291" t="str">
            <v>Standard</v>
          </cell>
          <cell r="M291" t="str">
            <v>_1</v>
          </cell>
          <cell r="P291">
            <v>1</v>
          </cell>
          <cell r="R291">
            <v>1</v>
          </cell>
          <cell r="T291">
            <v>1</v>
          </cell>
          <cell r="X291">
            <v>1</v>
          </cell>
          <cell r="AA291">
            <v>1</v>
          </cell>
          <cell r="AC291">
            <v>1</v>
          </cell>
          <cell r="AG291">
            <v>1</v>
          </cell>
        </row>
        <row r="292">
          <cell r="C292" t="str">
            <v>Macbook Pro 15 (CL)</v>
          </cell>
          <cell r="D292" t="str">
            <v>Full Size GM (15"&gt; Gamer GPU)</v>
          </cell>
          <cell r="E292" t="str">
            <v>Consumer</v>
          </cell>
          <cell r="F292" t="str">
            <v>Intel</v>
          </cell>
          <cell r="G292" t="str">
            <v>Coffee Lake</v>
          </cell>
          <cell r="H292" t="str">
            <v>Pro 555/560</v>
          </cell>
          <cell r="I292">
            <v>15</v>
          </cell>
          <cell r="J292" t="str">
            <v>2880x1800</v>
          </cell>
          <cell r="L292" t="str">
            <v>Standard</v>
          </cell>
          <cell r="M292" t="str">
            <v>_1</v>
          </cell>
          <cell r="Q292">
            <v>1</v>
          </cell>
          <cell r="T292">
            <v>1</v>
          </cell>
          <cell r="X292">
            <v>1</v>
          </cell>
          <cell r="AA292">
            <v>1</v>
          </cell>
          <cell r="AC292">
            <v>1</v>
          </cell>
          <cell r="AG292">
            <v>1</v>
          </cell>
        </row>
        <row r="293">
          <cell r="C293" t="str">
            <v>Macbook Pro 15 (K)</v>
          </cell>
          <cell r="D293" t="str">
            <v>Full Size GM (15"&gt; Gamer GPU)</v>
          </cell>
          <cell r="E293" t="str">
            <v>Consumer</v>
          </cell>
          <cell r="F293" t="str">
            <v>Intel</v>
          </cell>
          <cell r="G293" t="str">
            <v>Kaby Lake</v>
          </cell>
          <cell r="H293" t="str">
            <v>Pro 555/560</v>
          </cell>
          <cell r="I293">
            <v>15</v>
          </cell>
          <cell r="J293" t="str">
            <v>2880x1800</v>
          </cell>
          <cell r="L293" t="str">
            <v>Standard</v>
          </cell>
          <cell r="M293" t="str">
            <v>_1</v>
          </cell>
          <cell r="P293">
            <v>1</v>
          </cell>
          <cell r="T293">
            <v>1</v>
          </cell>
          <cell r="X293">
            <v>1</v>
          </cell>
          <cell r="AA293">
            <v>1</v>
          </cell>
          <cell r="AC293">
            <v>1</v>
          </cell>
          <cell r="AG293">
            <v>1</v>
          </cell>
        </row>
        <row r="294">
          <cell r="C294" t="str">
            <v>Macbook Pro 15 (S)</v>
          </cell>
          <cell r="D294" t="str">
            <v>Full Size GM (15"&gt; Gamer GPU)</v>
          </cell>
          <cell r="E294" t="str">
            <v>Consumer</v>
          </cell>
          <cell r="F294" t="str">
            <v>Intel</v>
          </cell>
          <cell r="G294" t="str">
            <v>Skylake</v>
          </cell>
          <cell r="H294" t="str">
            <v>Pro 450</v>
          </cell>
          <cell r="I294">
            <v>15</v>
          </cell>
          <cell r="J294" t="str">
            <v>2880x1800</v>
          </cell>
          <cell r="L294" t="str">
            <v>Standard</v>
          </cell>
          <cell r="M294" t="str">
            <v>_1</v>
          </cell>
          <cell r="P294">
            <v>1</v>
          </cell>
          <cell r="T294">
            <v>1</v>
          </cell>
          <cell r="X294">
            <v>1</v>
          </cell>
          <cell r="AA294">
            <v>1</v>
          </cell>
          <cell r="AC294">
            <v>1</v>
          </cell>
          <cell r="AG294">
            <v>1</v>
          </cell>
        </row>
        <row r="295">
          <cell r="C295" t="str">
            <v>Macbook Pro 16</v>
          </cell>
          <cell r="D295" t="str">
            <v>Full Size GM (15"&gt; Gamer GPU)</v>
          </cell>
          <cell r="E295" t="str">
            <v>Consumer</v>
          </cell>
          <cell r="F295" t="str">
            <v>Intel</v>
          </cell>
          <cell r="G295" t="str">
            <v>Coffee Lake</v>
          </cell>
          <cell r="H295" t="str">
            <v>Pro 5300M/5500M</v>
          </cell>
          <cell r="I295">
            <v>16</v>
          </cell>
          <cell r="J295" t="str">
            <v>3072x1920</v>
          </cell>
          <cell r="L295" t="str">
            <v>Standard</v>
          </cell>
          <cell r="M295" t="str">
            <v>_1</v>
          </cell>
          <cell r="Q295">
            <v>1</v>
          </cell>
          <cell r="T295">
            <v>1</v>
          </cell>
          <cell r="Y295">
            <v>1</v>
          </cell>
          <cell r="AA295">
            <v>1</v>
          </cell>
          <cell r="AC295">
            <v>1</v>
          </cell>
          <cell r="AG295">
            <v>1</v>
          </cell>
        </row>
        <row r="296">
          <cell r="C296" t="str">
            <v>Asus B8230U</v>
          </cell>
          <cell r="D296" t="str">
            <v>Mini (&lt;12")</v>
          </cell>
          <cell r="E296" t="str">
            <v>Commercial</v>
          </cell>
          <cell r="F296" t="str">
            <v>Intel</v>
          </cell>
          <cell r="G296" t="str">
            <v>Skylake</v>
          </cell>
          <cell r="H296" t="str">
            <v>Int</v>
          </cell>
          <cell r="I296">
            <v>12</v>
          </cell>
          <cell r="J296" t="str">
            <v>1366x768</v>
          </cell>
          <cell r="L296" t="str">
            <v>Standard</v>
          </cell>
          <cell r="M296" t="str">
            <v>_1</v>
          </cell>
          <cell r="P296">
            <v>1</v>
          </cell>
          <cell r="R296">
            <v>1</v>
          </cell>
          <cell r="V296">
            <v>1</v>
          </cell>
          <cell r="AB296">
            <v>1</v>
          </cell>
          <cell r="AE296">
            <v>1</v>
          </cell>
          <cell r="AI296">
            <v>1</v>
          </cell>
        </row>
        <row r="297">
          <cell r="C297" t="str">
            <v>Asus B9440U</v>
          </cell>
          <cell r="D297" t="str">
            <v>Light (13"-14")</v>
          </cell>
          <cell r="E297" t="str">
            <v>Commercial</v>
          </cell>
          <cell r="F297" t="str">
            <v>Intel</v>
          </cell>
          <cell r="G297" t="str">
            <v>Kaby Lake</v>
          </cell>
          <cell r="H297" t="str">
            <v>Int</v>
          </cell>
          <cell r="I297">
            <v>14</v>
          </cell>
          <cell r="J297" t="str">
            <v>1920x1080</v>
          </cell>
          <cell r="L297" t="str">
            <v>Standard</v>
          </cell>
          <cell r="M297" t="str">
            <v>_1</v>
          </cell>
          <cell r="P297">
            <v>1</v>
          </cell>
          <cell r="R297">
            <v>1</v>
          </cell>
          <cell r="W297">
            <v>1</v>
          </cell>
          <cell r="AA297">
            <v>1</v>
          </cell>
          <cell r="AB297">
            <v>1</v>
          </cell>
          <cell r="AI297">
            <v>1</v>
          </cell>
        </row>
        <row r="298">
          <cell r="C298" t="str">
            <v>Asus D409D</v>
          </cell>
          <cell r="D298" t="str">
            <v>Light (13"-14")</v>
          </cell>
          <cell r="E298" t="str">
            <v>Consumer</v>
          </cell>
          <cell r="F298" t="str">
            <v>AMD</v>
          </cell>
          <cell r="G298" t="str">
            <v>Picasso</v>
          </cell>
          <cell r="H298" t="str">
            <v>Int</v>
          </cell>
          <cell r="I298">
            <v>14</v>
          </cell>
          <cell r="J298" t="str">
            <v>1920x1080</v>
          </cell>
          <cell r="L298" t="str">
            <v>Standard</v>
          </cell>
          <cell r="M298" t="str">
            <v>_8</v>
          </cell>
          <cell r="N298" t="str">
            <v>8 20</v>
          </cell>
          <cell r="P298">
            <v>1</v>
          </cell>
          <cell r="R298">
            <v>1</v>
          </cell>
          <cell r="W298">
            <v>1</v>
          </cell>
          <cell r="AF298">
            <v>1</v>
          </cell>
          <cell r="AI298">
            <v>1</v>
          </cell>
        </row>
        <row r="299">
          <cell r="C299" t="str">
            <v>Asus D415D</v>
          </cell>
          <cell r="D299" t="str">
            <v>Light (13"-14")</v>
          </cell>
          <cell r="E299" t="str">
            <v>Consumer</v>
          </cell>
          <cell r="F299" t="str">
            <v>AMD</v>
          </cell>
          <cell r="G299" t="str">
            <v>Picasso</v>
          </cell>
          <cell r="H299" t="str">
            <v>Int</v>
          </cell>
          <cell r="I299">
            <v>14</v>
          </cell>
          <cell r="J299" t="str">
            <v>1920x1080</v>
          </cell>
          <cell r="L299" t="str">
            <v>Standard</v>
          </cell>
          <cell r="M299" t="str">
            <v>_15</v>
          </cell>
          <cell r="P299">
            <v>1</v>
          </cell>
          <cell r="R299">
            <v>1</v>
          </cell>
          <cell r="W299">
            <v>1</v>
          </cell>
          <cell r="AF299">
            <v>1</v>
          </cell>
          <cell r="AI299">
            <v>1</v>
          </cell>
        </row>
        <row r="300">
          <cell r="C300" t="str">
            <v>Asus D515D</v>
          </cell>
          <cell r="D300" t="str">
            <v>Full Size LE (15"&gt;, Int GPU)</v>
          </cell>
          <cell r="E300" t="str">
            <v>Consumer</v>
          </cell>
          <cell r="F300" t="str">
            <v>AMD</v>
          </cell>
          <cell r="G300" t="str">
            <v>Picasso</v>
          </cell>
          <cell r="H300" t="str">
            <v>Int</v>
          </cell>
          <cell r="I300">
            <v>15</v>
          </cell>
          <cell r="J300" t="str">
            <v>1920x1080</v>
          </cell>
          <cell r="L300" t="str">
            <v>Standard</v>
          </cell>
          <cell r="M300" t="str">
            <v>_15</v>
          </cell>
          <cell r="P300">
            <v>1</v>
          </cell>
          <cell r="R300">
            <v>1</v>
          </cell>
          <cell r="X300">
            <v>1</v>
          </cell>
          <cell r="AF300">
            <v>1</v>
          </cell>
          <cell r="AH300">
            <v>1</v>
          </cell>
        </row>
        <row r="301">
          <cell r="C301" t="str">
            <v>Asus D541N</v>
          </cell>
          <cell r="D301" t="str">
            <v>Full Size LE (15"&gt;, Int GPU)</v>
          </cell>
          <cell r="E301" t="str">
            <v>Consumer</v>
          </cell>
          <cell r="F301" t="str">
            <v>Intel</v>
          </cell>
          <cell r="G301" t="str">
            <v>Apollo Lake</v>
          </cell>
          <cell r="H301" t="str">
            <v>Int</v>
          </cell>
          <cell r="I301">
            <v>15</v>
          </cell>
          <cell r="J301" t="str">
            <v>1366x768</v>
          </cell>
          <cell r="L301" t="str">
            <v>Budget</v>
          </cell>
          <cell r="M301" t="str">
            <v>_1</v>
          </cell>
          <cell r="O301">
            <v>1</v>
          </cell>
          <cell r="R301">
            <v>1</v>
          </cell>
          <cell r="X301">
            <v>1</v>
          </cell>
          <cell r="AE301">
            <v>1</v>
          </cell>
        </row>
        <row r="302">
          <cell r="C302" t="str">
            <v>Asus Duo GX550L</v>
          </cell>
          <cell r="D302" t="str">
            <v>Full Size GM (15"&gt; Gamer GPU)</v>
          </cell>
          <cell r="E302" t="str">
            <v>Consumer</v>
          </cell>
          <cell r="F302" t="str">
            <v>Intel</v>
          </cell>
          <cell r="G302" t="str">
            <v>Comet Lake-H</v>
          </cell>
          <cell r="H302" t="str">
            <v>RTX2070/RTX2080</v>
          </cell>
          <cell r="I302" t="str">
            <v>15+ScreenPad</v>
          </cell>
          <cell r="J302" t="str">
            <v>1920x1080/3840x2160+ScreenPad</v>
          </cell>
          <cell r="K302" t="str">
            <v>Touch</v>
          </cell>
          <cell r="L302" t="str">
            <v>Standard</v>
          </cell>
          <cell r="M302" t="str">
            <v>_6</v>
          </cell>
          <cell r="Q302">
            <v>1</v>
          </cell>
          <cell r="T302">
            <v>1</v>
          </cell>
          <cell r="X302">
            <v>1</v>
          </cell>
          <cell r="AG302">
            <v>1</v>
          </cell>
        </row>
        <row r="303">
          <cell r="C303" t="str">
            <v>Asus A516J</v>
          </cell>
          <cell r="D303" t="str">
            <v>Full Size LE (15"&gt;, Int GPU)</v>
          </cell>
          <cell r="E303" t="str">
            <v>Consumer</v>
          </cell>
          <cell r="F303" t="str">
            <v>Intel</v>
          </cell>
          <cell r="G303" t="str">
            <v>Ice Lake</v>
          </cell>
          <cell r="H303" t="str">
            <v>Int</v>
          </cell>
          <cell r="I303">
            <v>15</v>
          </cell>
          <cell r="J303" t="str">
            <v>1920x1080</v>
          </cell>
          <cell r="L303" t="str">
            <v>Standard</v>
          </cell>
          <cell r="M303" t="str">
            <v>_14</v>
          </cell>
          <cell r="P303">
            <v>1</v>
          </cell>
          <cell r="R303">
            <v>1</v>
          </cell>
          <cell r="X303">
            <v>1</v>
          </cell>
          <cell r="AF303">
            <v>1</v>
          </cell>
          <cell r="AH303">
            <v>1</v>
          </cell>
        </row>
        <row r="304">
          <cell r="C304" t="str">
            <v>Asus A516M</v>
          </cell>
          <cell r="D304" t="str">
            <v>Full Size LE (15"&gt;, Int GPU)</v>
          </cell>
          <cell r="E304" t="str">
            <v>Consumer</v>
          </cell>
          <cell r="F304" t="str">
            <v>Intel</v>
          </cell>
          <cell r="G304" t="str">
            <v>Gemini Lake</v>
          </cell>
          <cell r="H304" t="str">
            <v>Int</v>
          </cell>
          <cell r="I304">
            <v>15</v>
          </cell>
          <cell r="J304" t="str">
            <v>1366x768</v>
          </cell>
          <cell r="L304" t="str">
            <v>Budget</v>
          </cell>
          <cell r="M304" t="str">
            <v>_17</v>
          </cell>
          <cell r="O304">
            <v>1</v>
          </cell>
          <cell r="R304">
            <v>1</v>
          </cell>
          <cell r="X304">
            <v>1</v>
          </cell>
          <cell r="AE304">
            <v>1</v>
          </cell>
        </row>
        <row r="305">
          <cell r="C305" t="str">
            <v>Asus E202S</v>
          </cell>
          <cell r="D305" t="str">
            <v>Mini (&lt;12")</v>
          </cell>
          <cell r="E305" t="str">
            <v>Consumer</v>
          </cell>
          <cell r="F305" t="str">
            <v>Intel</v>
          </cell>
          <cell r="G305" t="str">
            <v>Braswell</v>
          </cell>
          <cell r="H305" t="str">
            <v>Int</v>
          </cell>
          <cell r="I305">
            <v>11</v>
          </cell>
          <cell r="J305" t="str">
            <v>1366x768</v>
          </cell>
          <cell r="L305" t="str">
            <v>Budget</v>
          </cell>
          <cell r="M305" t="str">
            <v>_1</v>
          </cell>
          <cell r="O305">
            <v>1</v>
          </cell>
          <cell r="R305">
            <v>1</v>
          </cell>
          <cell r="V305">
            <v>1</v>
          </cell>
          <cell r="AE305">
            <v>1</v>
          </cell>
        </row>
        <row r="306">
          <cell r="C306" t="str">
            <v>Asus E203M</v>
          </cell>
          <cell r="D306" t="str">
            <v>Mini (&lt;12")</v>
          </cell>
          <cell r="E306" t="str">
            <v>Consumer</v>
          </cell>
          <cell r="F306" t="str">
            <v>Intel</v>
          </cell>
          <cell r="G306" t="str">
            <v>Gemini Lake</v>
          </cell>
          <cell r="H306" t="str">
            <v>Int</v>
          </cell>
          <cell r="I306">
            <v>11</v>
          </cell>
          <cell r="J306" t="str">
            <v>1366x768</v>
          </cell>
          <cell r="L306" t="str">
            <v>Budget</v>
          </cell>
          <cell r="M306" t="str">
            <v>_2</v>
          </cell>
          <cell r="O306">
            <v>1</v>
          </cell>
          <cell r="R306">
            <v>1</v>
          </cell>
          <cell r="V306">
            <v>1</v>
          </cell>
          <cell r="AE306">
            <v>1</v>
          </cell>
        </row>
        <row r="307">
          <cell r="C307" t="str">
            <v>Asus E203N</v>
          </cell>
          <cell r="D307" t="str">
            <v>Mini (&lt;12")</v>
          </cell>
          <cell r="E307" t="str">
            <v>Consumer</v>
          </cell>
          <cell r="F307" t="str">
            <v>Intel</v>
          </cell>
          <cell r="G307" t="str">
            <v>Apollo Lake</v>
          </cell>
          <cell r="H307" t="str">
            <v>Int</v>
          </cell>
          <cell r="I307">
            <v>11</v>
          </cell>
          <cell r="J307" t="str">
            <v>1366x768</v>
          </cell>
          <cell r="L307" t="str">
            <v>Budget</v>
          </cell>
          <cell r="M307" t="str">
            <v>_2</v>
          </cell>
          <cell r="O307">
            <v>1</v>
          </cell>
          <cell r="R307">
            <v>1</v>
          </cell>
          <cell r="V307">
            <v>1</v>
          </cell>
          <cell r="AE307">
            <v>1</v>
          </cell>
        </row>
        <row r="308">
          <cell r="C308" t="str">
            <v>Asus E210M</v>
          </cell>
          <cell r="D308" t="str">
            <v>Mini (&lt;12")</v>
          </cell>
          <cell r="E308" t="str">
            <v>Consumer</v>
          </cell>
          <cell r="F308" t="str">
            <v>Intel</v>
          </cell>
          <cell r="G308" t="str">
            <v>Gemini Lake</v>
          </cell>
          <cell r="H308" t="str">
            <v>Int</v>
          </cell>
          <cell r="I308">
            <v>11</v>
          </cell>
          <cell r="J308" t="str">
            <v>1366x768</v>
          </cell>
          <cell r="L308" t="str">
            <v>Budget</v>
          </cell>
          <cell r="M308" t="str">
            <v>_2</v>
          </cell>
          <cell r="O308">
            <v>1</v>
          </cell>
          <cell r="R308">
            <v>1</v>
          </cell>
          <cell r="V308">
            <v>1</v>
          </cell>
          <cell r="AE308">
            <v>1</v>
          </cell>
        </row>
        <row r="309">
          <cell r="C309" t="str">
            <v>Asus E402S</v>
          </cell>
          <cell r="D309" t="str">
            <v>Light (13"-14")</v>
          </cell>
          <cell r="E309" t="str">
            <v>Consumer</v>
          </cell>
          <cell r="F309" t="str">
            <v>Intel</v>
          </cell>
          <cell r="G309" t="str">
            <v>Braswell</v>
          </cell>
          <cell r="H309" t="str">
            <v>Int</v>
          </cell>
          <cell r="I309">
            <v>14</v>
          </cell>
          <cell r="J309" t="str">
            <v>1366x768</v>
          </cell>
          <cell r="L309" t="str">
            <v>Budget</v>
          </cell>
          <cell r="M309" t="str">
            <v>_1</v>
          </cell>
          <cell r="O309">
            <v>1</v>
          </cell>
          <cell r="R309">
            <v>1</v>
          </cell>
          <cell r="W309">
            <v>1</v>
          </cell>
          <cell r="AE309">
            <v>1</v>
          </cell>
        </row>
        <row r="310">
          <cell r="C310" t="str">
            <v>Asus E402Y</v>
          </cell>
          <cell r="D310" t="str">
            <v>Light (13"-14")</v>
          </cell>
          <cell r="E310" t="str">
            <v>Consumer</v>
          </cell>
          <cell r="F310" t="str">
            <v>AMD</v>
          </cell>
          <cell r="G310" t="str">
            <v>Carrizo-L</v>
          </cell>
          <cell r="H310" t="str">
            <v>Int</v>
          </cell>
          <cell r="I310">
            <v>14</v>
          </cell>
          <cell r="J310" t="str">
            <v>1366x768</v>
          </cell>
          <cell r="L310" t="str">
            <v>Budget</v>
          </cell>
          <cell r="M310" t="str">
            <v>_1</v>
          </cell>
          <cell r="O310">
            <v>1</v>
          </cell>
          <cell r="R310">
            <v>1</v>
          </cell>
          <cell r="W310">
            <v>1</v>
          </cell>
          <cell r="AE310">
            <v>1</v>
          </cell>
        </row>
        <row r="311">
          <cell r="C311" t="str">
            <v>Asus E406M</v>
          </cell>
          <cell r="D311" t="str">
            <v>Light (13"-14")</v>
          </cell>
          <cell r="E311" t="str">
            <v>Consumer</v>
          </cell>
          <cell r="F311" t="str">
            <v>Intel</v>
          </cell>
          <cell r="G311" t="str">
            <v>Gemini Lake</v>
          </cell>
          <cell r="H311" t="str">
            <v>Int</v>
          </cell>
          <cell r="I311">
            <v>14</v>
          </cell>
          <cell r="J311" t="str">
            <v>1366x768</v>
          </cell>
          <cell r="L311" t="str">
            <v>Budget</v>
          </cell>
          <cell r="M311" t="str">
            <v>_5</v>
          </cell>
          <cell r="O311">
            <v>1</v>
          </cell>
          <cell r="R311">
            <v>1</v>
          </cell>
          <cell r="W311">
            <v>1</v>
          </cell>
          <cell r="AE311">
            <v>1</v>
          </cell>
        </row>
        <row r="312">
          <cell r="C312" t="str">
            <v>Asus E406S</v>
          </cell>
          <cell r="D312" t="str">
            <v>Light (13"-14")</v>
          </cell>
          <cell r="E312" t="str">
            <v>Consumer</v>
          </cell>
          <cell r="F312" t="str">
            <v>Intel</v>
          </cell>
          <cell r="G312" t="str">
            <v>Braswell</v>
          </cell>
          <cell r="H312" t="str">
            <v>Int</v>
          </cell>
          <cell r="I312">
            <v>14</v>
          </cell>
          <cell r="J312" t="str">
            <v>1366x768</v>
          </cell>
          <cell r="L312" t="str">
            <v>Budget</v>
          </cell>
          <cell r="M312" t="str">
            <v>_1</v>
          </cell>
          <cell r="O312">
            <v>1</v>
          </cell>
          <cell r="R312">
            <v>1</v>
          </cell>
          <cell r="W312">
            <v>1</v>
          </cell>
          <cell r="AE312">
            <v>1</v>
          </cell>
        </row>
        <row r="313">
          <cell r="C313" t="str">
            <v>Asus E410M</v>
          </cell>
          <cell r="D313" t="str">
            <v>Light (13"-14")</v>
          </cell>
          <cell r="E313" t="str">
            <v>Consumer</v>
          </cell>
          <cell r="F313" t="str">
            <v>Intel</v>
          </cell>
          <cell r="G313" t="str">
            <v>Gemini Lake</v>
          </cell>
          <cell r="H313" t="str">
            <v>Int</v>
          </cell>
          <cell r="I313">
            <v>14</v>
          </cell>
          <cell r="J313" t="str">
            <v>1920x1080</v>
          </cell>
          <cell r="L313" t="str">
            <v>Budget</v>
          </cell>
          <cell r="M313" t="str">
            <v>_14</v>
          </cell>
          <cell r="O313">
            <v>1</v>
          </cell>
          <cell r="R313">
            <v>1</v>
          </cell>
          <cell r="W313">
            <v>1</v>
          </cell>
          <cell r="AE313">
            <v>1</v>
          </cell>
        </row>
        <row r="314">
          <cell r="C314" t="str">
            <v>Asus E502S</v>
          </cell>
          <cell r="D314" t="str">
            <v>Full Size LE (15"&gt;, Int GPU)</v>
          </cell>
          <cell r="E314" t="str">
            <v>Consumer</v>
          </cell>
          <cell r="F314" t="str">
            <v>Intel</v>
          </cell>
          <cell r="G314" t="str">
            <v>Braswell</v>
          </cell>
          <cell r="H314" t="str">
            <v>Int</v>
          </cell>
          <cell r="I314">
            <v>15</v>
          </cell>
          <cell r="J314" t="str">
            <v>1366x768</v>
          </cell>
          <cell r="L314" t="str">
            <v>Budget</v>
          </cell>
          <cell r="M314" t="str">
            <v>_1</v>
          </cell>
          <cell r="O314">
            <v>1</v>
          </cell>
          <cell r="R314">
            <v>1</v>
          </cell>
          <cell r="X314">
            <v>1</v>
          </cell>
          <cell r="AE314">
            <v>1</v>
          </cell>
        </row>
        <row r="315">
          <cell r="C315" t="str">
            <v>Asus X415J</v>
          </cell>
          <cell r="D315" t="str">
            <v>Light (13"-14")</v>
          </cell>
          <cell r="E315" t="str">
            <v>Consumer</v>
          </cell>
          <cell r="F315" t="str">
            <v>Intel</v>
          </cell>
          <cell r="G315" t="str">
            <v>Ice Lake</v>
          </cell>
          <cell r="H315" t="str">
            <v>Int</v>
          </cell>
          <cell r="I315">
            <v>14</v>
          </cell>
          <cell r="J315" t="str">
            <v>1920x1080</v>
          </cell>
          <cell r="L315" t="str">
            <v>Standard</v>
          </cell>
          <cell r="M315" t="str">
            <v>_11</v>
          </cell>
          <cell r="P315">
            <v>1</v>
          </cell>
          <cell r="R315">
            <v>1</v>
          </cell>
          <cell r="W315">
            <v>1</v>
          </cell>
          <cell r="AF315">
            <v>1</v>
          </cell>
          <cell r="AI315">
            <v>1</v>
          </cell>
        </row>
        <row r="316">
          <cell r="C316" t="str">
            <v>Asus FA506I</v>
          </cell>
          <cell r="D316" t="str">
            <v>Full Size GM (15"&gt; Gamer GPU)</v>
          </cell>
          <cell r="E316" t="str">
            <v>Consumer</v>
          </cell>
          <cell r="F316" t="str">
            <v>AMD</v>
          </cell>
          <cell r="G316" t="str">
            <v>Renior-H</v>
          </cell>
          <cell r="H316" t="str">
            <v>GTX1660</v>
          </cell>
          <cell r="I316">
            <v>15</v>
          </cell>
          <cell r="J316" t="str">
            <v>1920x1080</v>
          </cell>
          <cell r="L316" t="str">
            <v>Standard</v>
          </cell>
          <cell r="M316" t="str">
            <v>_11</v>
          </cell>
          <cell r="Q316">
            <v>1</v>
          </cell>
          <cell r="T316">
            <v>1</v>
          </cell>
          <cell r="X316">
            <v>1</v>
          </cell>
          <cell r="AG316">
            <v>1</v>
          </cell>
          <cell r="AH316">
            <v>1</v>
          </cell>
        </row>
        <row r="317">
          <cell r="C317" t="str">
            <v>Asus FX502V</v>
          </cell>
          <cell r="D317" t="str">
            <v>Full Size GM (15"&gt; Gamer GPU)</v>
          </cell>
          <cell r="E317" t="str">
            <v>Consumer</v>
          </cell>
          <cell r="F317" t="str">
            <v>Intel</v>
          </cell>
          <cell r="G317" t="str">
            <v>Skylake</v>
          </cell>
          <cell r="H317" t="str">
            <v>GTX1060</v>
          </cell>
          <cell r="I317">
            <v>15</v>
          </cell>
          <cell r="J317" t="str">
            <v>1920x1080</v>
          </cell>
          <cell r="L317" t="str">
            <v>Standard</v>
          </cell>
          <cell r="M317" t="str">
            <v>_1</v>
          </cell>
          <cell r="P317">
            <v>1</v>
          </cell>
          <cell r="T317">
            <v>1</v>
          </cell>
          <cell r="X317">
            <v>1</v>
          </cell>
          <cell r="AG317">
            <v>1</v>
          </cell>
        </row>
        <row r="318">
          <cell r="C318" t="str">
            <v>Asus FX503V</v>
          </cell>
          <cell r="D318" t="str">
            <v>Full Size GM (15"&gt; Gamer GPU)</v>
          </cell>
          <cell r="E318" t="str">
            <v>Consumer</v>
          </cell>
          <cell r="F318" t="str">
            <v>Intel</v>
          </cell>
          <cell r="G318" t="str">
            <v>Kaby Lake</v>
          </cell>
          <cell r="H318" t="str">
            <v>GTX1050</v>
          </cell>
          <cell r="I318">
            <v>15</v>
          </cell>
          <cell r="J318" t="str">
            <v>1920x1080</v>
          </cell>
          <cell r="L318" t="str">
            <v>Standard</v>
          </cell>
          <cell r="M318" t="str">
            <v>_1</v>
          </cell>
          <cell r="P318">
            <v>1</v>
          </cell>
          <cell r="T318">
            <v>1</v>
          </cell>
          <cell r="X318">
            <v>1</v>
          </cell>
          <cell r="AG318">
            <v>1</v>
          </cell>
          <cell r="AH318">
            <v>1</v>
          </cell>
        </row>
        <row r="319">
          <cell r="C319" t="str">
            <v>Asus FX504G</v>
          </cell>
          <cell r="D319" t="str">
            <v>Full Size GM (15"&gt; Gamer GPU)</v>
          </cell>
          <cell r="E319" t="str">
            <v>Consumer</v>
          </cell>
          <cell r="F319" t="str">
            <v>Intel</v>
          </cell>
          <cell r="G319" t="str">
            <v>Coffee Lake</v>
          </cell>
          <cell r="H319" t="str">
            <v>GTX1050</v>
          </cell>
          <cell r="I319">
            <v>15</v>
          </cell>
          <cell r="J319" t="str">
            <v>1920x1080</v>
          </cell>
          <cell r="L319" t="str">
            <v>Standard</v>
          </cell>
          <cell r="M319" t="str">
            <v>_1</v>
          </cell>
          <cell r="Q319">
            <v>1</v>
          </cell>
          <cell r="T319">
            <v>1</v>
          </cell>
          <cell r="X319">
            <v>1</v>
          </cell>
          <cell r="AG319">
            <v>1</v>
          </cell>
          <cell r="AH319">
            <v>1</v>
          </cell>
        </row>
        <row r="320">
          <cell r="C320" t="str">
            <v>Asus FX505D</v>
          </cell>
          <cell r="D320" t="str">
            <v>Full Size GM (15"&gt; Gamer GPU)</v>
          </cell>
          <cell r="E320" t="str">
            <v>Consumer</v>
          </cell>
          <cell r="F320" t="str">
            <v>AMD</v>
          </cell>
          <cell r="G320" t="str">
            <v>Picasso</v>
          </cell>
          <cell r="H320" t="str">
            <v>RX560</v>
          </cell>
          <cell r="I320">
            <v>15</v>
          </cell>
          <cell r="J320" t="str">
            <v>1920x1080</v>
          </cell>
          <cell r="L320" t="str">
            <v>Standard</v>
          </cell>
          <cell r="M320" t="str">
            <v>_1</v>
          </cell>
          <cell r="P320">
            <v>1</v>
          </cell>
          <cell r="T320">
            <v>1</v>
          </cell>
          <cell r="X320">
            <v>1</v>
          </cell>
          <cell r="AG320">
            <v>1</v>
          </cell>
        </row>
        <row r="321">
          <cell r="C321" t="str">
            <v>Asus FX505G</v>
          </cell>
          <cell r="D321" t="str">
            <v>Full Size GM (15"&gt; Gamer GPU)</v>
          </cell>
          <cell r="E321" t="str">
            <v>Consumer</v>
          </cell>
          <cell r="F321" t="str">
            <v>Intel</v>
          </cell>
          <cell r="G321" t="str">
            <v>Coffee Lake</v>
          </cell>
          <cell r="H321" t="str">
            <v>GTX1050Ti/GTX1060</v>
          </cell>
          <cell r="I321">
            <v>15</v>
          </cell>
          <cell r="J321" t="str">
            <v>1920x1080</v>
          </cell>
          <cell r="L321" t="str">
            <v>Standard</v>
          </cell>
          <cell r="M321" t="str">
            <v>_1</v>
          </cell>
          <cell r="Q321">
            <v>1</v>
          </cell>
          <cell r="T321">
            <v>1</v>
          </cell>
          <cell r="X321">
            <v>1</v>
          </cell>
          <cell r="AG321">
            <v>1</v>
          </cell>
        </row>
        <row r="322">
          <cell r="C322" t="str">
            <v>Asus FX506I</v>
          </cell>
          <cell r="D322" t="str">
            <v>Full Size GM (15"&gt; Gamer GPU)</v>
          </cell>
          <cell r="E322" t="str">
            <v>Consumer</v>
          </cell>
          <cell r="F322" t="str">
            <v>AMD</v>
          </cell>
          <cell r="G322" t="str">
            <v>Renior-H</v>
          </cell>
          <cell r="H322" t="str">
            <v>GTX1650/GTX1660/RTX2060</v>
          </cell>
          <cell r="I322">
            <v>15</v>
          </cell>
          <cell r="J322" t="str">
            <v>1920x1080</v>
          </cell>
          <cell r="L322" t="str">
            <v>Standard</v>
          </cell>
          <cell r="M322" t="str">
            <v>_5</v>
          </cell>
          <cell r="Q322">
            <v>1</v>
          </cell>
          <cell r="T322">
            <v>1</v>
          </cell>
          <cell r="X322">
            <v>1</v>
          </cell>
          <cell r="AG322">
            <v>1</v>
          </cell>
        </row>
        <row r="323">
          <cell r="C323" t="str">
            <v>Asus FX506L</v>
          </cell>
          <cell r="D323" t="str">
            <v>Full Size GM (15"&gt; Gamer GPU)</v>
          </cell>
          <cell r="E323" t="str">
            <v>Consumer</v>
          </cell>
          <cell r="F323" t="str">
            <v>Intel</v>
          </cell>
          <cell r="G323" t="str">
            <v>Comet Lake-H</v>
          </cell>
          <cell r="H323" t="str">
            <v>GTX1650</v>
          </cell>
          <cell r="I323">
            <v>15</v>
          </cell>
          <cell r="J323" t="str">
            <v>1920x1080</v>
          </cell>
          <cell r="L323" t="str">
            <v>Standard</v>
          </cell>
          <cell r="M323" t="str">
            <v>_9</v>
          </cell>
          <cell r="Q323">
            <v>1</v>
          </cell>
          <cell r="T323">
            <v>1</v>
          </cell>
          <cell r="X323">
            <v>1</v>
          </cell>
          <cell r="AG323">
            <v>1</v>
          </cell>
          <cell r="AH323">
            <v>1</v>
          </cell>
        </row>
        <row r="324">
          <cell r="C324" t="str">
            <v>Asus FX506Q</v>
          </cell>
          <cell r="D324" t="str">
            <v>Full Size GM (15"&gt; Gamer GPU)</v>
          </cell>
          <cell r="E324" t="str">
            <v>Consumer</v>
          </cell>
          <cell r="F324" t="str">
            <v>AMD</v>
          </cell>
          <cell r="G324" t="str">
            <v>Cezanne-H</v>
          </cell>
          <cell r="H324" t="str">
            <v>RTX3060</v>
          </cell>
          <cell r="I324">
            <v>15</v>
          </cell>
          <cell r="J324" t="str">
            <v>1920x1080</v>
          </cell>
          <cell r="L324" t="str">
            <v>Standard</v>
          </cell>
          <cell r="M324" t="str">
            <v>_15</v>
          </cell>
          <cell r="Q324">
            <v>1</v>
          </cell>
          <cell r="T324">
            <v>1</v>
          </cell>
          <cell r="X324">
            <v>1</v>
          </cell>
          <cell r="AG324">
            <v>1</v>
          </cell>
        </row>
        <row r="325">
          <cell r="C325" t="str">
            <v>TUF Gaming (Dash) FX516P</v>
          </cell>
          <cell r="D325" t="str">
            <v>Full Size GM (15"&gt; Gamer GPU)</v>
          </cell>
          <cell r="E325" t="str">
            <v>Consumer</v>
          </cell>
          <cell r="F325" t="str">
            <v>Intel</v>
          </cell>
          <cell r="G325" t="str">
            <v>Tiger Lake-H</v>
          </cell>
          <cell r="H325" t="str">
            <v>RTX3050 Ti, RTX3060, RTX3070</v>
          </cell>
          <cell r="I325">
            <v>15</v>
          </cell>
          <cell r="J325" t="str">
            <v>1920x1080</v>
          </cell>
          <cell r="L325" t="str">
            <v>Standard</v>
          </cell>
          <cell r="M325" t="str">
            <v>_14</v>
          </cell>
          <cell r="Q325">
            <v>1</v>
          </cell>
          <cell r="T325">
            <v>1</v>
          </cell>
          <cell r="X325">
            <v>1</v>
          </cell>
          <cell r="AG325">
            <v>1</v>
          </cell>
        </row>
        <row r="326">
          <cell r="C326" t="str">
            <v>Asus FX550I</v>
          </cell>
          <cell r="D326" t="str">
            <v>Full Size MS (15"&gt;, Mainstream Ex. GPU)</v>
          </cell>
          <cell r="E326" t="str">
            <v>Consumer</v>
          </cell>
          <cell r="F326" t="str">
            <v>AMD</v>
          </cell>
          <cell r="G326" t="str">
            <v>Bristol Ridge</v>
          </cell>
          <cell r="H326" t="str">
            <v>RX460</v>
          </cell>
          <cell r="I326">
            <v>15</v>
          </cell>
          <cell r="J326" t="str">
            <v>1920x1080</v>
          </cell>
          <cell r="L326" t="str">
            <v>Standard</v>
          </cell>
          <cell r="M326" t="str">
            <v>_1</v>
          </cell>
          <cell r="P326">
            <v>1</v>
          </cell>
          <cell r="S326">
            <v>1</v>
          </cell>
          <cell r="X326">
            <v>1</v>
          </cell>
          <cell r="AG326">
            <v>1</v>
          </cell>
          <cell r="AH326">
            <v>1</v>
          </cell>
        </row>
        <row r="327">
          <cell r="C327" t="str">
            <v>Asus FX553G</v>
          </cell>
          <cell r="D327" t="str">
            <v>Full Size GM (15"&gt; Gamer GPU)</v>
          </cell>
          <cell r="E327" t="str">
            <v>Consumer</v>
          </cell>
          <cell r="F327" t="str">
            <v>Intel</v>
          </cell>
          <cell r="G327" t="str">
            <v>Kaby Lake</v>
          </cell>
          <cell r="H327" t="str">
            <v>GTX1050</v>
          </cell>
          <cell r="I327">
            <v>15</v>
          </cell>
          <cell r="J327" t="str">
            <v>1920x1080</v>
          </cell>
          <cell r="L327" t="str">
            <v>Standard</v>
          </cell>
          <cell r="M327" t="str">
            <v>_1</v>
          </cell>
          <cell r="P327">
            <v>1</v>
          </cell>
          <cell r="T327">
            <v>1</v>
          </cell>
          <cell r="X327">
            <v>1</v>
          </cell>
          <cell r="AG327">
            <v>1</v>
          </cell>
          <cell r="AH327">
            <v>1</v>
          </cell>
        </row>
        <row r="328">
          <cell r="C328" t="str">
            <v>Asus FX553V</v>
          </cell>
          <cell r="D328" t="str">
            <v>Full Size GM (15"&gt; Gamer GPU)</v>
          </cell>
          <cell r="E328" t="str">
            <v>Consumer</v>
          </cell>
          <cell r="F328" t="str">
            <v>Intel</v>
          </cell>
          <cell r="G328" t="str">
            <v>Skylake</v>
          </cell>
          <cell r="H328" t="str">
            <v>GTX1060</v>
          </cell>
          <cell r="I328">
            <v>15</v>
          </cell>
          <cell r="J328" t="str">
            <v>1920x1080</v>
          </cell>
          <cell r="L328" t="str">
            <v>Standard</v>
          </cell>
          <cell r="M328" t="str">
            <v>_1</v>
          </cell>
          <cell r="P328">
            <v>1</v>
          </cell>
          <cell r="T328">
            <v>1</v>
          </cell>
          <cell r="X328">
            <v>1</v>
          </cell>
          <cell r="AG328">
            <v>1</v>
          </cell>
        </row>
        <row r="329">
          <cell r="C329" t="str">
            <v>Asus FX564G</v>
          </cell>
          <cell r="D329" t="str">
            <v>Full Size GM (15"&gt; Gamer GPU)</v>
          </cell>
          <cell r="E329" t="str">
            <v>Consumer</v>
          </cell>
          <cell r="F329" t="str">
            <v>Intel</v>
          </cell>
          <cell r="G329" t="str">
            <v>Coffee Lake</v>
          </cell>
          <cell r="H329" t="str">
            <v>GTX1050</v>
          </cell>
          <cell r="I329">
            <v>15</v>
          </cell>
          <cell r="J329" t="str">
            <v>1920x1080</v>
          </cell>
          <cell r="L329" t="str">
            <v>Standard</v>
          </cell>
          <cell r="M329" t="str">
            <v>_1</v>
          </cell>
          <cell r="Q329">
            <v>1</v>
          </cell>
          <cell r="T329">
            <v>1</v>
          </cell>
          <cell r="X329">
            <v>1</v>
          </cell>
          <cell r="AG329">
            <v>1</v>
          </cell>
          <cell r="AH329">
            <v>1</v>
          </cell>
        </row>
        <row r="330">
          <cell r="C330" t="str">
            <v>Asus FX570U</v>
          </cell>
          <cell r="D330" t="str">
            <v>Full Size GM (15"&gt; Gamer GPU)</v>
          </cell>
          <cell r="E330" t="str">
            <v>Consumer</v>
          </cell>
          <cell r="F330" t="str">
            <v>Intel</v>
          </cell>
          <cell r="G330" t="str">
            <v>Kaby Lake Refresh</v>
          </cell>
          <cell r="H330" t="str">
            <v>GTX1050</v>
          </cell>
          <cell r="I330">
            <v>15</v>
          </cell>
          <cell r="J330" t="str">
            <v>1920x1080</v>
          </cell>
          <cell r="L330" t="str">
            <v>Standard</v>
          </cell>
          <cell r="M330" t="str">
            <v>_1</v>
          </cell>
          <cell r="P330">
            <v>1</v>
          </cell>
          <cell r="T330">
            <v>1</v>
          </cell>
          <cell r="X330">
            <v>1</v>
          </cell>
          <cell r="AG330">
            <v>1</v>
          </cell>
          <cell r="AH330">
            <v>1</v>
          </cell>
        </row>
        <row r="331">
          <cell r="C331" t="str">
            <v>Asus FX705D</v>
          </cell>
          <cell r="D331" t="str">
            <v>Full Size GM (15"&gt; Gamer GPU)</v>
          </cell>
          <cell r="E331" t="str">
            <v>Consumer</v>
          </cell>
          <cell r="F331" t="str">
            <v>AMD</v>
          </cell>
          <cell r="G331" t="str">
            <v>Picasso</v>
          </cell>
          <cell r="H331" t="str">
            <v>RX560</v>
          </cell>
          <cell r="I331">
            <v>17</v>
          </cell>
          <cell r="J331" t="str">
            <v>1920x1080</v>
          </cell>
          <cell r="L331" t="str">
            <v>Standard</v>
          </cell>
          <cell r="M331" t="str">
            <v>_1</v>
          </cell>
          <cell r="P331">
            <v>1</v>
          </cell>
          <cell r="T331">
            <v>1</v>
          </cell>
          <cell r="Y331">
            <v>1</v>
          </cell>
          <cell r="AG331">
            <v>1</v>
          </cell>
        </row>
        <row r="332">
          <cell r="C332" t="str">
            <v>Asus FX705G</v>
          </cell>
          <cell r="D332" t="str">
            <v>Full Size GM (15"&gt; Gamer GPU)</v>
          </cell>
          <cell r="E332" t="str">
            <v>Consumer</v>
          </cell>
          <cell r="F332" t="str">
            <v>Intel</v>
          </cell>
          <cell r="G332" t="str">
            <v>Kaby Lake Refresh</v>
          </cell>
          <cell r="H332" t="str">
            <v>GTX1050Ti/GTX1060</v>
          </cell>
          <cell r="I332">
            <v>17</v>
          </cell>
          <cell r="J332" t="str">
            <v>1920x1080</v>
          </cell>
          <cell r="L332" t="str">
            <v>Standard</v>
          </cell>
          <cell r="M332" t="str">
            <v>_1</v>
          </cell>
          <cell r="P332">
            <v>1</v>
          </cell>
          <cell r="T332">
            <v>1</v>
          </cell>
          <cell r="Y332">
            <v>1</v>
          </cell>
          <cell r="AG332">
            <v>1</v>
          </cell>
        </row>
        <row r="333">
          <cell r="C333" t="str">
            <v>Asus FX706I</v>
          </cell>
          <cell r="D333" t="str">
            <v>Full Size GM (15"&gt; Gamer GPU)</v>
          </cell>
          <cell r="E333" t="str">
            <v>Consumer</v>
          </cell>
          <cell r="F333" t="str">
            <v>AMD</v>
          </cell>
          <cell r="G333" t="str">
            <v>Renior-H</v>
          </cell>
          <cell r="H333" t="str">
            <v>GTX1650/GTX1660</v>
          </cell>
          <cell r="I333">
            <v>17</v>
          </cell>
          <cell r="J333" t="str">
            <v>1920x1080</v>
          </cell>
          <cell r="L333" t="str">
            <v>Standard</v>
          </cell>
          <cell r="M333" t="str">
            <v>_5</v>
          </cell>
          <cell r="Q333">
            <v>1</v>
          </cell>
          <cell r="T333">
            <v>1</v>
          </cell>
          <cell r="Y333">
            <v>1</v>
          </cell>
          <cell r="AG333">
            <v>1</v>
          </cell>
          <cell r="AH333">
            <v>1</v>
          </cell>
        </row>
        <row r="334">
          <cell r="C334" t="str">
            <v>Asus FX706L</v>
          </cell>
          <cell r="D334" t="str">
            <v>Full Size GM (15"&gt; Gamer GPU)</v>
          </cell>
          <cell r="E334" t="str">
            <v>Consumer</v>
          </cell>
          <cell r="F334" t="str">
            <v>Intel</v>
          </cell>
          <cell r="G334" t="str">
            <v>Comet Lake-H</v>
          </cell>
          <cell r="H334" t="str">
            <v>GTX1650/GTX1660</v>
          </cell>
          <cell r="I334">
            <v>17</v>
          </cell>
          <cell r="J334" t="str">
            <v>1920x1080</v>
          </cell>
          <cell r="L334" t="str">
            <v>Standard</v>
          </cell>
          <cell r="M334" t="str">
            <v>_11</v>
          </cell>
          <cell r="Q334">
            <v>1</v>
          </cell>
          <cell r="T334">
            <v>1</v>
          </cell>
          <cell r="Y334">
            <v>1</v>
          </cell>
          <cell r="AG334">
            <v>1</v>
          </cell>
          <cell r="AH334">
            <v>1</v>
          </cell>
        </row>
        <row r="335">
          <cell r="C335" t="str">
            <v>Asus FX753V</v>
          </cell>
          <cell r="D335" t="str">
            <v>Full Size GM (15"&gt; Gamer GPU)</v>
          </cell>
          <cell r="E335" t="str">
            <v>Consumer</v>
          </cell>
          <cell r="F335" t="str">
            <v>Intel</v>
          </cell>
          <cell r="G335" t="str">
            <v>Skylake</v>
          </cell>
          <cell r="H335" t="str">
            <v>GTX1050</v>
          </cell>
          <cell r="I335">
            <v>17</v>
          </cell>
          <cell r="J335" t="str">
            <v>1920x1080</v>
          </cell>
          <cell r="L335" t="str">
            <v>Standard</v>
          </cell>
          <cell r="M335" t="str">
            <v>_1</v>
          </cell>
          <cell r="P335">
            <v>1</v>
          </cell>
          <cell r="T335">
            <v>1</v>
          </cell>
          <cell r="Y335">
            <v>1</v>
          </cell>
          <cell r="AG335">
            <v>1</v>
          </cell>
          <cell r="AH335">
            <v>1</v>
          </cell>
        </row>
        <row r="336">
          <cell r="C336" t="str">
            <v>Asus FX765G</v>
          </cell>
          <cell r="D336" t="str">
            <v>Full Size GM (15"&gt; Gamer GPU)</v>
          </cell>
          <cell r="E336" t="str">
            <v>Consumer</v>
          </cell>
          <cell r="F336" t="str">
            <v>Intel</v>
          </cell>
          <cell r="G336" t="str">
            <v>Kaby Lake Refresh</v>
          </cell>
          <cell r="H336" t="str">
            <v>GTX1050</v>
          </cell>
          <cell r="I336">
            <v>17</v>
          </cell>
          <cell r="J336" t="str">
            <v>1920x1080</v>
          </cell>
          <cell r="L336" t="str">
            <v>Standard</v>
          </cell>
          <cell r="M336" t="str">
            <v>_1</v>
          </cell>
          <cell r="P336">
            <v>1</v>
          </cell>
          <cell r="T336">
            <v>1</v>
          </cell>
          <cell r="Y336">
            <v>1</v>
          </cell>
          <cell r="AG336">
            <v>1</v>
          </cell>
          <cell r="AH336">
            <v>1</v>
          </cell>
        </row>
        <row r="337">
          <cell r="C337" t="str">
            <v>Asus G501V</v>
          </cell>
          <cell r="D337" t="str">
            <v>Full Size GM (15"&gt; Gamer GPU)</v>
          </cell>
          <cell r="E337" t="str">
            <v>Consumer</v>
          </cell>
          <cell r="F337" t="str">
            <v>Intel</v>
          </cell>
          <cell r="G337" t="str">
            <v>Skylake</v>
          </cell>
          <cell r="H337" t="str">
            <v>GTX960</v>
          </cell>
          <cell r="I337">
            <v>15</v>
          </cell>
          <cell r="J337" t="str">
            <v>1920x1080</v>
          </cell>
          <cell r="L337" t="str">
            <v>Standard</v>
          </cell>
          <cell r="M337" t="str">
            <v>_1</v>
          </cell>
          <cell r="P337">
            <v>1</v>
          </cell>
          <cell r="T337">
            <v>1</v>
          </cell>
          <cell r="X337">
            <v>1</v>
          </cell>
          <cell r="AG337">
            <v>1</v>
          </cell>
        </row>
        <row r="338">
          <cell r="C338" t="str">
            <v>Asus G512L</v>
          </cell>
          <cell r="D338" t="str">
            <v>Full Size GM (15"&gt; Gamer GPU)</v>
          </cell>
          <cell r="E338" t="str">
            <v>Consumer</v>
          </cell>
          <cell r="F338" t="str">
            <v>Intel</v>
          </cell>
          <cell r="G338" t="str">
            <v>Comet Lake-H</v>
          </cell>
          <cell r="H338" t="str">
            <v>GTX1660</v>
          </cell>
          <cell r="I338">
            <v>15</v>
          </cell>
          <cell r="J338" t="str">
            <v>1920x1080</v>
          </cell>
          <cell r="L338" t="str">
            <v>Standard</v>
          </cell>
          <cell r="M338" t="str">
            <v>_6</v>
          </cell>
          <cell r="N338" t="str">
            <v>6 20</v>
          </cell>
          <cell r="Q338">
            <v>1</v>
          </cell>
          <cell r="T338">
            <v>1</v>
          </cell>
          <cell r="X338">
            <v>1</v>
          </cell>
          <cell r="AG338">
            <v>1</v>
          </cell>
        </row>
        <row r="339">
          <cell r="C339" t="str">
            <v>Asus G513Q</v>
          </cell>
          <cell r="D339" t="str">
            <v>Full Size GM (15"&gt; Gamer GPU)</v>
          </cell>
          <cell r="E339" t="str">
            <v>Consumer</v>
          </cell>
          <cell r="F339" t="str">
            <v>AMD</v>
          </cell>
          <cell r="G339" t="str">
            <v>Cezanne-H</v>
          </cell>
          <cell r="H339" t="str">
            <v>RTX3070</v>
          </cell>
          <cell r="I339">
            <v>15</v>
          </cell>
          <cell r="J339" t="str">
            <v>1920x1080</v>
          </cell>
          <cell r="L339" t="str">
            <v>Standard</v>
          </cell>
          <cell r="M339" t="str">
            <v>_14</v>
          </cell>
          <cell r="Q339">
            <v>1</v>
          </cell>
          <cell r="T339">
            <v>1</v>
          </cell>
          <cell r="X339">
            <v>1</v>
          </cell>
          <cell r="AG339">
            <v>1</v>
          </cell>
        </row>
        <row r="340">
          <cell r="C340" t="str">
            <v>Asus G531G</v>
          </cell>
          <cell r="D340" t="str">
            <v>Full Size GM (15"&gt; Gamer GPU)</v>
          </cell>
          <cell r="E340" t="str">
            <v>Consumer</v>
          </cell>
          <cell r="F340" t="str">
            <v>Intel</v>
          </cell>
          <cell r="G340" t="str">
            <v>Coffee Lake</v>
          </cell>
          <cell r="H340" t="str">
            <v>GTX1660/RTX2060/RTX2070</v>
          </cell>
          <cell r="I340">
            <v>15</v>
          </cell>
          <cell r="J340" t="str">
            <v>1920x1080</v>
          </cell>
          <cell r="L340" t="str">
            <v>Standard</v>
          </cell>
          <cell r="M340" t="str">
            <v>_1</v>
          </cell>
          <cell r="Q340">
            <v>1</v>
          </cell>
          <cell r="T340">
            <v>1</v>
          </cell>
          <cell r="X340">
            <v>1</v>
          </cell>
          <cell r="AG340">
            <v>1</v>
          </cell>
        </row>
        <row r="341">
          <cell r="C341" t="str">
            <v>Asus G532L</v>
          </cell>
          <cell r="D341" t="str">
            <v>Full Size GM (15"&gt; Gamer GPU)</v>
          </cell>
          <cell r="E341" t="str">
            <v>Consumer</v>
          </cell>
          <cell r="F341" t="str">
            <v>Intel</v>
          </cell>
          <cell r="G341" t="str">
            <v>Comet Lake-H</v>
          </cell>
          <cell r="H341" t="str">
            <v>RTX2070</v>
          </cell>
          <cell r="I341">
            <v>15</v>
          </cell>
          <cell r="J341" t="str">
            <v>1920x1080</v>
          </cell>
          <cell r="L341" t="str">
            <v>Standard</v>
          </cell>
          <cell r="M341" t="str">
            <v>_8</v>
          </cell>
          <cell r="N341" t="str">
            <v>8 20</v>
          </cell>
          <cell r="Q341">
            <v>1</v>
          </cell>
          <cell r="T341">
            <v>1</v>
          </cell>
          <cell r="X341">
            <v>1</v>
          </cell>
          <cell r="AG341">
            <v>1</v>
          </cell>
        </row>
        <row r="342">
          <cell r="C342" t="str">
            <v>Asus G533Q</v>
          </cell>
          <cell r="D342" t="str">
            <v>Full Size GM (15"&gt; Gamer GPU)</v>
          </cell>
          <cell r="E342" t="str">
            <v>Consumer</v>
          </cell>
          <cell r="F342" t="str">
            <v>AMD</v>
          </cell>
          <cell r="G342" t="str">
            <v>Cezanne-H</v>
          </cell>
          <cell r="H342" t="str">
            <v>RTX3070</v>
          </cell>
          <cell r="I342">
            <v>15</v>
          </cell>
          <cell r="J342" t="str">
            <v>1920x1080</v>
          </cell>
          <cell r="L342" t="str">
            <v>Standard</v>
          </cell>
          <cell r="M342" t="str">
            <v>_14</v>
          </cell>
          <cell r="Q342">
            <v>1</v>
          </cell>
          <cell r="T342">
            <v>1</v>
          </cell>
          <cell r="X342">
            <v>1</v>
          </cell>
          <cell r="AG342">
            <v>1</v>
          </cell>
        </row>
        <row r="343">
          <cell r="C343" t="str">
            <v>Asus G701V</v>
          </cell>
          <cell r="D343" t="str">
            <v>Full Size GM (15"&gt; Gamer GPU)</v>
          </cell>
          <cell r="E343" t="str">
            <v>Consumer</v>
          </cell>
          <cell r="F343" t="str">
            <v>Intel</v>
          </cell>
          <cell r="G343" t="str">
            <v>Skylake</v>
          </cell>
          <cell r="H343" t="str">
            <v>GTX1080</v>
          </cell>
          <cell r="I343">
            <v>17</v>
          </cell>
          <cell r="J343" t="str">
            <v>1920x1080</v>
          </cell>
          <cell r="L343" t="str">
            <v>Standard</v>
          </cell>
          <cell r="M343" t="str">
            <v>_1</v>
          </cell>
          <cell r="P343">
            <v>1</v>
          </cell>
          <cell r="T343">
            <v>1</v>
          </cell>
          <cell r="Y343">
            <v>1</v>
          </cell>
          <cell r="AG343">
            <v>1</v>
          </cell>
        </row>
        <row r="344">
          <cell r="C344" t="str">
            <v>Asus G703G</v>
          </cell>
          <cell r="D344" t="str">
            <v>Full Size GM (15"&gt; Gamer GPU)</v>
          </cell>
          <cell r="E344" t="str">
            <v>Consumer</v>
          </cell>
          <cell r="F344" t="str">
            <v>Intel</v>
          </cell>
          <cell r="G344" t="str">
            <v>Coffee Lake</v>
          </cell>
          <cell r="H344" t="str">
            <v>GTX1070/GTX1080</v>
          </cell>
          <cell r="I344">
            <v>17</v>
          </cell>
          <cell r="J344" t="str">
            <v>1920x1080</v>
          </cell>
          <cell r="L344" t="str">
            <v>Standard</v>
          </cell>
          <cell r="M344" t="str">
            <v>_1</v>
          </cell>
          <cell r="Q344">
            <v>1</v>
          </cell>
          <cell r="T344">
            <v>1</v>
          </cell>
          <cell r="Y344">
            <v>1</v>
          </cell>
          <cell r="AG344">
            <v>1</v>
          </cell>
        </row>
        <row r="345">
          <cell r="C345" t="str">
            <v>Asus G703V</v>
          </cell>
          <cell r="D345" t="str">
            <v>Full Size GM (15"&gt; Gamer GPU)</v>
          </cell>
          <cell r="E345" t="str">
            <v>Consumer</v>
          </cell>
          <cell r="F345" t="str">
            <v>Intel</v>
          </cell>
          <cell r="G345" t="str">
            <v>Kaby Lake</v>
          </cell>
          <cell r="H345" t="str">
            <v>GTX1080</v>
          </cell>
          <cell r="I345">
            <v>17</v>
          </cell>
          <cell r="J345" t="str">
            <v>1920x1080</v>
          </cell>
          <cell r="L345" t="str">
            <v>Standard</v>
          </cell>
          <cell r="M345" t="str">
            <v>_1</v>
          </cell>
          <cell r="P345">
            <v>1</v>
          </cell>
          <cell r="T345">
            <v>1</v>
          </cell>
          <cell r="Y345">
            <v>1</v>
          </cell>
          <cell r="AG345">
            <v>1</v>
          </cell>
        </row>
        <row r="346">
          <cell r="C346" t="str">
            <v>Asus G710V</v>
          </cell>
          <cell r="D346" t="str">
            <v>Full Size GM (15"&gt; Gamer GPU)</v>
          </cell>
          <cell r="E346" t="str">
            <v>Consumer</v>
          </cell>
          <cell r="F346" t="str">
            <v>Intel</v>
          </cell>
          <cell r="G346" t="str">
            <v>Kaby Lake</v>
          </cell>
          <cell r="H346" t="str">
            <v>GTX1070</v>
          </cell>
          <cell r="I346">
            <v>17</v>
          </cell>
          <cell r="J346" t="str">
            <v>1920x1080</v>
          </cell>
          <cell r="L346" t="str">
            <v>Standard</v>
          </cell>
          <cell r="M346" t="str">
            <v>_1</v>
          </cell>
          <cell r="P346">
            <v>1</v>
          </cell>
          <cell r="T346">
            <v>1</v>
          </cell>
          <cell r="Y346">
            <v>1</v>
          </cell>
          <cell r="AG346">
            <v>1</v>
          </cell>
        </row>
        <row r="347">
          <cell r="C347" t="str">
            <v>Asus G712L</v>
          </cell>
          <cell r="D347" t="str">
            <v>Full Size GM (15"&gt; Gamer GPU)</v>
          </cell>
          <cell r="E347" t="str">
            <v>Consumer</v>
          </cell>
          <cell r="F347" t="str">
            <v>Intel</v>
          </cell>
          <cell r="G347" t="str">
            <v>Comet Lake-H</v>
          </cell>
          <cell r="H347" t="str">
            <v>RTX2060</v>
          </cell>
          <cell r="I347">
            <v>17</v>
          </cell>
          <cell r="J347" t="str">
            <v>1920x1080</v>
          </cell>
          <cell r="L347" t="str">
            <v>Standard</v>
          </cell>
          <cell r="M347" t="str">
            <v>_6</v>
          </cell>
          <cell r="N347" t="str">
            <v>6 20</v>
          </cell>
          <cell r="Q347">
            <v>1</v>
          </cell>
          <cell r="T347">
            <v>1</v>
          </cell>
          <cell r="Y347">
            <v>1</v>
          </cell>
          <cell r="AG347">
            <v>1</v>
          </cell>
        </row>
        <row r="348">
          <cell r="C348" t="str">
            <v>Asus G731G</v>
          </cell>
          <cell r="D348" t="str">
            <v>Full Size GM (15"&gt; Gamer GPU)</v>
          </cell>
          <cell r="E348" t="str">
            <v>Consumer</v>
          </cell>
          <cell r="F348" t="str">
            <v>Intel</v>
          </cell>
          <cell r="G348" t="str">
            <v>Coffee Lake</v>
          </cell>
          <cell r="H348" t="str">
            <v>GTX1660/RTX2060/RTX2070</v>
          </cell>
          <cell r="I348">
            <v>17</v>
          </cell>
          <cell r="J348" t="str">
            <v>1920x1080</v>
          </cell>
          <cell r="L348" t="str">
            <v>Standard</v>
          </cell>
          <cell r="M348" t="str">
            <v>_1</v>
          </cell>
          <cell r="Q348">
            <v>1</v>
          </cell>
          <cell r="T348">
            <v>1</v>
          </cell>
          <cell r="Y348">
            <v>1</v>
          </cell>
          <cell r="AG348">
            <v>1</v>
          </cell>
        </row>
        <row r="349">
          <cell r="C349" t="str">
            <v>Asus G732L</v>
          </cell>
          <cell r="D349" t="str">
            <v>Full Size GM (15"&gt; Gamer GPU)</v>
          </cell>
          <cell r="E349" t="str">
            <v>Consumer</v>
          </cell>
          <cell r="F349" t="str">
            <v>Intel</v>
          </cell>
          <cell r="G349" t="str">
            <v>Comet Lake-H</v>
          </cell>
          <cell r="H349" t="str">
            <v>RTX2060/RTX2080</v>
          </cell>
          <cell r="I349">
            <v>17</v>
          </cell>
          <cell r="J349" t="str">
            <v>1920x1080</v>
          </cell>
          <cell r="L349" t="str">
            <v>Standard</v>
          </cell>
          <cell r="M349" t="str">
            <v>_6</v>
          </cell>
          <cell r="Q349">
            <v>1</v>
          </cell>
          <cell r="T349">
            <v>1</v>
          </cell>
          <cell r="Y349">
            <v>1</v>
          </cell>
          <cell r="AG349">
            <v>1</v>
          </cell>
        </row>
        <row r="350">
          <cell r="C350" t="str">
            <v>Asus G752V</v>
          </cell>
          <cell r="D350" t="str">
            <v>Full Size GM (15"&gt; Gamer GPU)</v>
          </cell>
          <cell r="E350" t="str">
            <v>Consumer</v>
          </cell>
          <cell r="F350" t="str">
            <v>Intel</v>
          </cell>
          <cell r="G350" t="str">
            <v>Skylake</v>
          </cell>
          <cell r="H350" t="str">
            <v>GTX980</v>
          </cell>
          <cell r="I350">
            <v>17</v>
          </cell>
          <cell r="J350" t="str">
            <v>1920x1080</v>
          </cell>
          <cell r="L350" t="str">
            <v>Standard</v>
          </cell>
          <cell r="M350" t="str">
            <v>_1</v>
          </cell>
          <cell r="P350">
            <v>1</v>
          </cell>
          <cell r="T350">
            <v>1</v>
          </cell>
          <cell r="Y350">
            <v>1</v>
          </cell>
          <cell r="AG350">
            <v>1</v>
          </cell>
        </row>
        <row r="351">
          <cell r="C351" t="str">
            <v>Asus GA401I</v>
          </cell>
          <cell r="D351" t="str">
            <v>Light (13"-14")</v>
          </cell>
          <cell r="E351" t="str">
            <v>Consumer</v>
          </cell>
          <cell r="F351" t="str">
            <v>AMD</v>
          </cell>
          <cell r="G351" t="str">
            <v>Renior-H</v>
          </cell>
          <cell r="H351" t="str">
            <v>GTX1650/GTX1660</v>
          </cell>
          <cell r="I351">
            <v>14</v>
          </cell>
          <cell r="J351" t="str">
            <v>1920x1080/2560x1440</v>
          </cell>
          <cell r="L351" t="str">
            <v>Standard</v>
          </cell>
          <cell r="M351" t="str">
            <v>_5</v>
          </cell>
          <cell r="Q351">
            <v>1</v>
          </cell>
          <cell r="T351">
            <v>1</v>
          </cell>
          <cell r="W351">
            <v>1</v>
          </cell>
          <cell r="AG351">
            <v>1</v>
          </cell>
        </row>
        <row r="352">
          <cell r="C352" t="str">
            <v>Zephyrus GA401Q</v>
          </cell>
          <cell r="D352" t="str">
            <v>Light (13"-14")</v>
          </cell>
          <cell r="E352" t="str">
            <v>Consumer</v>
          </cell>
          <cell r="F352" t="str">
            <v>AMD</v>
          </cell>
          <cell r="G352" t="str">
            <v>Cezanne-H</v>
          </cell>
          <cell r="H352" t="str">
            <v>RTX3060</v>
          </cell>
          <cell r="I352">
            <v>14</v>
          </cell>
          <cell r="J352" t="str">
            <v>1920x1080/2560x1440</v>
          </cell>
          <cell r="L352" t="str">
            <v>Standard</v>
          </cell>
          <cell r="M352" t="str">
            <v>_16</v>
          </cell>
          <cell r="Q352">
            <v>1</v>
          </cell>
          <cell r="T352">
            <v>1</v>
          </cell>
          <cell r="W352">
            <v>1</v>
          </cell>
          <cell r="AG352">
            <v>1</v>
          </cell>
        </row>
        <row r="353">
          <cell r="C353" t="str">
            <v>Asus GA502D</v>
          </cell>
          <cell r="D353" t="str">
            <v>Full Size GM (15"&gt; Gamer GPU)</v>
          </cell>
          <cell r="E353" t="str">
            <v>Consumer</v>
          </cell>
          <cell r="F353" t="str">
            <v>AMD</v>
          </cell>
          <cell r="G353" t="str">
            <v>Picasso</v>
          </cell>
          <cell r="H353" t="str">
            <v>GTX1660</v>
          </cell>
          <cell r="I353">
            <v>15</v>
          </cell>
          <cell r="J353" t="str">
            <v>1920x1080</v>
          </cell>
          <cell r="L353" t="str">
            <v>Standard</v>
          </cell>
          <cell r="M353" t="str">
            <v>_1</v>
          </cell>
          <cell r="P353">
            <v>1</v>
          </cell>
          <cell r="T353">
            <v>1</v>
          </cell>
          <cell r="X353">
            <v>1</v>
          </cell>
          <cell r="AG353">
            <v>1</v>
          </cell>
        </row>
        <row r="354">
          <cell r="C354" t="str">
            <v>Asus GA502D</v>
          </cell>
          <cell r="D354" t="str">
            <v>Full Size GM (15"&gt; Gamer GPU)</v>
          </cell>
          <cell r="E354" t="str">
            <v>Consumer</v>
          </cell>
          <cell r="F354" t="str">
            <v>AMD</v>
          </cell>
          <cell r="G354" t="str">
            <v>Picasso</v>
          </cell>
          <cell r="H354" t="str">
            <v>GTX1660</v>
          </cell>
          <cell r="I354">
            <v>15</v>
          </cell>
          <cell r="J354" t="str">
            <v>1920x1080</v>
          </cell>
          <cell r="L354" t="str">
            <v>Standard</v>
          </cell>
          <cell r="M354" t="str">
            <v>_1</v>
          </cell>
          <cell r="P354">
            <v>1</v>
          </cell>
          <cell r="T354">
            <v>1</v>
          </cell>
          <cell r="X354">
            <v>1</v>
          </cell>
          <cell r="AG354">
            <v>1</v>
          </cell>
        </row>
        <row r="355">
          <cell r="C355" t="str">
            <v>Asus GA502I</v>
          </cell>
          <cell r="D355" t="str">
            <v>Full Size GM (15"&gt; Gamer GPU)</v>
          </cell>
          <cell r="E355" t="str">
            <v>Consumer</v>
          </cell>
          <cell r="F355" t="str">
            <v>AMD</v>
          </cell>
          <cell r="G355" t="str">
            <v>Renior-H</v>
          </cell>
          <cell r="H355" t="str">
            <v>GTX1660/RTX2060</v>
          </cell>
          <cell r="I355">
            <v>15</v>
          </cell>
          <cell r="J355" t="str">
            <v>1920x1080/2560x1440</v>
          </cell>
          <cell r="L355" t="str">
            <v>Standard</v>
          </cell>
          <cell r="M355" t="str">
            <v>_5</v>
          </cell>
          <cell r="Q355">
            <v>1</v>
          </cell>
          <cell r="T355">
            <v>1</v>
          </cell>
          <cell r="X355">
            <v>1</v>
          </cell>
          <cell r="AG355">
            <v>1</v>
          </cell>
        </row>
        <row r="356">
          <cell r="C356" t="str">
            <v>Zephyrus GA503Q</v>
          </cell>
          <cell r="D356" t="str">
            <v>Full Size GM (15"&gt; Gamer GPU)</v>
          </cell>
          <cell r="E356" t="str">
            <v>Consumer</v>
          </cell>
          <cell r="F356" t="str">
            <v>AMD</v>
          </cell>
          <cell r="G356" t="str">
            <v>Cezanne-H</v>
          </cell>
          <cell r="H356" t="str">
            <v>RTX3060/RTX3070/RTX3080</v>
          </cell>
          <cell r="I356">
            <v>15</v>
          </cell>
          <cell r="J356" t="str">
            <v>1920x1080/2160x1440</v>
          </cell>
          <cell r="L356" t="str">
            <v>Standard</v>
          </cell>
          <cell r="M356" t="str">
            <v>_16</v>
          </cell>
          <cell r="Q356">
            <v>1</v>
          </cell>
          <cell r="T356">
            <v>1</v>
          </cell>
          <cell r="X356">
            <v>1</v>
          </cell>
          <cell r="AG356">
            <v>1</v>
          </cell>
        </row>
        <row r="357">
          <cell r="C357" t="str">
            <v>Asus GL502V</v>
          </cell>
          <cell r="D357" t="str">
            <v>Full Size GM (15"&gt; Gamer GPU)</v>
          </cell>
          <cell r="E357" t="str">
            <v>Consumer</v>
          </cell>
          <cell r="F357" t="str">
            <v>Intel</v>
          </cell>
          <cell r="G357" t="str">
            <v>Skylake</v>
          </cell>
          <cell r="H357" t="str">
            <v>GTX970/GTX980</v>
          </cell>
          <cell r="I357">
            <v>15</v>
          </cell>
          <cell r="J357" t="str">
            <v>1920x1080/3840x2160</v>
          </cell>
          <cell r="L357" t="str">
            <v>Standard</v>
          </cell>
          <cell r="M357" t="str">
            <v>_1</v>
          </cell>
          <cell r="P357">
            <v>1</v>
          </cell>
          <cell r="T357">
            <v>1</v>
          </cell>
          <cell r="X357">
            <v>1</v>
          </cell>
          <cell r="AG357">
            <v>1</v>
          </cell>
        </row>
        <row r="358">
          <cell r="C358" t="str">
            <v>Asus GL503G</v>
          </cell>
          <cell r="D358" t="str">
            <v>Full Size GM (15"&gt; Gamer GPU)</v>
          </cell>
          <cell r="E358" t="str">
            <v>Consumer</v>
          </cell>
          <cell r="F358" t="str">
            <v>Intel</v>
          </cell>
          <cell r="G358" t="str">
            <v>Coffee Lake</v>
          </cell>
          <cell r="H358" t="str">
            <v>GTX1050</v>
          </cell>
          <cell r="I358">
            <v>15</v>
          </cell>
          <cell r="J358" t="str">
            <v>1920x1080</v>
          </cell>
          <cell r="L358" t="str">
            <v>Standard</v>
          </cell>
          <cell r="M358" t="str">
            <v>_1</v>
          </cell>
          <cell r="Q358">
            <v>1</v>
          </cell>
          <cell r="T358">
            <v>1</v>
          </cell>
          <cell r="X358">
            <v>1</v>
          </cell>
          <cell r="AG358">
            <v>1</v>
          </cell>
        </row>
        <row r="359">
          <cell r="C359" t="str">
            <v>Asus GL503V</v>
          </cell>
          <cell r="D359" t="str">
            <v>Full Size GM (15"&gt; Gamer GPU)</v>
          </cell>
          <cell r="E359" t="str">
            <v>Consumer</v>
          </cell>
          <cell r="F359" t="str">
            <v>Intel</v>
          </cell>
          <cell r="G359" t="str">
            <v>Kaby Lake</v>
          </cell>
          <cell r="H359" t="str">
            <v>GTX1050</v>
          </cell>
          <cell r="I359">
            <v>15</v>
          </cell>
          <cell r="J359" t="str">
            <v>1920x1080</v>
          </cell>
          <cell r="L359" t="str">
            <v>Standard</v>
          </cell>
          <cell r="M359" t="str">
            <v>_1</v>
          </cell>
          <cell r="P359">
            <v>1</v>
          </cell>
          <cell r="T359">
            <v>1</v>
          </cell>
          <cell r="X359">
            <v>1</v>
          </cell>
          <cell r="AG359">
            <v>1</v>
          </cell>
        </row>
        <row r="360">
          <cell r="C360" t="str">
            <v>Asus GL504G</v>
          </cell>
          <cell r="D360" t="str">
            <v>Full Size GM (15"&gt; Gamer GPU)</v>
          </cell>
          <cell r="E360" t="str">
            <v>Consumer</v>
          </cell>
          <cell r="F360" t="str">
            <v>Intel</v>
          </cell>
          <cell r="G360" t="str">
            <v>Coffee Lake</v>
          </cell>
          <cell r="H360" t="str">
            <v>GTX1060</v>
          </cell>
          <cell r="I360">
            <v>15</v>
          </cell>
          <cell r="J360" t="str">
            <v>1920x1080</v>
          </cell>
          <cell r="L360" t="str">
            <v>Standard</v>
          </cell>
          <cell r="M360" t="str">
            <v>_1</v>
          </cell>
          <cell r="Q360">
            <v>1</v>
          </cell>
          <cell r="T360">
            <v>1</v>
          </cell>
          <cell r="X360">
            <v>1</v>
          </cell>
          <cell r="AG360">
            <v>1</v>
          </cell>
        </row>
        <row r="361">
          <cell r="C361" t="str">
            <v>Asus GL512L</v>
          </cell>
          <cell r="D361" t="str">
            <v>Full Size GM (15"&gt; Gamer GPU)</v>
          </cell>
          <cell r="E361" t="str">
            <v>Consumer</v>
          </cell>
          <cell r="F361" t="str">
            <v>Intel</v>
          </cell>
          <cell r="G361" t="str">
            <v>Comet Lake-H</v>
          </cell>
          <cell r="H361" t="str">
            <v>GTX1660</v>
          </cell>
          <cell r="I361">
            <v>15</v>
          </cell>
          <cell r="J361" t="str">
            <v>1920x1080</v>
          </cell>
          <cell r="L361" t="str">
            <v>Standard</v>
          </cell>
          <cell r="M361" t="str">
            <v>_13</v>
          </cell>
          <cell r="Q361">
            <v>1</v>
          </cell>
          <cell r="T361">
            <v>1</v>
          </cell>
          <cell r="X361">
            <v>1</v>
          </cell>
          <cell r="AG361">
            <v>1</v>
          </cell>
          <cell r="AH361">
            <v>1</v>
          </cell>
        </row>
        <row r="362">
          <cell r="C362" t="str">
            <v>Asus GL531G</v>
          </cell>
          <cell r="D362" t="str">
            <v>Full Size GM (15"&gt; Gamer GPU)</v>
          </cell>
          <cell r="E362" t="str">
            <v>Consumer</v>
          </cell>
          <cell r="F362" t="str">
            <v>Intel</v>
          </cell>
          <cell r="G362" t="str">
            <v>Coffee Lake</v>
          </cell>
          <cell r="H362" t="str">
            <v>GTX1650</v>
          </cell>
          <cell r="I362">
            <v>15</v>
          </cell>
          <cell r="J362" t="str">
            <v>1920x1080</v>
          </cell>
          <cell r="L362" t="str">
            <v>Standard</v>
          </cell>
          <cell r="M362" t="str">
            <v>_1</v>
          </cell>
          <cell r="Q362">
            <v>1</v>
          </cell>
          <cell r="T362">
            <v>1</v>
          </cell>
          <cell r="X362">
            <v>1</v>
          </cell>
          <cell r="AG362">
            <v>1</v>
          </cell>
        </row>
        <row r="363">
          <cell r="C363" t="str">
            <v>Asus GL552V</v>
          </cell>
          <cell r="D363" t="str">
            <v>Full Size GM (15"&gt; Gamer GPU)</v>
          </cell>
          <cell r="E363" t="str">
            <v>Consumer</v>
          </cell>
          <cell r="F363" t="str">
            <v>Intel</v>
          </cell>
          <cell r="G363" t="str">
            <v>Skylake</v>
          </cell>
          <cell r="H363" t="str">
            <v>GTX960</v>
          </cell>
          <cell r="I363">
            <v>15</v>
          </cell>
          <cell r="J363" t="str">
            <v>1920x1080</v>
          </cell>
          <cell r="L363" t="str">
            <v>Standard</v>
          </cell>
          <cell r="M363" t="str">
            <v>_1</v>
          </cell>
          <cell r="P363">
            <v>1</v>
          </cell>
          <cell r="T363">
            <v>1</v>
          </cell>
          <cell r="X363">
            <v>1</v>
          </cell>
          <cell r="AG363">
            <v>1</v>
          </cell>
        </row>
        <row r="364">
          <cell r="C364" t="str">
            <v>Asus GL553V</v>
          </cell>
          <cell r="D364" t="str">
            <v>Full Size GM (15"&gt; Gamer GPU)</v>
          </cell>
          <cell r="E364" t="str">
            <v>Consumer</v>
          </cell>
          <cell r="F364" t="str">
            <v>Intel</v>
          </cell>
          <cell r="G364" t="str">
            <v>Kaby Lake</v>
          </cell>
          <cell r="H364" t="str">
            <v>GTX1050</v>
          </cell>
          <cell r="I364">
            <v>15</v>
          </cell>
          <cell r="J364" t="str">
            <v>1920x1080</v>
          </cell>
          <cell r="L364" t="str">
            <v>Standard</v>
          </cell>
          <cell r="M364" t="str">
            <v>_1</v>
          </cell>
          <cell r="P364">
            <v>1</v>
          </cell>
          <cell r="T364">
            <v>1</v>
          </cell>
          <cell r="X364">
            <v>1</v>
          </cell>
          <cell r="AG364">
            <v>1</v>
          </cell>
        </row>
        <row r="365">
          <cell r="C365" t="str">
            <v>Asus GL564G</v>
          </cell>
          <cell r="D365" t="str">
            <v>Full Size GM (15"&gt; Gamer GPU)</v>
          </cell>
          <cell r="E365" t="str">
            <v>Consumer</v>
          </cell>
          <cell r="F365" t="str">
            <v>Intel</v>
          </cell>
          <cell r="G365" t="str">
            <v>Coffee Lake</v>
          </cell>
          <cell r="H365" t="str">
            <v>RTX2060</v>
          </cell>
          <cell r="I365">
            <v>15</v>
          </cell>
          <cell r="J365" t="str">
            <v>1920x1080</v>
          </cell>
          <cell r="L365" t="str">
            <v>Standard</v>
          </cell>
          <cell r="M365" t="str">
            <v>_4</v>
          </cell>
          <cell r="Q365">
            <v>1</v>
          </cell>
          <cell r="T365">
            <v>1</v>
          </cell>
          <cell r="X365">
            <v>1</v>
          </cell>
          <cell r="AG365">
            <v>1</v>
          </cell>
        </row>
        <row r="366">
          <cell r="C366" t="str">
            <v>Asus GL702V</v>
          </cell>
          <cell r="D366" t="str">
            <v>Full Size GM (15"&gt; Gamer GPU)</v>
          </cell>
          <cell r="E366" t="str">
            <v>Consumer</v>
          </cell>
          <cell r="F366" t="str">
            <v>Intel</v>
          </cell>
          <cell r="G366" t="str">
            <v>Skylake</v>
          </cell>
          <cell r="H366" t="str">
            <v>GTX970</v>
          </cell>
          <cell r="I366">
            <v>17</v>
          </cell>
          <cell r="J366" t="str">
            <v>1920x1080</v>
          </cell>
          <cell r="L366" t="str">
            <v>Standard</v>
          </cell>
          <cell r="M366" t="str">
            <v>_1</v>
          </cell>
          <cell r="P366">
            <v>1</v>
          </cell>
          <cell r="T366">
            <v>1</v>
          </cell>
          <cell r="Y366">
            <v>1</v>
          </cell>
          <cell r="AG366">
            <v>1</v>
          </cell>
        </row>
        <row r="367">
          <cell r="C367" t="str">
            <v>Asus GL702Z</v>
          </cell>
          <cell r="D367" t="str">
            <v>Full Size GM (15"&gt; Gamer GPU)</v>
          </cell>
          <cell r="E367" t="str">
            <v>Consumer</v>
          </cell>
          <cell r="F367" t="str">
            <v>AMD</v>
          </cell>
          <cell r="G367" t="str">
            <v>Ryzen</v>
          </cell>
          <cell r="H367" t="str">
            <v>RX580</v>
          </cell>
          <cell r="I367">
            <v>17</v>
          </cell>
          <cell r="J367" t="str">
            <v>1920x1080</v>
          </cell>
          <cell r="L367" t="str">
            <v>Standard</v>
          </cell>
          <cell r="M367" t="str">
            <v>_1</v>
          </cell>
          <cell r="P367">
            <v>1</v>
          </cell>
          <cell r="T367">
            <v>1</v>
          </cell>
          <cell r="Y367">
            <v>1</v>
          </cell>
          <cell r="AG367">
            <v>1</v>
          </cell>
        </row>
        <row r="368">
          <cell r="C368" t="str">
            <v>Asus GL703G</v>
          </cell>
          <cell r="D368" t="str">
            <v>Full Size GM (15"&gt; Gamer GPU)</v>
          </cell>
          <cell r="E368" t="str">
            <v>Consumer</v>
          </cell>
          <cell r="F368" t="str">
            <v>Intel</v>
          </cell>
          <cell r="G368" t="str">
            <v>Coffee Lake</v>
          </cell>
          <cell r="H368" t="str">
            <v>GTX1050</v>
          </cell>
          <cell r="I368">
            <v>17</v>
          </cell>
          <cell r="J368" t="str">
            <v>1920x1080</v>
          </cell>
          <cell r="L368" t="str">
            <v>Standard</v>
          </cell>
          <cell r="M368" t="str">
            <v>_1</v>
          </cell>
          <cell r="Q368">
            <v>1</v>
          </cell>
          <cell r="T368">
            <v>1</v>
          </cell>
          <cell r="Y368">
            <v>1</v>
          </cell>
          <cell r="AG368">
            <v>1</v>
          </cell>
        </row>
        <row r="369">
          <cell r="C369" t="str">
            <v>Asus GL703V</v>
          </cell>
          <cell r="D369" t="str">
            <v>Full Size GM (15"&gt; Gamer GPU)</v>
          </cell>
          <cell r="E369" t="str">
            <v>Consumer</v>
          </cell>
          <cell r="F369" t="str">
            <v>Intel</v>
          </cell>
          <cell r="G369" t="str">
            <v>Kaby Lake</v>
          </cell>
          <cell r="H369" t="str">
            <v>GTX1050</v>
          </cell>
          <cell r="I369">
            <v>17</v>
          </cell>
          <cell r="J369" t="str">
            <v>1920x1080</v>
          </cell>
          <cell r="L369" t="str">
            <v>Standard</v>
          </cell>
          <cell r="M369" t="str">
            <v>_1</v>
          </cell>
          <cell r="P369">
            <v>1</v>
          </cell>
          <cell r="T369">
            <v>1</v>
          </cell>
          <cell r="Y369">
            <v>1</v>
          </cell>
          <cell r="AG369">
            <v>1</v>
          </cell>
        </row>
        <row r="370">
          <cell r="C370" t="str">
            <v>Asus GL704G</v>
          </cell>
          <cell r="D370" t="str">
            <v>Full Size GM (15"&gt; Gamer GPU)</v>
          </cell>
          <cell r="E370" t="str">
            <v>Consumer</v>
          </cell>
          <cell r="F370" t="str">
            <v>Intel</v>
          </cell>
          <cell r="G370" t="str">
            <v>Coffee Lake</v>
          </cell>
          <cell r="H370" t="str">
            <v>GTX1060</v>
          </cell>
          <cell r="I370">
            <v>17</v>
          </cell>
          <cell r="J370" t="str">
            <v>1920x1080</v>
          </cell>
          <cell r="L370" t="str">
            <v>Standard</v>
          </cell>
          <cell r="M370" t="str">
            <v>_1</v>
          </cell>
          <cell r="Q370">
            <v>1</v>
          </cell>
          <cell r="T370">
            <v>1</v>
          </cell>
          <cell r="Y370">
            <v>1</v>
          </cell>
          <cell r="AG370">
            <v>1</v>
          </cell>
        </row>
        <row r="371">
          <cell r="C371" t="str">
            <v>Asus GL712L</v>
          </cell>
          <cell r="D371" t="str">
            <v>Full Size GM (15"&gt; Gamer GPU)</v>
          </cell>
          <cell r="E371" t="str">
            <v>Consumer</v>
          </cell>
          <cell r="F371" t="str">
            <v>Intel</v>
          </cell>
          <cell r="G371" t="str">
            <v>Comet Lake-H</v>
          </cell>
          <cell r="H371" t="str">
            <v>GTX1660</v>
          </cell>
          <cell r="I371">
            <v>17</v>
          </cell>
          <cell r="J371" t="str">
            <v>1920x1080</v>
          </cell>
          <cell r="L371" t="str">
            <v>Standard</v>
          </cell>
          <cell r="M371" t="str">
            <v>_13</v>
          </cell>
          <cell r="Q371">
            <v>1</v>
          </cell>
          <cell r="T371">
            <v>1</v>
          </cell>
          <cell r="Y371">
            <v>1</v>
          </cell>
          <cell r="AG371">
            <v>1</v>
          </cell>
          <cell r="AH371">
            <v>1</v>
          </cell>
        </row>
        <row r="372">
          <cell r="C372" t="str">
            <v>Asus G713Q</v>
          </cell>
          <cell r="D372" t="str">
            <v>Full Size GM (15"&gt; Gamer GPU)</v>
          </cell>
          <cell r="E372" t="str">
            <v>Consumer</v>
          </cell>
          <cell r="F372" t="str">
            <v>AMD</v>
          </cell>
          <cell r="G372" t="str">
            <v>Cezanne-H</v>
          </cell>
          <cell r="H372" t="str">
            <v>RTX3070</v>
          </cell>
          <cell r="I372">
            <v>17</v>
          </cell>
          <cell r="J372" t="str">
            <v>1920x1080</v>
          </cell>
          <cell r="L372" t="str">
            <v>Standard</v>
          </cell>
          <cell r="M372" t="str">
            <v>_14</v>
          </cell>
          <cell r="Q372">
            <v>1</v>
          </cell>
          <cell r="T372">
            <v>1</v>
          </cell>
          <cell r="Y372">
            <v>1</v>
          </cell>
          <cell r="AG372">
            <v>1</v>
          </cell>
        </row>
        <row r="373">
          <cell r="C373" t="str">
            <v>Asus G713I</v>
          </cell>
          <cell r="D373" t="str">
            <v>Full Size GM (15"&gt; Gamer GPU)</v>
          </cell>
          <cell r="E373" t="str">
            <v>Consumer</v>
          </cell>
          <cell r="F373" t="str">
            <v>AMD</v>
          </cell>
          <cell r="G373" t="str">
            <v>Renior-H</v>
          </cell>
          <cell r="H373" t="str">
            <v>RTX3070</v>
          </cell>
          <cell r="I373">
            <v>17</v>
          </cell>
          <cell r="J373" t="str">
            <v>1920x1080</v>
          </cell>
          <cell r="L373" t="str">
            <v>Standard</v>
          </cell>
          <cell r="M373" t="str">
            <v>_15</v>
          </cell>
          <cell r="Q373">
            <v>1</v>
          </cell>
          <cell r="T373">
            <v>1</v>
          </cell>
          <cell r="Y373">
            <v>1</v>
          </cell>
          <cell r="AG373">
            <v>1</v>
          </cell>
        </row>
        <row r="374">
          <cell r="C374" t="str">
            <v>Asus GL731G</v>
          </cell>
          <cell r="D374" t="str">
            <v>Full Size GM (15"&gt; Gamer GPU)</v>
          </cell>
          <cell r="E374" t="str">
            <v>Consumer</v>
          </cell>
          <cell r="F374" t="str">
            <v>Intel</v>
          </cell>
          <cell r="G374" t="str">
            <v>Coffee Lake</v>
          </cell>
          <cell r="H374" t="str">
            <v>GTX1650</v>
          </cell>
          <cell r="I374">
            <v>17</v>
          </cell>
          <cell r="J374" t="str">
            <v>1920x1080</v>
          </cell>
          <cell r="L374" t="str">
            <v>Standard</v>
          </cell>
          <cell r="M374" t="str">
            <v>_1</v>
          </cell>
          <cell r="Q374">
            <v>1</v>
          </cell>
          <cell r="T374">
            <v>1</v>
          </cell>
          <cell r="Y374">
            <v>1</v>
          </cell>
          <cell r="AG374">
            <v>1</v>
          </cell>
        </row>
        <row r="375">
          <cell r="C375" t="str">
            <v>Asus G733Q</v>
          </cell>
          <cell r="D375" t="str">
            <v>Full Size GM (15"&gt; Gamer GPU)</v>
          </cell>
          <cell r="E375" t="str">
            <v>Consumer</v>
          </cell>
          <cell r="F375" t="str">
            <v>AMD</v>
          </cell>
          <cell r="G375" t="str">
            <v>Cezanne-H</v>
          </cell>
          <cell r="H375" t="str">
            <v>RTX3080</v>
          </cell>
          <cell r="I375">
            <v>17</v>
          </cell>
          <cell r="J375" t="str">
            <v>1920x1080</v>
          </cell>
          <cell r="L375" t="str">
            <v>Standard</v>
          </cell>
          <cell r="M375" t="str">
            <v>_14</v>
          </cell>
          <cell r="Q375">
            <v>1</v>
          </cell>
          <cell r="T375">
            <v>1</v>
          </cell>
          <cell r="Y375">
            <v>1</v>
          </cell>
          <cell r="AG375">
            <v>1</v>
          </cell>
        </row>
        <row r="376">
          <cell r="C376" t="str">
            <v>Asus GL752V</v>
          </cell>
          <cell r="D376" t="str">
            <v>Full Size GM (15"&gt; Gamer GPU)</v>
          </cell>
          <cell r="E376" t="str">
            <v>Consumer</v>
          </cell>
          <cell r="F376" t="str">
            <v>Intel</v>
          </cell>
          <cell r="G376" t="str">
            <v>Skylake</v>
          </cell>
          <cell r="H376" t="str">
            <v>GTX960</v>
          </cell>
          <cell r="I376">
            <v>17</v>
          </cell>
          <cell r="J376" t="str">
            <v>1920x1080</v>
          </cell>
          <cell r="L376" t="str">
            <v>Standard</v>
          </cell>
          <cell r="M376" t="str">
            <v>_1</v>
          </cell>
          <cell r="P376">
            <v>1</v>
          </cell>
          <cell r="T376">
            <v>1</v>
          </cell>
          <cell r="Y376">
            <v>1</v>
          </cell>
          <cell r="AG376">
            <v>1</v>
          </cell>
        </row>
        <row r="377">
          <cell r="C377" t="str">
            <v>Asus GL753V</v>
          </cell>
          <cell r="D377" t="str">
            <v>Full Size GM (15"&gt; Gamer GPU)</v>
          </cell>
          <cell r="E377" t="str">
            <v>Consumer</v>
          </cell>
          <cell r="F377" t="str">
            <v>Intel</v>
          </cell>
          <cell r="G377" t="str">
            <v>Kaby Lake</v>
          </cell>
          <cell r="H377" t="str">
            <v>GTX1050</v>
          </cell>
          <cell r="I377">
            <v>17</v>
          </cell>
          <cell r="J377" t="str">
            <v>1920x1080</v>
          </cell>
          <cell r="L377" t="str">
            <v>Standard</v>
          </cell>
          <cell r="M377" t="str">
            <v>_1</v>
          </cell>
          <cell r="P377">
            <v>1</v>
          </cell>
          <cell r="T377">
            <v>1</v>
          </cell>
          <cell r="Y377">
            <v>1</v>
          </cell>
          <cell r="AG377">
            <v>1</v>
          </cell>
        </row>
        <row r="378">
          <cell r="C378" t="str">
            <v>Asus GL764G</v>
          </cell>
          <cell r="D378" t="str">
            <v>Full Size GM (15"&gt; Gamer GPU)</v>
          </cell>
          <cell r="E378" t="str">
            <v>Consumer</v>
          </cell>
          <cell r="F378" t="str">
            <v>Intel</v>
          </cell>
          <cell r="G378" t="str">
            <v>Coffee Lake</v>
          </cell>
          <cell r="H378" t="str">
            <v>RTX2070</v>
          </cell>
          <cell r="I378">
            <v>17</v>
          </cell>
          <cell r="J378" t="str">
            <v>1920x1080</v>
          </cell>
          <cell r="L378" t="str">
            <v>Standard</v>
          </cell>
          <cell r="M378" t="str">
            <v>_1</v>
          </cell>
          <cell r="Q378">
            <v>1</v>
          </cell>
          <cell r="T378">
            <v>1</v>
          </cell>
          <cell r="Y378">
            <v>1</v>
          </cell>
          <cell r="AG378">
            <v>1</v>
          </cell>
        </row>
        <row r="379">
          <cell r="C379" t="str">
            <v>Asus GM501G</v>
          </cell>
          <cell r="D379" t="str">
            <v>Full Size GM (15"&gt; Gamer GPU)</v>
          </cell>
          <cell r="E379" t="str">
            <v>Consumer</v>
          </cell>
          <cell r="F379" t="str">
            <v>Intel</v>
          </cell>
          <cell r="G379" t="str">
            <v>Coffee Lake</v>
          </cell>
          <cell r="H379" t="str">
            <v>GTX1060/GTX1080</v>
          </cell>
          <cell r="I379">
            <v>15</v>
          </cell>
          <cell r="J379" t="str">
            <v>1920x1080</v>
          </cell>
          <cell r="L379" t="str">
            <v>Standard</v>
          </cell>
          <cell r="M379" t="str">
            <v>_1</v>
          </cell>
          <cell r="Q379">
            <v>1</v>
          </cell>
          <cell r="T379">
            <v>1</v>
          </cell>
          <cell r="X379">
            <v>1</v>
          </cell>
          <cell r="AG379">
            <v>1</v>
          </cell>
        </row>
        <row r="380">
          <cell r="C380" t="str">
            <v>Asus GU501G</v>
          </cell>
          <cell r="D380" t="str">
            <v>Full Size GM (15"&gt; Gamer GPU)</v>
          </cell>
          <cell r="E380" t="str">
            <v>Consumer</v>
          </cell>
          <cell r="F380" t="str">
            <v>Intel</v>
          </cell>
          <cell r="G380" t="str">
            <v>Coffee Lake</v>
          </cell>
          <cell r="H380" t="str">
            <v>GTX1060</v>
          </cell>
          <cell r="I380">
            <v>15</v>
          </cell>
          <cell r="J380" t="str">
            <v>1920x1080</v>
          </cell>
          <cell r="L380" t="str">
            <v>Standard</v>
          </cell>
          <cell r="M380" t="str">
            <v>_1</v>
          </cell>
          <cell r="Q380">
            <v>1</v>
          </cell>
          <cell r="T380">
            <v>1</v>
          </cell>
          <cell r="X380">
            <v>1</v>
          </cell>
          <cell r="AG380">
            <v>1</v>
          </cell>
        </row>
        <row r="381">
          <cell r="C381" t="str">
            <v>Asus GU502G</v>
          </cell>
          <cell r="D381" t="str">
            <v>Full Size GM (15"&gt; Gamer GPU)</v>
          </cell>
          <cell r="E381" t="str">
            <v>Consumer</v>
          </cell>
          <cell r="F381" t="str">
            <v>Intel</v>
          </cell>
          <cell r="G381" t="str">
            <v>Coffee Lake</v>
          </cell>
          <cell r="H381" t="str">
            <v>GTX1660/RTX2060</v>
          </cell>
          <cell r="I381">
            <v>15</v>
          </cell>
          <cell r="J381" t="str">
            <v>1920x1080</v>
          </cell>
          <cell r="L381" t="str">
            <v>Standard</v>
          </cell>
          <cell r="M381" t="str">
            <v>_1</v>
          </cell>
          <cell r="Q381">
            <v>1</v>
          </cell>
          <cell r="T381">
            <v>1</v>
          </cell>
          <cell r="X381">
            <v>1</v>
          </cell>
          <cell r="AG381">
            <v>1</v>
          </cell>
        </row>
        <row r="382">
          <cell r="C382" t="str">
            <v>Asus GU502L</v>
          </cell>
          <cell r="D382" t="str">
            <v>Full Size GM (15"&gt; Gamer GPU)</v>
          </cell>
          <cell r="E382" t="str">
            <v>Consumer</v>
          </cell>
          <cell r="F382" t="str">
            <v>Intel</v>
          </cell>
          <cell r="G382" t="str">
            <v>Comet Lake-H</v>
          </cell>
          <cell r="H382" t="str">
            <v>RTX2060</v>
          </cell>
          <cell r="I382">
            <v>15</v>
          </cell>
          <cell r="J382" t="str">
            <v>1920x1080</v>
          </cell>
          <cell r="L382" t="str">
            <v>Standard</v>
          </cell>
          <cell r="M382" t="str">
            <v>_8</v>
          </cell>
          <cell r="N382" t="str">
            <v>8 20</v>
          </cell>
          <cell r="Q382">
            <v>1</v>
          </cell>
          <cell r="T382">
            <v>1</v>
          </cell>
          <cell r="X382">
            <v>1</v>
          </cell>
          <cell r="AG382">
            <v>1</v>
          </cell>
        </row>
        <row r="383">
          <cell r="C383" t="str">
            <v>Flow X13 GV301Q</v>
          </cell>
          <cell r="D383" t="str">
            <v>Light (13"-14")</v>
          </cell>
          <cell r="E383" t="str">
            <v>Consumer</v>
          </cell>
          <cell r="F383" t="str">
            <v>AMD</v>
          </cell>
          <cell r="G383" t="str">
            <v>Cezanne-H</v>
          </cell>
          <cell r="H383" t="str">
            <v>GTX1650, GTX1650 + Ext. Doc-station with RTX3080</v>
          </cell>
          <cell r="I383">
            <v>13</v>
          </cell>
          <cell r="J383" t="str">
            <v>1920x1200</v>
          </cell>
          <cell r="K383" t="str">
            <v>Touch</v>
          </cell>
          <cell r="L383" t="str">
            <v>Standard</v>
          </cell>
          <cell r="M383" t="str">
            <v>_14</v>
          </cell>
          <cell r="Q383">
            <v>1</v>
          </cell>
          <cell r="T383">
            <v>1</v>
          </cell>
          <cell r="W383">
            <v>1</v>
          </cell>
          <cell r="AG383">
            <v>1</v>
          </cell>
          <cell r="AH383">
            <v>1</v>
          </cell>
        </row>
        <row r="384">
          <cell r="C384" t="str">
            <v>Asus GX501G</v>
          </cell>
          <cell r="D384" t="str">
            <v>Full Size GM (15"&gt; Gamer GPU)</v>
          </cell>
          <cell r="E384" t="str">
            <v>Consumer</v>
          </cell>
          <cell r="F384" t="str">
            <v>Intel</v>
          </cell>
          <cell r="G384" t="str">
            <v>Coffee Lake</v>
          </cell>
          <cell r="H384" t="str">
            <v>GTX1080</v>
          </cell>
          <cell r="I384">
            <v>15</v>
          </cell>
          <cell r="J384" t="str">
            <v>1920x1080</v>
          </cell>
          <cell r="L384" t="str">
            <v>Standard</v>
          </cell>
          <cell r="M384" t="str">
            <v>_1</v>
          </cell>
          <cell r="Q384">
            <v>1</v>
          </cell>
          <cell r="T384">
            <v>1</v>
          </cell>
          <cell r="X384">
            <v>1</v>
          </cell>
          <cell r="AG384">
            <v>1</v>
          </cell>
        </row>
        <row r="385">
          <cell r="C385" t="str">
            <v>Asus GX501V</v>
          </cell>
          <cell r="D385" t="str">
            <v>Full Size GM (15"&gt; Gamer GPU)</v>
          </cell>
          <cell r="E385" t="str">
            <v>Consumer</v>
          </cell>
          <cell r="F385" t="str">
            <v>Intel</v>
          </cell>
          <cell r="G385" t="str">
            <v>Kaby Lake</v>
          </cell>
          <cell r="H385" t="str">
            <v>GTX1080</v>
          </cell>
          <cell r="I385">
            <v>15</v>
          </cell>
          <cell r="J385" t="str">
            <v>1920x1080</v>
          </cell>
          <cell r="L385" t="str">
            <v>Standard</v>
          </cell>
          <cell r="M385" t="str">
            <v>_1</v>
          </cell>
          <cell r="P385">
            <v>1</v>
          </cell>
          <cell r="T385">
            <v>1</v>
          </cell>
          <cell r="X385">
            <v>1</v>
          </cell>
          <cell r="AG385">
            <v>1</v>
          </cell>
        </row>
        <row r="386">
          <cell r="C386" t="str">
            <v>Asus GX502G</v>
          </cell>
          <cell r="D386" t="str">
            <v>Full Size GM (15"&gt; Gamer GPU)</v>
          </cell>
          <cell r="E386" t="str">
            <v>Consumer</v>
          </cell>
          <cell r="F386" t="str">
            <v>Intel</v>
          </cell>
          <cell r="G386" t="str">
            <v>Coffee Lake</v>
          </cell>
          <cell r="H386" t="str">
            <v>GTX1050</v>
          </cell>
          <cell r="I386">
            <v>15</v>
          </cell>
          <cell r="J386" t="str">
            <v>1920x1080</v>
          </cell>
          <cell r="L386" t="str">
            <v>Standard</v>
          </cell>
          <cell r="M386" t="str">
            <v>_1</v>
          </cell>
          <cell r="Q386">
            <v>1</v>
          </cell>
          <cell r="T386">
            <v>1</v>
          </cell>
          <cell r="X386">
            <v>1</v>
          </cell>
          <cell r="AG386">
            <v>1</v>
          </cell>
        </row>
        <row r="387">
          <cell r="C387" t="str">
            <v>Asus GX502L</v>
          </cell>
          <cell r="D387" t="str">
            <v>Full Size GM (15"&gt; Gamer GPU)</v>
          </cell>
          <cell r="E387" t="str">
            <v>Consumer</v>
          </cell>
          <cell r="F387" t="str">
            <v>Intel</v>
          </cell>
          <cell r="G387" t="str">
            <v>Comet Lake-H</v>
          </cell>
          <cell r="H387" t="str">
            <v>RTX2070/RTX2080</v>
          </cell>
          <cell r="I387">
            <v>15</v>
          </cell>
          <cell r="J387" t="str">
            <v>1920x1080</v>
          </cell>
          <cell r="L387" t="str">
            <v>Standard</v>
          </cell>
          <cell r="M387" t="str">
            <v>_9</v>
          </cell>
          <cell r="Q387">
            <v>1</v>
          </cell>
          <cell r="T387">
            <v>1</v>
          </cell>
          <cell r="X387">
            <v>1</v>
          </cell>
          <cell r="AG387">
            <v>1</v>
          </cell>
        </row>
        <row r="388">
          <cell r="C388" t="str">
            <v>Asus GX531G</v>
          </cell>
          <cell r="D388" t="str">
            <v>Full Size GM (15"&gt; Gamer GPU)</v>
          </cell>
          <cell r="E388" t="str">
            <v>Consumer</v>
          </cell>
          <cell r="F388" t="str">
            <v>Intel</v>
          </cell>
          <cell r="G388" t="str">
            <v>Coffee Lake</v>
          </cell>
          <cell r="H388" t="str">
            <v>GTX1060</v>
          </cell>
          <cell r="I388">
            <v>15</v>
          </cell>
          <cell r="J388" t="str">
            <v>1920x1080</v>
          </cell>
          <cell r="L388" t="str">
            <v>Standard</v>
          </cell>
          <cell r="M388" t="str">
            <v>_1</v>
          </cell>
          <cell r="Q388">
            <v>1</v>
          </cell>
          <cell r="T388">
            <v>1</v>
          </cell>
          <cell r="X388">
            <v>1</v>
          </cell>
          <cell r="AG388">
            <v>1</v>
          </cell>
        </row>
        <row r="389">
          <cell r="C389" t="str">
            <v>Asus GX535G</v>
          </cell>
          <cell r="D389" t="str">
            <v>Full Size GM (15"&gt; Gamer GPU)</v>
          </cell>
          <cell r="E389" t="str">
            <v>Consumer</v>
          </cell>
          <cell r="F389" t="str">
            <v>Intel</v>
          </cell>
          <cell r="G389" t="str">
            <v>Coffee Lake</v>
          </cell>
          <cell r="H389" t="str">
            <v>RTX2060</v>
          </cell>
          <cell r="I389">
            <v>15</v>
          </cell>
          <cell r="J389" t="str">
            <v>1920x1080</v>
          </cell>
          <cell r="L389" t="str">
            <v>Standard</v>
          </cell>
          <cell r="M389" t="str">
            <v>_1</v>
          </cell>
          <cell r="Q389">
            <v>1</v>
          </cell>
          <cell r="T389">
            <v>1</v>
          </cell>
          <cell r="X389">
            <v>1</v>
          </cell>
          <cell r="AG389">
            <v>1</v>
          </cell>
        </row>
        <row r="390">
          <cell r="C390" t="str">
            <v>Zephyrus Duo GX551Q</v>
          </cell>
          <cell r="D390" t="str">
            <v>Full Size GM (15"&gt; Gamer GPU)</v>
          </cell>
          <cell r="E390" t="str">
            <v>Consumer</v>
          </cell>
          <cell r="F390" t="str">
            <v>AMD</v>
          </cell>
          <cell r="G390" t="str">
            <v>Cezanne-H</v>
          </cell>
          <cell r="H390" t="str">
            <v>RTX3080</v>
          </cell>
          <cell r="I390" t="str">
            <v>15+ScreenPad</v>
          </cell>
          <cell r="J390" t="str">
            <v>1920x1080+ScreenPad</v>
          </cell>
          <cell r="K390" t="str">
            <v>Touch</v>
          </cell>
          <cell r="L390" t="str">
            <v>Standard</v>
          </cell>
          <cell r="M390" t="str">
            <v>_15</v>
          </cell>
          <cell r="Q390">
            <v>1</v>
          </cell>
          <cell r="T390">
            <v>1</v>
          </cell>
          <cell r="X390">
            <v>1</v>
          </cell>
          <cell r="AG390">
            <v>1</v>
          </cell>
        </row>
        <row r="391">
          <cell r="C391" t="str">
            <v>Asus GX700V</v>
          </cell>
          <cell r="D391" t="str">
            <v>Full Size GM (15"&gt; Gamer GPU)</v>
          </cell>
          <cell r="E391" t="str">
            <v>Consumer</v>
          </cell>
          <cell r="F391" t="str">
            <v>Intel</v>
          </cell>
          <cell r="G391" t="str">
            <v>Skylake</v>
          </cell>
          <cell r="H391" t="str">
            <v>GTX980</v>
          </cell>
          <cell r="I391">
            <v>17</v>
          </cell>
          <cell r="J391" t="str">
            <v>1920x1080</v>
          </cell>
          <cell r="L391" t="str">
            <v>Standard</v>
          </cell>
          <cell r="M391" t="str">
            <v>_1</v>
          </cell>
          <cell r="P391">
            <v>1</v>
          </cell>
          <cell r="T391">
            <v>1</v>
          </cell>
          <cell r="Y391">
            <v>1</v>
          </cell>
          <cell r="AG391">
            <v>1</v>
          </cell>
        </row>
        <row r="392">
          <cell r="C392" t="str">
            <v>Asus GX701G</v>
          </cell>
          <cell r="D392" t="str">
            <v>Full Size GM (15"&gt; Gamer GPU)</v>
          </cell>
          <cell r="E392" t="str">
            <v>Consumer</v>
          </cell>
          <cell r="F392" t="str">
            <v>Intel</v>
          </cell>
          <cell r="G392" t="str">
            <v>Coffee Lake</v>
          </cell>
          <cell r="H392" t="str">
            <v>RTX2060/RTX2070/RTX2080</v>
          </cell>
          <cell r="I392">
            <v>17</v>
          </cell>
          <cell r="J392" t="str">
            <v>1920x1080</v>
          </cell>
          <cell r="L392" t="str">
            <v>Standard</v>
          </cell>
          <cell r="M392" t="str">
            <v>_1</v>
          </cell>
          <cell r="Q392">
            <v>1</v>
          </cell>
          <cell r="T392">
            <v>1</v>
          </cell>
          <cell r="Y392">
            <v>1</v>
          </cell>
          <cell r="AG392">
            <v>1</v>
          </cell>
        </row>
        <row r="393">
          <cell r="C393" t="str">
            <v>Asus GX701L</v>
          </cell>
          <cell r="D393" t="str">
            <v>Full Size GM (15"&gt; Gamer GPU)</v>
          </cell>
          <cell r="E393" t="str">
            <v>Consumer</v>
          </cell>
          <cell r="F393" t="str">
            <v>Intel</v>
          </cell>
          <cell r="G393" t="str">
            <v>Comet Lake-H</v>
          </cell>
          <cell r="H393" t="str">
            <v>RTX2060/RTX2070/RTX2080</v>
          </cell>
          <cell r="I393">
            <v>17</v>
          </cell>
          <cell r="J393" t="str">
            <v>1920x1080</v>
          </cell>
          <cell r="L393" t="str">
            <v>Standard</v>
          </cell>
          <cell r="M393" t="str">
            <v>_6</v>
          </cell>
          <cell r="N393" t="str">
            <v>6 20</v>
          </cell>
          <cell r="Q393">
            <v>1</v>
          </cell>
          <cell r="T393">
            <v>1</v>
          </cell>
          <cell r="Y393">
            <v>1</v>
          </cell>
          <cell r="AG393">
            <v>1</v>
          </cell>
        </row>
        <row r="394">
          <cell r="C394" t="str">
            <v>Asus GX800V</v>
          </cell>
          <cell r="D394" t="str">
            <v>Full Size GM (15"&gt; Gamer GPU)</v>
          </cell>
          <cell r="E394" t="str">
            <v>Consumer</v>
          </cell>
          <cell r="F394" t="str">
            <v>Intel</v>
          </cell>
          <cell r="G394" t="str">
            <v>Kaby Lake</v>
          </cell>
          <cell r="H394" t="str">
            <v>GTX1080</v>
          </cell>
          <cell r="I394">
            <v>18</v>
          </cell>
          <cell r="J394" t="str">
            <v>3840x2160</v>
          </cell>
          <cell r="L394" t="str">
            <v>Standard</v>
          </cell>
          <cell r="M394" t="str">
            <v>_1</v>
          </cell>
          <cell r="P394">
            <v>1</v>
          </cell>
          <cell r="T394">
            <v>1</v>
          </cell>
          <cell r="Y394">
            <v>1</v>
          </cell>
          <cell r="AG394">
            <v>1</v>
          </cell>
        </row>
        <row r="395">
          <cell r="C395" t="str">
            <v>Asus K510U</v>
          </cell>
          <cell r="D395" t="str">
            <v>Full Size MS (15"&gt;, Mainstream Ex. GPU)</v>
          </cell>
          <cell r="E395" t="str">
            <v>Consumer</v>
          </cell>
          <cell r="F395" t="str">
            <v>Intel</v>
          </cell>
          <cell r="G395" t="str">
            <v>Kaby Lake Refresh</v>
          </cell>
          <cell r="H395" t="str">
            <v>MX150</v>
          </cell>
          <cell r="I395">
            <v>15</v>
          </cell>
          <cell r="J395" t="str">
            <v>1920x1080</v>
          </cell>
          <cell r="L395" t="str">
            <v>Standard</v>
          </cell>
          <cell r="M395" t="str">
            <v>_1</v>
          </cell>
          <cell r="P395">
            <v>1</v>
          </cell>
          <cell r="S395">
            <v>1</v>
          </cell>
          <cell r="X395">
            <v>1</v>
          </cell>
          <cell r="AG395">
            <v>1</v>
          </cell>
          <cell r="AH395">
            <v>1</v>
          </cell>
        </row>
        <row r="396">
          <cell r="C396" t="str">
            <v>Asus N551V</v>
          </cell>
          <cell r="D396" t="str">
            <v>Full Size GM (15"&gt; Gamer GPU)</v>
          </cell>
          <cell r="E396" t="str">
            <v>Consumer</v>
          </cell>
          <cell r="F396" t="str">
            <v>Intel</v>
          </cell>
          <cell r="G396" t="str">
            <v>Skylake</v>
          </cell>
          <cell r="H396" t="str">
            <v>GTX960</v>
          </cell>
          <cell r="I396">
            <v>15</v>
          </cell>
          <cell r="J396" t="str">
            <v>1920x1080</v>
          </cell>
          <cell r="L396" t="str">
            <v>Standard</v>
          </cell>
          <cell r="M396" t="str">
            <v>_1</v>
          </cell>
          <cell r="P396">
            <v>1</v>
          </cell>
          <cell r="T396">
            <v>1</v>
          </cell>
          <cell r="X396">
            <v>1</v>
          </cell>
          <cell r="AG396">
            <v>1</v>
          </cell>
          <cell r="AH396">
            <v>1</v>
          </cell>
        </row>
        <row r="397">
          <cell r="C397" t="str">
            <v>Asus N752V</v>
          </cell>
          <cell r="D397" t="str">
            <v>Full Size GM (15"&gt; Gamer GPU)</v>
          </cell>
          <cell r="E397" t="str">
            <v>Consumer</v>
          </cell>
          <cell r="F397" t="str">
            <v>Intel</v>
          </cell>
          <cell r="G397" t="str">
            <v>Skylake</v>
          </cell>
          <cell r="H397" t="str">
            <v>GTX950</v>
          </cell>
          <cell r="I397">
            <v>17</v>
          </cell>
          <cell r="J397" t="str">
            <v>1920x1080</v>
          </cell>
          <cell r="L397" t="str">
            <v>Standard</v>
          </cell>
          <cell r="M397" t="str">
            <v>_6</v>
          </cell>
          <cell r="P397">
            <v>1</v>
          </cell>
          <cell r="T397">
            <v>1</v>
          </cell>
          <cell r="Y397">
            <v>1</v>
          </cell>
          <cell r="AG397">
            <v>1</v>
          </cell>
          <cell r="AH397">
            <v>1</v>
          </cell>
        </row>
        <row r="398">
          <cell r="C398" t="str">
            <v>Asus L410M</v>
          </cell>
          <cell r="D398" t="str">
            <v>Light (13"-14")</v>
          </cell>
          <cell r="E398" t="str">
            <v>Consumer</v>
          </cell>
          <cell r="F398" t="str">
            <v>Intel</v>
          </cell>
          <cell r="G398" t="str">
            <v>Gemini Lake</v>
          </cell>
          <cell r="H398" t="str">
            <v>Int</v>
          </cell>
          <cell r="I398">
            <v>14</v>
          </cell>
          <cell r="J398" t="str">
            <v>1920x1080</v>
          </cell>
          <cell r="L398" t="str">
            <v>Budget</v>
          </cell>
          <cell r="M398" t="str">
            <v>_14</v>
          </cell>
          <cell r="O398">
            <v>1</v>
          </cell>
          <cell r="R398">
            <v>1</v>
          </cell>
          <cell r="W398">
            <v>1</v>
          </cell>
          <cell r="AE398">
            <v>1</v>
          </cell>
        </row>
        <row r="399">
          <cell r="C399" t="str">
            <v>Asus L510M</v>
          </cell>
          <cell r="D399" t="str">
            <v>Full Size LE (15"&gt;, Int GPU)</v>
          </cell>
          <cell r="E399" t="str">
            <v>Consumer</v>
          </cell>
          <cell r="F399" t="str">
            <v>Intel</v>
          </cell>
          <cell r="G399" t="str">
            <v>Gemini Lake</v>
          </cell>
          <cell r="H399" t="str">
            <v>Int</v>
          </cell>
          <cell r="I399">
            <v>15</v>
          </cell>
          <cell r="J399" t="str">
            <v>1920x1080</v>
          </cell>
          <cell r="L399" t="str">
            <v>Budget</v>
          </cell>
          <cell r="M399" t="str">
            <v>_14</v>
          </cell>
          <cell r="O399">
            <v>1</v>
          </cell>
          <cell r="R399">
            <v>1</v>
          </cell>
          <cell r="X399">
            <v>1</v>
          </cell>
          <cell r="AE399">
            <v>1</v>
          </cell>
        </row>
        <row r="400">
          <cell r="C400" t="str">
            <v>Asus M515D</v>
          </cell>
          <cell r="D400" t="str">
            <v>Full Size LE (15"&gt;, Int GPU)</v>
          </cell>
          <cell r="E400" t="str">
            <v>Consumer</v>
          </cell>
          <cell r="F400" t="str">
            <v>AMD</v>
          </cell>
          <cell r="G400" t="str">
            <v>Picasso</v>
          </cell>
          <cell r="H400" t="str">
            <v>Int</v>
          </cell>
          <cell r="I400">
            <v>15</v>
          </cell>
          <cell r="J400" t="str">
            <v>1366x768</v>
          </cell>
          <cell r="L400" t="str">
            <v>Standard</v>
          </cell>
          <cell r="M400" t="str">
            <v>_14</v>
          </cell>
          <cell r="P400">
            <v>1</v>
          </cell>
          <cell r="R400">
            <v>1</v>
          </cell>
          <cell r="X400">
            <v>1</v>
          </cell>
          <cell r="AF400">
            <v>1</v>
          </cell>
        </row>
        <row r="401">
          <cell r="C401" t="str">
            <v>Asus P2430U</v>
          </cell>
          <cell r="D401" t="str">
            <v>Light (13"-14")</v>
          </cell>
          <cell r="E401" t="str">
            <v>Commercial</v>
          </cell>
          <cell r="F401" t="str">
            <v>Intel</v>
          </cell>
          <cell r="G401" t="str">
            <v>Skylake</v>
          </cell>
          <cell r="H401" t="str">
            <v>Int</v>
          </cell>
          <cell r="I401">
            <v>14</v>
          </cell>
          <cell r="J401" t="str">
            <v>1366x768</v>
          </cell>
          <cell r="L401" t="str">
            <v>Standard</v>
          </cell>
          <cell r="M401" t="str">
            <v>_1</v>
          </cell>
          <cell r="P401">
            <v>1</v>
          </cell>
          <cell r="R401">
            <v>1</v>
          </cell>
          <cell r="W401">
            <v>1</v>
          </cell>
          <cell r="AC401">
            <v>1</v>
          </cell>
          <cell r="AF401">
            <v>1</v>
          </cell>
          <cell r="AI401">
            <v>1</v>
          </cell>
        </row>
        <row r="402">
          <cell r="C402" t="str">
            <v>Asus P2540U</v>
          </cell>
          <cell r="D402" t="str">
            <v>Full Size LE (15"&gt;, Int GPU)</v>
          </cell>
          <cell r="E402" t="str">
            <v>Commercial</v>
          </cell>
          <cell r="F402" t="str">
            <v>Intel</v>
          </cell>
          <cell r="G402" t="str">
            <v>Kaby Lake</v>
          </cell>
          <cell r="H402" t="str">
            <v>Int</v>
          </cell>
          <cell r="I402">
            <v>15</v>
          </cell>
          <cell r="J402" t="str">
            <v>1366x768</v>
          </cell>
          <cell r="L402" t="str">
            <v>Standard</v>
          </cell>
          <cell r="M402" t="str">
            <v>_1</v>
          </cell>
          <cell r="P402">
            <v>1</v>
          </cell>
          <cell r="R402">
            <v>1</v>
          </cell>
          <cell r="X402">
            <v>1</v>
          </cell>
          <cell r="AC402">
            <v>1</v>
          </cell>
          <cell r="AF402">
            <v>1</v>
          </cell>
        </row>
        <row r="403">
          <cell r="C403" t="str">
            <v>Asus P9440U</v>
          </cell>
          <cell r="D403" t="str">
            <v>Light (13"-14")</v>
          </cell>
          <cell r="E403" t="str">
            <v>Commercial</v>
          </cell>
          <cell r="F403" t="str">
            <v>Intel</v>
          </cell>
          <cell r="G403" t="str">
            <v>Kaby Lake</v>
          </cell>
          <cell r="H403" t="str">
            <v>Int</v>
          </cell>
          <cell r="I403">
            <v>14</v>
          </cell>
          <cell r="J403" t="str">
            <v>1920x1080</v>
          </cell>
          <cell r="L403" t="str">
            <v>Standard</v>
          </cell>
          <cell r="M403" t="str">
            <v>_1</v>
          </cell>
          <cell r="P403">
            <v>1</v>
          </cell>
          <cell r="R403">
            <v>1</v>
          </cell>
          <cell r="W403">
            <v>1</v>
          </cell>
          <cell r="AA403">
            <v>1</v>
          </cell>
          <cell r="AB403">
            <v>1</v>
          </cell>
          <cell r="AI403">
            <v>1</v>
          </cell>
        </row>
        <row r="404">
          <cell r="C404" t="str">
            <v>Asus Pro P1440F</v>
          </cell>
          <cell r="D404" t="str">
            <v>Light (13"-14")</v>
          </cell>
          <cell r="E404" t="str">
            <v>Commercial</v>
          </cell>
          <cell r="F404" t="str">
            <v>Intel</v>
          </cell>
          <cell r="G404" t="str">
            <v>Comet Lake</v>
          </cell>
          <cell r="H404" t="str">
            <v>Int</v>
          </cell>
          <cell r="I404">
            <v>14</v>
          </cell>
          <cell r="J404" t="str">
            <v>1920x1080</v>
          </cell>
          <cell r="L404" t="str">
            <v>Standard</v>
          </cell>
          <cell r="M404" t="str">
            <v>_1</v>
          </cell>
          <cell r="P404">
            <v>1</v>
          </cell>
          <cell r="R404">
            <v>1</v>
          </cell>
          <cell r="W404">
            <v>1</v>
          </cell>
          <cell r="AC404">
            <v>1</v>
          </cell>
          <cell r="AF404">
            <v>1</v>
          </cell>
          <cell r="AI404">
            <v>1</v>
          </cell>
        </row>
        <row r="405">
          <cell r="C405" t="str">
            <v>Asus Pro P2540F</v>
          </cell>
          <cell r="D405" t="str">
            <v>Full Size MS (15"&gt;, Mainstream Ex. GPU)</v>
          </cell>
          <cell r="E405" t="str">
            <v>Commercial</v>
          </cell>
          <cell r="F405" t="str">
            <v>Intel</v>
          </cell>
          <cell r="G405" t="str">
            <v>Comet Lake</v>
          </cell>
          <cell r="H405" t="str">
            <v>Int/MX110</v>
          </cell>
          <cell r="I405">
            <v>15</v>
          </cell>
          <cell r="J405" t="str">
            <v>1920x1080</v>
          </cell>
          <cell r="L405" t="str">
            <v>Standard</v>
          </cell>
          <cell r="M405" t="str">
            <v>_1</v>
          </cell>
          <cell r="P405">
            <v>1</v>
          </cell>
          <cell r="R405">
            <v>1</v>
          </cell>
          <cell r="S405">
            <v>1</v>
          </cell>
          <cell r="X405">
            <v>1</v>
          </cell>
          <cell r="AC405">
            <v>1</v>
          </cell>
          <cell r="AF405">
            <v>1</v>
          </cell>
          <cell r="AG405">
            <v>1</v>
          </cell>
        </row>
        <row r="406">
          <cell r="C406" t="str">
            <v>Asus Pro P3540F</v>
          </cell>
          <cell r="D406" t="str">
            <v>Full Size LE (15"&gt;, Int GPU)</v>
          </cell>
          <cell r="E406" t="str">
            <v>Commercial</v>
          </cell>
          <cell r="F406" t="str">
            <v>Intel</v>
          </cell>
          <cell r="G406" t="str">
            <v>Comet Lake</v>
          </cell>
          <cell r="H406" t="str">
            <v>Int</v>
          </cell>
          <cell r="I406">
            <v>15</v>
          </cell>
          <cell r="J406" t="str">
            <v>1920x1080</v>
          </cell>
          <cell r="L406" t="str">
            <v>Standard</v>
          </cell>
          <cell r="M406" t="str">
            <v>_1</v>
          </cell>
          <cell r="P406">
            <v>1</v>
          </cell>
          <cell r="R406">
            <v>1</v>
          </cell>
          <cell r="X406">
            <v>1</v>
          </cell>
          <cell r="AC406">
            <v>1</v>
          </cell>
          <cell r="AF406">
            <v>1</v>
          </cell>
        </row>
        <row r="407">
          <cell r="C407" t="str">
            <v>Asus Pro P5440F</v>
          </cell>
          <cell r="D407" t="str">
            <v>Full Size LE (15"&gt;, Int GPU)</v>
          </cell>
          <cell r="E407" t="str">
            <v>Commercial</v>
          </cell>
          <cell r="F407" t="str">
            <v>Intel</v>
          </cell>
          <cell r="G407" t="str">
            <v>Comet Lake</v>
          </cell>
          <cell r="H407" t="str">
            <v>Int</v>
          </cell>
          <cell r="I407">
            <v>15</v>
          </cell>
          <cell r="J407" t="str">
            <v>1920x1080</v>
          </cell>
          <cell r="L407" t="str">
            <v>Standard</v>
          </cell>
          <cell r="M407" t="str">
            <v>_1</v>
          </cell>
          <cell r="N407" t="str">
            <v>1 20</v>
          </cell>
          <cell r="P407">
            <v>1</v>
          </cell>
          <cell r="R407">
            <v>1</v>
          </cell>
          <cell r="X407">
            <v>1</v>
          </cell>
          <cell r="AC407">
            <v>1</v>
          </cell>
          <cell r="AF407">
            <v>1</v>
          </cell>
        </row>
        <row r="408">
          <cell r="C408" t="str">
            <v>Asus R207N</v>
          </cell>
          <cell r="D408" t="str">
            <v>Mini (&lt;12")</v>
          </cell>
          <cell r="E408" t="str">
            <v>Consumer</v>
          </cell>
          <cell r="F408" t="str">
            <v>Intel</v>
          </cell>
          <cell r="G408" t="str">
            <v>Apollo Lake</v>
          </cell>
          <cell r="H408" t="str">
            <v>Int</v>
          </cell>
          <cell r="I408">
            <v>11</v>
          </cell>
          <cell r="J408" t="str">
            <v>1366x768</v>
          </cell>
          <cell r="L408" t="str">
            <v>Budget</v>
          </cell>
          <cell r="M408" t="str">
            <v>_11</v>
          </cell>
          <cell r="O408">
            <v>1</v>
          </cell>
          <cell r="R408">
            <v>1</v>
          </cell>
          <cell r="V408">
            <v>1</v>
          </cell>
          <cell r="AE408">
            <v>1</v>
          </cell>
        </row>
        <row r="409">
          <cell r="C409" t="str">
            <v>Asus R209H</v>
          </cell>
          <cell r="D409" t="str">
            <v>Mini (&lt;12")</v>
          </cell>
          <cell r="E409" t="str">
            <v>Consumer</v>
          </cell>
          <cell r="F409" t="str">
            <v>Intel</v>
          </cell>
          <cell r="G409" t="str">
            <v>Cherry Trail</v>
          </cell>
          <cell r="H409" t="str">
            <v>Int</v>
          </cell>
          <cell r="I409">
            <v>11</v>
          </cell>
          <cell r="J409" t="str">
            <v>1366x768</v>
          </cell>
          <cell r="L409" t="str">
            <v>Extra Mobile</v>
          </cell>
          <cell r="M409" t="str">
            <v>_1</v>
          </cell>
          <cell r="O409">
            <v>1</v>
          </cell>
          <cell r="R409">
            <v>1</v>
          </cell>
          <cell r="V409">
            <v>1</v>
          </cell>
          <cell r="AE409">
            <v>1</v>
          </cell>
        </row>
        <row r="410">
          <cell r="C410" t="str">
            <v>Asus R214M</v>
          </cell>
          <cell r="D410" t="str">
            <v>Mini (&lt;12")</v>
          </cell>
          <cell r="E410" t="str">
            <v>Consumer</v>
          </cell>
          <cell r="F410" t="str">
            <v>Intel</v>
          </cell>
          <cell r="G410" t="str">
            <v>Gemini Lake</v>
          </cell>
          <cell r="H410" t="str">
            <v>Int</v>
          </cell>
          <cell r="I410">
            <v>11</v>
          </cell>
          <cell r="J410" t="str">
            <v>1366x768</v>
          </cell>
          <cell r="L410" t="str">
            <v>Budget</v>
          </cell>
          <cell r="M410" t="str">
            <v>_11</v>
          </cell>
          <cell r="O410">
            <v>1</v>
          </cell>
          <cell r="R410">
            <v>1</v>
          </cell>
          <cell r="V410">
            <v>1</v>
          </cell>
          <cell r="AE410">
            <v>1</v>
          </cell>
        </row>
        <row r="411">
          <cell r="C411" t="str">
            <v>Asus R302L</v>
          </cell>
          <cell r="D411" t="str">
            <v>Light (13"-14")</v>
          </cell>
          <cell r="E411" t="str">
            <v>Consumer</v>
          </cell>
          <cell r="F411" t="str">
            <v>Intel</v>
          </cell>
          <cell r="G411" t="str">
            <v>Broadwell</v>
          </cell>
          <cell r="H411" t="str">
            <v>Int</v>
          </cell>
          <cell r="I411">
            <v>13</v>
          </cell>
          <cell r="J411" t="str">
            <v>1366x768</v>
          </cell>
          <cell r="L411" t="str">
            <v>Standard</v>
          </cell>
          <cell r="M411" t="str">
            <v>_1</v>
          </cell>
          <cell r="P411">
            <v>1</v>
          </cell>
          <cell r="R411">
            <v>1</v>
          </cell>
          <cell r="W411">
            <v>1</v>
          </cell>
          <cell r="AE411">
            <v>1</v>
          </cell>
          <cell r="AI411">
            <v>1</v>
          </cell>
        </row>
        <row r="412">
          <cell r="C412" t="str">
            <v>Asus R429M</v>
          </cell>
          <cell r="D412" t="str">
            <v>Light (13"-14")</v>
          </cell>
          <cell r="E412" t="str">
            <v>Consumer</v>
          </cell>
          <cell r="F412" t="str">
            <v>Intel</v>
          </cell>
          <cell r="G412" t="str">
            <v>Gemini Lake</v>
          </cell>
          <cell r="H412" t="str">
            <v>Int</v>
          </cell>
          <cell r="I412">
            <v>14</v>
          </cell>
          <cell r="J412" t="str">
            <v>1920x1080</v>
          </cell>
          <cell r="L412" t="str">
            <v>Budget</v>
          </cell>
          <cell r="M412" t="str">
            <v>_14</v>
          </cell>
          <cell r="O412">
            <v>1</v>
          </cell>
          <cell r="R412">
            <v>1</v>
          </cell>
          <cell r="V412">
            <v>1</v>
          </cell>
          <cell r="AE412">
            <v>1</v>
          </cell>
        </row>
        <row r="413">
          <cell r="C413" t="str">
            <v>Asus R522M</v>
          </cell>
          <cell r="D413" t="str">
            <v>Full Size LE (15"&gt;, Int GPU)</v>
          </cell>
          <cell r="E413" t="str">
            <v>Consumer</v>
          </cell>
          <cell r="F413" t="str">
            <v>Intel</v>
          </cell>
          <cell r="G413" t="str">
            <v>Gemini Lake</v>
          </cell>
          <cell r="H413" t="str">
            <v>Int</v>
          </cell>
          <cell r="I413">
            <v>15</v>
          </cell>
          <cell r="J413" t="str">
            <v>1366x768</v>
          </cell>
          <cell r="L413" t="str">
            <v>Budget</v>
          </cell>
          <cell r="M413" t="str">
            <v>_12</v>
          </cell>
          <cell r="O413">
            <v>1</v>
          </cell>
          <cell r="R413">
            <v>1</v>
          </cell>
          <cell r="X413">
            <v>1</v>
          </cell>
          <cell r="AE413">
            <v>1</v>
          </cell>
        </row>
        <row r="414">
          <cell r="C414" t="str">
            <v>Asus R540L</v>
          </cell>
          <cell r="D414" t="str">
            <v>Full Size MS (15"&gt;, Mainstream Ex. GPU)</v>
          </cell>
          <cell r="E414" t="str">
            <v>Consumer</v>
          </cell>
          <cell r="F414" t="str">
            <v>Intel</v>
          </cell>
          <cell r="G414" t="str">
            <v>Broadwell</v>
          </cell>
          <cell r="H414" t="str">
            <v>G920</v>
          </cell>
          <cell r="I414">
            <v>15</v>
          </cell>
          <cell r="J414" t="str">
            <v>1366x768</v>
          </cell>
          <cell r="L414" t="str">
            <v>Standard</v>
          </cell>
          <cell r="M414" t="str">
            <v>_1</v>
          </cell>
          <cell r="P414">
            <v>1</v>
          </cell>
          <cell r="S414">
            <v>1</v>
          </cell>
          <cell r="X414">
            <v>1</v>
          </cell>
          <cell r="AG414">
            <v>1</v>
          </cell>
          <cell r="AH414">
            <v>1</v>
          </cell>
        </row>
        <row r="415">
          <cell r="C415" t="str">
            <v>Asus R556L</v>
          </cell>
          <cell r="D415" t="str">
            <v>Full Size MS (15"&gt;, Mainstream Ex. GPU)</v>
          </cell>
          <cell r="E415" t="str">
            <v>Consumer</v>
          </cell>
          <cell r="F415" t="str">
            <v>Intel</v>
          </cell>
          <cell r="G415" t="str">
            <v>Broadwell</v>
          </cell>
          <cell r="H415" t="str">
            <v>GT840</v>
          </cell>
          <cell r="I415">
            <v>15</v>
          </cell>
          <cell r="J415" t="str">
            <v>1366x768</v>
          </cell>
          <cell r="L415" t="str">
            <v>Standard</v>
          </cell>
          <cell r="M415" t="str">
            <v>_1</v>
          </cell>
          <cell r="P415">
            <v>1</v>
          </cell>
          <cell r="S415">
            <v>1</v>
          </cell>
          <cell r="X415">
            <v>1</v>
          </cell>
          <cell r="AG415">
            <v>1</v>
          </cell>
          <cell r="AH415">
            <v>1</v>
          </cell>
        </row>
        <row r="416">
          <cell r="C416" t="str">
            <v>Asus R565J</v>
          </cell>
          <cell r="D416" t="str">
            <v>Full Size LE (15"&gt;, Int GPU)</v>
          </cell>
          <cell r="E416" t="str">
            <v>Consumer</v>
          </cell>
          <cell r="F416" t="str">
            <v>Intel</v>
          </cell>
          <cell r="G416" t="str">
            <v>Ice Lake</v>
          </cell>
          <cell r="H416" t="str">
            <v>Int</v>
          </cell>
          <cell r="I416">
            <v>15</v>
          </cell>
          <cell r="J416" t="str">
            <v>1366x768</v>
          </cell>
          <cell r="L416" t="str">
            <v>Standard</v>
          </cell>
          <cell r="M416" t="str">
            <v>_15</v>
          </cell>
          <cell r="P416">
            <v>1</v>
          </cell>
          <cell r="R416">
            <v>1</v>
          </cell>
          <cell r="X416">
            <v>1</v>
          </cell>
          <cell r="AF416">
            <v>1</v>
          </cell>
        </row>
        <row r="417">
          <cell r="C417" t="str">
            <v>Asus R565M</v>
          </cell>
          <cell r="D417" t="str">
            <v>Full Size LE (15"&gt;, Int GPU)</v>
          </cell>
          <cell r="E417" t="str">
            <v>Consumer</v>
          </cell>
          <cell r="F417" t="str">
            <v>Intel</v>
          </cell>
          <cell r="G417" t="str">
            <v>Gemini Lake</v>
          </cell>
          <cell r="H417" t="str">
            <v>Int</v>
          </cell>
          <cell r="I417">
            <v>15</v>
          </cell>
          <cell r="J417" t="str">
            <v>1366x768</v>
          </cell>
          <cell r="L417" t="str">
            <v>Budget</v>
          </cell>
          <cell r="M417" t="str">
            <v>_16</v>
          </cell>
          <cell r="O417">
            <v>1</v>
          </cell>
          <cell r="R417">
            <v>1</v>
          </cell>
          <cell r="X417">
            <v>1</v>
          </cell>
          <cell r="AE417">
            <v>1</v>
          </cell>
        </row>
        <row r="418">
          <cell r="C418" t="str">
            <v>Asus R702M</v>
          </cell>
          <cell r="D418" t="str">
            <v>Full Size LE (15"&gt;, Int GPU)</v>
          </cell>
          <cell r="E418" t="str">
            <v>Consumer</v>
          </cell>
          <cell r="F418" t="str">
            <v>Intel</v>
          </cell>
          <cell r="G418" t="str">
            <v>Gemini Lake</v>
          </cell>
          <cell r="H418" t="str">
            <v>Int</v>
          </cell>
          <cell r="I418">
            <v>17</v>
          </cell>
          <cell r="J418" t="str">
            <v>1600x900</v>
          </cell>
          <cell r="L418" t="str">
            <v>Budget</v>
          </cell>
          <cell r="M418" t="str">
            <v>_15</v>
          </cell>
          <cell r="O418">
            <v>1</v>
          </cell>
          <cell r="R418">
            <v>1</v>
          </cell>
          <cell r="Y418">
            <v>1</v>
          </cell>
          <cell r="AE418">
            <v>1</v>
          </cell>
        </row>
        <row r="419">
          <cell r="C419" t="str">
            <v>Asus X302U</v>
          </cell>
          <cell r="D419" t="str">
            <v>Light (13"-14")</v>
          </cell>
          <cell r="E419" t="str">
            <v>Consumer</v>
          </cell>
          <cell r="F419" t="str">
            <v>Intel</v>
          </cell>
          <cell r="G419" t="str">
            <v>Skylake</v>
          </cell>
          <cell r="H419" t="str">
            <v>Int/GT920</v>
          </cell>
          <cell r="I419">
            <v>13</v>
          </cell>
          <cell r="J419" t="str">
            <v>1366x768</v>
          </cell>
          <cell r="L419" t="str">
            <v>Standard</v>
          </cell>
          <cell r="M419" t="str">
            <v>_1</v>
          </cell>
          <cell r="P419">
            <v>1</v>
          </cell>
          <cell r="R419">
            <v>1</v>
          </cell>
          <cell r="S419">
            <v>1</v>
          </cell>
          <cell r="W419">
            <v>1</v>
          </cell>
          <cell r="AI419">
            <v>1</v>
          </cell>
        </row>
        <row r="420">
          <cell r="C420" t="str">
            <v>Asus X402W</v>
          </cell>
          <cell r="D420" t="str">
            <v>Light (13"-14")</v>
          </cell>
          <cell r="E420" t="str">
            <v>Consumer</v>
          </cell>
          <cell r="F420" t="str">
            <v>AMD</v>
          </cell>
          <cell r="G420" t="str">
            <v>Beema</v>
          </cell>
          <cell r="H420" t="str">
            <v>Int</v>
          </cell>
          <cell r="I420">
            <v>14</v>
          </cell>
          <cell r="J420" t="str">
            <v>1366x768</v>
          </cell>
          <cell r="L420" t="str">
            <v>Budget</v>
          </cell>
          <cell r="M420" t="str">
            <v>_1</v>
          </cell>
          <cell r="O420">
            <v>1</v>
          </cell>
          <cell r="R420">
            <v>1</v>
          </cell>
          <cell r="W420">
            <v>1</v>
          </cell>
          <cell r="AE420">
            <v>1</v>
          </cell>
        </row>
        <row r="421">
          <cell r="C421" t="str">
            <v>Asus X405U</v>
          </cell>
          <cell r="D421" t="str">
            <v>Light (13"-14")</v>
          </cell>
          <cell r="E421" t="str">
            <v>Consumer</v>
          </cell>
          <cell r="F421" t="str">
            <v>Intel</v>
          </cell>
          <cell r="G421" t="str">
            <v>Skylake</v>
          </cell>
          <cell r="H421" t="str">
            <v>Int</v>
          </cell>
          <cell r="I421">
            <v>14</v>
          </cell>
          <cell r="J421" t="str">
            <v>1366x768/1920x1080</v>
          </cell>
          <cell r="L421" t="str">
            <v>Standard</v>
          </cell>
          <cell r="M421" t="str">
            <v>_4</v>
          </cell>
          <cell r="P421">
            <v>1</v>
          </cell>
          <cell r="R421">
            <v>1</v>
          </cell>
          <cell r="W421">
            <v>1</v>
          </cell>
          <cell r="AF421">
            <v>1</v>
          </cell>
          <cell r="AI421">
            <v>1</v>
          </cell>
        </row>
        <row r="422">
          <cell r="C422" t="str">
            <v>Asus X420F</v>
          </cell>
          <cell r="D422" t="str">
            <v>Light (13"-14")</v>
          </cell>
          <cell r="E422" t="str">
            <v>Consumer</v>
          </cell>
          <cell r="F422" t="str">
            <v>Intel</v>
          </cell>
          <cell r="G422" t="str">
            <v>Whiskey Lake</v>
          </cell>
          <cell r="H422" t="str">
            <v>Int</v>
          </cell>
          <cell r="I422">
            <v>14</v>
          </cell>
          <cell r="J422" t="str">
            <v>1920x1080</v>
          </cell>
          <cell r="L422" t="str">
            <v>Standard</v>
          </cell>
          <cell r="M422" t="str">
            <v>_1</v>
          </cell>
          <cell r="P422">
            <v>1</v>
          </cell>
          <cell r="R422">
            <v>1</v>
          </cell>
          <cell r="W422">
            <v>1</v>
          </cell>
          <cell r="AF422">
            <v>1</v>
          </cell>
          <cell r="AI422">
            <v>1</v>
          </cell>
        </row>
        <row r="423">
          <cell r="C423" t="str">
            <v>VivoBook A420F</v>
          </cell>
          <cell r="D423" t="str">
            <v>Light (13"-14")</v>
          </cell>
          <cell r="E423" t="str">
            <v>Consumer</v>
          </cell>
          <cell r="F423" t="str">
            <v>Intel</v>
          </cell>
          <cell r="G423" t="str">
            <v>Comet Lake</v>
          </cell>
          <cell r="H423" t="str">
            <v>Int</v>
          </cell>
          <cell r="I423">
            <v>14</v>
          </cell>
          <cell r="J423" t="str">
            <v>1920x1080</v>
          </cell>
          <cell r="L423" t="str">
            <v>Standard</v>
          </cell>
          <cell r="M423" t="str">
            <v>_14</v>
          </cell>
          <cell r="P423">
            <v>1</v>
          </cell>
          <cell r="R423">
            <v>1</v>
          </cell>
          <cell r="W423">
            <v>1</v>
          </cell>
          <cell r="AF423">
            <v>1</v>
          </cell>
          <cell r="AI423">
            <v>1</v>
          </cell>
        </row>
        <row r="424">
          <cell r="C424" t="str">
            <v>VivoBook X420F</v>
          </cell>
          <cell r="D424" t="str">
            <v>Light (13"-14")</v>
          </cell>
          <cell r="E424" t="str">
            <v>Consumer</v>
          </cell>
          <cell r="F424" t="str">
            <v>Intel</v>
          </cell>
          <cell r="G424" t="str">
            <v>Comet Lake</v>
          </cell>
          <cell r="H424" t="str">
            <v>Int</v>
          </cell>
          <cell r="I424">
            <v>14</v>
          </cell>
          <cell r="J424" t="str">
            <v>1920x1080</v>
          </cell>
          <cell r="L424" t="str">
            <v>Standard</v>
          </cell>
          <cell r="M424" t="str">
            <v>_14</v>
          </cell>
          <cell r="P424">
            <v>1</v>
          </cell>
          <cell r="R424">
            <v>1</v>
          </cell>
          <cell r="W424">
            <v>1</v>
          </cell>
          <cell r="AF424">
            <v>1</v>
          </cell>
          <cell r="AI424">
            <v>1</v>
          </cell>
        </row>
        <row r="425">
          <cell r="C425" t="str">
            <v>Asus X424F</v>
          </cell>
          <cell r="D425" t="str">
            <v>Light (13"-14")</v>
          </cell>
          <cell r="E425" t="str">
            <v>Consumer</v>
          </cell>
          <cell r="F425" t="str">
            <v>Intel</v>
          </cell>
          <cell r="G425" t="str">
            <v>Whiskey Lake</v>
          </cell>
          <cell r="H425" t="str">
            <v>Int</v>
          </cell>
          <cell r="I425">
            <v>14</v>
          </cell>
          <cell r="J425" t="str">
            <v>1920x1080</v>
          </cell>
          <cell r="L425" t="str">
            <v>Standard</v>
          </cell>
          <cell r="M425" t="str">
            <v>_1</v>
          </cell>
          <cell r="N425" t="str">
            <v>1 20</v>
          </cell>
          <cell r="P425">
            <v>1</v>
          </cell>
          <cell r="R425">
            <v>1</v>
          </cell>
          <cell r="W425">
            <v>1</v>
          </cell>
          <cell r="AF425">
            <v>1</v>
          </cell>
          <cell r="AI425">
            <v>1</v>
          </cell>
        </row>
        <row r="426">
          <cell r="C426" t="str">
            <v>Asus X409J</v>
          </cell>
          <cell r="D426" t="str">
            <v>Light (13"-14")</v>
          </cell>
          <cell r="E426" t="str">
            <v>Consumer</v>
          </cell>
          <cell r="F426" t="str">
            <v>Intel</v>
          </cell>
          <cell r="G426" t="str">
            <v>Ice Lake</v>
          </cell>
          <cell r="H426" t="str">
            <v>Int</v>
          </cell>
          <cell r="I426">
            <v>14</v>
          </cell>
          <cell r="J426" t="str">
            <v>1920x1080</v>
          </cell>
          <cell r="L426" t="str">
            <v>Standard</v>
          </cell>
          <cell r="M426" t="str">
            <v>_9</v>
          </cell>
          <cell r="P426">
            <v>1</v>
          </cell>
          <cell r="R426">
            <v>1</v>
          </cell>
          <cell r="W426">
            <v>1</v>
          </cell>
          <cell r="AF426">
            <v>1</v>
          </cell>
          <cell r="AI426">
            <v>1</v>
          </cell>
        </row>
        <row r="427">
          <cell r="C427" t="str">
            <v>Asus X415M</v>
          </cell>
          <cell r="D427" t="str">
            <v>Light (13"-14")</v>
          </cell>
          <cell r="E427" t="str">
            <v>Consumer</v>
          </cell>
          <cell r="F427" t="str">
            <v>Intel</v>
          </cell>
          <cell r="G427" t="str">
            <v>Gemini Lake</v>
          </cell>
          <cell r="H427" t="str">
            <v>Int</v>
          </cell>
          <cell r="I427">
            <v>14</v>
          </cell>
          <cell r="J427" t="str">
            <v>1920x1080</v>
          </cell>
          <cell r="L427" t="str">
            <v>Budget</v>
          </cell>
          <cell r="M427" t="str">
            <v>_15</v>
          </cell>
          <cell r="O427">
            <v>1</v>
          </cell>
          <cell r="R427">
            <v>1</v>
          </cell>
          <cell r="W427">
            <v>1</v>
          </cell>
          <cell r="AE427">
            <v>1</v>
          </cell>
        </row>
        <row r="428">
          <cell r="C428" t="str">
            <v>Asus X441B</v>
          </cell>
          <cell r="D428" t="str">
            <v>Light (13"-14")</v>
          </cell>
          <cell r="E428" t="str">
            <v>Consumer</v>
          </cell>
          <cell r="F428" t="str">
            <v>AMD</v>
          </cell>
          <cell r="G428" t="str">
            <v>Stoney Ridge</v>
          </cell>
          <cell r="H428" t="str">
            <v>Int</v>
          </cell>
          <cell r="I428">
            <v>14</v>
          </cell>
          <cell r="J428" t="str">
            <v>1366x768</v>
          </cell>
          <cell r="L428" t="str">
            <v>Standard</v>
          </cell>
          <cell r="M428" t="str">
            <v>_1</v>
          </cell>
          <cell r="O428">
            <v>1</v>
          </cell>
          <cell r="R428">
            <v>1</v>
          </cell>
          <cell r="W428">
            <v>1</v>
          </cell>
          <cell r="AE428">
            <v>1</v>
          </cell>
          <cell r="AF428">
            <v>1</v>
          </cell>
        </row>
        <row r="429">
          <cell r="C429" t="str">
            <v>Asus X441M</v>
          </cell>
          <cell r="D429" t="str">
            <v>Light (13"-14")</v>
          </cell>
          <cell r="E429" t="str">
            <v>Consumer</v>
          </cell>
          <cell r="F429" t="str">
            <v>Intel</v>
          </cell>
          <cell r="G429" t="str">
            <v>Gemini Lake</v>
          </cell>
          <cell r="H429" t="str">
            <v>Int</v>
          </cell>
          <cell r="I429">
            <v>14</v>
          </cell>
          <cell r="J429" t="str">
            <v>1366x768</v>
          </cell>
          <cell r="L429" t="str">
            <v>Budget</v>
          </cell>
          <cell r="M429" t="str">
            <v>_1</v>
          </cell>
          <cell r="O429">
            <v>1</v>
          </cell>
          <cell r="R429">
            <v>1</v>
          </cell>
          <cell r="W429">
            <v>1</v>
          </cell>
          <cell r="AE429">
            <v>1</v>
          </cell>
        </row>
        <row r="430">
          <cell r="C430" t="str">
            <v>Asus X441U</v>
          </cell>
          <cell r="D430" t="str">
            <v>Light (13"-14")</v>
          </cell>
          <cell r="E430" t="str">
            <v>Consumer</v>
          </cell>
          <cell r="F430" t="str">
            <v>Intel</v>
          </cell>
          <cell r="G430" t="str">
            <v>Skylake</v>
          </cell>
          <cell r="H430" t="str">
            <v>Int</v>
          </cell>
          <cell r="I430">
            <v>14</v>
          </cell>
          <cell r="J430" t="str">
            <v>1366x768</v>
          </cell>
          <cell r="L430" t="str">
            <v>Standard</v>
          </cell>
          <cell r="M430" t="str">
            <v>_1</v>
          </cell>
          <cell r="P430">
            <v>1</v>
          </cell>
          <cell r="R430">
            <v>1</v>
          </cell>
          <cell r="W430">
            <v>1</v>
          </cell>
          <cell r="AF430">
            <v>1</v>
          </cell>
          <cell r="AI430">
            <v>1</v>
          </cell>
        </row>
        <row r="431">
          <cell r="C431" t="str">
            <v>Asus X442U</v>
          </cell>
          <cell r="D431" t="str">
            <v>Light (13"-14")</v>
          </cell>
          <cell r="E431" t="str">
            <v>Consumer</v>
          </cell>
          <cell r="F431" t="str">
            <v>Intel</v>
          </cell>
          <cell r="G431" t="str">
            <v>Kaby Lake Refresh</v>
          </cell>
          <cell r="H431" t="str">
            <v>Int</v>
          </cell>
          <cell r="I431">
            <v>14</v>
          </cell>
          <cell r="J431" t="str">
            <v>1920x1080</v>
          </cell>
          <cell r="L431" t="str">
            <v>Standard</v>
          </cell>
          <cell r="M431" t="str">
            <v>_1</v>
          </cell>
          <cell r="P431">
            <v>1</v>
          </cell>
          <cell r="R431">
            <v>1</v>
          </cell>
          <cell r="W431">
            <v>1</v>
          </cell>
          <cell r="AF431">
            <v>1</v>
          </cell>
          <cell r="AI431">
            <v>1</v>
          </cell>
        </row>
        <row r="432">
          <cell r="C432" t="str">
            <v>Asus X505B</v>
          </cell>
          <cell r="D432" t="str">
            <v>Full Size LE (15"&gt;, Int GPU)</v>
          </cell>
          <cell r="E432" t="str">
            <v>Consumer</v>
          </cell>
          <cell r="F432" t="str">
            <v>AMD</v>
          </cell>
          <cell r="G432" t="str">
            <v>Stoney Ridge</v>
          </cell>
          <cell r="H432" t="str">
            <v>Int</v>
          </cell>
          <cell r="I432">
            <v>15</v>
          </cell>
          <cell r="J432" t="str">
            <v>1366x768</v>
          </cell>
          <cell r="L432" t="str">
            <v>Standard</v>
          </cell>
          <cell r="M432" t="str">
            <v>_1</v>
          </cell>
          <cell r="O432">
            <v>1</v>
          </cell>
          <cell r="R432">
            <v>1</v>
          </cell>
          <cell r="X432">
            <v>1</v>
          </cell>
          <cell r="AF432">
            <v>1</v>
          </cell>
        </row>
        <row r="433">
          <cell r="C433" t="str">
            <v>Asus X507U</v>
          </cell>
          <cell r="D433" t="str">
            <v>Full Size LE (15"&gt;, Int GPU)</v>
          </cell>
          <cell r="E433" t="str">
            <v>Consumer</v>
          </cell>
          <cell r="F433" t="str">
            <v>Intel</v>
          </cell>
          <cell r="G433" t="str">
            <v>Skylake</v>
          </cell>
          <cell r="H433" t="str">
            <v>Int</v>
          </cell>
          <cell r="I433">
            <v>15</v>
          </cell>
          <cell r="J433" t="str">
            <v>1920x1080</v>
          </cell>
          <cell r="L433" t="str">
            <v>Standard</v>
          </cell>
          <cell r="M433" t="str">
            <v>_1</v>
          </cell>
          <cell r="P433">
            <v>1</v>
          </cell>
          <cell r="R433">
            <v>1</v>
          </cell>
          <cell r="X433">
            <v>1</v>
          </cell>
          <cell r="AF433">
            <v>1</v>
          </cell>
          <cell r="AH433">
            <v>1</v>
          </cell>
        </row>
        <row r="434">
          <cell r="C434" t="str">
            <v>Asus X509B</v>
          </cell>
          <cell r="D434" t="str">
            <v>Full Size LE (15"&gt;, Int GPU)</v>
          </cell>
          <cell r="E434" t="str">
            <v>Consumer</v>
          </cell>
          <cell r="F434" t="str">
            <v>AMD</v>
          </cell>
          <cell r="G434" t="str">
            <v>Stoney Ridge</v>
          </cell>
          <cell r="H434" t="str">
            <v>Int</v>
          </cell>
          <cell r="I434">
            <v>15</v>
          </cell>
          <cell r="J434" t="str">
            <v>1366x1768/1920x1080</v>
          </cell>
          <cell r="L434" t="str">
            <v>Standard</v>
          </cell>
          <cell r="M434" t="str">
            <v>_1</v>
          </cell>
          <cell r="N434" t="str">
            <v>1 20</v>
          </cell>
          <cell r="O434">
            <v>1</v>
          </cell>
          <cell r="R434">
            <v>1</v>
          </cell>
          <cell r="X434">
            <v>1</v>
          </cell>
          <cell r="AF434">
            <v>1</v>
          </cell>
        </row>
        <row r="435">
          <cell r="C435" t="str">
            <v>Asus X509D</v>
          </cell>
          <cell r="D435" t="str">
            <v>Full Size MS (15"&gt;, Mainstream Ex. GPU)</v>
          </cell>
          <cell r="E435" t="str">
            <v>Consumer</v>
          </cell>
          <cell r="F435" t="str">
            <v>AMD</v>
          </cell>
          <cell r="G435" t="str">
            <v>Picasso</v>
          </cell>
          <cell r="H435" t="str">
            <v>Int/MX230</v>
          </cell>
          <cell r="I435">
            <v>15</v>
          </cell>
          <cell r="J435" t="str">
            <v>1920x1080</v>
          </cell>
          <cell r="L435" t="str">
            <v>Standard</v>
          </cell>
          <cell r="M435" t="str">
            <v>_1</v>
          </cell>
          <cell r="N435" t="str">
            <v>1 20</v>
          </cell>
          <cell r="P435">
            <v>1</v>
          </cell>
          <cell r="R435">
            <v>1</v>
          </cell>
          <cell r="S435">
            <v>1</v>
          </cell>
          <cell r="X435">
            <v>1</v>
          </cell>
          <cell r="AF435">
            <v>1</v>
          </cell>
          <cell r="AG435">
            <v>1</v>
          </cell>
          <cell r="AH435">
            <v>1</v>
          </cell>
        </row>
        <row r="436">
          <cell r="C436" t="str">
            <v>Asus X509F</v>
          </cell>
          <cell r="D436" t="str">
            <v>Full Size MS (15"&gt;, Mainstream Ex. GPU)</v>
          </cell>
          <cell r="E436" t="str">
            <v>Consumer</v>
          </cell>
          <cell r="F436" t="str">
            <v>Intel</v>
          </cell>
          <cell r="G436" t="str">
            <v>Whiskey Lake</v>
          </cell>
          <cell r="H436" t="str">
            <v>Int/MX250</v>
          </cell>
          <cell r="I436">
            <v>15</v>
          </cell>
          <cell r="J436" t="str">
            <v>1920x1080</v>
          </cell>
          <cell r="L436" t="str">
            <v>Standard</v>
          </cell>
          <cell r="M436" t="str">
            <v>_1</v>
          </cell>
          <cell r="N436" t="str">
            <v>1 20</v>
          </cell>
          <cell r="P436">
            <v>1</v>
          </cell>
          <cell r="R436">
            <v>1</v>
          </cell>
          <cell r="S436">
            <v>1</v>
          </cell>
          <cell r="X436">
            <v>1</v>
          </cell>
          <cell r="AF436">
            <v>1</v>
          </cell>
          <cell r="AG436">
            <v>1</v>
          </cell>
          <cell r="AH436">
            <v>1</v>
          </cell>
        </row>
        <row r="437">
          <cell r="C437" t="str">
            <v>Asus X509M</v>
          </cell>
          <cell r="D437" t="str">
            <v>Full Size LE (15"&gt;, Int GPU)</v>
          </cell>
          <cell r="E437" t="str">
            <v>Consumer</v>
          </cell>
          <cell r="F437" t="str">
            <v>Intel</v>
          </cell>
          <cell r="G437" t="str">
            <v>Gemini Lake</v>
          </cell>
          <cell r="H437" t="str">
            <v>Int</v>
          </cell>
          <cell r="I437">
            <v>15</v>
          </cell>
          <cell r="J437" t="str">
            <v>1920x1080</v>
          </cell>
          <cell r="L437" t="str">
            <v>Budget</v>
          </cell>
          <cell r="M437" t="str">
            <v>_6</v>
          </cell>
          <cell r="N437" t="str">
            <v>6 20</v>
          </cell>
          <cell r="O437">
            <v>1</v>
          </cell>
          <cell r="R437">
            <v>1</v>
          </cell>
          <cell r="X437">
            <v>1</v>
          </cell>
          <cell r="AE437">
            <v>1</v>
          </cell>
        </row>
        <row r="438">
          <cell r="C438" t="str">
            <v>Asus X509J</v>
          </cell>
          <cell r="D438" t="str">
            <v>Full Size MS (15"&gt;, Mainstream Ex. GPU)</v>
          </cell>
          <cell r="E438" t="str">
            <v>Consumer</v>
          </cell>
          <cell r="F438" t="str">
            <v>Intel</v>
          </cell>
          <cell r="G438" t="str">
            <v>Ice Lake</v>
          </cell>
          <cell r="H438" t="str">
            <v>Int/MX110</v>
          </cell>
          <cell r="I438">
            <v>15</v>
          </cell>
          <cell r="J438" t="str">
            <v>1920x1080</v>
          </cell>
          <cell r="L438" t="str">
            <v>Standard</v>
          </cell>
          <cell r="M438" t="str">
            <v>_9</v>
          </cell>
          <cell r="P438">
            <v>1</v>
          </cell>
          <cell r="R438">
            <v>1</v>
          </cell>
          <cell r="S438">
            <v>1</v>
          </cell>
          <cell r="X438">
            <v>1</v>
          </cell>
          <cell r="AF438">
            <v>1</v>
          </cell>
          <cell r="AG438">
            <v>1</v>
          </cell>
          <cell r="AH438">
            <v>1</v>
          </cell>
        </row>
        <row r="439">
          <cell r="C439" t="str">
            <v>Asus X510U</v>
          </cell>
          <cell r="D439" t="str">
            <v>Full Size GM (15"&gt; Gamer GPU)</v>
          </cell>
          <cell r="E439" t="str">
            <v>Consumer</v>
          </cell>
          <cell r="F439" t="str">
            <v>Intel</v>
          </cell>
          <cell r="G439" t="str">
            <v>Kaby Lake</v>
          </cell>
          <cell r="H439" t="str">
            <v>GT940</v>
          </cell>
          <cell r="I439">
            <v>15</v>
          </cell>
          <cell r="J439" t="str">
            <v>1920x1080</v>
          </cell>
          <cell r="L439" t="str">
            <v>Standard</v>
          </cell>
          <cell r="M439" t="str">
            <v>_1</v>
          </cell>
          <cell r="P439">
            <v>1</v>
          </cell>
          <cell r="S439">
            <v>1</v>
          </cell>
          <cell r="X439">
            <v>1</v>
          </cell>
          <cell r="AG439">
            <v>1</v>
          </cell>
          <cell r="AH439">
            <v>1</v>
          </cell>
        </row>
        <row r="440">
          <cell r="C440" t="str">
            <v>Asus X515J</v>
          </cell>
          <cell r="D440" t="str">
            <v>Full Size MS (15"&gt;, Mainstream Ex. GPU)</v>
          </cell>
          <cell r="E440" t="str">
            <v>Consumer</v>
          </cell>
          <cell r="F440" t="str">
            <v>Intel</v>
          </cell>
          <cell r="G440" t="str">
            <v>Ice Lake</v>
          </cell>
          <cell r="H440" t="str">
            <v>MX130</v>
          </cell>
          <cell r="I440">
            <v>15</v>
          </cell>
          <cell r="J440" t="str">
            <v>1920x1080</v>
          </cell>
          <cell r="L440" t="str">
            <v>Standard</v>
          </cell>
          <cell r="M440" t="str">
            <v>_10</v>
          </cell>
          <cell r="P440">
            <v>1</v>
          </cell>
          <cell r="S440">
            <v>1</v>
          </cell>
          <cell r="X440">
            <v>1</v>
          </cell>
          <cell r="AG440">
            <v>1</v>
          </cell>
          <cell r="AH440">
            <v>1</v>
          </cell>
        </row>
        <row r="441">
          <cell r="C441" t="str">
            <v>Asus X515E</v>
          </cell>
          <cell r="D441" t="str">
            <v>Full Size LE (15"&gt;, Int GPU)</v>
          </cell>
          <cell r="E441" t="str">
            <v>Consumer</v>
          </cell>
          <cell r="F441" t="str">
            <v>Intel</v>
          </cell>
          <cell r="G441" t="str">
            <v>Tiger Lake</v>
          </cell>
          <cell r="H441" t="str">
            <v>Int</v>
          </cell>
          <cell r="I441">
            <v>15</v>
          </cell>
          <cell r="J441" t="str">
            <v>1920x1080</v>
          </cell>
          <cell r="L441" t="str">
            <v>Standard</v>
          </cell>
          <cell r="M441" t="str">
            <v>_16</v>
          </cell>
          <cell r="P441">
            <v>1</v>
          </cell>
          <cell r="R441">
            <v>1</v>
          </cell>
          <cell r="X441">
            <v>1</v>
          </cell>
          <cell r="AF441">
            <v>1</v>
          </cell>
          <cell r="AH441">
            <v>1</v>
          </cell>
        </row>
        <row r="442">
          <cell r="C442" t="str">
            <v>Asus F515M</v>
          </cell>
          <cell r="D442" t="str">
            <v>Full Size LE (15"&gt;, Int GPU)</v>
          </cell>
          <cell r="E442" t="str">
            <v>Consumer</v>
          </cell>
          <cell r="F442" t="str">
            <v>Intel</v>
          </cell>
          <cell r="G442" t="str">
            <v>Gemini Lake</v>
          </cell>
          <cell r="H442" t="str">
            <v>Int</v>
          </cell>
          <cell r="I442">
            <v>15</v>
          </cell>
          <cell r="J442" t="str">
            <v>1366x768</v>
          </cell>
          <cell r="L442" t="str">
            <v>Budget</v>
          </cell>
          <cell r="M442" t="str">
            <v>_14</v>
          </cell>
          <cell r="O442">
            <v>1</v>
          </cell>
          <cell r="R442">
            <v>1</v>
          </cell>
          <cell r="X442">
            <v>1</v>
          </cell>
          <cell r="AE442">
            <v>1</v>
          </cell>
        </row>
        <row r="443">
          <cell r="C443" t="str">
            <v>Asus X521F</v>
          </cell>
          <cell r="D443" t="str">
            <v>Full Size MS (15"&gt;, Mainstream Ex. GPU)</v>
          </cell>
          <cell r="E443" t="str">
            <v>Consumer</v>
          </cell>
          <cell r="F443" t="str">
            <v>Intel</v>
          </cell>
          <cell r="G443" t="str">
            <v>Whiskey Lake</v>
          </cell>
          <cell r="H443" t="str">
            <v>MX250</v>
          </cell>
          <cell r="I443">
            <v>15</v>
          </cell>
          <cell r="J443" t="str">
            <v>1920x1080</v>
          </cell>
          <cell r="L443" t="str">
            <v>Standard</v>
          </cell>
          <cell r="M443" t="str">
            <v>_1</v>
          </cell>
          <cell r="N443" t="str">
            <v>1 20</v>
          </cell>
          <cell r="P443">
            <v>1</v>
          </cell>
          <cell r="S443">
            <v>1</v>
          </cell>
          <cell r="X443">
            <v>1</v>
          </cell>
          <cell r="AG443">
            <v>1</v>
          </cell>
          <cell r="AH443">
            <v>1</v>
          </cell>
        </row>
        <row r="444">
          <cell r="C444" t="str">
            <v>Asus X541N</v>
          </cell>
          <cell r="D444" t="str">
            <v>Full Size LE (15"&gt;, Int GPU)</v>
          </cell>
          <cell r="E444" t="str">
            <v>Consumer</v>
          </cell>
          <cell r="F444" t="str">
            <v>Intel</v>
          </cell>
          <cell r="G444" t="str">
            <v>Apollo Lake</v>
          </cell>
          <cell r="H444" t="str">
            <v>Int</v>
          </cell>
          <cell r="I444">
            <v>15</v>
          </cell>
          <cell r="J444" t="str">
            <v>1366x768</v>
          </cell>
          <cell r="L444" t="str">
            <v>Budget</v>
          </cell>
          <cell r="M444" t="str">
            <v>_1</v>
          </cell>
          <cell r="O444">
            <v>1</v>
          </cell>
          <cell r="R444">
            <v>1</v>
          </cell>
          <cell r="X444">
            <v>1</v>
          </cell>
          <cell r="AE444">
            <v>1</v>
          </cell>
        </row>
        <row r="445">
          <cell r="C445" t="str">
            <v>Asus X541S</v>
          </cell>
          <cell r="D445" t="str">
            <v>Full Size MS (15"&gt;, Mainstream Ex. GPU)</v>
          </cell>
          <cell r="E445" t="str">
            <v>Consumer</v>
          </cell>
          <cell r="F445" t="str">
            <v>Intel</v>
          </cell>
          <cell r="G445" t="str">
            <v>Braswell</v>
          </cell>
          <cell r="H445" t="str">
            <v>Int/G810</v>
          </cell>
          <cell r="I445">
            <v>15</v>
          </cell>
          <cell r="J445" t="str">
            <v>1366x768</v>
          </cell>
          <cell r="L445" t="str">
            <v>Budget</v>
          </cell>
          <cell r="M445" t="str">
            <v>_1</v>
          </cell>
          <cell r="O445">
            <v>1</v>
          </cell>
          <cell r="R445">
            <v>1</v>
          </cell>
          <cell r="S445">
            <v>1</v>
          </cell>
          <cell r="X445">
            <v>1</v>
          </cell>
          <cell r="AE445">
            <v>1</v>
          </cell>
        </row>
        <row r="446">
          <cell r="C446" t="str">
            <v>Asus X542B</v>
          </cell>
          <cell r="D446" t="str">
            <v>Full Size MS (15"&gt;, Mainstream Ex. GPU)</v>
          </cell>
          <cell r="E446" t="str">
            <v>Consumer</v>
          </cell>
          <cell r="F446" t="str">
            <v>AMD</v>
          </cell>
          <cell r="G446" t="str">
            <v>Stoney Ridge</v>
          </cell>
          <cell r="H446" t="str">
            <v>R5 M420/M430</v>
          </cell>
          <cell r="I446">
            <v>15</v>
          </cell>
          <cell r="J446" t="str">
            <v>1366x768</v>
          </cell>
          <cell r="L446" t="str">
            <v>Standard</v>
          </cell>
          <cell r="M446" t="str">
            <v>_1</v>
          </cell>
          <cell r="N446" t="str">
            <v>1 20</v>
          </cell>
          <cell r="O446">
            <v>1</v>
          </cell>
          <cell r="S446">
            <v>1</v>
          </cell>
          <cell r="X446">
            <v>1</v>
          </cell>
          <cell r="AH446">
            <v>1</v>
          </cell>
        </row>
        <row r="447">
          <cell r="C447" t="str">
            <v>Asus X542U</v>
          </cell>
          <cell r="D447" t="str">
            <v>Full Size LE (15"&gt;, Int GPU)</v>
          </cell>
          <cell r="E447" t="str">
            <v>Consumer</v>
          </cell>
          <cell r="F447" t="str">
            <v>Intel</v>
          </cell>
          <cell r="G447" t="str">
            <v>Kaby Lake</v>
          </cell>
          <cell r="H447" t="str">
            <v>Int</v>
          </cell>
          <cell r="I447">
            <v>15</v>
          </cell>
          <cell r="J447" t="str">
            <v>1366x768</v>
          </cell>
          <cell r="L447" t="str">
            <v>Standard</v>
          </cell>
          <cell r="M447" t="str">
            <v>_1</v>
          </cell>
          <cell r="P447">
            <v>1</v>
          </cell>
          <cell r="R447">
            <v>1</v>
          </cell>
          <cell r="X447">
            <v>1</v>
          </cell>
          <cell r="AF447">
            <v>1</v>
          </cell>
          <cell r="AH447">
            <v>1</v>
          </cell>
        </row>
        <row r="448">
          <cell r="C448" t="str">
            <v>Asus X543B</v>
          </cell>
          <cell r="D448" t="str">
            <v>Full Size LE (15"&gt;, Int GPU)</v>
          </cell>
          <cell r="E448" t="str">
            <v>Consumer</v>
          </cell>
          <cell r="F448" t="str">
            <v>AMD</v>
          </cell>
          <cell r="G448" t="str">
            <v>Stoney Ridge</v>
          </cell>
          <cell r="H448" t="str">
            <v>Int</v>
          </cell>
          <cell r="I448">
            <v>15</v>
          </cell>
          <cell r="J448" t="str">
            <v>1920x1080</v>
          </cell>
          <cell r="L448" t="str">
            <v>Standard</v>
          </cell>
          <cell r="M448" t="str">
            <v>_1</v>
          </cell>
          <cell r="O448">
            <v>1</v>
          </cell>
          <cell r="R448">
            <v>1</v>
          </cell>
          <cell r="X448">
            <v>1</v>
          </cell>
          <cell r="AF448">
            <v>1</v>
          </cell>
        </row>
        <row r="449">
          <cell r="C449" t="str">
            <v>Asus X543U</v>
          </cell>
          <cell r="D449" t="str">
            <v>Full Size MS (15"&gt;, Mainstream Ex. GPU)</v>
          </cell>
          <cell r="E449" t="str">
            <v>Consumer</v>
          </cell>
          <cell r="F449" t="str">
            <v>Intel</v>
          </cell>
          <cell r="G449" t="str">
            <v>Kaby Lake</v>
          </cell>
          <cell r="H449" t="str">
            <v>Int/MX110</v>
          </cell>
          <cell r="I449">
            <v>15</v>
          </cell>
          <cell r="J449" t="str">
            <v>1920x1080</v>
          </cell>
          <cell r="L449" t="str">
            <v>Standard</v>
          </cell>
          <cell r="M449" t="str">
            <v>_1</v>
          </cell>
          <cell r="P449">
            <v>1</v>
          </cell>
          <cell r="R449">
            <v>1</v>
          </cell>
          <cell r="S449">
            <v>1</v>
          </cell>
          <cell r="X449">
            <v>1</v>
          </cell>
          <cell r="AF449">
            <v>1</v>
          </cell>
          <cell r="AG449">
            <v>1</v>
          </cell>
          <cell r="AH449">
            <v>1</v>
          </cell>
        </row>
        <row r="450">
          <cell r="C450" t="str">
            <v>Asus X550I</v>
          </cell>
          <cell r="D450" t="str">
            <v>Full Size GM (15"&gt; Gamer GPU)</v>
          </cell>
          <cell r="E450" t="str">
            <v>Consumer</v>
          </cell>
          <cell r="F450" t="str">
            <v>AMD</v>
          </cell>
          <cell r="G450" t="str">
            <v>Bristol Ridge</v>
          </cell>
          <cell r="H450" t="str">
            <v>RX560</v>
          </cell>
          <cell r="I450">
            <v>15</v>
          </cell>
          <cell r="J450" t="str">
            <v>1920x1080</v>
          </cell>
          <cell r="L450" t="str">
            <v>Standard</v>
          </cell>
          <cell r="M450" t="str">
            <v>_1</v>
          </cell>
          <cell r="P450">
            <v>1</v>
          </cell>
          <cell r="T450">
            <v>1</v>
          </cell>
          <cell r="X450">
            <v>1</v>
          </cell>
          <cell r="AG450">
            <v>1</v>
          </cell>
          <cell r="AH450">
            <v>1</v>
          </cell>
        </row>
        <row r="451">
          <cell r="C451" t="str">
            <v>Asus X555B</v>
          </cell>
          <cell r="D451" t="str">
            <v>Full Size MS (15"&gt;, Mainstream Ex. GPU)</v>
          </cell>
          <cell r="E451" t="str">
            <v>Consumer</v>
          </cell>
          <cell r="F451" t="str">
            <v>AMD</v>
          </cell>
          <cell r="G451" t="str">
            <v>Bristol Ridge</v>
          </cell>
          <cell r="H451" t="str">
            <v>Int/R5 M420</v>
          </cell>
          <cell r="I451">
            <v>15</v>
          </cell>
          <cell r="J451" t="str">
            <v>1366x768</v>
          </cell>
          <cell r="L451" t="str">
            <v>Standard</v>
          </cell>
          <cell r="M451" t="str">
            <v>_1</v>
          </cell>
          <cell r="P451">
            <v>1</v>
          </cell>
          <cell r="R451">
            <v>1</v>
          </cell>
          <cell r="S451">
            <v>1</v>
          </cell>
          <cell r="X451">
            <v>1</v>
          </cell>
          <cell r="AF451">
            <v>1</v>
          </cell>
          <cell r="AG451">
            <v>1</v>
          </cell>
          <cell r="AH451">
            <v>1</v>
          </cell>
        </row>
        <row r="452">
          <cell r="C452" t="str">
            <v>Asus X555B Stoney</v>
          </cell>
          <cell r="D452" t="str">
            <v>Full Size MS (15"&gt;, Mainstream Ex. GPU)</v>
          </cell>
          <cell r="E452" t="str">
            <v>Consumer</v>
          </cell>
          <cell r="F452" t="str">
            <v>AMD</v>
          </cell>
          <cell r="G452" t="str">
            <v>Stoney Ridge</v>
          </cell>
          <cell r="H452" t="str">
            <v>R5 M420</v>
          </cell>
          <cell r="I452">
            <v>15</v>
          </cell>
          <cell r="J452" t="str">
            <v>1366x768</v>
          </cell>
          <cell r="L452" t="str">
            <v>Standard</v>
          </cell>
          <cell r="M452" t="str">
            <v>_1</v>
          </cell>
          <cell r="O452">
            <v>1</v>
          </cell>
          <cell r="S452">
            <v>1</v>
          </cell>
          <cell r="X452">
            <v>1</v>
          </cell>
          <cell r="AH452">
            <v>1</v>
          </cell>
        </row>
        <row r="453">
          <cell r="C453" t="str">
            <v>Asus X555Q</v>
          </cell>
          <cell r="D453" t="str">
            <v>Full Size MS (15"&gt;, Mainstream Ex. GPU)</v>
          </cell>
          <cell r="E453" t="str">
            <v>Consumer</v>
          </cell>
          <cell r="F453" t="str">
            <v>AMD</v>
          </cell>
          <cell r="G453" t="str">
            <v>Carrizo</v>
          </cell>
          <cell r="H453" t="str">
            <v>R5 M340</v>
          </cell>
          <cell r="I453">
            <v>15</v>
          </cell>
          <cell r="J453" t="str">
            <v>1366x768</v>
          </cell>
          <cell r="L453" t="str">
            <v>Standard</v>
          </cell>
          <cell r="M453" t="str">
            <v>_1</v>
          </cell>
          <cell r="P453">
            <v>1</v>
          </cell>
          <cell r="S453">
            <v>1</v>
          </cell>
          <cell r="X453">
            <v>1</v>
          </cell>
          <cell r="AG453">
            <v>1</v>
          </cell>
          <cell r="AH453">
            <v>1</v>
          </cell>
        </row>
        <row r="454">
          <cell r="C454" t="str">
            <v>Asus X555Y</v>
          </cell>
          <cell r="D454" t="str">
            <v>Full Size LE (15"&gt;, Int GPU)</v>
          </cell>
          <cell r="E454" t="str">
            <v>Consumer</v>
          </cell>
          <cell r="F454" t="str">
            <v>AMD</v>
          </cell>
          <cell r="G454" t="str">
            <v>Carrizo-L</v>
          </cell>
          <cell r="H454" t="str">
            <v>Int</v>
          </cell>
          <cell r="I454">
            <v>15</v>
          </cell>
          <cell r="J454" t="str">
            <v>1366x768</v>
          </cell>
          <cell r="L454" t="str">
            <v>Budget</v>
          </cell>
          <cell r="M454" t="str">
            <v>_1</v>
          </cell>
          <cell r="O454">
            <v>1</v>
          </cell>
          <cell r="R454">
            <v>1</v>
          </cell>
          <cell r="X454">
            <v>1</v>
          </cell>
          <cell r="AE454">
            <v>1</v>
          </cell>
        </row>
        <row r="455">
          <cell r="C455" t="str">
            <v>Asus X555S</v>
          </cell>
          <cell r="D455" t="str">
            <v>Full Size MS (15"&gt;, Mainstream Ex. GPU)</v>
          </cell>
          <cell r="E455" t="str">
            <v>Consumer</v>
          </cell>
          <cell r="F455" t="str">
            <v>Intel</v>
          </cell>
          <cell r="G455" t="str">
            <v>Braswell</v>
          </cell>
          <cell r="H455" t="str">
            <v>G920</v>
          </cell>
          <cell r="I455">
            <v>15</v>
          </cell>
          <cell r="J455" t="str">
            <v>1366x768</v>
          </cell>
          <cell r="L455" t="str">
            <v>Budget</v>
          </cell>
          <cell r="M455" t="str">
            <v>_1</v>
          </cell>
          <cell r="O455">
            <v>1</v>
          </cell>
          <cell r="S455">
            <v>1</v>
          </cell>
          <cell r="X455">
            <v>1</v>
          </cell>
          <cell r="AE455">
            <v>1</v>
          </cell>
          <cell r="AG455">
            <v>1</v>
          </cell>
        </row>
        <row r="456">
          <cell r="C456" t="str">
            <v>Asus X556Q</v>
          </cell>
          <cell r="D456" t="str">
            <v>Full Size MS (15"&gt;, Mainstream Ex. GPU)</v>
          </cell>
          <cell r="E456" t="str">
            <v>Consumer</v>
          </cell>
          <cell r="F456" t="str">
            <v>AMD</v>
          </cell>
          <cell r="G456" t="str">
            <v>Bristol Ridge</v>
          </cell>
          <cell r="H456" t="str">
            <v>R5 M430</v>
          </cell>
          <cell r="I456">
            <v>15</v>
          </cell>
          <cell r="J456" t="str">
            <v>1366x768</v>
          </cell>
          <cell r="L456" t="str">
            <v>Standard</v>
          </cell>
          <cell r="M456" t="str">
            <v>_1</v>
          </cell>
          <cell r="P456">
            <v>1</v>
          </cell>
          <cell r="S456">
            <v>1</v>
          </cell>
          <cell r="X456">
            <v>1</v>
          </cell>
          <cell r="AG456">
            <v>1</v>
          </cell>
          <cell r="AH456">
            <v>1</v>
          </cell>
        </row>
        <row r="457">
          <cell r="C457" t="str">
            <v>Asus X556U</v>
          </cell>
          <cell r="D457" t="str">
            <v>Full Size GM (15"&gt; Gamer GPU)</v>
          </cell>
          <cell r="E457" t="str">
            <v>Consumer</v>
          </cell>
          <cell r="F457" t="str">
            <v>Intel</v>
          </cell>
          <cell r="G457" t="str">
            <v>Skylake</v>
          </cell>
          <cell r="H457" t="str">
            <v>GT940</v>
          </cell>
          <cell r="I457">
            <v>15</v>
          </cell>
          <cell r="J457" t="str">
            <v>1366x768</v>
          </cell>
          <cell r="L457" t="str">
            <v>Standard</v>
          </cell>
          <cell r="M457" t="str">
            <v>_1</v>
          </cell>
          <cell r="P457">
            <v>1</v>
          </cell>
          <cell r="S457">
            <v>1</v>
          </cell>
          <cell r="X457">
            <v>1</v>
          </cell>
          <cell r="AG457">
            <v>1</v>
          </cell>
          <cell r="AH457">
            <v>1</v>
          </cell>
        </row>
        <row r="458">
          <cell r="C458" t="str">
            <v>Asus X560U</v>
          </cell>
          <cell r="D458" t="str">
            <v>Full Size GM (15"&gt; Gamer GPU)</v>
          </cell>
          <cell r="E458" t="str">
            <v>Consumer</v>
          </cell>
          <cell r="F458" t="str">
            <v>Intel</v>
          </cell>
          <cell r="G458" t="str">
            <v>Kaby Lake Refresh</v>
          </cell>
          <cell r="H458" t="str">
            <v>GTX1050</v>
          </cell>
          <cell r="I458">
            <v>15</v>
          </cell>
          <cell r="J458" t="str">
            <v>1920x1080</v>
          </cell>
          <cell r="L458" t="str">
            <v>Standard</v>
          </cell>
          <cell r="M458" t="str">
            <v>_1</v>
          </cell>
          <cell r="P458">
            <v>1</v>
          </cell>
          <cell r="T458">
            <v>1</v>
          </cell>
          <cell r="X458">
            <v>1</v>
          </cell>
          <cell r="AG458">
            <v>1</v>
          </cell>
          <cell r="AH458">
            <v>1</v>
          </cell>
        </row>
        <row r="459">
          <cell r="C459" t="str">
            <v>Asus X564D</v>
          </cell>
          <cell r="D459" t="str">
            <v>Full Size MS (15"&gt;, Mainstream Ex. GPU)</v>
          </cell>
          <cell r="E459" t="str">
            <v>Consumer</v>
          </cell>
          <cell r="F459" t="str">
            <v>AMD</v>
          </cell>
          <cell r="G459" t="str">
            <v>Picasso</v>
          </cell>
          <cell r="H459" t="str">
            <v>R540</v>
          </cell>
          <cell r="I459">
            <v>15</v>
          </cell>
          <cell r="J459" t="str">
            <v>1920x1080</v>
          </cell>
          <cell r="L459" t="str">
            <v>Standard</v>
          </cell>
          <cell r="M459" t="str">
            <v>_1</v>
          </cell>
          <cell r="P459">
            <v>1</v>
          </cell>
          <cell r="S459">
            <v>1</v>
          </cell>
          <cell r="X459">
            <v>1</v>
          </cell>
          <cell r="AG459">
            <v>1</v>
          </cell>
          <cell r="AH459">
            <v>1</v>
          </cell>
        </row>
        <row r="460">
          <cell r="C460" t="str">
            <v>Asus X570D</v>
          </cell>
          <cell r="D460" t="str">
            <v>Full Size GM (15"&gt; Gamer GPU)</v>
          </cell>
          <cell r="E460" t="str">
            <v>Consumer</v>
          </cell>
          <cell r="F460" t="str">
            <v>AMD</v>
          </cell>
          <cell r="G460" t="str">
            <v>Picasso</v>
          </cell>
          <cell r="H460" t="str">
            <v>GTX1050</v>
          </cell>
          <cell r="I460">
            <v>15</v>
          </cell>
          <cell r="J460" t="str">
            <v>1920x1080</v>
          </cell>
          <cell r="L460" t="str">
            <v>Standard</v>
          </cell>
          <cell r="M460" t="str">
            <v>_1</v>
          </cell>
          <cell r="P460">
            <v>1</v>
          </cell>
          <cell r="T460">
            <v>1</v>
          </cell>
          <cell r="X460">
            <v>1</v>
          </cell>
          <cell r="AG460">
            <v>1</v>
          </cell>
          <cell r="AH460">
            <v>1</v>
          </cell>
        </row>
        <row r="461">
          <cell r="C461" t="str">
            <v>Asus X570U</v>
          </cell>
          <cell r="D461" t="str">
            <v>Full Size GM (15"&gt; Gamer GPU)</v>
          </cell>
          <cell r="E461" t="str">
            <v>Consumer</v>
          </cell>
          <cell r="F461" t="str">
            <v>Intel</v>
          </cell>
          <cell r="G461" t="str">
            <v>Kaby Lake Refresh</v>
          </cell>
          <cell r="H461" t="str">
            <v>GTX1050</v>
          </cell>
          <cell r="I461">
            <v>15</v>
          </cell>
          <cell r="J461" t="str">
            <v>1920x1080</v>
          </cell>
          <cell r="L461" t="str">
            <v>Standard</v>
          </cell>
          <cell r="M461" t="str">
            <v>_1</v>
          </cell>
          <cell r="P461">
            <v>1</v>
          </cell>
          <cell r="T461">
            <v>1</v>
          </cell>
          <cell r="X461">
            <v>1</v>
          </cell>
          <cell r="AG461">
            <v>1</v>
          </cell>
          <cell r="AH461">
            <v>1</v>
          </cell>
        </row>
        <row r="462">
          <cell r="C462" t="str">
            <v>Asus X702U</v>
          </cell>
          <cell r="D462" t="str">
            <v>Full Size MS (15"&gt;, Mainstream Ex. GPU)</v>
          </cell>
          <cell r="E462" t="str">
            <v>Consumer</v>
          </cell>
          <cell r="F462" t="str">
            <v>Intel</v>
          </cell>
          <cell r="G462" t="str">
            <v>Skylake</v>
          </cell>
          <cell r="H462" t="str">
            <v>MX110</v>
          </cell>
          <cell r="I462">
            <v>17</v>
          </cell>
          <cell r="J462" t="str">
            <v>1600x900</v>
          </cell>
          <cell r="L462" t="str">
            <v>Standard</v>
          </cell>
          <cell r="M462" t="str">
            <v>_1</v>
          </cell>
          <cell r="P462">
            <v>1</v>
          </cell>
          <cell r="S462">
            <v>1</v>
          </cell>
          <cell r="Y462">
            <v>1</v>
          </cell>
          <cell r="AG462">
            <v>1</v>
          </cell>
          <cell r="AH462">
            <v>1</v>
          </cell>
        </row>
        <row r="463">
          <cell r="C463" t="str">
            <v>Asus X705M</v>
          </cell>
          <cell r="D463" t="str">
            <v>Full Size MS (15"&gt;, Mainstream Ex. GPU)</v>
          </cell>
          <cell r="E463" t="str">
            <v>Consumer</v>
          </cell>
          <cell r="F463" t="str">
            <v>Intel</v>
          </cell>
          <cell r="G463" t="str">
            <v>Gemini Lake</v>
          </cell>
          <cell r="H463" t="str">
            <v>MX110</v>
          </cell>
          <cell r="I463">
            <v>17</v>
          </cell>
          <cell r="J463" t="str">
            <v>1600x900</v>
          </cell>
          <cell r="L463" t="str">
            <v>Budget</v>
          </cell>
          <cell r="M463" t="str">
            <v>_1</v>
          </cell>
          <cell r="O463">
            <v>1</v>
          </cell>
          <cell r="S463">
            <v>1</v>
          </cell>
          <cell r="Y463">
            <v>1</v>
          </cell>
          <cell r="AE463">
            <v>1</v>
          </cell>
          <cell r="AG463">
            <v>1</v>
          </cell>
        </row>
        <row r="464">
          <cell r="C464" t="str">
            <v>Asus X705U</v>
          </cell>
          <cell r="D464" t="str">
            <v>Full Size MS (15"&gt;, Mainstream Ex. GPU)</v>
          </cell>
          <cell r="E464" t="str">
            <v>Consumer</v>
          </cell>
          <cell r="F464" t="str">
            <v>Intel</v>
          </cell>
          <cell r="G464" t="str">
            <v>Skylake</v>
          </cell>
          <cell r="H464" t="str">
            <v>GT920</v>
          </cell>
          <cell r="I464">
            <v>17</v>
          </cell>
          <cell r="J464" t="str">
            <v>1600x900</v>
          </cell>
          <cell r="L464" t="str">
            <v>Standard</v>
          </cell>
          <cell r="M464" t="str">
            <v>_1</v>
          </cell>
          <cell r="P464">
            <v>1</v>
          </cell>
          <cell r="S464">
            <v>1</v>
          </cell>
          <cell r="Y464">
            <v>1</v>
          </cell>
          <cell r="AG464">
            <v>1</v>
          </cell>
          <cell r="AH464">
            <v>1</v>
          </cell>
        </row>
        <row r="465">
          <cell r="C465" t="str">
            <v>Asus X751N</v>
          </cell>
          <cell r="D465" t="str">
            <v>Full Size LE (15"&gt;, Int GPU)</v>
          </cell>
          <cell r="E465" t="str">
            <v>Consumer</v>
          </cell>
          <cell r="F465" t="str">
            <v>Intel</v>
          </cell>
          <cell r="G465" t="str">
            <v>Apollo Lake</v>
          </cell>
          <cell r="H465" t="str">
            <v>Int</v>
          </cell>
          <cell r="I465">
            <v>17</v>
          </cell>
          <cell r="J465" t="str">
            <v>1600x900</v>
          </cell>
          <cell r="L465" t="str">
            <v>Budget</v>
          </cell>
          <cell r="M465" t="str">
            <v>_1</v>
          </cell>
          <cell r="O465">
            <v>1</v>
          </cell>
          <cell r="R465">
            <v>1</v>
          </cell>
          <cell r="Y465">
            <v>1</v>
          </cell>
        </row>
        <row r="466">
          <cell r="C466" t="str">
            <v>Asus X751S</v>
          </cell>
          <cell r="D466" t="str">
            <v>Full Size MS (15"&gt;, Mainstream Ex. GPU)</v>
          </cell>
          <cell r="E466" t="str">
            <v>Consumer</v>
          </cell>
          <cell r="F466" t="str">
            <v>Intel</v>
          </cell>
          <cell r="G466" t="str">
            <v>Braswell</v>
          </cell>
          <cell r="H466" t="str">
            <v>GT920</v>
          </cell>
          <cell r="I466">
            <v>17</v>
          </cell>
          <cell r="J466" t="str">
            <v>1600x900</v>
          </cell>
          <cell r="L466" t="str">
            <v>Budget</v>
          </cell>
          <cell r="M466" t="str">
            <v>_1</v>
          </cell>
          <cell r="O466">
            <v>1</v>
          </cell>
          <cell r="S466">
            <v>1</v>
          </cell>
          <cell r="Y466">
            <v>1</v>
          </cell>
          <cell r="AE466">
            <v>1</v>
          </cell>
          <cell r="AG466">
            <v>1</v>
          </cell>
        </row>
        <row r="467">
          <cell r="C467" t="str">
            <v>Asus X751Y</v>
          </cell>
          <cell r="D467" t="str">
            <v>Full Size MS (15"&gt;, Mainstream Ex. GPU)</v>
          </cell>
          <cell r="E467" t="str">
            <v>Consumer</v>
          </cell>
          <cell r="F467" t="str">
            <v>AMD</v>
          </cell>
          <cell r="G467" t="str">
            <v>Carrizo-L</v>
          </cell>
          <cell r="H467" t="str">
            <v>R5 M320</v>
          </cell>
          <cell r="I467">
            <v>17</v>
          </cell>
          <cell r="J467" t="str">
            <v>1600x900</v>
          </cell>
          <cell r="L467" t="str">
            <v>Budget</v>
          </cell>
          <cell r="M467" t="str">
            <v>_1</v>
          </cell>
          <cell r="S467">
            <v>1</v>
          </cell>
          <cell r="Y467">
            <v>1</v>
          </cell>
          <cell r="AE467">
            <v>1</v>
          </cell>
          <cell r="AG467">
            <v>1</v>
          </cell>
        </row>
        <row r="468">
          <cell r="C468" t="str">
            <v>Asus X752N</v>
          </cell>
          <cell r="D468" t="str">
            <v>Full Size LE (15"&gt;, Int GPU)</v>
          </cell>
          <cell r="E468" t="str">
            <v>Consumer</v>
          </cell>
          <cell r="F468" t="str">
            <v>Intel</v>
          </cell>
          <cell r="G468" t="str">
            <v>Apollo Lake</v>
          </cell>
          <cell r="H468" t="str">
            <v>Int</v>
          </cell>
          <cell r="I468">
            <v>17</v>
          </cell>
          <cell r="J468" t="str">
            <v>1600x900</v>
          </cell>
          <cell r="L468" t="str">
            <v>Budget</v>
          </cell>
          <cell r="M468" t="str">
            <v>_1</v>
          </cell>
          <cell r="O468">
            <v>1</v>
          </cell>
          <cell r="R468">
            <v>1</v>
          </cell>
          <cell r="Y468">
            <v>1</v>
          </cell>
        </row>
        <row r="469">
          <cell r="C469" t="str">
            <v>Asus X756U</v>
          </cell>
          <cell r="D469" t="str">
            <v>Full Size LE (15"&gt;, Int GPU)</v>
          </cell>
          <cell r="E469" t="str">
            <v>Consumer</v>
          </cell>
          <cell r="F469" t="str">
            <v>Intel</v>
          </cell>
          <cell r="G469" t="str">
            <v>Skylake</v>
          </cell>
          <cell r="H469" t="str">
            <v>Int</v>
          </cell>
          <cell r="I469">
            <v>17</v>
          </cell>
          <cell r="J469" t="str">
            <v>1600x900</v>
          </cell>
          <cell r="L469" t="str">
            <v>Standard</v>
          </cell>
          <cell r="M469" t="str">
            <v>_1</v>
          </cell>
          <cell r="P469">
            <v>1</v>
          </cell>
          <cell r="R469">
            <v>1</v>
          </cell>
          <cell r="Y469">
            <v>1</v>
          </cell>
          <cell r="AF469">
            <v>1</v>
          </cell>
          <cell r="AH469">
            <v>1</v>
          </cell>
        </row>
        <row r="470">
          <cell r="C470" t="str">
            <v>EeeBook X205T</v>
          </cell>
          <cell r="D470" t="str">
            <v>Mini (&lt;12")</v>
          </cell>
          <cell r="E470" t="str">
            <v>Consumer</v>
          </cell>
          <cell r="F470" t="str">
            <v>Intel</v>
          </cell>
          <cell r="G470" t="str">
            <v>Bay Trail-T</v>
          </cell>
          <cell r="H470" t="str">
            <v>Int</v>
          </cell>
          <cell r="I470">
            <v>11</v>
          </cell>
          <cell r="J470" t="str">
            <v>1366x768</v>
          </cell>
          <cell r="L470" t="str">
            <v>Extra Mobile</v>
          </cell>
          <cell r="M470" t="str">
            <v>_1</v>
          </cell>
          <cell r="O470">
            <v>1</v>
          </cell>
          <cell r="R470">
            <v>1</v>
          </cell>
          <cell r="V470">
            <v>1</v>
          </cell>
          <cell r="AE470">
            <v>1</v>
          </cell>
        </row>
        <row r="471">
          <cell r="C471" t="str">
            <v>ExpertBook B9450F</v>
          </cell>
          <cell r="D471" t="str">
            <v>Light (13"-14")</v>
          </cell>
          <cell r="E471" t="str">
            <v>Commercial</v>
          </cell>
          <cell r="F471" t="str">
            <v>Intel</v>
          </cell>
          <cell r="G471" t="str">
            <v>Comet Lake</v>
          </cell>
          <cell r="H471" t="str">
            <v>Int</v>
          </cell>
          <cell r="I471">
            <v>14</v>
          </cell>
          <cell r="J471" t="str">
            <v>1920x1080</v>
          </cell>
          <cell r="L471" t="str">
            <v>Standard</v>
          </cell>
          <cell r="M471" t="str">
            <v>_4</v>
          </cell>
          <cell r="P471">
            <v>1</v>
          </cell>
          <cell r="R471">
            <v>1</v>
          </cell>
          <cell r="W471">
            <v>1</v>
          </cell>
          <cell r="AA471">
            <v>1</v>
          </cell>
          <cell r="AB471">
            <v>1</v>
          </cell>
          <cell r="AI471">
            <v>1</v>
          </cell>
        </row>
        <row r="472">
          <cell r="C472" t="str">
            <v>ExpertBook B9400C</v>
          </cell>
          <cell r="D472" t="str">
            <v>Light (13"-14")</v>
          </cell>
          <cell r="E472" t="str">
            <v>Commercial</v>
          </cell>
          <cell r="F472" t="str">
            <v>Intel</v>
          </cell>
          <cell r="G472" t="str">
            <v>Tiger Lake</v>
          </cell>
          <cell r="H472" t="str">
            <v>Int</v>
          </cell>
          <cell r="I472">
            <v>14</v>
          </cell>
          <cell r="J472" t="str">
            <v>1920x1080</v>
          </cell>
          <cell r="L472" t="str">
            <v>Standard</v>
          </cell>
          <cell r="M472" t="str">
            <v>_11</v>
          </cell>
          <cell r="P472">
            <v>1</v>
          </cell>
          <cell r="R472">
            <v>1</v>
          </cell>
          <cell r="W472">
            <v>1</v>
          </cell>
          <cell r="AA472">
            <v>1</v>
          </cell>
          <cell r="AB472">
            <v>1</v>
          </cell>
          <cell r="AI472">
            <v>1</v>
          </cell>
        </row>
        <row r="473">
          <cell r="C473" t="str">
            <v>ExpertBook P1 P1510C</v>
          </cell>
          <cell r="D473" t="str">
            <v>Full Size LE (15"&gt;, Int GPU)</v>
          </cell>
          <cell r="E473" t="str">
            <v>Commercial</v>
          </cell>
          <cell r="F473" t="str">
            <v>AMD</v>
          </cell>
          <cell r="G473" t="str">
            <v>Picasso</v>
          </cell>
          <cell r="H473" t="str">
            <v>Int</v>
          </cell>
          <cell r="I473">
            <v>15</v>
          </cell>
          <cell r="J473" t="str">
            <v>1920x1080</v>
          </cell>
          <cell r="L473" t="str">
            <v>Standard</v>
          </cell>
          <cell r="M473" t="str">
            <v>_14</v>
          </cell>
          <cell r="P473">
            <v>1</v>
          </cell>
          <cell r="R473">
            <v>1</v>
          </cell>
          <cell r="W473">
            <v>1</v>
          </cell>
          <cell r="AA473">
            <v>1</v>
          </cell>
          <cell r="AB473">
            <v>1</v>
          </cell>
        </row>
        <row r="474">
          <cell r="C474" t="str">
            <v>ExpertBook P2 P2451F</v>
          </cell>
          <cell r="D474" t="str">
            <v>Light (13"-14")</v>
          </cell>
          <cell r="E474" t="str">
            <v>Commercial</v>
          </cell>
          <cell r="F474" t="str">
            <v>Intel</v>
          </cell>
          <cell r="G474" t="str">
            <v>Comet Lake</v>
          </cell>
          <cell r="H474" t="str">
            <v>Int</v>
          </cell>
          <cell r="I474">
            <v>14</v>
          </cell>
          <cell r="J474" t="str">
            <v>1920x1080</v>
          </cell>
          <cell r="L474" t="str">
            <v>Standard</v>
          </cell>
          <cell r="M474" t="str">
            <v>_14</v>
          </cell>
          <cell r="P474">
            <v>1</v>
          </cell>
          <cell r="R474">
            <v>1</v>
          </cell>
          <cell r="W474">
            <v>1</v>
          </cell>
          <cell r="AA474">
            <v>1</v>
          </cell>
          <cell r="AB474">
            <v>1</v>
          </cell>
          <cell r="AI474">
            <v>1</v>
          </cell>
        </row>
        <row r="475">
          <cell r="C475" t="str">
            <v>ProArt StudioBook H500G</v>
          </cell>
          <cell r="D475" t="str">
            <v>Prof. Workstation (Prof. GPU)</v>
          </cell>
          <cell r="E475" t="str">
            <v>Commercial</v>
          </cell>
          <cell r="F475" t="str">
            <v>Intel</v>
          </cell>
          <cell r="G475" t="str">
            <v>Coffee Lake</v>
          </cell>
          <cell r="H475" t="str">
            <v>RTX2060</v>
          </cell>
          <cell r="I475">
            <v>15</v>
          </cell>
          <cell r="J475" t="str">
            <v>3840x2160</v>
          </cell>
          <cell r="L475" t="str">
            <v>Standard</v>
          </cell>
          <cell r="M475" t="str">
            <v>_8</v>
          </cell>
          <cell r="N475" t="str">
            <v>8 20</v>
          </cell>
          <cell r="Q475">
            <v>1</v>
          </cell>
          <cell r="T475">
            <v>1</v>
          </cell>
          <cell r="X475">
            <v>1</v>
          </cell>
          <cell r="AG475">
            <v>1</v>
          </cell>
        </row>
        <row r="476">
          <cell r="C476" t="str">
            <v>ProArt StudioBook H700G</v>
          </cell>
          <cell r="D476" t="str">
            <v>Prof. Workstation (Prof. GPU)</v>
          </cell>
          <cell r="E476" t="str">
            <v>Commercial</v>
          </cell>
          <cell r="F476" t="str">
            <v>Intel</v>
          </cell>
          <cell r="G476" t="str">
            <v>Coffee Lake</v>
          </cell>
          <cell r="H476" t="str">
            <v>RTX2060</v>
          </cell>
          <cell r="I476">
            <v>17</v>
          </cell>
          <cell r="J476" t="str">
            <v>1920x1200</v>
          </cell>
          <cell r="L476" t="str">
            <v>Standard</v>
          </cell>
          <cell r="M476" t="str">
            <v>_8</v>
          </cell>
          <cell r="N476" t="str">
            <v>8 20</v>
          </cell>
          <cell r="Q476">
            <v>1</v>
          </cell>
          <cell r="T476">
            <v>1</v>
          </cell>
          <cell r="Y476">
            <v>1</v>
          </cell>
          <cell r="AG476">
            <v>1</v>
          </cell>
        </row>
        <row r="477">
          <cell r="C477" t="str">
            <v>ProArt StudioBook W700G2</v>
          </cell>
          <cell r="D477" t="str">
            <v>Prof. Workstation (Prof. GPU)</v>
          </cell>
          <cell r="E477" t="str">
            <v>Commercial</v>
          </cell>
          <cell r="F477" t="str">
            <v>Intel</v>
          </cell>
          <cell r="G477" t="str">
            <v>Coffee Lake</v>
          </cell>
          <cell r="H477" t="str">
            <v>Quadro T2000</v>
          </cell>
          <cell r="I477">
            <v>17</v>
          </cell>
          <cell r="J477" t="str">
            <v>1920x1200</v>
          </cell>
          <cell r="L477" t="str">
            <v>Standard</v>
          </cell>
          <cell r="M477" t="str">
            <v>_1</v>
          </cell>
          <cell r="N477" t="str">
            <v>1 20</v>
          </cell>
          <cell r="Q477">
            <v>1</v>
          </cell>
          <cell r="T477">
            <v>1</v>
          </cell>
          <cell r="Y477">
            <v>1</v>
          </cell>
          <cell r="AG477">
            <v>1</v>
          </cell>
        </row>
        <row r="478">
          <cell r="C478" t="str">
            <v>ProArt StudioBook W700G3</v>
          </cell>
          <cell r="D478" t="str">
            <v>Prof. Workstation (Prof. GPU)</v>
          </cell>
          <cell r="E478" t="str">
            <v>Commercial</v>
          </cell>
          <cell r="F478" t="str">
            <v>Intel</v>
          </cell>
          <cell r="G478" t="str">
            <v>Coffee Lake</v>
          </cell>
          <cell r="H478" t="str">
            <v>Quadro RTX 3000/5000</v>
          </cell>
          <cell r="I478">
            <v>17</v>
          </cell>
          <cell r="J478" t="str">
            <v>1920x1200</v>
          </cell>
          <cell r="L478" t="str">
            <v>Standard</v>
          </cell>
          <cell r="M478" t="str">
            <v>_1</v>
          </cell>
          <cell r="N478" t="str">
            <v>1 20</v>
          </cell>
          <cell r="Q478">
            <v>1</v>
          </cell>
          <cell r="T478">
            <v>1</v>
          </cell>
          <cell r="Y478">
            <v>1</v>
          </cell>
          <cell r="AG478">
            <v>1</v>
          </cell>
        </row>
        <row r="479">
          <cell r="C479" t="str">
            <v>ProArt StudioBook W730G5</v>
          </cell>
          <cell r="D479" t="str">
            <v>Prof. Workstation (Prof. GPU)</v>
          </cell>
          <cell r="E479" t="str">
            <v>Commercial</v>
          </cell>
          <cell r="F479" t="str">
            <v>Intel</v>
          </cell>
          <cell r="G479" t="str">
            <v>Coffee Lake</v>
          </cell>
          <cell r="H479" t="str">
            <v>Quadro RTX5000</v>
          </cell>
          <cell r="I479">
            <v>17</v>
          </cell>
          <cell r="J479" t="str">
            <v>1920x1200</v>
          </cell>
          <cell r="L479" t="str">
            <v>Standard</v>
          </cell>
          <cell r="M479" t="str">
            <v>_3</v>
          </cell>
          <cell r="N479" t="str">
            <v>3 20</v>
          </cell>
          <cell r="Q479">
            <v>1</v>
          </cell>
          <cell r="T479">
            <v>1</v>
          </cell>
          <cell r="Y479">
            <v>1</v>
          </cell>
          <cell r="AG479">
            <v>1</v>
          </cell>
        </row>
        <row r="480">
          <cell r="C480" t="str">
            <v>Transformer Mini T103H</v>
          </cell>
          <cell r="D480" t="str">
            <v>Mini (&lt;12")</v>
          </cell>
          <cell r="E480" t="str">
            <v>Consumer</v>
          </cell>
          <cell r="F480" t="str">
            <v>Intel</v>
          </cell>
          <cell r="G480" t="str">
            <v>Cherry Trail</v>
          </cell>
          <cell r="H480" t="str">
            <v>Int</v>
          </cell>
          <cell r="I480">
            <v>10</v>
          </cell>
          <cell r="J480" t="str">
            <v>1366x768</v>
          </cell>
          <cell r="K480" t="str">
            <v>Touch</v>
          </cell>
          <cell r="L480" t="str">
            <v>Extra Mobile</v>
          </cell>
          <cell r="M480" t="str">
            <v>_11</v>
          </cell>
          <cell r="O480">
            <v>1</v>
          </cell>
          <cell r="R480">
            <v>1</v>
          </cell>
          <cell r="U480">
            <v>1</v>
          </cell>
          <cell r="V480">
            <v>1</v>
          </cell>
          <cell r="AE480">
            <v>1</v>
          </cell>
        </row>
        <row r="481">
          <cell r="C481" t="str">
            <v>VivoBook X543M</v>
          </cell>
          <cell r="D481" t="str">
            <v>Full Size LE (15"&gt;, Int GPU)</v>
          </cell>
          <cell r="E481" t="str">
            <v>Consumer</v>
          </cell>
          <cell r="F481" t="str">
            <v>Intel</v>
          </cell>
          <cell r="G481" t="str">
            <v>Gemini Lake</v>
          </cell>
          <cell r="H481" t="str">
            <v>Int</v>
          </cell>
          <cell r="I481">
            <v>15</v>
          </cell>
          <cell r="J481" t="str">
            <v>1920x1080</v>
          </cell>
          <cell r="L481" t="str">
            <v>Budget</v>
          </cell>
          <cell r="M481" t="str">
            <v>_11</v>
          </cell>
          <cell r="O481">
            <v>1</v>
          </cell>
          <cell r="R481">
            <v>1</v>
          </cell>
          <cell r="X481">
            <v>1</v>
          </cell>
          <cell r="AE481">
            <v>1</v>
          </cell>
        </row>
        <row r="482">
          <cell r="C482" t="str">
            <v>VivoBook K433F</v>
          </cell>
          <cell r="D482" t="str">
            <v>Light (13"-14")</v>
          </cell>
          <cell r="E482" t="str">
            <v>Consumer</v>
          </cell>
          <cell r="F482" t="str">
            <v>Intel</v>
          </cell>
          <cell r="G482" t="str">
            <v>Comet Lake</v>
          </cell>
          <cell r="H482" t="str">
            <v>Int</v>
          </cell>
          <cell r="I482">
            <v>14</v>
          </cell>
          <cell r="J482" t="str">
            <v>1920x1080</v>
          </cell>
          <cell r="L482" t="str">
            <v>Standard</v>
          </cell>
          <cell r="M482" t="str">
            <v>_11</v>
          </cell>
          <cell r="P482">
            <v>1</v>
          </cell>
          <cell r="R482">
            <v>1</v>
          </cell>
          <cell r="W482">
            <v>1</v>
          </cell>
          <cell r="AF482">
            <v>1</v>
          </cell>
          <cell r="AI482">
            <v>1</v>
          </cell>
        </row>
        <row r="483">
          <cell r="C483" t="str">
            <v>VivoBook K413J</v>
          </cell>
          <cell r="D483" t="str">
            <v>Light (13"-14")</v>
          </cell>
          <cell r="E483" t="str">
            <v>Consumer</v>
          </cell>
          <cell r="F483" t="str">
            <v>Intel</v>
          </cell>
          <cell r="G483" t="str">
            <v>Ice Lake</v>
          </cell>
          <cell r="H483" t="str">
            <v>Int</v>
          </cell>
          <cell r="I483">
            <v>14</v>
          </cell>
          <cell r="J483" t="str">
            <v>1920x1080</v>
          </cell>
          <cell r="L483" t="str">
            <v>Standard</v>
          </cell>
          <cell r="M483" t="str">
            <v>_14</v>
          </cell>
          <cell r="P483">
            <v>1</v>
          </cell>
          <cell r="R483">
            <v>1</v>
          </cell>
          <cell r="W483">
            <v>1</v>
          </cell>
          <cell r="AF483">
            <v>1</v>
          </cell>
          <cell r="AI483">
            <v>1</v>
          </cell>
        </row>
        <row r="484">
          <cell r="C484" t="str">
            <v>VivoBook E200H</v>
          </cell>
          <cell r="D484" t="str">
            <v>Mini (&lt;12")</v>
          </cell>
          <cell r="E484" t="str">
            <v>Consumer</v>
          </cell>
          <cell r="F484" t="str">
            <v>Intel</v>
          </cell>
          <cell r="G484" t="str">
            <v>Cherry Trail</v>
          </cell>
          <cell r="H484" t="str">
            <v>Int</v>
          </cell>
          <cell r="I484">
            <v>11</v>
          </cell>
          <cell r="J484" t="str">
            <v>1366x768</v>
          </cell>
          <cell r="L484" t="str">
            <v>Extra Mobile</v>
          </cell>
          <cell r="M484" t="str">
            <v>_1</v>
          </cell>
          <cell r="O484">
            <v>1</v>
          </cell>
          <cell r="R484">
            <v>1</v>
          </cell>
          <cell r="V484">
            <v>1</v>
          </cell>
          <cell r="AE484">
            <v>1</v>
          </cell>
        </row>
        <row r="485">
          <cell r="C485" t="str">
            <v>VivoBook E403N</v>
          </cell>
          <cell r="D485" t="str">
            <v>Light (13"-14")</v>
          </cell>
          <cell r="E485" t="str">
            <v>Consumer</v>
          </cell>
          <cell r="F485" t="str">
            <v>Intel</v>
          </cell>
          <cell r="G485" t="str">
            <v>Apollo Lake</v>
          </cell>
          <cell r="H485" t="str">
            <v>Int</v>
          </cell>
          <cell r="I485">
            <v>14</v>
          </cell>
          <cell r="J485" t="str">
            <v>1366x768</v>
          </cell>
          <cell r="L485" t="str">
            <v>Budget</v>
          </cell>
          <cell r="M485" t="str">
            <v>_1</v>
          </cell>
          <cell r="O485">
            <v>1</v>
          </cell>
          <cell r="R485">
            <v>1</v>
          </cell>
          <cell r="W485">
            <v>1</v>
          </cell>
          <cell r="AE485">
            <v>1</v>
          </cell>
        </row>
        <row r="486">
          <cell r="C486" t="str">
            <v>VivoBook F513E</v>
          </cell>
          <cell r="D486" t="str">
            <v>Full Size LE (15"&gt;, Int GPU)</v>
          </cell>
          <cell r="E486" t="str">
            <v>Consumer</v>
          </cell>
          <cell r="F486" t="str">
            <v>Intel</v>
          </cell>
          <cell r="G486" t="str">
            <v>Tiger Lake</v>
          </cell>
          <cell r="H486" t="str">
            <v>Int</v>
          </cell>
          <cell r="I486">
            <v>15</v>
          </cell>
          <cell r="J486" t="str">
            <v>1920x1080</v>
          </cell>
          <cell r="L486" t="str">
            <v>Standard</v>
          </cell>
          <cell r="M486" t="str">
            <v>_12</v>
          </cell>
          <cell r="P486">
            <v>1</v>
          </cell>
          <cell r="R486">
            <v>1</v>
          </cell>
          <cell r="X486">
            <v>1</v>
          </cell>
          <cell r="AF486">
            <v>1</v>
          </cell>
        </row>
        <row r="487">
          <cell r="C487" t="str">
            <v>VivoBook K513E</v>
          </cell>
          <cell r="D487" t="str">
            <v>Full Size MS (15"&gt;, Mainstream Ex. GPU)</v>
          </cell>
          <cell r="E487" t="str">
            <v>Consumer</v>
          </cell>
          <cell r="F487" t="str">
            <v>Intel</v>
          </cell>
          <cell r="G487" t="str">
            <v>Tiger Lake</v>
          </cell>
          <cell r="H487" t="str">
            <v>MX350</v>
          </cell>
          <cell r="I487">
            <v>15</v>
          </cell>
          <cell r="J487" t="str">
            <v>1920x1080</v>
          </cell>
          <cell r="L487" t="str">
            <v>Standard</v>
          </cell>
          <cell r="M487" t="str">
            <v>_14</v>
          </cell>
          <cell r="P487">
            <v>1</v>
          </cell>
          <cell r="S487">
            <v>1</v>
          </cell>
          <cell r="X487">
            <v>1</v>
          </cell>
          <cell r="AG487">
            <v>1</v>
          </cell>
          <cell r="AH487">
            <v>1</v>
          </cell>
        </row>
        <row r="488">
          <cell r="C488" t="str">
            <v>VivoBook M513I</v>
          </cell>
          <cell r="D488" t="str">
            <v>Full Size LE (15"&gt;, Int GPU)</v>
          </cell>
          <cell r="E488" t="str">
            <v>Consumer</v>
          </cell>
          <cell r="F488" t="str">
            <v>AMD</v>
          </cell>
          <cell r="G488" t="str">
            <v>Renior</v>
          </cell>
          <cell r="H488" t="str">
            <v>Int</v>
          </cell>
          <cell r="I488">
            <v>15</v>
          </cell>
          <cell r="J488" t="str">
            <v>1920x1080</v>
          </cell>
          <cell r="L488" t="str">
            <v>Standard</v>
          </cell>
          <cell r="M488" t="str">
            <v>_14</v>
          </cell>
          <cell r="P488">
            <v>1</v>
          </cell>
          <cell r="R488">
            <v>1</v>
          </cell>
          <cell r="X488">
            <v>1</v>
          </cell>
          <cell r="AF488">
            <v>1</v>
          </cell>
          <cell r="AH488">
            <v>1</v>
          </cell>
        </row>
        <row r="489">
          <cell r="C489" t="str">
            <v>VivoBook M513U</v>
          </cell>
          <cell r="D489" t="str">
            <v>Full Size LE (15"&gt;, Int GPU)</v>
          </cell>
          <cell r="E489" t="str">
            <v>Consumer</v>
          </cell>
          <cell r="F489" t="str">
            <v>AMD</v>
          </cell>
          <cell r="G489" t="str">
            <v>Lucienne</v>
          </cell>
          <cell r="H489" t="str">
            <v>Int</v>
          </cell>
          <cell r="I489">
            <v>15</v>
          </cell>
          <cell r="J489" t="str">
            <v>1920x1080</v>
          </cell>
          <cell r="L489" t="str">
            <v>Standard</v>
          </cell>
          <cell r="M489" t="str">
            <v>_17</v>
          </cell>
          <cell r="P489">
            <v>1</v>
          </cell>
          <cell r="R489">
            <v>1</v>
          </cell>
          <cell r="X489">
            <v>1</v>
          </cell>
          <cell r="AF489">
            <v>1</v>
          </cell>
          <cell r="AH489">
            <v>1</v>
          </cell>
        </row>
        <row r="490">
          <cell r="C490" t="str">
            <v>VivoBook Flip E403N</v>
          </cell>
          <cell r="D490" t="str">
            <v>Light (13"-14")</v>
          </cell>
          <cell r="E490" t="str">
            <v>Consumer</v>
          </cell>
          <cell r="F490" t="str">
            <v>Intel</v>
          </cell>
          <cell r="G490" t="str">
            <v>Gemini Lake</v>
          </cell>
          <cell r="H490" t="str">
            <v>Int</v>
          </cell>
          <cell r="I490">
            <v>14</v>
          </cell>
          <cell r="J490" t="str">
            <v>1920x1080</v>
          </cell>
          <cell r="K490" t="str">
            <v>Touch</v>
          </cell>
          <cell r="L490" t="str">
            <v>Budget</v>
          </cell>
          <cell r="M490" t="str">
            <v>_1</v>
          </cell>
          <cell r="O490">
            <v>1</v>
          </cell>
          <cell r="R490">
            <v>1</v>
          </cell>
          <cell r="U490">
            <v>1</v>
          </cell>
          <cell r="W490">
            <v>1</v>
          </cell>
          <cell r="AE490">
            <v>1</v>
          </cell>
        </row>
        <row r="491">
          <cell r="C491" t="str">
            <v>VivoBook Flip TM420U</v>
          </cell>
          <cell r="D491" t="str">
            <v>Light (13"-14")</v>
          </cell>
          <cell r="E491" t="str">
            <v>Consumer</v>
          </cell>
          <cell r="F491" t="str">
            <v>AMD</v>
          </cell>
          <cell r="G491" t="str">
            <v>Picasso</v>
          </cell>
          <cell r="H491" t="str">
            <v>Int</v>
          </cell>
          <cell r="I491">
            <v>14</v>
          </cell>
          <cell r="J491" t="str">
            <v>1920x1080</v>
          </cell>
          <cell r="K491" t="str">
            <v>Touch</v>
          </cell>
          <cell r="L491" t="str">
            <v>Standard</v>
          </cell>
          <cell r="M491" t="str">
            <v>_10</v>
          </cell>
          <cell r="P491">
            <v>1</v>
          </cell>
          <cell r="R491">
            <v>1</v>
          </cell>
          <cell r="U491">
            <v>1</v>
          </cell>
          <cell r="W491">
            <v>1</v>
          </cell>
          <cell r="AI491">
            <v>1</v>
          </cell>
        </row>
        <row r="492">
          <cell r="C492" t="str">
            <v>VivoBook Flip TM420I</v>
          </cell>
          <cell r="D492" t="str">
            <v>Light (13"-14")</v>
          </cell>
          <cell r="E492" t="str">
            <v>Consumer</v>
          </cell>
          <cell r="F492" t="str">
            <v>AMD</v>
          </cell>
          <cell r="G492" t="str">
            <v>Renior</v>
          </cell>
          <cell r="H492" t="str">
            <v>Int</v>
          </cell>
          <cell r="I492">
            <v>14</v>
          </cell>
          <cell r="J492" t="str">
            <v>1920x1080</v>
          </cell>
          <cell r="K492" t="str">
            <v>Touch</v>
          </cell>
          <cell r="L492" t="str">
            <v>Standard</v>
          </cell>
          <cell r="M492" t="str">
            <v>_10</v>
          </cell>
          <cell r="P492">
            <v>1</v>
          </cell>
          <cell r="R492">
            <v>1</v>
          </cell>
          <cell r="U492">
            <v>1</v>
          </cell>
          <cell r="W492">
            <v>1</v>
          </cell>
          <cell r="AI492">
            <v>1</v>
          </cell>
        </row>
        <row r="493">
          <cell r="C493" t="str">
            <v>VivoBook Flip TP202N</v>
          </cell>
          <cell r="D493" t="str">
            <v>Mini (&lt;12")</v>
          </cell>
          <cell r="E493" t="str">
            <v>Consumer</v>
          </cell>
          <cell r="F493" t="str">
            <v>Intel</v>
          </cell>
          <cell r="G493" t="str">
            <v>Apollo Lake</v>
          </cell>
          <cell r="H493" t="str">
            <v>Int</v>
          </cell>
          <cell r="I493">
            <v>11</v>
          </cell>
          <cell r="J493" t="str">
            <v>1366x768</v>
          </cell>
          <cell r="K493" t="str">
            <v>Touch</v>
          </cell>
          <cell r="L493" t="str">
            <v>Budget</v>
          </cell>
          <cell r="M493" t="str">
            <v>_1</v>
          </cell>
          <cell r="O493">
            <v>1</v>
          </cell>
          <cell r="R493">
            <v>1</v>
          </cell>
          <cell r="U493">
            <v>1</v>
          </cell>
          <cell r="V493">
            <v>1</v>
          </cell>
          <cell r="AE493">
            <v>1</v>
          </cell>
        </row>
        <row r="494">
          <cell r="C494" t="str">
            <v>VivoBook Flip TP203N</v>
          </cell>
          <cell r="D494" t="str">
            <v>Mini (&lt;12")</v>
          </cell>
          <cell r="E494" t="str">
            <v>Consumer</v>
          </cell>
          <cell r="F494" t="str">
            <v>Intel</v>
          </cell>
          <cell r="G494" t="str">
            <v>Apollo Lake</v>
          </cell>
          <cell r="H494" t="str">
            <v>Int</v>
          </cell>
          <cell r="I494">
            <v>11</v>
          </cell>
          <cell r="J494" t="str">
            <v>1366x768</v>
          </cell>
          <cell r="K494" t="str">
            <v>Touch</v>
          </cell>
          <cell r="L494" t="str">
            <v>Budget</v>
          </cell>
          <cell r="M494" t="str">
            <v>_1</v>
          </cell>
          <cell r="O494">
            <v>1</v>
          </cell>
          <cell r="R494">
            <v>1</v>
          </cell>
          <cell r="U494">
            <v>1</v>
          </cell>
          <cell r="V494">
            <v>1</v>
          </cell>
          <cell r="AE494">
            <v>1</v>
          </cell>
        </row>
        <row r="495">
          <cell r="C495" t="str">
            <v>VivoBook Flip TP401C</v>
          </cell>
          <cell r="D495" t="str">
            <v>Light (13"-14")</v>
          </cell>
          <cell r="E495" t="str">
            <v>Consumer</v>
          </cell>
          <cell r="F495" t="str">
            <v>Intel</v>
          </cell>
          <cell r="G495" t="str">
            <v>Kaby Lake-Y</v>
          </cell>
          <cell r="H495" t="str">
            <v>Int</v>
          </cell>
          <cell r="I495">
            <v>14</v>
          </cell>
          <cell r="J495" t="str">
            <v>1920x1080</v>
          </cell>
          <cell r="K495" t="str">
            <v>Touch</v>
          </cell>
          <cell r="L495" t="str">
            <v>Extra Mobile</v>
          </cell>
          <cell r="M495" t="str">
            <v>_1</v>
          </cell>
          <cell r="R495">
            <v>1</v>
          </cell>
          <cell r="U495">
            <v>1</v>
          </cell>
          <cell r="W495">
            <v>1</v>
          </cell>
          <cell r="AE495">
            <v>1</v>
          </cell>
        </row>
        <row r="496">
          <cell r="C496" t="str">
            <v>VivoBook Flip TP401M</v>
          </cell>
          <cell r="D496" t="str">
            <v>Light (13"-14")</v>
          </cell>
          <cell r="E496" t="str">
            <v>Consumer</v>
          </cell>
          <cell r="F496" t="str">
            <v>Intel</v>
          </cell>
          <cell r="G496" t="str">
            <v>Gemini Lake</v>
          </cell>
          <cell r="H496" t="str">
            <v>Int</v>
          </cell>
          <cell r="I496">
            <v>14</v>
          </cell>
          <cell r="J496" t="str">
            <v>1920x1080</v>
          </cell>
          <cell r="K496" t="str">
            <v>Touch</v>
          </cell>
          <cell r="L496" t="str">
            <v>Budget</v>
          </cell>
          <cell r="M496" t="str">
            <v>_1</v>
          </cell>
          <cell r="O496">
            <v>1</v>
          </cell>
          <cell r="R496">
            <v>1</v>
          </cell>
          <cell r="U496">
            <v>1</v>
          </cell>
          <cell r="W496">
            <v>1</v>
          </cell>
          <cell r="AE496">
            <v>1</v>
          </cell>
        </row>
        <row r="497">
          <cell r="C497" t="str">
            <v>VivoBook Flip TP401N</v>
          </cell>
          <cell r="D497" t="str">
            <v>Light (13"-14")</v>
          </cell>
          <cell r="E497" t="str">
            <v>Consumer</v>
          </cell>
          <cell r="F497" t="str">
            <v>Intel</v>
          </cell>
          <cell r="G497" t="str">
            <v>Apollo Lake</v>
          </cell>
          <cell r="H497" t="str">
            <v>Int</v>
          </cell>
          <cell r="I497">
            <v>14</v>
          </cell>
          <cell r="J497" t="str">
            <v>1920x1080</v>
          </cell>
          <cell r="K497" t="str">
            <v>Touch</v>
          </cell>
          <cell r="L497" t="str">
            <v>Budget</v>
          </cell>
          <cell r="M497" t="str">
            <v>_1</v>
          </cell>
          <cell r="O497">
            <v>1</v>
          </cell>
          <cell r="R497">
            <v>1</v>
          </cell>
          <cell r="U497">
            <v>1</v>
          </cell>
          <cell r="W497">
            <v>1</v>
          </cell>
          <cell r="AE497">
            <v>1</v>
          </cell>
        </row>
        <row r="498">
          <cell r="C498" t="str">
            <v>VivoBook Flip TP410U</v>
          </cell>
          <cell r="D498" t="str">
            <v>Light (13"-14")</v>
          </cell>
          <cell r="E498" t="str">
            <v>Consumer</v>
          </cell>
          <cell r="F498" t="str">
            <v>Intel</v>
          </cell>
          <cell r="G498" t="str">
            <v>Kaby Lake</v>
          </cell>
          <cell r="H498" t="str">
            <v>Int</v>
          </cell>
          <cell r="I498">
            <v>14</v>
          </cell>
          <cell r="J498" t="str">
            <v>1920x1080</v>
          </cell>
          <cell r="K498" t="str">
            <v>Touch</v>
          </cell>
          <cell r="L498" t="str">
            <v>Standard</v>
          </cell>
          <cell r="M498" t="str">
            <v>_1</v>
          </cell>
          <cell r="P498">
            <v>1</v>
          </cell>
          <cell r="R498">
            <v>1</v>
          </cell>
          <cell r="U498">
            <v>1</v>
          </cell>
          <cell r="W498">
            <v>1</v>
          </cell>
          <cell r="AI498">
            <v>1</v>
          </cell>
        </row>
        <row r="499">
          <cell r="C499" t="str">
            <v>VivoBook Flip TP412F</v>
          </cell>
          <cell r="D499" t="str">
            <v>Light (13"-14")</v>
          </cell>
          <cell r="E499" t="str">
            <v>Consumer</v>
          </cell>
          <cell r="F499" t="str">
            <v>Intel</v>
          </cell>
          <cell r="G499" t="str">
            <v>Whiskey Lake</v>
          </cell>
          <cell r="H499" t="str">
            <v>Int</v>
          </cell>
          <cell r="I499">
            <v>14</v>
          </cell>
          <cell r="J499" t="str">
            <v>1920x1080</v>
          </cell>
          <cell r="K499" t="str">
            <v>Touch</v>
          </cell>
          <cell r="L499" t="str">
            <v>Standard</v>
          </cell>
          <cell r="M499" t="str">
            <v>_1</v>
          </cell>
          <cell r="P499">
            <v>1</v>
          </cell>
          <cell r="R499">
            <v>1</v>
          </cell>
          <cell r="U499">
            <v>1</v>
          </cell>
          <cell r="W499">
            <v>1</v>
          </cell>
          <cell r="AI499">
            <v>1</v>
          </cell>
        </row>
        <row r="500">
          <cell r="C500" t="str">
            <v>VivoBook Flip TP412U</v>
          </cell>
          <cell r="D500" t="str">
            <v>Light (13"-14")</v>
          </cell>
          <cell r="E500" t="str">
            <v>Consumer</v>
          </cell>
          <cell r="F500" t="str">
            <v>Intel</v>
          </cell>
          <cell r="G500" t="str">
            <v>Kaby Lake Refresh</v>
          </cell>
          <cell r="H500" t="str">
            <v>Int</v>
          </cell>
          <cell r="I500">
            <v>14</v>
          </cell>
          <cell r="J500" t="str">
            <v>1920x1080</v>
          </cell>
          <cell r="K500" t="str">
            <v>Touch</v>
          </cell>
          <cell r="L500" t="str">
            <v>Standard</v>
          </cell>
          <cell r="M500" t="str">
            <v>_1</v>
          </cell>
          <cell r="P500">
            <v>1</v>
          </cell>
          <cell r="R500">
            <v>1</v>
          </cell>
          <cell r="U500">
            <v>1</v>
          </cell>
          <cell r="W500">
            <v>1</v>
          </cell>
          <cell r="AI500">
            <v>1</v>
          </cell>
        </row>
        <row r="501">
          <cell r="C501" t="str">
            <v>VivoBook Flip TP470E</v>
          </cell>
          <cell r="D501" t="str">
            <v>Light (13"-14")</v>
          </cell>
          <cell r="E501" t="str">
            <v>Consumer</v>
          </cell>
          <cell r="F501" t="str">
            <v>Intel</v>
          </cell>
          <cell r="G501" t="str">
            <v>Tiger Lake</v>
          </cell>
          <cell r="H501" t="str">
            <v>Xe MAX 11</v>
          </cell>
          <cell r="I501">
            <v>14</v>
          </cell>
          <cell r="J501" t="str">
            <v>1920x1080</v>
          </cell>
          <cell r="K501" t="str">
            <v>Touch</v>
          </cell>
          <cell r="L501" t="str">
            <v>Standard</v>
          </cell>
          <cell r="M501" t="str">
            <v>_14</v>
          </cell>
          <cell r="P501">
            <v>1</v>
          </cell>
          <cell r="R501">
            <v>1</v>
          </cell>
          <cell r="S501">
            <v>1</v>
          </cell>
          <cell r="U501">
            <v>1</v>
          </cell>
          <cell r="W501">
            <v>1</v>
          </cell>
          <cell r="AG501">
            <v>1</v>
          </cell>
          <cell r="AI501">
            <v>1</v>
          </cell>
        </row>
        <row r="502">
          <cell r="C502" t="str">
            <v>VivoBook Flip TP501U</v>
          </cell>
          <cell r="D502" t="str">
            <v>Full Size MS (15"&gt;, Mainstream Ex. GPU)</v>
          </cell>
          <cell r="E502" t="str">
            <v>Consumer</v>
          </cell>
          <cell r="F502" t="str">
            <v>Intel</v>
          </cell>
          <cell r="G502" t="str">
            <v>Kaby Lake Refresh</v>
          </cell>
          <cell r="H502" t="str">
            <v>MX130</v>
          </cell>
          <cell r="I502">
            <v>15</v>
          </cell>
          <cell r="J502" t="str">
            <v>1920x1080</v>
          </cell>
          <cell r="K502" t="str">
            <v>Touch</v>
          </cell>
          <cell r="L502" t="str">
            <v>Standard</v>
          </cell>
          <cell r="M502" t="str">
            <v>_1</v>
          </cell>
          <cell r="P502">
            <v>1</v>
          </cell>
          <cell r="S502">
            <v>1</v>
          </cell>
          <cell r="U502">
            <v>1</v>
          </cell>
          <cell r="X502">
            <v>1</v>
          </cell>
          <cell r="AG502">
            <v>1</v>
          </cell>
          <cell r="AH502">
            <v>1</v>
          </cell>
        </row>
        <row r="503">
          <cell r="C503" t="str">
            <v>VivoBook M413D</v>
          </cell>
          <cell r="D503" t="str">
            <v>Light (13"-14")</v>
          </cell>
          <cell r="E503" t="str">
            <v>Consumer</v>
          </cell>
          <cell r="F503" t="str">
            <v>AMD</v>
          </cell>
          <cell r="G503" t="str">
            <v>Picasso</v>
          </cell>
          <cell r="H503" t="str">
            <v>Int</v>
          </cell>
          <cell r="I503">
            <v>14</v>
          </cell>
          <cell r="J503" t="str">
            <v>1920x1080</v>
          </cell>
          <cell r="L503" t="str">
            <v>Standard</v>
          </cell>
          <cell r="M503" t="str">
            <v>_8</v>
          </cell>
          <cell r="N503" t="str">
            <v>8 20</v>
          </cell>
          <cell r="P503">
            <v>1</v>
          </cell>
          <cell r="R503">
            <v>1</v>
          </cell>
          <cell r="W503">
            <v>1</v>
          </cell>
          <cell r="AF503">
            <v>1</v>
          </cell>
          <cell r="AI503">
            <v>1</v>
          </cell>
        </row>
        <row r="504">
          <cell r="C504" t="str">
            <v>VivoBook M413I</v>
          </cell>
          <cell r="D504" t="str">
            <v>Light (13"-14")</v>
          </cell>
          <cell r="E504" t="str">
            <v>Consumer</v>
          </cell>
          <cell r="F504" t="str">
            <v>AMD</v>
          </cell>
          <cell r="G504" t="str">
            <v>Renior</v>
          </cell>
          <cell r="H504" t="str">
            <v>Int</v>
          </cell>
          <cell r="I504">
            <v>14</v>
          </cell>
          <cell r="J504" t="str">
            <v>1920x1080</v>
          </cell>
          <cell r="L504" t="str">
            <v>Standard</v>
          </cell>
          <cell r="M504" t="str">
            <v>_12</v>
          </cell>
          <cell r="P504">
            <v>1</v>
          </cell>
          <cell r="R504">
            <v>1</v>
          </cell>
          <cell r="W504">
            <v>1</v>
          </cell>
          <cell r="AF504">
            <v>1</v>
          </cell>
          <cell r="AI504">
            <v>1</v>
          </cell>
        </row>
        <row r="505">
          <cell r="C505" t="str">
            <v>VivoBook M413U</v>
          </cell>
          <cell r="D505" t="str">
            <v>Light (13"-14")</v>
          </cell>
          <cell r="E505" t="str">
            <v>Consumer</v>
          </cell>
          <cell r="F505" t="str">
            <v>AMD</v>
          </cell>
          <cell r="G505" t="str">
            <v>Lucienne</v>
          </cell>
          <cell r="H505" t="str">
            <v>Int</v>
          </cell>
          <cell r="I505">
            <v>14</v>
          </cell>
          <cell r="J505" t="str">
            <v>1920x1080</v>
          </cell>
          <cell r="L505" t="str">
            <v>Standard</v>
          </cell>
          <cell r="M505" t="str">
            <v>_16</v>
          </cell>
          <cell r="P505">
            <v>1</v>
          </cell>
          <cell r="R505">
            <v>1</v>
          </cell>
          <cell r="W505">
            <v>1</v>
          </cell>
          <cell r="AF505">
            <v>1</v>
          </cell>
          <cell r="AI505">
            <v>1</v>
          </cell>
        </row>
        <row r="506">
          <cell r="C506" t="str">
            <v>VivoBook M433I</v>
          </cell>
          <cell r="D506" t="str">
            <v>Light (13"-14")</v>
          </cell>
          <cell r="E506" t="str">
            <v>Consumer</v>
          </cell>
          <cell r="F506" t="str">
            <v>AMD</v>
          </cell>
          <cell r="G506" t="str">
            <v>Renior</v>
          </cell>
          <cell r="H506" t="str">
            <v>Int</v>
          </cell>
          <cell r="I506">
            <v>14</v>
          </cell>
          <cell r="J506" t="str">
            <v>1920x1080</v>
          </cell>
          <cell r="L506" t="str">
            <v>Standard</v>
          </cell>
          <cell r="M506" t="str">
            <v>_8</v>
          </cell>
          <cell r="N506" t="str">
            <v>8 20</v>
          </cell>
          <cell r="P506">
            <v>1</v>
          </cell>
          <cell r="R506">
            <v>1</v>
          </cell>
          <cell r="W506">
            <v>1</v>
          </cell>
          <cell r="AF506">
            <v>1</v>
          </cell>
          <cell r="AI506">
            <v>1</v>
          </cell>
        </row>
        <row r="507">
          <cell r="C507" t="str">
            <v>VivoBook M433U</v>
          </cell>
          <cell r="D507" t="str">
            <v>Light (13"-14")</v>
          </cell>
          <cell r="E507" t="str">
            <v>Consumer</v>
          </cell>
          <cell r="F507" t="str">
            <v>AMD</v>
          </cell>
          <cell r="G507" t="str">
            <v>Lucienne</v>
          </cell>
          <cell r="H507" t="str">
            <v>Int</v>
          </cell>
          <cell r="I507">
            <v>14</v>
          </cell>
          <cell r="J507" t="str">
            <v>1920x1080</v>
          </cell>
          <cell r="L507" t="str">
            <v>Standard</v>
          </cell>
          <cell r="M507" t="str">
            <v>_17</v>
          </cell>
          <cell r="P507">
            <v>1</v>
          </cell>
          <cell r="R507">
            <v>1</v>
          </cell>
          <cell r="W507">
            <v>1</v>
          </cell>
          <cell r="AF507">
            <v>1</v>
          </cell>
          <cell r="AI507">
            <v>1</v>
          </cell>
        </row>
        <row r="508">
          <cell r="C508" t="str">
            <v>VivoBook Max X541U</v>
          </cell>
          <cell r="D508" t="str">
            <v>Full Size MS (15"&gt;, Mainstream Ex. GPU)</v>
          </cell>
          <cell r="E508" t="str">
            <v>Consumer</v>
          </cell>
          <cell r="F508" t="str">
            <v>Intel</v>
          </cell>
          <cell r="G508" t="str">
            <v>Skylake</v>
          </cell>
          <cell r="H508" t="str">
            <v>G920</v>
          </cell>
          <cell r="I508">
            <v>15</v>
          </cell>
          <cell r="J508" t="str">
            <v>1366x768</v>
          </cell>
          <cell r="L508" t="str">
            <v>Standard</v>
          </cell>
          <cell r="M508" t="str">
            <v>_4</v>
          </cell>
          <cell r="P508">
            <v>1</v>
          </cell>
          <cell r="S508">
            <v>1</v>
          </cell>
          <cell r="X508">
            <v>1</v>
          </cell>
          <cell r="AG508">
            <v>1</v>
          </cell>
          <cell r="AH508">
            <v>1</v>
          </cell>
        </row>
        <row r="509">
          <cell r="C509" t="str">
            <v>VivoBook Pro N552V</v>
          </cell>
          <cell r="D509" t="str">
            <v>Full Size GM (15"&gt; Gamer GPU)</v>
          </cell>
          <cell r="E509" t="str">
            <v>Consumer</v>
          </cell>
          <cell r="F509" t="str">
            <v>Intel</v>
          </cell>
          <cell r="G509" t="str">
            <v>Skylake</v>
          </cell>
          <cell r="H509" t="str">
            <v>GT950/GTX950</v>
          </cell>
          <cell r="I509">
            <v>15</v>
          </cell>
          <cell r="J509" t="str">
            <v>1920x1080</v>
          </cell>
          <cell r="L509" t="str">
            <v>Standard</v>
          </cell>
          <cell r="M509" t="str">
            <v>_1</v>
          </cell>
          <cell r="P509">
            <v>1</v>
          </cell>
          <cell r="T509">
            <v>1</v>
          </cell>
          <cell r="X509">
            <v>1</v>
          </cell>
          <cell r="AG509">
            <v>1</v>
          </cell>
          <cell r="AH509">
            <v>1</v>
          </cell>
        </row>
        <row r="510">
          <cell r="C510" t="str">
            <v>VivoBook Pro N580G</v>
          </cell>
          <cell r="D510" t="str">
            <v>Full Size GM (15"&gt; Gamer GPU)</v>
          </cell>
          <cell r="E510" t="str">
            <v>Consumer</v>
          </cell>
          <cell r="F510" t="str">
            <v>Intel</v>
          </cell>
          <cell r="G510" t="str">
            <v>Coffee Lake</v>
          </cell>
          <cell r="H510" t="str">
            <v>GTX1050</v>
          </cell>
          <cell r="I510">
            <v>15</v>
          </cell>
          <cell r="J510" t="str">
            <v>3840x2160</v>
          </cell>
          <cell r="L510" t="str">
            <v>Standard</v>
          </cell>
          <cell r="M510" t="str">
            <v>_1</v>
          </cell>
          <cell r="Q510">
            <v>1</v>
          </cell>
          <cell r="T510">
            <v>1</v>
          </cell>
          <cell r="X510">
            <v>1</v>
          </cell>
          <cell r="AG510">
            <v>1</v>
          </cell>
          <cell r="AH510">
            <v>1</v>
          </cell>
        </row>
        <row r="511">
          <cell r="C511" t="str">
            <v>VivoBook Pro N580V</v>
          </cell>
          <cell r="D511" t="str">
            <v>Full Size GM (15"&gt; Gamer GPU)</v>
          </cell>
          <cell r="E511" t="str">
            <v>Consumer</v>
          </cell>
          <cell r="F511" t="str">
            <v>Intel</v>
          </cell>
          <cell r="G511" t="str">
            <v>Kaby Lake</v>
          </cell>
          <cell r="H511" t="str">
            <v>GTX1050</v>
          </cell>
          <cell r="I511">
            <v>15</v>
          </cell>
          <cell r="J511" t="str">
            <v>1920x1080</v>
          </cell>
          <cell r="L511" t="str">
            <v>Standard</v>
          </cell>
          <cell r="M511" t="str">
            <v>_1</v>
          </cell>
          <cell r="P511">
            <v>1</v>
          </cell>
          <cell r="T511">
            <v>1</v>
          </cell>
          <cell r="X511">
            <v>1</v>
          </cell>
          <cell r="AG511">
            <v>1</v>
          </cell>
          <cell r="AH511">
            <v>1</v>
          </cell>
        </row>
        <row r="512">
          <cell r="C512" t="str">
            <v>VivoBook Pro N705F</v>
          </cell>
          <cell r="D512" t="str">
            <v>Full Size GM (15"&gt; Gamer GPU)</v>
          </cell>
          <cell r="E512" t="str">
            <v>Consumer</v>
          </cell>
          <cell r="F512" t="str">
            <v>Intel</v>
          </cell>
          <cell r="G512" t="str">
            <v>Whiskey Lake</v>
          </cell>
          <cell r="H512" t="str">
            <v>GTX1050</v>
          </cell>
          <cell r="I512">
            <v>17</v>
          </cell>
          <cell r="J512" t="str">
            <v>1920x1080</v>
          </cell>
          <cell r="L512" t="str">
            <v>Standard</v>
          </cell>
          <cell r="M512" t="str">
            <v>_1</v>
          </cell>
          <cell r="P512">
            <v>1</v>
          </cell>
          <cell r="T512">
            <v>1</v>
          </cell>
          <cell r="Y512">
            <v>1</v>
          </cell>
          <cell r="AG512">
            <v>1</v>
          </cell>
          <cell r="AH512">
            <v>1</v>
          </cell>
        </row>
        <row r="513">
          <cell r="C513" t="str">
            <v>VivoBook Pro N705U</v>
          </cell>
          <cell r="D513" t="str">
            <v>Full Size MS (15"&gt;, Mainstream Ex. GPU)</v>
          </cell>
          <cell r="E513" t="str">
            <v>Consumer</v>
          </cell>
          <cell r="F513" t="str">
            <v>Intel</v>
          </cell>
          <cell r="G513" t="str">
            <v>Kaby Lake</v>
          </cell>
          <cell r="H513" t="str">
            <v>MX150/GT1050</v>
          </cell>
          <cell r="I513">
            <v>17</v>
          </cell>
          <cell r="J513" t="str">
            <v>1920x1080</v>
          </cell>
          <cell r="L513" t="str">
            <v>Standard</v>
          </cell>
          <cell r="M513" t="str">
            <v>_1</v>
          </cell>
          <cell r="P513">
            <v>1</v>
          </cell>
          <cell r="S513">
            <v>1</v>
          </cell>
          <cell r="Y513">
            <v>1</v>
          </cell>
          <cell r="AG513">
            <v>1</v>
          </cell>
          <cell r="AH513">
            <v>1</v>
          </cell>
        </row>
        <row r="514">
          <cell r="C514" t="str">
            <v>VivoBook Pro N752V</v>
          </cell>
          <cell r="D514" t="str">
            <v>Full Size GM (15"&gt; Gamer GPU)</v>
          </cell>
          <cell r="E514" t="str">
            <v>Consumer</v>
          </cell>
          <cell r="F514" t="str">
            <v>Intel</v>
          </cell>
          <cell r="G514" t="str">
            <v>Skylake</v>
          </cell>
          <cell r="H514" t="str">
            <v>GT950</v>
          </cell>
          <cell r="I514">
            <v>17</v>
          </cell>
          <cell r="J514" t="str">
            <v>1920x1080</v>
          </cell>
          <cell r="L514" t="str">
            <v>Standard</v>
          </cell>
          <cell r="M514" t="str">
            <v>_1</v>
          </cell>
          <cell r="P514">
            <v>1</v>
          </cell>
          <cell r="T514">
            <v>1</v>
          </cell>
          <cell r="Y514">
            <v>1</v>
          </cell>
          <cell r="AG514">
            <v>1</v>
          </cell>
          <cell r="AH514">
            <v>1</v>
          </cell>
        </row>
        <row r="515">
          <cell r="C515" t="str">
            <v>VivoBook R521J</v>
          </cell>
          <cell r="D515" t="str">
            <v>Full Size MS (15"&gt;, Mainstream Ex. GPU)</v>
          </cell>
          <cell r="E515" t="str">
            <v>Consumer</v>
          </cell>
          <cell r="F515" t="str">
            <v>Intel</v>
          </cell>
          <cell r="G515" t="str">
            <v>Ice Lake</v>
          </cell>
          <cell r="H515" t="str">
            <v>MX330</v>
          </cell>
          <cell r="I515">
            <v>15</v>
          </cell>
          <cell r="J515" t="str">
            <v>1920x1080</v>
          </cell>
          <cell r="L515" t="str">
            <v>Standard</v>
          </cell>
          <cell r="M515" t="str">
            <v>_10</v>
          </cell>
          <cell r="P515">
            <v>1</v>
          </cell>
          <cell r="S515">
            <v>1</v>
          </cell>
          <cell r="X515">
            <v>1</v>
          </cell>
          <cell r="AG515">
            <v>1</v>
          </cell>
          <cell r="AH515">
            <v>1</v>
          </cell>
        </row>
        <row r="516">
          <cell r="C516" t="str">
            <v>VivoBook S15 M533I</v>
          </cell>
          <cell r="D516" t="str">
            <v>Full Size LE (15"&gt;, Int GPU)</v>
          </cell>
          <cell r="E516" t="str">
            <v>Consumer</v>
          </cell>
          <cell r="F516" t="str">
            <v>AMD</v>
          </cell>
          <cell r="G516" t="str">
            <v>Renior</v>
          </cell>
          <cell r="H516" t="str">
            <v>Int</v>
          </cell>
          <cell r="I516">
            <v>15</v>
          </cell>
          <cell r="J516" t="str">
            <v>1920x1080</v>
          </cell>
          <cell r="L516" t="str">
            <v>Standard</v>
          </cell>
          <cell r="M516" t="str">
            <v>_7</v>
          </cell>
          <cell r="N516" t="str">
            <v>7 20</v>
          </cell>
          <cell r="P516">
            <v>1</v>
          </cell>
          <cell r="R516">
            <v>1</v>
          </cell>
          <cell r="X516">
            <v>1</v>
          </cell>
          <cell r="AF516">
            <v>1</v>
          </cell>
          <cell r="AH516">
            <v>1</v>
          </cell>
        </row>
        <row r="517">
          <cell r="C517" t="str">
            <v>VivoBook S15 S533E</v>
          </cell>
          <cell r="D517" t="str">
            <v>Full Size LE (15"&gt;, Int GPU)</v>
          </cell>
          <cell r="E517" t="str">
            <v>Consumer</v>
          </cell>
          <cell r="F517" t="str">
            <v>Intel</v>
          </cell>
          <cell r="G517" t="str">
            <v>Tiger Lake</v>
          </cell>
          <cell r="H517" t="str">
            <v>Int</v>
          </cell>
          <cell r="I517">
            <v>15</v>
          </cell>
          <cell r="J517" t="str">
            <v>1920x1080</v>
          </cell>
          <cell r="L517" t="str">
            <v>Standard</v>
          </cell>
          <cell r="M517" t="str">
            <v>_11</v>
          </cell>
          <cell r="N517" t="str">
            <v>7 20</v>
          </cell>
          <cell r="P517">
            <v>1</v>
          </cell>
          <cell r="R517">
            <v>1</v>
          </cell>
          <cell r="X517">
            <v>1</v>
          </cell>
          <cell r="AF517">
            <v>1</v>
          </cell>
          <cell r="AH517">
            <v>1</v>
          </cell>
        </row>
        <row r="518">
          <cell r="C518" t="str">
            <v>VivoBook S15 S533J</v>
          </cell>
          <cell r="D518" t="str">
            <v>Full Size MS (15"&gt;, Mainstream Ex. GPU)</v>
          </cell>
          <cell r="E518" t="str">
            <v>Consumer</v>
          </cell>
          <cell r="F518" t="str">
            <v>Intel</v>
          </cell>
          <cell r="G518" t="str">
            <v>Ice Lake</v>
          </cell>
          <cell r="H518" t="str">
            <v>MX350</v>
          </cell>
          <cell r="I518">
            <v>15</v>
          </cell>
          <cell r="J518" t="str">
            <v>1920x1080</v>
          </cell>
          <cell r="L518" t="str">
            <v>Standard</v>
          </cell>
          <cell r="M518" t="str">
            <v>_15</v>
          </cell>
          <cell r="P518">
            <v>1</v>
          </cell>
          <cell r="S518">
            <v>1</v>
          </cell>
          <cell r="X518">
            <v>1</v>
          </cell>
          <cell r="AG518">
            <v>1</v>
          </cell>
          <cell r="AH518">
            <v>1</v>
          </cell>
        </row>
        <row r="519">
          <cell r="C519" t="str">
            <v>VivoBook S330F</v>
          </cell>
          <cell r="D519" t="str">
            <v>Light (13"-14")</v>
          </cell>
          <cell r="E519" t="str">
            <v>Consumer</v>
          </cell>
          <cell r="F519" t="str">
            <v>Intel</v>
          </cell>
          <cell r="G519" t="str">
            <v>Whiskey Lake</v>
          </cell>
          <cell r="H519" t="str">
            <v>MX150</v>
          </cell>
          <cell r="I519">
            <v>13</v>
          </cell>
          <cell r="J519" t="str">
            <v>1920x1080</v>
          </cell>
          <cell r="L519" t="str">
            <v>Standard</v>
          </cell>
          <cell r="M519" t="str">
            <v>_1</v>
          </cell>
          <cell r="P519">
            <v>1</v>
          </cell>
          <cell r="S519">
            <v>1</v>
          </cell>
          <cell r="W519">
            <v>1</v>
          </cell>
          <cell r="AI519">
            <v>1</v>
          </cell>
        </row>
        <row r="520">
          <cell r="C520" t="str">
            <v>VivoBook S330U</v>
          </cell>
          <cell r="D520" t="str">
            <v>Light (13"-14")</v>
          </cell>
          <cell r="E520" t="str">
            <v>Consumer</v>
          </cell>
          <cell r="F520" t="str">
            <v>Intel</v>
          </cell>
          <cell r="G520" t="str">
            <v>Kaby Lake Refresh</v>
          </cell>
          <cell r="H520" t="str">
            <v>MX150</v>
          </cell>
          <cell r="I520">
            <v>13</v>
          </cell>
          <cell r="J520" t="str">
            <v>1920x1080</v>
          </cell>
          <cell r="L520" t="str">
            <v>Standard</v>
          </cell>
          <cell r="M520" t="str">
            <v>_1</v>
          </cell>
          <cell r="P520">
            <v>1</v>
          </cell>
          <cell r="S520">
            <v>1</v>
          </cell>
          <cell r="W520">
            <v>1</v>
          </cell>
          <cell r="AI520">
            <v>1</v>
          </cell>
        </row>
        <row r="521">
          <cell r="C521" t="str">
            <v>VivoBook S333J</v>
          </cell>
          <cell r="D521" t="str">
            <v>Light (13"-14")</v>
          </cell>
          <cell r="E521" t="str">
            <v>Consumer</v>
          </cell>
          <cell r="F521" t="str">
            <v>Intel</v>
          </cell>
          <cell r="G521" t="str">
            <v>Ice Lake</v>
          </cell>
          <cell r="H521" t="str">
            <v>Int</v>
          </cell>
          <cell r="I521">
            <v>13</v>
          </cell>
          <cell r="J521" t="str">
            <v>1920x1080</v>
          </cell>
          <cell r="L521" t="str">
            <v>Standard</v>
          </cell>
          <cell r="M521" t="str">
            <v>_8</v>
          </cell>
          <cell r="P521">
            <v>1</v>
          </cell>
          <cell r="R521">
            <v>1</v>
          </cell>
          <cell r="W521">
            <v>1</v>
          </cell>
          <cell r="AE521">
            <v>1</v>
          </cell>
          <cell r="AI521">
            <v>1</v>
          </cell>
        </row>
        <row r="522">
          <cell r="C522" t="str">
            <v>VivoBook S406U</v>
          </cell>
          <cell r="D522" t="str">
            <v>Light (13"-14")</v>
          </cell>
          <cell r="E522" t="str">
            <v>Consumer</v>
          </cell>
          <cell r="F522" t="str">
            <v>Intel</v>
          </cell>
          <cell r="G522" t="str">
            <v>Kaby Lake Refresh</v>
          </cell>
          <cell r="H522" t="str">
            <v>Int</v>
          </cell>
          <cell r="I522">
            <v>14</v>
          </cell>
          <cell r="J522" t="str">
            <v>1366x768</v>
          </cell>
          <cell r="L522" t="str">
            <v>Standard</v>
          </cell>
          <cell r="M522" t="str">
            <v>_1</v>
          </cell>
          <cell r="P522">
            <v>1</v>
          </cell>
          <cell r="R522">
            <v>1</v>
          </cell>
          <cell r="W522">
            <v>1</v>
          </cell>
          <cell r="AF522">
            <v>1</v>
          </cell>
          <cell r="AI522">
            <v>1</v>
          </cell>
        </row>
        <row r="523">
          <cell r="C523" t="str">
            <v>VivoBook S410U</v>
          </cell>
          <cell r="D523" t="str">
            <v>Light (13"-14")</v>
          </cell>
          <cell r="E523" t="str">
            <v>Consumer</v>
          </cell>
          <cell r="F523" t="str">
            <v>Intel</v>
          </cell>
          <cell r="G523" t="str">
            <v>Kaby Lake Refresh</v>
          </cell>
          <cell r="H523" t="str">
            <v>Int/MX150</v>
          </cell>
          <cell r="I523">
            <v>14</v>
          </cell>
          <cell r="J523" t="str">
            <v>1920x1080</v>
          </cell>
          <cell r="L523" t="str">
            <v>Standard</v>
          </cell>
          <cell r="M523" t="str">
            <v>_1</v>
          </cell>
          <cell r="P523">
            <v>1</v>
          </cell>
          <cell r="R523">
            <v>1</v>
          </cell>
          <cell r="S523">
            <v>1</v>
          </cell>
          <cell r="W523">
            <v>1</v>
          </cell>
          <cell r="AF523">
            <v>1</v>
          </cell>
          <cell r="AG523">
            <v>1</v>
          </cell>
          <cell r="AI523">
            <v>1</v>
          </cell>
        </row>
        <row r="524">
          <cell r="C524" t="str">
            <v>VivoBook S430F</v>
          </cell>
          <cell r="D524" t="str">
            <v>Light (13"-14")</v>
          </cell>
          <cell r="E524" t="str">
            <v>Consumer</v>
          </cell>
          <cell r="F524" t="str">
            <v>Intel</v>
          </cell>
          <cell r="G524" t="str">
            <v>Whiskey Lake</v>
          </cell>
          <cell r="H524" t="str">
            <v>MX150</v>
          </cell>
          <cell r="I524">
            <v>14</v>
          </cell>
          <cell r="J524" t="str">
            <v>1920x1080</v>
          </cell>
          <cell r="L524" t="str">
            <v>Standard</v>
          </cell>
          <cell r="M524" t="str">
            <v>_1</v>
          </cell>
          <cell r="P524">
            <v>1</v>
          </cell>
          <cell r="S524">
            <v>1</v>
          </cell>
          <cell r="W524">
            <v>1</v>
          </cell>
          <cell r="AG524">
            <v>1</v>
          </cell>
          <cell r="AI524">
            <v>1</v>
          </cell>
        </row>
        <row r="525">
          <cell r="C525" t="str">
            <v>VivoBook S430U</v>
          </cell>
          <cell r="D525" t="str">
            <v>Light (13"-14")</v>
          </cell>
          <cell r="E525" t="str">
            <v>Consumer</v>
          </cell>
          <cell r="F525" t="str">
            <v>Intel</v>
          </cell>
          <cell r="G525" t="str">
            <v>Kaby Lake Refresh</v>
          </cell>
          <cell r="H525" t="str">
            <v>MX150</v>
          </cell>
          <cell r="I525">
            <v>14</v>
          </cell>
          <cell r="J525" t="str">
            <v>1920x1080</v>
          </cell>
          <cell r="L525" t="str">
            <v>Standard</v>
          </cell>
          <cell r="M525" t="str">
            <v>_1</v>
          </cell>
          <cell r="P525">
            <v>1</v>
          </cell>
          <cell r="S525">
            <v>1</v>
          </cell>
          <cell r="W525">
            <v>1</v>
          </cell>
          <cell r="AG525">
            <v>1</v>
          </cell>
          <cell r="AI525">
            <v>1</v>
          </cell>
        </row>
        <row r="526">
          <cell r="C526" t="str">
            <v>VivoBook S431F</v>
          </cell>
          <cell r="D526" t="str">
            <v>Light (13"-14")</v>
          </cell>
          <cell r="E526" t="str">
            <v>Consumer</v>
          </cell>
          <cell r="F526" t="str">
            <v>Intel</v>
          </cell>
          <cell r="G526" t="str">
            <v>Whiskey Lake</v>
          </cell>
          <cell r="H526" t="str">
            <v>Int</v>
          </cell>
          <cell r="I526">
            <v>14</v>
          </cell>
          <cell r="J526" t="str">
            <v>1920x1080</v>
          </cell>
          <cell r="L526" t="str">
            <v>Standard</v>
          </cell>
          <cell r="M526" t="str">
            <v>_1</v>
          </cell>
          <cell r="P526">
            <v>1</v>
          </cell>
          <cell r="R526">
            <v>1</v>
          </cell>
          <cell r="W526">
            <v>1</v>
          </cell>
          <cell r="AF526">
            <v>1</v>
          </cell>
          <cell r="AI526">
            <v>1</v>
          </cell>
        </row>
        <row r="527">
          <cell r="C527" t="str">
            <v>VivoBook S432F</v>
          </cell>
          <cell r="D527" t="str">
            <v>Light (13"-14")</v>
          </cell>
          <cell r="E527" t="str">
            <v>Consumer</v>
          </cell>
          <cell r="F527" t="str">
            <v>Intel</v>
          </cell>
          <cell r="G527" t="str">
            <v>Whiskey Lake</v>
          </cell>
          <cell r="H527" t="str">
            <v>Int</v>
          </cell>
          <cell r="I527">
            <v>14</v>
          </cell>
          <cell r="J527" t="str">
            <v>1920x1080</v>
          </cell>
          <cell r="L527" t="str">
            <v>Standard</v>
          </cell>
          <cell r="M527" t="str">
            <v>_1</v>
          </cell>
          <cell r="P527">
            <v>1</v>
          </cell>
          <cell r="R527">
            <v>1</v>
          </cell>
          <cell r="W527">
            <v>1</v>
          </cell>
          <cell r="AF527">
            <v>1</v>
          </cell>
          <cell r="AI527">
            <v>1</v>
          </cell>
        </row>
        <row r="528">
          <cell r="C528" t="str">
            <v>VivoBook S433F</v>
          </cell>
          <cell r="D528" t="str">
            <v>Light (13"-14")</v>
          </cell>
          <cell r="E528" t="str">
            <v>Consumer</v>
          </cell>
          <cell r="F528" t="str">
            <v>Intel</v>
          </cell>
          <cell r="G528" t="str">
            <v>Comet Lake</v>
          </cell>
          <cell r="H528" t="str">
            <v>Int</v>
          </cell>
          <cell r="I528">
            <v>14</v>
          </cell>
          <cell r="J528" t="str">
            <v>1920x1080</v>
          </cell>
          <cell r="L528" t="str">
            <v>Standard</v>
          </cell>
          <cell r="M528" t="str">
            <v>_6</v>
          </cell>
          <cell r="N528" t="str">
            <v>6 20</v>
          </cell>
          <cell r="P528">
            <v>1</v>
          </cell>
          <cell r="R528">
            <v>1</v>
          </cell>
          <cell r="W528">
            <v>1</v>
          </cell>
          <cell r="AF528">
            <v>1</v>
          </cell>
          <cell r="AI528">
            <v>1</v>
          </cell>
        </row>
        <row r="529">
          <cell r="C529" t="str">
            <v>VivoBook S433J</v>
          </cell>
          <cell r="D529" t="str">
            <v>Light (13"-14")</v>
          </cell>
          <cell r="E529" t="str">
            <v>Consumer</v>
          </cell>
          <cell r="F529" t="str">
            <v>Intel</v>
          </cell>
          <cell r="G529" t="str">
            <v>Ice Lake</v>
          </cell>
          <cell r="H529" t="str">
            <v>Int/MX350</v>
          </cell>
          <cell r="I529">
            <v>14</v>
          </cell>
          <cell r="J529" t="str">
            <v>1920x1080</v>
          </cell>
          <cell r="L529" t="str">
            <v>Standard</v>
          </cell>
          <cell r="M529" t="str">
            <v>_9</v>
          </cell>
          <cell r="P529">
            <v>1</v>
          </cell>
          <cell r="R529">
            <v>1</v>
          </cell>
          <cell r="S529">
            <v>1</v>
          </cell>
          <cell r="W529">
            <v>1</v>
          </cell>
          <cell r="AF529">
            <v>1</v>
          </cell>
          <cell r="AG529">
            <v>1</v>
          </cell>
          <cell r="AI529">
            <v>1</v>
          </cell>
        </row>
        <row r="530">
          <cell r="C530" t="str">
            <v>VivoBook S433E</v>
          </cell>
          <cell r="D530" t="str">
            <v>Light (13"-14")</v>
          </cell>
          <cell r="E530" t="str">
            <v>Consumer</v>
          </cell>
          <cell r="F530" t="str">
            <v>Intel</v>
          </cell>
          <cell r="G530" t="str">
            <v>Tiger Lake</v>
          </cell>
          <cell r="H530" t="str">
            <v>Int</v>
          </cell>
          <cell r="I530">
            <v>14</v>
          </cell>
          <cell r="J530" t="str">
            <v>1920x1080</v>
          </cell>
          <cell r="L530" t="str">
            <v>Standard</v>
          </cell>
          <cell r="M530" t="str">
            <v>_17</v>
          </cell>
          <cell r="P530">
            <v>1</v>
          </cell>
          <cell r="R530">
            <v>1</v>
          </cell>
          <cell r="W530">
            <v>1</v>
          </cell>
          <cell r="AF530">
            <v>1</v>
          </cell>
          <cell r="AI530">
            <v>1</v>
          </cell>
        </row>
        <row r="531">
          <cell r="C531" t="str">
            <v>VivoBook S435E</v>
          </cell>
          <cell r="D531" t="str">
            <v>Light (13"-14")</v>
          </cell>
          <cell r="E531" t="str">
            <v>Consumer</v>
          </cell>
          <cell r="F531" t="str">
            <v>Intel</v>
          </cell>
          <cell r="G531" t="str">
            <v>Tiger Lake</v>
          </cell>
          <cell r="H531" t="str">
            <v>Int</v>
          </cell>
          <cell r="I531">
            <v>14</v>
          </cell>
          <cell r="J531" t="str">
            <v>1920x1080</v>
          </cell>
          <cell r="L531" t="str">
            <v>Standard</v>
          </cell>
          <cell r="M531" t="str">
            <v>_14</v>
          </cell>
          <cell r="P531">
            <v>1</v>
          </cell>
          <cell r="R531">
            <v>1</v>
          </cell>
          <cell r="W531">
            <v>1</v>
          </cell>
          <cell r="AF531">
            <v>1</v>
          </cell>
          <cell r="AI531">
            <v>1</v>
          </cell>
        </row>
        <row r="532">
          <cell r="C532" t="str">
            <v>VivoBook S510U</v>
          </cell>
          <cell r="D532" t="str">
            <v>Full Size MS (15"&gt;, Mainstream Ex. GPU)</v>
          </cell>
          <cell r="E532" t="str">
            <v>Consumer</v>
          </cell>
          <cell r="F532" t="str">
            <v>Intel</v>
          </cell>
          <cell r="G532" t="str">
            <v>Kaby Lake</v>
          </cell>
          <cell r="H532" t="str">
            <v>Int/MX150/GT940</v>
          </cell>
          <cell r="I532">
            <v>15</v>
          </cell>
          <cell r="J532" t="str">
            <v>1366x768/1920x1080</v>
          </cell>
          <cell r="L532" t="str">
            <v>Standard</v>
          </cell>
          <cell r="M532" t="str">
            <v>_1</v>
          </cell>
          <cell r="P532">
            <v>1</v>
          </cell>
          <cell r="R532">
            <v>1</v>
          </cell>
          <cell r="S532">
            <v>1</v>
          </cell>
          <cell r="T532">
            <v>1</v>
          </cell>
          <cell r="X532">
            <v>1</v>
          </cell>
          <cell r="AF532">
            <v>1</v>
          </cell>
          <cell r="AG532">
            <v>1</v>
          </cell>
          <cell r="AH532">
            <v>1</v>
          </cell>
        </row>
        <row r="533">
          <cell r="C533" t="str">
            <v>VivoBook S530F</v>
          </cell>
          <cell r="D533" t="str">
            <v>Full Size MS (15"&gt;, Mainstream Ex. GPU)</v>
          </cell>
          <cell r="E533" t="str">
            <v>Consumer</v>
          </cell>
          <cell r="F533" t="str">
            <v>Intel</v>
          </cell>
          <cell r="G533" t="str">
            <v>Whiskey Lake</v>
          </cell>
          <cell r="H533" t="str">
            <v>MX150</v>
          </cell>
          <cell r="I533">
            <v>15</v>
          </cell>
          <cell r="J533" t="str">
            <v>1920x1080</v>
          </cell>
          <cell r="L533" t="str">
            <v>Standard</v>
          </cell>
          <cell r="M533" t="str">
            <v>_1</v>
          </cell>
          <cell r="P533">
            <v>1</v>
          </cell>
          <cell r="S533">
            <v>1</v>
          </cell>
          <cell r="X533">
            <v>1</v>
          </cell>
          <cell r="AG533">
            <v>1</v>
          </cell>
          <cell r="AH533">
            <v>1</v>
          </cell>
        </row>
        <row r="534">
          <cell r="C534" t="str">
            <v>VivoBook S530U</v>
          </cell>
          <cell r="D534" t="str">
            <v>Full Size MS (15"&gt;, Mainstream Ex. GPU)</v>
          </cell>
          <cell r="E534" t="str">
            <v>Consumer</v>
          </cell>
          <cell r="F534" t="str">
            <v>Intel</v>
          </cell>
          <cell r="G534" t="str">
            <v>Kaby Lake Refresh</v>
          </cell>
          <cell r="H534" t="str">
            <v>Int/MX130/MX150</v>
          </cell>
          <cell r="I534">
            <v>15</v>
          </cell>
          <cell r="J534" t="str">
            <v>1366x1768/1920x1080</v>
          </cell>
          <cell r="L534" t="str">
            <v>Standard</v>
          </cell>
          <cell r="M534" t="str">
            <v>_1</v>
          </cell>
          <cell r="P534">
            <v>1</v>
          </cell>
          <cell r="R534">
            <v>1</v>
          </cell>
          <cell r="S534">
            <v>1</v>
          </cell>
          <cell r="X534">
            <v>1</v>
          </cell>
          <cell r="AF534">
            <v>1</v>
          </cell>
          <cell r="AG534">
            <v>1</v>
          </cell>
          <cell r="AH534">
            <v>1</v>
          </cell>
        </row>
        <row r="535">
          <cell r="C535" t="str">
            <v>VivoBook S531F</v>
          </cell>
          <cell r="D535" t="str">
            <v>Full Size LE (15"&gt;, Int GPU)</v>
          </cell>
          <cell r="E535" t="str">
            <v>Consumer</v>
          </cell>
          <cell r="F535" t="str">
            <v>Intel</v>
          </cell>
          <cell r="G535" t="str">
            <v>Whiskey Lake</v>
          </cell>
          <cell r="H535" t="str">
            <v>Int</v>
          </cell>
          <cell r="I535">
            <v>15</v>
          </cell>
          <cell r="J535" t="str">
            <v>1920x1080</v>
          </cell>
          <cell r="L535" t="str">
            <v>Standard</v>
          </cell>
          <cell r="M535" t="str">
            <v>_1</v>
          </cell>
          <cell r="N535" t="str">
            <v>1 20</v>
          </cell>
          <cell r="P535">
            <v>1</v>
          </cell>
          <cell r="R535">
            <v>1</v>
          </cell>
          <cell r="X535">
            <v>1</v>
          </cell>
          <cell r="AF535">
            <v>1</v>
          </cell>
          <cell r="AH535">
            <v>1</v>
          </cell>
        </row>
        <row r="536">
          <cell r="C536" t="str">
            <v>VivoBook S532F</v>
          </cell>
          <cell r="D536" t="str">
            <v>Full Size MS (15"&gt;, Mainstream Ex. GPU)</v>
          </cell>
          <cell r="E536" t="str">
            <v>Consumer</v>
          </cell>
          <cell r="F536" t="str">
            <v>Intel</v>
          </cell>
          <cell r="G536" t="str">
            <v>Whiskey Lake</v>
          </cell>
          <cell r="H536" t="str">
            <v>MX250</v>
          </cell>
          <cell r="I536">
            <v>15</v>
          </cell>
          <cell r="J536" t="str">
            <v>1920x1080</v>
          </cell>
          <cell r="L536" t="str">
            <v>Standard</v>
          </cell>
          <cell r="M536" t="str">
            <v>_1</v>
          </cell>
          <cell r="P536">
            <v>1</v>
          </cell>
          <cell r="S536">
            <v>1</v>
          </cell>
          <cell r="X536">
            <v>1</v>
          </cell>
          <cell r="AG536">
            <v>1</v>
          </cell>
          <cell r="AH536">
            <v>1</v>
          </cell>
        </row>
        <row r="537">
          <cell r="C537" t="str">
            <v>VivoBook S533F</v>
          </cell>
          <cell r="D537" t="str">
            <v>Full Size MS (15"&gt;, Mainstream Ex. GPU)</v>
          </cell>
          <cell r="E537" t="str">
            <v>Consumer</v>
          </cell>
          <cell r="F537" t="str">
            <v>Intel</v>
          </cell>
          <cell r="G537" t="str">
            <v>Comet Lake</v>
          </cell>
          <cell r="H537" t="str">
            <v>MX250</v>
          </cell>
          <cell r="I537">
            <v>15</v>
          </cell>
          <cell r="J537" t="str">
            <v>1920x1080</v>
          </cell>
          <cell r="L537" t="str">
            <v>Standard</v>
          </cell>
          <cell r="M537" t="str">
            <v>_5</v>
          </cell>
          <cell r="N537" t="str">
            <v>5 20</v>
          </cell>
          <cell r="P537">
            <v>1</v>
          </cell>
          <cell r="S537">
            <v>1</v>
          </cell>
          <cell r="X537">
            <v>1</v>
          </cell>
          <cell r="AG537">
            <v>1</v>
          </cell>
          <cell r="AH537">
            <v>1</v>
          </cell>
        </row>
        <row r="538">
          <cell r="C538" t="str">
            <v>VivoBook X402F</v>
          </cell>
          <cell r="D538" t="str">
            <v>Light (13"-14")</v>
          </cell>
          <cell r="E538" t="str">
            <v>Consumer</v>
          </cell>
          <cell r="F538" t="str">
            <v>Intel</v>
          </cell>
          <cell r="G538" t="str">
            <v>Whiskey Lake</v>
          </cell>
          <cell r="H538" t="str">
            <v>Int</v>
          </cell>
          <cell r="I538">
            <v>14</v>
          </cell>
          <cell r="J538" t="str">
            <v>1920x1080</v>
          </cell>
          <cell r="L538" t="str">
            <v>Standard</v>
          </cell>
          <cell r="M538" t="str">
            <v>_5</v>
          </cell>
          <cell r="P538">
            <v>1</v>
          </cell>
          <cell r="R538">
            <v>1</v>
          </cell>
          <cell r="W538">
            <v>1</v>
          </cell>
          <cell r="AF538">
            <v>1</v>
          </cell>
          <cell r="AI538">
            <v>1</v>
          </cell>
        </row>
        <row r="539">
          <cell r="C539" t="str">
            <v>VivoBook X403F</v>
          </cell>
          <cell r="D539" t="str">
            <v>Light (13"-14")</v>
          </cell>
          <cell r="E539" t="str">
            <v>Consumer</v>
          </cell>
          <cell r="F539" t="str">
            <v>Intel</v>
          </cell>
          <cell r="G539" t="str">
            <v>Whiskey Lake</v>
          </cell>
          <cell r="H539" t="str">
            <v>Int</v>
          </cell>
          <cell r="I539">
            <v>14</v>
          </cell>
          <cell r="J539" t="str">
            <v>1920x1080</v>
          </cell>
          <cell r="L539" t="str">
            <v>Standard</v>
          </cell>
          <cell r="M539" t="str">
            <v>_1</v>
          </cell>
          <cell r="P539">
            <v>1</v>
          </cell>
          <cell r="R539">
            <v>1</v>
          </cell>
          <cell r="W539">
            <v>1</v>
          </cell>
          <cell r="AF539">
            <v>1</v>
          </cell>
          <cell r="AI539">
            <v>1</v>
          </cell>
        </row>
        <row r="540">
          <cell r="C540" t="str">
            <v>VivoBook X403J</v>
          </cell>
          <cell r="D540" t="str">
            <v>Light (13"-14")</v>
          </cell>
          <cell r="E540" t="str">
            <v>Consumer</v>
          </cell>
          <cell r="F540" t="str">
            <v>Intel</v>
          </cell>
          <cell r="G540" t="str">
            <v>Ice Lake</v>
          </cell>
          <cell r="H540" t="str">
            <v>Int</v>
          </cell>
          <cell r="I540">
            <v>14</v>
          </cell>
          <cell r="J540" t="str">
            <v>1920x1080</v>
          </cell>
          <cell r="L540" t="str">
            <v>Standard</v>
          </cell>
          <cell r="M540" t="str">
            <v>_1</v>
          </cell>
          <cell r="P540">
            <v>1</v>
          </cell>
          <cell r="R540">
            <v>1</v>
          </cell>
          <cell r="W540">
            <v>1</v>
          </cell>
          <cell r="AF540">
            <v>1</v>
          </cell>
          <cell r="AI540">
            <v>1</v>
          </cell>
        </row>
        <row r="541">
          <cell r="C541" t="str">
            <v>VivoBook X407U</v>
          </cell>
          <cell r="D541" t="str">
            <v>Light (13"-14")</v>
          </cell>
          <cell r="E541" t="str">
            <v>Consumer</v>
          </cell>
          <cell r="F541" t="str">
            <v>Intel</v>
          </cell>
          <cell r="G541" t="str">
            <v>Skylake</v>
          </cell>
          <cell r="H541" t="str">
            <v>Int</v>
          </cell>
          <cell r="I541">
            <v>14</v>
          </cell>
          <cell r="J541" t="str">
            <v>1920x1080</v>
          </cell>
          <cell r="L541" t="str">
            <v>Standard</v>
          </cell>
          <cell r="M541" t="str">
            <v>_4</v>
          </cell>
          <cell r="P541">
            <v>1</v>
          </cell>
          <cell r="R541">
            <v>1</v>
          </cell>
          <cell r="W541">
            <v>1</v>
          </cell>
          <cell r="AF541">
            <v>1</v>
          </cell>
          <cell r="AI541">
            <v>1</v>
          </cell>
        </row>
        <row r="542">
          <cell r="C542" t="str">
            <v>VivoBook X409F</v>
          </cell>
          <cell r="D542" t="str">
            <v>Light (13"-14")</v>
          </cell>
          <cell r="E542" t="str">
            <v>Consumer</v>
          </cell>
          <cell r="F542" t="str">
            <v>Intel</v>
          </cell>
          <cell r="G542" t="str">
            <v>Whiskey Lake</v>
          </cell>
          <cell r="H542" t="str">
            <v>Int</v>
          </cell>
          <cell r="I542">
            <v>14</v>
          </cell>
          <cell r="J542" t="str">
            <v>1920x1080</v>
          </cell>
          <cell r="L542" t="str">
            <v>Standard</v>
          </cell>
          <cell r="M542" t="str">
            <v>_4</v>
          </cell>
          <cell r="P542">
            <v>1</v>
          </cell>
          <cell r="R542">
            <v>1</v>
          </cell>
          <cell r="W542">
            <v>1</v>
          </cell>
          <cell r="AF542">
            <v>1</v>
          </cell>
          <cell r="AI542">
            <v>1</v>
          </cell>
        </row>
        <row r="543">
          <cell r="C543" t="str">
            <v>VivoBook X412D</v>
          </cell>
          <cell r="D543" t="str">
            <v>Light (13"-14")</v>
          </cell>
          <cell r="E543" t="str">
            <v>Consumer</v>
          </cell>
          <cell r="F543" t="str">
            <v>AMD</v>
          </cell>
          <cell r="G543" t="str">
            <v>Picasso</v>
          </cell>
          <cell r="H543" t="str">
            <v>Int</v>
          </cell>
          <cell r="I543">
            <v>14</v>
          </cell>
          <cell r="J543" t="str">
            <v>1920x1080</v>
          </cell>
          <cell r="L543" t="str">
            <v>Standard</v>
          </cell>
          <cell r="M543" t="str">
            <v>_2</v>
          </cell>
          <cell r="N543" t="str">
            <v>2 20</v>
          </cell>
          <cell r="P543">
            <v>1</v>
          </cell>
          <cell r="R543">
            <v>1</v>
          </cell>
          <cell r="W543">
            <v>1</v>
          </cell>
          <cell r="AF543">
            <v>1</v>
          </cell>
          <cell r="AI543">
            <v>1</v>
          </cell>
        </row>
        <row r="544">
          <cell r="C544" t="str">
            <v>VivoBook X412F</v>
          </cell>
          <cell r="D544" t="str">
            <v>Light (13"-14")</v>
          </cell>
          <cell r="E544" t="str">
            <v>Consumer</v>
          </cell>
          <cell r="F544" t="str">
            <v>Intel</v>
          </cell>
          <cell r="G544" t="str">
            <v>Whiskey Lake</v>
          </cell>
          <cell r="H544" t="str">
            <v>Int</v>
          </cell>
          <cell r="I544">
            <v>14</v>
          </cell>
          <cell r="J544" t="str">
            <v>1920x1080</v>
          </cell>
          <cell r="L544" t="str">
            <v>Standard</v>
          </cell>
          <cell r="M544" t="str">
            <v>_2</v>
          </cell>
          <cell r="N544" t="str">
            <v>2 20</v>
          </cell>
          <cell r="P544">
            <v>1</v>
          </cell>
          <cell r="R544">
            <v>1</v>
          </cell>
          <cell r="W544">
            <v>1</v>
          </cell>
          <cell r="AF544">
            <v>1</v>
          </cell>
          <cell r="AI544">
            <v>1</v>
          </cell>
        </row>
        <row r="545">
          <cell r="C545" t="str">
            <v>VivoBook X412U</v>
          </cell>
          <cell r="D545" t="str">
            <v>Light (13"-14")</v>
          </cell>
          <cell r="E545" t="str">
            <v>Consumer</v>
          </cell>
          <cell r="F545" t="str">
            <v>Intel</v>
          </cell>
          <cell r="G545" t="str">
            <v>Kaby Lake Refresh</v>
          </cell>
          <cell r="H545" t="str">
            <v>MX110</v>
          </cell>
          <cell r="I545">
            <v>14</v>
          </cell>
          <cell r="J545" t="str">
            <v>1920x1080</v>
          </cell>
          <cell r="L545" t="str">
            <v>Standard</v>
          </cell>
          <cell r="M545" t="str">
            <v>_1</v>
          </cell>
          <cell r="P545">
            <v>1</v>
          </cell>
          <cell r="S545">
            <v>1</v>
          </cell>
          <cell r="W545">
            <v>1</v>
          </cell>
          <cell r="AG545">
            <v>1</v>
          </cell>
          <cell r="AI545">
            <v>1</v>
          </cell>
        </row>
        <row r="546">
          <cell r="C546" t="str">
            <v>VivoBook X413F</v>
          </cell>
          <cell r="D546" t="str">
            <v>Light (13"-14")</v>
          </cell>
          <cell r="E546" t="str">
            <v>Consumer</v>
          </cell>
          <cell r="F546" t="str">
            <v>Intel</v>
          </cell>
          <cell r="G546" t="str">
            <v>Comet Lake</v>
          </cell>
          <cell r="H546" t="str">
            <v>MX130</v>
          </cell>
          <cell r="I546">
            <v>14</v>
          </cell>
          <cell r="J546" t="str">
            <v>1920x1080</v>
          </cell>
          <cell r="L546" t="str">
            <v>Standard</v>
          </cell>
          <cell r="M546" t="str">
            <v>_5</v>
          </cell>
          <cell r="N546" t="str">
            <v>5 20</v>
          </cell>
          <cell r="P546">
            <v>1</v>
          </cell>
          <cell r="S546">
            <v>1</v>
          </cell>
          <cell r="W546">
            <v>1</v>
          </cell>
          <cell r="AG546">
            <v>1</v>
          </cell>
          <cell r="AI546">
            <v>1</v>
          </cell>
        </row>
        <row r="547">
          <cell r="C547" t="str">
            <v>VivoBook X413E</v>
          </cell>
          <cell r="D547" t="str">
            <v>Light (13"-14")</v>
          </cell>
          <cell r="E547" t="str">
            <v>Consumer</v>
          </cell>
          <cell r="F547" t="str">
            <v>Intel</v>
          </cell>
          <cell r="G547" t="str">
            <v>Tiger Lake</v>
          </cell>
          <cell r="H547" t="str">
            <v>Int</v>
          </cell>
          <cell r="I547">
            <v>14</v>
          </cell>
          <cell r="J547" t="str">
            <v>1920x1080</v>
          </cell>
          <cell r="L547" t="str">
            <v>Standard</v>
          </cell>
          <cell r="M547" t="str">
            <v>_12</v>
          </cell>
          <cell r="N547" t="str">
            <v>5 20</v>
          </cell>
          <cell r="P547">
            <v>1</v>
          </cell>
          <cell r="R547">
            <v>1</v>
          </cell>
          <cell r="W547">
            <v>1</v>
          </cell>
          <cell r="AF547">
            <v>1</v>
          </cell>
          <cell r="AI547">
            <v>1</v>
          </cell>
        </row>
        <row r="548">
          <cell r="C548" t="str">
            <v>VivoBook X424D</v>
          </cell>
          <cell r="D548" t="str">
            <v>Light (13"-14")</v>
          </cell>
          <cell r="E548" t="str">
            <v>Consumer</v>
          </cell>
          <cell r="F548" t="str">
            <v>AMD</v>
          </cell>
          <cell r="G548" t="str">
            <v>Picasso</v>
          </cell>
          <cell r="H548" t="str">
            <v>Int</v>
          </cell>
          <cell r="I548">
            <v>14</v>
          </cell>
          <cell r="J548" t="str">
            <v>1920x1080</v>
          </cell>
          <cell r="L548" t="str">
            <v>Standard</v>
          </cell>
          <cell r="M548" t="str">
            <v>_3</v>
          </cell>
          <cell r="N548" t="str">
            <v>3 20</v>
          </cell>
          <cell r="P548">
            <v>1</v>
          </cell>
          <cell r="R548">
            <v>1</v>
          </cell>
          <cell r="W548">
            <v>1</v>
          </cell>
          <cell r="AF548">
            <v>1</v>
          </cell>
          <cell r="AI548">
            <v>1</v>
          </cell>
        </row>
        <row r="549">
          <cell r="C549" t="str">
            <v>VivoBook X424F</v>
          </cell>
          <cell r="D549" t="str">
            <v>Light (13"-14")</v>
          </cell>
          <cell r="E549" t="str">
            <v>Consumer</v>
          </cell>
          <cell r="F549" t="str">
            <v>Intel</v>
          </cell>
          <cell r="G549" t="str">
            <v>Whiskey Lake</v>
          </cell>
          <cell r="H549" t="str">
            <v>Int</v>
          </cell>
          <cell r="I549">
            <v>14</v>
          </cell>
          <cell r="J549" t="str">
            <v>1920x1080</v>
          </cell>
          <cell r="L549" t="str">
            <v>Standard</v>
          </cell>
          <cell r="M549" t="str">
            <v>_3</v>
          </cell>
          <cell r="N549" t="str">
            <v>3 20</v>
          </cell>
          <cell r="P549">
            <v>1</v>
          </cell>
          <cell r="R549">
            <v>1</v>
          </cell>
          <cell r="W549">
            <v>1</v>
          </cell>
          <cell r="AF549">
            <v>1</v>
          </cell>
          <cell r="AI549">
            <v>1</v>
          </cell>
        </row>
        <row r="550">
          <cell r="C550" t="str">
            <v>VivoBook X424U</v>
          </cell>
          <cell r="D550" t="str">
            <v>Light (13"-14")</v>
          </cell>
          <cell r="E550" t="str">
            <v>Consumer</v>
          </cell>
          <cell r="F550" t="str">
            <v>Intel</v>
          </cell>
          <cell r="G550" t="str">
            <v>Kaby Lake Refresh</v>
          </cell>
          <cell r="H550" t="str">
            <v>Int</v>
          </cell>
          <cell r="I550">
            <v>14</v>
          </cell>
          <cell r="J550" t="str">
            <v>1920x1080</v>
          </cell>
          <cell r="L550" t="str">
            <v>Standard</v>
          </cell>
          <cell r="M550" t="str">
            <v>_3</v>
          </cell>
          <cell r="N550" t="str">
            <v>3 20</v>
          </cell>
          <cell r="P550">
            <v>1</v>
          </cell>
          <cell r="R550">
            <v>1</v>
          </cell>
          <cell r="W550">
            <v>1</v>
          </cell>
          <cell r="AF550">
            <v>1</v>
          </cell>
          <cell r="AI550">
            <v>1</v>
          </cell>
        </row>
        <row r="551">
          <cell r="C551" t="str">
            <v>VivoBook X459F</v>
          </cell>
          <cell r="D551" t="str">
            <v>Light (13"-14")</v>
          </cell>
          <cell r="E551" t="str">
            <v>Consumer</v>
          </cell>
          <cell r="F551" t="str">
            <v>Intel</v>
          </cell>
          <cell r="G551" t="str">
            <v>Whiskey Lake</v>
          </cell>
          <cell r="H551" t="str">
            <v>Int</v>
          </cell>
          <cell r="I551">
            <v>14</v>
          </cell>
          <cell r="J551" t="str">
            <v>1920x1080</v>
          </cell>
          <cell r="L551" t="str">
            <v>Standard</v>
          </cell>
          <cell r="M551" t="str">
            <v>_1</v>
          </cell>
          <cell r="P551">
            <v>1</v>
          </cell>
          <cell r="R551">
            <v>1</v>
          </cell>
          <cell r="W551">
            <v>1</v>
          </cell>
          <cell r="AF551">
            <v>1</v>
          </cell>
          <cell r="AI551">
            <v>1</v>
          </cell>
        </row>
        <row r="552">
          <cell r="C552" t="str">
            <v>VivoBook X459U</v>
          </cell>
          <cell r="D552" t="str">
            <v>Light (13"-14")</v>
          </cell>
          <cell r="E552" t="str">
            <v>Consumer</v>
          </cell>
          <cell r="F552" t="str">
            <v>Intel</v>
          </cell>
          <cell r="G552" t="str">
            <v>Whiskey Lake</v>
          </cell>
          <cell r="H552" t="str">
            <v>Int</v>
          </cell>
          <cell r="I552">
            <v>14</v>
          </cell>
          <cell r="J552" t="str">
            <v>1920x1080</v>
          </cell>
          <cell r="L552" t="str">
            <v>Standard</v>
          </cell>
          <cell r="M552" t="str">
            <v>_1</v>
          </cell>
          <cell r="P552">
            <v>1</v>
          </cell>
          <cell r="R552">
            <v>1</v>
          </cell>
          <cell r="W552">
            <v>1</v>
          </cell>
          <cell r="AF552">
            <v>1</v>
          </cell>
          <cell r="AI552">
            <v>1</v>
          </cell>
        </row>
        <row r="553">
          <cell r="C553" t="str">
            <v>VivoBook X505B</v>
          </cell>
          <cell r="D553" t="str">
            <v>Full Size MS (15"&gt;, Mainstream Ex. GPU)</v>
          </cell>
          <cell r="E553" t="str">
            <v>Consumer</v>
          </cell>
          <cell r="F553" t="str">
            <v>AMD</v>
          </cell>
          <cell r="G553" t="str">
            <v>Stoney Ridge</v>
          </cell>
          <cell r="H553" t="str">
            <v>R5 M420</v>
          </cell>
          <cell r="I553">
            <v>15</v>
          </cell>
          <cell r="J553" t="str">
            <v>1366x768</v>
          </cell>
          <cell r="L553" t="str">
            <v>Standard</v>
          </cell>
          <cell r="M553" t="str">
            <v>_1</v>
          </cell>
          <cell r="O553">
            <v>1</v>
          </cell>
          <cell r="S553">
            <v>1</v>
          </cell>
          <cell r="X553">
            <v>1</v>
          </cell>
          <cell r="AH553">
            <v>1</v>
          </cell>
        </row>
        <row r="554">
          <cell r="C554" t="str">
            <v>VivoBook X505Z</v>
          </cell>
          <cell r="D554" t="str">
            <v>Full Size LE (15"&gt;, Int GPU)</v>
          </cell>
          <cell r="E554" t="str">
            <v>Consumer</v>
          </cell>
          <cell r="F554" t="str">
            <v>AMD</v>
          </cell>
          <cell r="G554" t="str">
            <v>Ryzen</v>
          </cell>
          <cell r="H554" t="str">
            <v>Int</v>
          </cell>
          <cell r="I554">
            <v>15</v>
          </cell>
          <cell r="J554" t="str">
            <v>1920x1080</v>
          </cell>
          <cell r="L554" t="str">
            <v>Standard</v>
          </cell>
          <cell r="M554" t="str">
            <v>_1</v>
          </cell>
          <cell r="P554">
            <v>1</v>
          </cell>
          <cell r="R554">
            <v>1</v>
          </cell>
          <cell r="X554">
            <v>1</v>
          </cell>
          <cell r="AF554">
            <v>1</v>
          </cell>
          <cell r="AH554">
            <v>1</v>
          </cell>
        </row>
        <row r="555">
          <cell r="C555" t="str">
            <v>VivoBook X507M</v>
          </cell>
          <cell r="D555" t="str">
            <v>Full Size LE (15"&gt;, Int GPU)</v>
          </cell>
          <cell r="E555" t="str">
            <v>Consumer</v>
          </cell>
          <cell r="F555" t="str">
            <v>Intel</v>
          </cell>
          <cell r="G555" t="str">
            <v>Gemini Lake</v>
          </cell>
          <cell r="H555" t="str">
            <v>Int</v>
          </cell>
          <cell r="I555">
            <v>15</v>
          </cell>
          <cell r="J555" t="str">
            <v>1920x1080</v>
          </cell>
          <cell r="L555" t="str">
            <v>Budget</v>
          </cell>
          <cell r="M555" t="str">
            <v>_1</v>
          </cell>
          <cell r="O555">
            <v>1</v>
          </cell>
          <cell r="R555">
            <v>1</v>
          </cell>
          <cell r="X555">
            <v>1</v>
          </cell>
          <cell r="AE555">
            <v>1</v>
          </cell>
        </row>
        <row r="556">
          <cell r="C556" t="str">
            <v>VivoBook X507U</v>
          </cell>
          <cell r="D556" t="str">
            <v>Full Size MS (15"&gt;, Mainstream Ex. GPU)</v>
          </cell>
          <cell r="E556" t="str">
            <v>Consumer</v>
          </cell>
          <cell r="F556" t="str">
            <v>Intel</v>
          </cell>
          <cell r="G556" t="str">
            <v>Kaby Lake Refresh</v>
          </cell>
          <cell r="H556" t="str">
            <v>MX110</v>
          </cell>
          <cell r="I556">
            <v>15</v>
          </cell>
          <cell r="J556" t="str">
            <v>1920x1080</v>
          </cell>
          <cell r="L556" t="str">
            <v>Standard</v>
          </cell>
          <cell r="M556" t="str">
            <v>_1</v>
          </cell>
          <cell r="P556">
            <v>1</v>
          </cell>
          <cell r="S556">
            <v>1</v>
          </cell>
          <cell r="X556">
            <v>1</v>
          </cell>
          <cell r="AG556">
            <v>1</v>
          </cell>
          <cell r="AH556">
            <v>1</v>
          </cell>
        </row>
        <row r="557">
          <cell r="C557" t="str">
            <v>VivoBook X509U</v>
          </cell>
          <cell r="D557" t="str">
            <v>Full Size LE (15"&gt;, Int GPU)</v>
          </cell>
          <cell r="E557" t="str">
            <v>Consumer</v>
          </cell>
          <cell r="F557" t="str">
            <v>Intel</v>
          </cell>
          <cell r="G557" t="str">
            <v>Kaby Lake Refresh</v>
          </cell>
          <cell r="H557" t="str">
            <v>Int</v>
          </cell>
          <cell r="I557">
            <v>15</v>
          </cell>
          <cell r="J557" t="str">
            <v>1920x1080</v>
          </cell>
          <cell r="L557" t="str">
            <v>Standard</v>
          </cell>
          <cell r="M557" t="str">
            <v>_1</v>
          </cell>
          <cell r="P557">
            <v>1</v>
          </cell>
          <cell r="R557">
            <v>1</v>
          </cell>
          <cell r="X557">
            <v>1</v>
          </cell>
          <cell r="AF557">
            <v>1</v>
          </cell>
          <cell r="AH557">
            <v>1</v>
          </cell>
        </row>
        <row r="558">
          <cell r="C558" t="str">
            <v>VivoBook X510Q</v>
          </cell>
          <cell r="D558" t="str">
            <v>Full Size GM (15"&gt; Gamer GPU)</v>
          </cell>
          <cell r="E558" t="str">
            <v>Consumer</v>
          </cell>
          <cell r="F558" t="str">
            <v>AMD</v>
          </cell>
          <cell r="G558" t="str">
            <v>Bristol Ridge</v>
          </cell>
          <cell r="H558" t="str">
            <v>R7</v>
          </cell>
          <cell r="I558">
            <v>15</v>
          </cell>
          <cell r="J558" t="str">
            <v>1920x1080</v>
          </cell>
          <cell r="L558" t="str">
            <v>Standard</v>
          </cell>
          <cell r="M558" t="str">
            <v>_1</v>
          </cell>
          <cell r="N558" t="str">
            <v>1 20</v>
          </cell>
          <cell r="P558">
            <v>1</v>
          </cell>
          <cell r="T558">
            <v>1</v>
          </cell>
          <cell r="X558">
            <v>1</v>
          </cell>
          <cell r="AG558">
            <v>1</v>
          </cell>
          <cell r="AH558">
            <v>1</v>
          </cell>
        </row>
        <row r="559">
          <cell r="C559" t="str">
            <v>VivoBook X512D</v>
          </cell>
          <cell r="D559" t="str">
            <v>Full Size MS (15"&gt;, Mainstream Ex. GPU)</v>
          </cell>
          <cell r="E559" t="str">
            <v>Consumer</v>
          </cell>
          <cell r="F559" t="str">
            <v>AMD</v>
          </cell>
          <cell r="G559" t="str">
            <v>Picasso</v>
          </cell>
          <cell r="H559" t="str">
            <v>RX540</v>
          </cell>
          <cell r="I559">
            <v>15</v>
          </cell>
          <cell r="J559" t="str">
            <v>1366x768</v>
          </cell>
          <cell r="L559" t="str">
            <v>Standard</v>
          </cell>
          <cell r="M559" t="str">
            <v>_1</v>
          </cell>
          <cell r="P559">
            <v>1</v>
          </cell>
          <cell r="S559">
            <v>1</v>
          </cell>
          <cell r="X559">
            <v>1</v>
          </cell>
          <cell r="AG559">
            <v>1</v>
          </cell>
          <cell r="AH559">
            <v>1</v>
          </cell>
        </row>
        <row r="560">
          <cell r="C560" t="str">
            <v>VivoBook X512F</v>
          </cell>
          <cell r="D560" t="str">
            <v>Full Size MS (15"&gt;, Mainstream Ex. GPU)</v>
          </cell>
          <cell r="E560" t="str">
            <v>Consumer</v>
          </cell>
          <cell r="F560" t="str">
            <v>Intel</v>
          </cell>
          <cell r="G560" t="str">
            <v>Whiskey Lake</v>
          </cell>
          <cell r="H560" t="str">
            <v>MX250</v>
          </cell>
          <cell r="I560">
            <v>15</v>
          </cell>
          <cell r="J560" t="str">
            <v>1920x1080</v>
          </cell>
          <cell r="L560" t="str">
            <v>Standard</v>
          </cell>
          <cell r="M560" t="str">
            <v>_1</v>
          </cell>
          <cell r="P560">
            <v>1</v>
          </cell>
          <cell r="S560">
            <v>1</v>
          </cell>
          <cell r="X560">
            <v>1</v>
          </cell>
          <cell r="AG560">
            <v>1</v>
          </cell>
          <cell r="AH560">
            <v>1</v>
          </cell>
        </row>
        <row r="561">
          <cell r="C561" t="str">
            <v>VivoBook X512J</v>
          </cell>
          <cell r="D561" t="str">
            <v>Full Size MS (15"&gt;, Mainstream Ex. GPU)</v>
          </cell>
          <cell r="E561" t="str">
            <v>Consumer</v>
          </cell>
          <cell r="F561" t="str">
            <v>Intel</v>
          </cell>
          <cell r="G561" t="str">
            <v>Ice Lake</v>
          </cell>
          <cell r="H561" t="str">
            <v>MX330</v>
          </cell>
          <cell r="I561">
            <v>15</v>
          </cell>
          <cell r="J561" t="str">
            <v>1920x1080</v>
          </cell>
          <cell r="L561" t="str">
            <v>Standard</v>
          </cell>
          <cell r="M561" t="str">
            <v>_5</v>
          </cell>
          <cell r="P561">
            <v>1</v>
          </cell>
          <cell r="S561">
            <v>1</v>
          </cell>
          <cell r="X561">
            <v>1</v>
          </cell>
          <cell r="AG561">
            <v>1</v>
          </cell>
          <cell r="AH561">
            <v>1</v>
          </cell>
        </row>
        <row r="562">
          <cell r="C562" t="str">
            <v>VivoBook X512U</v>
          </cell>
          <cell r="D562" t="str">
            <v>Full Size MS (15"&gt;, Mainstream Ex. GPU)</v>
          </cell>
          <cell r="E562" t="str">
            <v>Consumer</v>
          </cell>
          <cell r="F562" t="str">
            <v>Intel</v>
          </cell>
          <cell r="G562" t="str">
            <v>Kaby Lake Refresh</v>
          </cell>
          <cell r="H562" t="str">
            <v>Int/MX130</v>
          </cell>
          <cell r="I562">
            <v>15</v>
          </cell>
          <cell r="J562" t="str">
            <v>1920x1080</v>
          </cell>
          <cell r="L562" t="str">
            <v>Standard</v>
          </cell>
          <cell r="M562" t="str">
            <v>_1</v>
          </cell>
          <cell r="P562">
            <v>1</v>
          </cell>
          <cell r="R562">
            <v>1</v>
          </cell>
          <cell r="S562">
            <v>1</v>
          </cell>
          <cell r="X562">
            <v>1</v>
          </cell>
          <cell r="AF562">
            <v>1</v>
          </cell>
          <cell r="AG562">
            <v>1</v>
          </cell>
          <cell r="AH562">
            <v>1</v>
          </cell>
        </row>
        <row r="563">
          <cell r="C563" t="str">
            <v>VivoBook X515M</v>
          </cell>
          <cell r="D563" t="str">
            <v>Full Size LE (15"&gt;, Int GPU)</v>
          </cell>
          <cell r="E563" t="str">
            <v>Consumer</v>
          </cell>
          <cell r="F563" t="str">
            <v>Intel</v>
          </cell>
          <cell r="G563" t="str">
            <v>Gemini Lake</v>
          </cell>
          <cell r="H563" t="str">
            <v>Int</v>
          </cell>
          <cell r="I563">
            <v>15</v>
          </cell>
          <cell r="J563" t="str">
            <v>1920x1080</v>
          </cell>
          <cell r="L563" t="str">
            <v>Budget</v>
          </cell>
          <cell r="M563" t="str">
            <v>_14</v>
          </cell>
          <cell r="O563">
            <v>1</v>
          </cell>
          <cell r="R563">
            <v>1</v>
          </cell>
          <cell r="X563">
            <v>1</v>
          </cell>
          <cell r="AE563">
            <v>1</v>
          </cell>
        </row>
        <row r="564">
          <cell r="C564" t="str">
            <v>VivoBook X521H</v>
          </cell>
          <cell r="D564" t="str">
            <v>Full Size MS (15"&gt;, Mainstream Ex. GPU)</v>
          </cell>
          <cell r="E564" t="str">
            <v>Consumer</v>
          </cell>
          <cell r="F564" t="str">
            <v>Intel</v>
          </cell>
          <cell r="G564" t="str">
            <v>Ice Lake</v>
          </cell>
          <cell r="H564" t="str">
            <v>MX110</v>
          </cell>
          <cell r="I564">
            <v>15</v>
          </cell>
          <cell r="J564" t="str">
            <v>1920x1080</v>
          </cell>
          <cell r="L564" t="str">
            <v>Standard</v>
          </cell>
          <cell r="M564" t="str">
            <v>_8</v>
          </cell>
          <cell r="N564" t="str">
            <v>8 20</v>
          </cell>
          <cell r="P564">
            <v>1</v>
          </cell>
          <cell r="S564">
            <v>1</v>
          </cell>
          <cell r="X564">
            <v>1</v>
          </cell>
          <cell r="AG564">
            <v>1</v>
          </cell>
          <cell r="AH564">
            <v>1</v>
          </cell>
        </row>
        <row r="565">
          <cell r="C565" t="str">
            <v>VivoBook X540B</v>
          </cell>
          <cell r="D565" t="str">
            <v>Full Size LE (15"&gt;, Int GPU)</v>
          </cell>
          <cell r="E565" t="str">
            <v>Consumer</v>
          </cell>
          <cell r="F565" t="str">
            <v>AMD</v>
          </cell>
          <cell r="G565" t="str">
            <v>Stoney Ridge</v>
          </cell>
          <cell r="H565" t="str">
            <v>Int</v>
          </cell>
          <cell r="I565">
            <v>15</v>
          </cell>
          <cell r="J565" t="str">
            <v>1366x768</v>
          </cell>
          <cell r="L565" t="str">
            <v>Standard</v>
          </cell>
          <cell r="M565" t="str">
            <v>_4</v>
          </cell>
          <cell r="O565">
            <v>1</v>
          </cell>
          <cell r="R565">
            <v>1</v>
          </cell>
          <cell r="X565">
            <v>1</v>
          </cell>
          <cell r="AF565">
            <v>1</v>
          </cell>
        </row>
        <row r="566">
          <cell r="C566" t="str">
            <v>VivoBook X540L</v>
          </cell>
          <cell r="D566" t="str">
            <v>Full Size MS (15"&gt;, Mainstream Ex. GPU)</v>
          </cell>
          <cell r="E566" t="str">
            <v>Consumer</v>
          </cell>
          <cell r="F566" t="str">
            <v>Intel</v>
          </cell>
          <cell r="G566" t="str">
            <v>Broadwell</v>
          </cell>
          <cell r="H566" t="str">
            <v>GT920</v>
          </cell>
          <cell r="I566">
            <v>15</v>
          </cell>
          <cell r="J566" t="str">
            <v>1366x768</v>
          </cell>
          <cell r="L566" t="str">
            <v>Standard</v>
          </cell>
          <cell r="M566" t="str">
            <v>_1</v>
          </cell>
          <cell r="P566">
            <v>1</v>
          </cell>
          <cell r="S566">
            <v>1</v>
          </cell>
          <cell r="X566">
            <v>1</v>
          </cell>
          <cell r="AG566">
            <v>1</v>
          </cell>
          <cell r="AH566">
            <v>1</v>
          </cell>
        </row>
        <row r="567">
          <cell r="C567" t="str">
            <v>VivoBook X540M</v>
          </cell>
          <cell r="D567" t="str">
            <v>Full Size MS (15"&gt;, Mainstream Ex. GPU)</v>
          </cell>
          <cell r="E567" t="str">
            <v>Consumer</v>
          </cell>
          <cell r="F567" t="str">
            <v>Intel</v>
          </cell>
          <cell r="G567" t="str">
            <v>Gemini Lake</v>
          </cell>
          <cell r="H567" t="str">
            <v>MX110</v>
          </cell>
          <cell r="I567">
            <v>15</v>
          </cell>
          <cell r="J567" t="str">
            <v>1366x768</v>
          </cell>
          <cell r="L567" t="str">
            <v>Budget</v>
          </cell>
          <cell r="M567" t="str">
            <v>_4</v>
          </cell>
          <cell r="O567">
            <v>1</v>
          </cell>
          <cell r="S567">
            <v>1</v>
          </cell>
          <cell r="X567">
            <v>1</v>
          </cell>
          <cell r="AE567">
            <v>1</v>
          </cell>
          <cell r="AG567">
            <v>1</v>
          </cell>
        </row>
        <row r="568">
          <cell r="C568" t="str">
            <v>VivoBook X540N</v>
          </cell>
          <cell r="D568" t="str">
            <v>Full Size MS (15"&gt;, Mainstream Ex. GPU)</v>
          </cell>
          <cell r="E568" t="str">
            <v>Consumer</v>
          </cell>
          <cell r="F568" t="str">
            <v>Intel</v>
          </cell>
          <cell r="G568" t="str">
            <v>Apollo Lake</v>
          </cell>
          <cell r="H568" t="str">
            <v>GT920</v>
          </cell>
          <cell r="I568">
            <v>15</v>
          </cell>
          <cell r="J568" t="str">
            <v>1920x1080</v>
          </cell>
          <cell r="L568" t="str">
            <v>Budget</v>
          </cell>
          <cell r="M568" t="str">
            <v>_4</v>
          </cell>
          <cell r="S568">
            <v>1</v>
          </cell>
          <cell r="X568">
            <v>1</v>
          </cell>
          <cell r="AE568">
            <v>1</v>
          </cell>
          <cell r="AG568">
            <v>1</v>
          </cell>
        </row>
        <row r="569">
          <cell r="C569" t="str">
            <v>VivoBook X540U</v>
          </cell>
          <cell r="D569" t="str">
            <v>Full Size MS (15"&gt;, Mainstream Ex. GPU)</v>
          </cell>
          <cell r="E569" t="str">
            <v>Consumer</v>
          </cell>
          <cell r="F569" t="str">
            <v>Intel</v>
          </cell>
          <cell r="G569" t="str">
            <v>Kaby Lake</v>
          </cell>
          <cell r="H569" t="str">
            <v>Int/MX110</v>
          </cell>
          <cell r="I569">
            <v>15</v>
          </cell>
          <cell r="J569" t="str">
            <v>1920x1080</v>
          </cell>
          <cell r="L569" t="str">
            <v>Standard</v>
          </cell>
          <cell r="M569" t="str">
            <v>_1</v>
          </cell>
          <cell r="P569">
            <v>1</v>
          </cell>
          <cell r="R569">
            <v>1</v>
          </cell>
          <cell r="S569">
            <v>1</v>
          </cell>
          <cell r="X569">
            <v>1</v>
          </cell>
          <cell r="AF569">
            <v>1</v>
          </cell>
          <cell r="AG569">
            <v>1</v>
          </cell>
          <cell r="AH569">
            <v>1</v>
          </cell>
        </row>
        <row r="570">
          <cell r="C570" t="str">
            <v>VivoBook X540Y</v>
          </cell>
          <cell r="D570" t="str">
            <v>Full Size LE (15"&gt;, Int GPU)</v>
          </cell>
          <cell r="E570" t="str">
            <v>Consumer</v>
          </cell>
          <cell r="F570" t="str">
            <v>AMD</v>
          </cell>
          <cell r="G570" t="str">
            <v>Carrizo-L</v>
          </cell>
          <cell r="H570" t="str">
            <v>Int</v>
          </cell>
          <cell r="I570">
            <v>15</v>
          </cell>
          <cell r="J570" t="str">
            <v>1366x768</v>
          </cell>
          <cell r="L570" t="str">
            <v>Budget</v>
          </cell>
          <cell r="M570" t="str">
            <v>_6</v>
          </cell>
          <cell r="O570">
            <v>1</v>
          </cell>
          <cell r="R570">
            <v>1</v>
          </cell>
          <cell r="X570">
            <v>1</v>
          </cell>
          <cell r="AE570">
            <v>1</v>
          </cell>
        </row>
        <row r="571">
          <cell r="C571" t="str">
            <v>Vivobook X542U</v>
          </cell>
          <cell r="D571" t="str">
            <v>Full Size MS (15"&gt;, Mainstream Ex. GPU)</v>
          </cell>
          <cell r="E571" t="str">
            <v>Consumer</v>
          </cell>
          <cell r="F571" t="str">
            <v>Intel</v>
          </cell>
          <cell r="G571" t="str">
            <v>Kaby Lake Refresh</v>
          </cell>
          <cell r="H571" t="str">
            <v>MX130/MX150/GT940</v>
          </cell>
          <cell r="I571">
            <v>15</v>
          </cell>
          <cell r="J571" t="str">
            <v>1366x768/1920x1080</v>
          </cell>
          <cell r="L571" t="str">
            <v>Standard</v>
          </cell>
          <cell r="M571" t="str">
            <v>_1</v>
          </cell>
          <cell r="P571">
            <v>1</v>
          </cell>
          <cell r="S571">
            <v>1</v>
          </cell>
          <cell r="X571">
            <v>1</v>
          </cell>
          <cell r="AG571">
            <v>1</v>
          </cell>
          <cell r="AH571">
            <v>1</v>
          </cell>
        </row>
        <row r="572">
          <cell r="C572" t="str">
            <v>VivoBook X543F</v>
          </cell>
          <cell r="D572" t="str">
            <v>Full Size LE (15"&gt;, Int GPU)</v>
          </cell>
          <cell r="E572" t="str">
            <v>Consumer</v>
          </cell>
          <cell r="F572" t="str">
            <v>Intel</v>
          </cell>
          <cell r="G572" t="str">
            <v>Comet Lake</v>
          </cell>
          <cell r="H572" t="str">
            <v>Int</v>
          </cell>
          <cell r="I572">
            <v>15</v>
          </cell>
          <cell r="J572" t="str">
            <v>1920x1080</v>
          </cell>
          <cell r="L572" t="str">
            <v>Standard</v>
          </cell>
          <cell r="M572" t="str">
            <v>_1</v>
          </cell>
          <cell r="N572" t="str">
            <v>1 20</v>
          </cell>
          <cell r="P572">
            <v>1</v>
          </cell>
          <cell r="R572">
            <v>1</v>
          </cell>
          <cell r="X572">
            <v>1</v>
          </cell>
          <cell r="AF572">
            <v>1</v>
          </cell>
          <cell r="AH572">
            <v>1</v>
          </cell>
        </row>
        <row r="573">
          <cell r="C573" t="str">
            <v>VivoBook X543U</v>
          </cell>
          <cell r="D573" t="str">
            <v>Full Size MS (15"&gt;, Mainstream Ex. GPU)</v>
          </cell>
          <cell r="E573" t="str">
            <v>Consumer</v>
          </cell>
          <cell r="F573" t="str">
            <v>Intel</v>
          </cell>
          <cell r="G573" t="str">
            <v>Kaby Lake</v>
          </cell>
          <cell r="H573" t="str">
            <v>MX110</v>
          </cell>
          <cell r="I573">
            <v>15</v>
          </cell>
          <cell r="J573" t="str">
            <v>1920x1080</v>
          </cell>
          <cell r="L573" t="str">
            <v>Standard</v>
          </cell>
          <cell r="M573" t="str">
            <v>_1</v>
          </cell>
          <cell r="P573">
            <v>1</v>
          </cell>
          <cell r="S573">
            <v>1</v>
          </cell>
          <cell r="X573">
            <v>1</v>
          </cell>
          <cell r="AG573">
            <v>1</v>
          </cell>
          <cell r="AH573">
            <v>1</v>
          </cell>
        </row>
        <row r="574">
          <cell r="C574" t="str">
            <v>VivoBook X545F</v>
          </cell>
          <cell r="D574" t="str">
            <v>Full Size MS (15"&gt;, Mainstream Ex. GPU)</v>
          </cell>
          <cell r="E574" t="str">
            <v>Consumer</v>
          </cell>
          <cell r="F574" t="str">
            <v>Intel</v>
          </cell>
          <cell r="G574" t="str">
            <v>Comet Lake</v>
          </cell>
          <cell r="H574" t="str">
            <v>MX230</v>
          </cell>
          <cell r="I574">
            <v>15</v>
          </cell>
          <cell r="J574" t="str">
            <v>1920x1080</v>
          </cell>
          <cell r="L574" t="str">
            <v>Standard</v>
          </cell>
          <cell r="M574" t="str">
            <v>_1</v>
          </cell>
          <cell r="N574" t="str">
            <v>1 20</v>
          </cell>
          <cell r="P574">
            <v>1</v>
          </cell>
          <cell r="S574">
            <v>1</v>
          </cell>
          <cell r="X574">
            <v>1</v>
          </cell>
          <cell r="AG574">
            <v>1</v>
          </cell>
          <cell r="AH574">
            <v>1</v>
          </cell>
        </row>
        <row r="575">
          <cell r="C575" t="str">
            <v>VivoBook X571G</v>
          </cell>
          <cell r="D575" t="str">
            <v>Full Size GM (15"&gt; Gamer GPU)</v>
          </cell>
          <cell r="E575" t="str">
            <v>Consumer</v>
          </cell>
          <cell r="F575" t="str">
            <v>Intel</v>
          </cell>
          <cell r="G575" t="str">
            <v>Coffee Lake</v>
          </cell>
          <cell r="H575" t="str">
            <v>GTX1050</v>
          </cell>
          <cell r="I575">
            <v>15</v>
          </cell>
          <cell r="J575" t="str">
            <v>1920x1080</v>
          </cell>
          <cell r="L575" t="str">
            <v>Standard</v>
          </cell>
          <cell r="M575" t="str">
            <v>_1</v>
          </cell>
          <cell r="Q575">
            <v>1</v>
          </cell>
          <cell r="T575">
            <v>1</v>
          </cell>
          <cell r="X575">
            <v>1</v>
          </cell>
          <cell r="AG575">
            <v>1</v>
          </cell>
          <cell r="AH575">
            <v>1</v>
          </cell>
        </row>
        <row r="576">
          <cell r="C576" t="str">
            <v>VivoBook X571L</v>
          </cell>
          <cell r="D576" t="str">
            <v>Full Size GM (15"&gt; Gamer GPU)</v>
          </cell>
          <cell r="E576" t="str">
            <v>Consumer</v>
          </cell>
          <cell r="F576" t="str">
            <v>Intel</v>
          </cell>
          <cell r="G576" t="str">
            <v>Comet Lake-H</v>
          </cell>
          <cell r="H576" t="str">
            <v>GTX1650</v>
          </cell>
          <cell r="I576">
            <v>15</v>
          </cell>
          <cell r="J576" t="str">
            <v>1920x1080</v>
          </cell>
          <cell r="L576" t="str">
            <v>Standard</v>
          </cell>
          <cell r="M576" t="str">
            <v>_7</v>
          </cell>
          <cell r="N576" t="str">
            <v>7 20</v>
          </cell>
          <cell r="Q576">
            <v>1</v>
          </cell>
          <cell r="T576">
            <v>1</v>
          </cell>
          <cell r="X576">
            <v>1</v>
          </cell>
          <cell r="AG576">
            <v>1</v>
          </cell>
          <cell r="AH576">
            <v>1</v>
          </cell>
        </row>
        <row r="577">
          <cell r="C577" t="str">
            <v>VivoBook X705B</v>
          </cell>
          <cell r="D577" t="str">
            <v>Full Size LE (15"&gt;, Int GPU)</v>
          </cell>
          <cell r="E577" t="str">
            <v>Consumer</v>
          </cell>
          <cell r="F577" t="str">
            <v>AMD</v>
          </cell>
          <cell r="G577" t="str">
            <v>Stoney Ridge</v>
          </cell>
          <cell r="H577" t="str">
            <v>Int</v>
          </cell>
          <cell r="I577">
            <v>17</v>
          </cell>
          <cell r="J577" t="str">
            <v>1920x1080</v>
          </cell>
          <cell r="L577" t="str">
            <v>Standard</v>
          </cell>
          <cell r="M577" t="str">
            <v>_1</v>
          </cell>
          <cell r="N577" t="str">
            <v>1 20</v>
          </cell>
          <cell r="O577">
            <v>1</v>
          </cell>
          <cell r="R577">
            <v>1</v>
          </cell>
          <cell r="Y577">
            <v>1</v>
          </cell>
          <cell r="AF577">
            <v>1</v>
          </cell>
        </row>
        <row r="578">
          <cell r="C578" t="str">
            <v>VivoBook X705M</v>
          </cell>
          <cell r="D578" t="str">
            <v>Full Size MS (15"&gt;, Mainstream Ex. GPU)</v>
          </cell>
          <cell r="E578" t="str">
            <v>Consumer</v>
          </cell>
          <cell r="F578" t="str">
            <v>Intel</v>
          </cell>
          <cell r="G578" t="str">
            <v>Gemini Lake</v>
          </cell>
          <cell r="H578" t="str">
            <v>MX110</v>
          </cell>
          <cell r="I578">
            <v>17</v>
          </cell>
          <cell r="J578" t="str">
            <v>1920x1080</v>
          </cell>
          <cell r="L578" t="str">
            <v>Budget</v>
          </cell>
          <cell r="M578" t="str">
            <v>_1</v>
          </cell>
          <cell r="O578">
            <v>1</v>
          </cell>
          <cell r="S578">
            <v>1</v>
          </cell>
          <cell r="Y578">
            <v>1</v>
          </cell>
          <cell r="AE578">
            <v>1</v>
          </cell>
          <cell r="AG578">
            <v>1</v>
          </cell>
        </row>
        <row r="579">
          <cell r="C579" t="str">
            <v>VivoBook X705Q</v>
          </cell>
          <cell r="D579" t="str">
            <v>Full Size MS (15"&gt;, Mainstream Ex. GPU)</v>
          </cell>
          <cell r="E579" t="str">
            <v>Consumer</v>
          </cell>
          <cell r="F579" t="str">
            <v>AMD</v>
          </cell>
          <cell r="G579" t="str">
            <v>Bristol Ridge</v>
          </cell>
          <cell r="H579" t="str">
            <v>Int/R7</v>
          </cell>
          <cell r="I579">
            <v>15</v>
          </cell>
          <cell r="J579" t="str">
            <v>1600x900</v>
          </cell>
          <cell r="L579" t="str">
            <v>Standard</v>
          </cell>
          <cell r="M579" t="str">
            <v>_1</v>
          </cell>
          <cell r="N579" t="str">
            <v>1 20</v>
          </cell>
          <cell r="P579">
            <v>1</v>
          </cell>
          <cell r="R579">
            <v>1</v>
          </cell>
          <cell r="T579">
            <v>1</v>
          </cell>
          <cell r="X579">
            <v>1</v>
          </cell>
          <cell r="AG579">
            <v>1</v>
          </cell>
          <cell r="AH579">
            <v>1</v>
          </cell>
        </row>
        <row r="580">
          <cell r="C580" t="str">
            <v>VivoBook X705U</v>
          </cell>
          <cell r="D580" t="str">
            <v>Full Size MS (15"&gt;, Mainstream Ex. GPU)</v>
          </cell>
          <cell r="E580" t="str">
            <v>Consumer</v>
          </cell>
          <cell r="F580" t="str">
            <v>Intel</v>
          </cell>
          <cell r="G580" t="str">
            <v>Kaby Lake Refresh</v>
          </cell>
          <cell r="H580" t="str">
            <v>Int/MX110</v>
          </cell>
          <cell r="I580">
            <v>15</v>
          </cell>
          <cell r="J580" t="str">
            <v>1920x1080</v>
          </cell>
          <cell r="L580" t="str">
            <v>Standard</v>
          </cell>
          <cell r="M580" t="str">
            <v>_1</v>
          </cell>
          <cell r="P580">
            <v>1</v>
          </cell>
          <cell r="R580">
            <v>1</v>
          </cell>
          <cell r="S580">
            <v>1</v>
          </cell>
          <cell r="X580">
            <v>1</v>
          </cell>
          <cell r="AF580">
            <v>1</v>
          </cell>
          <cell r="AG580">
            <v>1</v>
          </cell>
          <cell r="AH580">
            <v>1</v>
          </cell>
        </row>
        <row r="581">
          <cell r="C581" t="str">
            <v>VivoBook X712D</v>
          </cell>
          <cell r="D581" t="str">
            <v>Full Size MS (15"&gt;, Mainstream Ex. GPU)</v>
          </cell>
          <cell r="E581" t="str">
            <v>Consumer</v>
          </cell>
          <cell r="F581" t="str">
            <v>AMD</v>
          </cell>
          <cell r="G581" t="str">
            <v>Picasso</v>
          </cell>
          <cell r="H581" t="str">
            <v>Int/R540X</v>
          </cell>
          <cell r="I581">
            <v>17</v>
          </cell>
          <cell r="J581" t="str">
            <v>1600x900/1920x1080</v>
          </cell>
          <cell r="L581" t="str">
            <v>Standard</v>
          </cell>
          <cell r="M581" t="str">
            <v>_2</v>
          </cell>
          <cell r="N581" t="str">
            <v>2 20</v>
          </cell>
          <cell r="P581">
            <v>1</v>
          </cell>
          <cell r="R581">
            <v>1</v>
          </cell>
          <cell r="S581">
            <v>1</v>
          </cell>
          <cell r="Y581">
            <v>1</v>
          </cell>
          <cell r="AF581">
            <v>1</v>
          </cell>
          <cell r="AG581">
            <v>1</v>
          </cell>
          <cell r="AH581">
            <v>1</v>
          </cell>
        </row>
        <row r="582">
          <cell r="C582" t="str">
            <v>VivoBook X712F</v>
          </cell>
          <cell r="D582" t="str">
            <v>Full Size MS (15"&gt;, Mainstream Ex. GPU)</v>
          </cell>
          <cell r="E582" t="str">
            <v>Consumer</v>
          </cell>
          <cell r="F582" t="str">
            <v>Intel</v>
          </cell>
          <cell r="G582" t="str">
            <v>Whiskey Lake</v>
          </cell>
          <cell r="H582" t="str">
            <v>Int/MX150</v>
          </cell>
          <cell r="I582">
            <v>17</v>
          </cell>
          <cell r="J582" t="str">
            <v>1600x900</v>
          </cell>
          <cell r="L582" t="str">
            <v>Standard</v>
          </cell>
          <cell r="M582" t="str">
            <v>_1</v>
          </cell>
          <cell r="P582">
            <v>1</v>
          </cell>
          <cell r="R582">
            <v>1</v>
          </cell>
          <cell r="S582">
            <v>1</v>
          </cell>
          <cell r="Y582">
            <v>1</v>
          </cell>
          <cell r="AF582">
            <v>1</v>
          </cell>
          <cell r="AG582">
            <v>1</v>
          </cell>
          <cell r="AH582">
            <v>1</v>
          </cell>
        </row>
        <row r="583">
          <cell r="C583" t="str">
            <v>VivoBook X712J</v>
          </cell>
          <cell r="D583" t="str">
            <v>Full Size LE (15"&gt;, Int GPU)</v>
          </cell>
          <cell r="E583" t="str">
            <v>Consumer</v>
          </cell>
          <cell r="F583" t="str">
            <v>Intel</v>
          </cell>
          <cell r="G583" t="str">
            <v>Ice Lake</v>
          </cell>
          <cell r="H583" t="str">
            <v>Int</v>
          </cell>
          <cell r="I583">
            <v>17</v>
          </cell>
          <cell r="J583" t="str">
            <v>1920x1080</v>
          </cell>
          <cell r="L583" t="str">
            <v>Standard</v>
          </cell>
          <cell r="M583" t="str">
            <v>_15</v>
          </cell>
          <cell r="P583">
            <v>1</v>
          </cell>
          <cell r="R583">
            <v>1</v>
          </cell>
          <cell r="Y583">
            <v>1</v>
          </cell>
          <cell r="AF583">
            <v>1</v>
          </cell>
          <cell r="AH583">
            <v>1</v>
          </cell>
        </row>
        <row r="584">
          <cell r="C584" t="str">
            <v>VovoBook X560U</v>
          </cell>
          <cell r="D584" t="str">
            <v>Full Size GM (15"&gt; Gamer GPU)</v>
          </cell>
          <cell r="E584" t="str">
            <v>Consumer</v>
          </cell>
          <cell r="F584" t="str">
            <v>Intel</v>
          </cell>
          <cell r="G584" t="str">
            <v>Whiskey Lake</v>
          </cell>
          <cell r="H584" t="str">
            <v>GTX1050</v>
          </cell>
          <cell r="I584">
            <v>15</v>
          </cell>
          <cell r="J584" t="str">
            <v>1920x1080</v>
          </cell>
          <cell r="L584" t="str">
            <v>Standard</v>
          </cell>
          <cell r="M584" t="str">
            <v>_6</v>
          </cell>
          <cell r="N584" t="str">
            <v>6 20</v>
          </cell>
          <cell r="P584">
            <v>1</v>
          </cell>
          <cell r="T584">
            <v>1</v>
          </cell>
          <cell r="X584">
            <v>1</v>
          </cell>
          <cell r="AG584">
            <v>1</v>
          </cell>
          <cell r="AH584">
            <v>1</v>
          </cell>
        </row>
        <row r="585">
          <cell r="C585" t="str">
            <v>Zenbook BX310U</v>
          </cell>
          <cell r="D585" t="str">
            <v>Light (13"-14")</v>
          </cell>
          <cell r="E585" t="str">
            <v>Consumer</v>
          </cell>
          <cell r="F585" t="str">
            <v>Intel</v>
          </cell>
          <cell r="G585" t="str">
            <v>Kaby Lake</v>
          </cell>
          <cell r="H585" t="str">
            <v>Int</v>
          </cell>
          <cell r="I585">
            <v>13</v>
          </cell>
          <cell r="J585" t="str">
            <v>1920x1080</v>
          </cell>
          <cell r="L585" t="str">
            <v>Standard</v>
          </cell>
          <cell r="M585" t="str">
            <v>_1</v>
          </cell>
          <cell r="P585">
            <v>1</v>
          </cell>
          <cell r="R585">
            <v>1</v>
          </cell>
          <cell r="W585">
            <v>1</v>
          </cell>
          <cell r="AA585">
            <v>1</v>
          </cell>
          <cell r="AE585">
            <v>1</v>
          </cell>
          <cell r="AI585">
            <v>1</v>
          </cell>
        </row>
        <row r="586">
          <cell r="C586" t="str">
            <v>Zenbook BX410U</v>
          </cell>
          <cell r="D586" t="str">
            <v>Light (13"-14")</v>
          </cell>
          <cell r="E586" t="str">
            <v>Consumer</v>
          </cell>
          <cell r="F586" t="str">
            <v>Intel</v>
          </cell>
          <cell r="G586" t="str">
            <v>Kaby Lake</v>
          </cell>
          <cell r="H586" t="str">
            <v>Int</v>
          </cell>
          <cell r="I586">
            <v>14</v>
          </cell>
          <cell r="J586" t="str">
            <v>1920x1080</v>
          </cell>
          <cell r="L586" t="str">
            <v>Standard</v>
          </cell>
          <cell r="M586" t="str">
            <v>_1</v>
          </cell>
          <cell r="P586">
            <v>1</v>
          </cell>
          <cell r="R586">
            <v>1</v>
          </cell>
          <cell r="W586">
            <v>1</v>
          </cell>
          <cell r="AA586">
            <v>1</v>
          </cell>
          <cell r="AI586">
            <v>1</v>
          </cell>
        </row>
        <row r="587">
          <cell r="C587" t="str">
            <v>Zenbook BX433F</v>
          </cell>
          <cell r="D587" t="str">
            <v>Light (13"-14")</v>
          </cell>
          <cell r="E587" t="str">
            <v>Consumer</v>
          </cell>
          <cell r="F587" t="str">
            <v>Intel</v>
          </cell>
          <cell r="G587" t="str">
            <v>Whiskey Lake</v>
          </cell>
          <cell r="H587" t="str">
            <v>Int</v>
          </cell>
          <cell r="I587">
            <v>14</v>
          </cell>
          <cell r="J587" t="str">
            <v>1920x1080</v>
          </cell>
          <cell r="L587" t="str">
            <v>Standard</v>
          </cell>
          <cell r="M587" t="str">
            <v>_1</v>
          </cell>
          <cell r="P587">
            <v>1</v>
          </cell>
          <cell r="R587">
            <v>1</v>
          </cell>
          <cell r="W587">
            <v>1</v>
          </cell>
          <cell r="AA587">
            <v>1</v>
          </cell>
          <cell r="AI587">
            <v>1</v>
          </cell>
        </row>
        <row r="588">
          <cell r="C588" t="str">
            <v>Zenbook Duo UX481F</v>
          </cell>
          <cell r="D588" t="str">
            <v>Light (13"-14")</v>
          </cell>
          <cell r="E588" t="str">
            <v>Consumer</v>
          </cell>
          <cell r="F588" t="str">
            <v>Intel</v>
          </cell>
          <cell r="G588" t="str">
            <v>Comet Lake</v>
          </cell>
          <cell r="H588" t="str">
            <v>MX250</v>
          </cell>
          <cell r="I588" t="str">
            <v>14+ScreenPad</v>
          </cell>
          <cell r="J588" t="str">
            <v>1920x1080+ScreenPad</v>
          </cell>
          <cell r="K588" t="str">
            <v>Touch</v>
          </cell>
          <cell r="L588" t="str">
            <v>Standard</v>
          </cell>
          <cell r="M588" t="str">
            <v>_1</v>
          </cell>
          <cell r="P588">
            <v>1</v>
          </cell>
          <cell r="S588">
            <v>1</v>
          </cell>
          <cell r="W588">
            <v>1</v>
          </cell>
          <cell r="AA588">
            <v>1</v>
          </cell>
          <cell r="AG588">
            <v>1</v>
          </cell>
        </row>
        <row r="589">
          <cell r="C589" t="str">
            <v>Zenbook Duo UX482E</v>
          </cell>
          <cell r="D589" t="str">
            <v>Light (13"-14")</v>
          </cell>
          <cell r="E589" t="str">
            <v>Consumer</v>
          </cell>
          <cell r="F589" t="str">
            <v>Intel</v>
          </cell>
          <cell r="G589" t="str">
            <v>Tiger Lake</v>
          </cell>
          <cell r="H589" t="str">
            <v>Int/MX450</v>
          </cell>
          <cell r="I589" t="str">
            <v>14+ScreenPad</v>
          </cell>
          <cell r="J589" t="str">
            <v>1920x1080+ScreenPad</v>
          </cell>
          <cell r="K589" t="str">
            <v>Touch</v>
          </cell>
          <cell r="L589" t="str">
            <v>Standard</v>
          </cell>
          <cell r="M589" t="str">
            <v>_13</v>
          </cell>
          <cell r="P589">
            <v>1</v>
          </cell>
          <cell r="R589">
            <v>1</v>
          </cell>
          <cell r="S589">
            <v>1</v>
          </cell>
          <cell r="W589">
            <v>1</v>
          </cell>
          <cell r="AA589">
            <v>1</v>
          </cell>
          <cell r="AG589">
            <v>1</v>
          </cell>
        </row>
        <row r="590">
          <cell r="C590" t="str">
            <v>Zenbook Duo UX581G</v>
          </cell>
          <cell r="D590" t="str">
            <v>Full Size GM (15"&gt; Gamer GPU)</v>
          </cell>
          <cell r="E590" t="str">
            <v>Consumer</v>
          </cell>
          <cell r="F590" t="str">
            <v>Intel</v>
          </cell>
          <cell r="G590" t="str">
            <v>Coffee Lake</v>
          </cell>
          <cell r="H590" t="str">
            <v>RTX2060</v>
          </cell>
          <cell r="I590" t="str">
            <v>15+ScreenPad</v>
          </cell>
          <cell r="J590" t="str">
            <v>3840x2160+ScreenPad</v>
          </cell>
          <cell r="K590" t="str">
            <v>Touch</v>
          </cell>
          <cell r="L590" t="str">
            <v>Standard</v>
          </cell>
          <cell r="M590" t="str">
            <v>_1</v>
          </cell>
          <cell r="Q590">
            <v>1</v>
          </cell>
          <cell r="T590">
            <v>1</v>
          </cell>
          <cell r="X590">
            <v>1</v>
          </cell>
          <cell r="AA590">
            <v>1</v>
          </cell>
          <cell r="AG590">
            <v>1</v>
          </cell>
        </row>
        <row r="591">
          <cell r="C591" t="str">
            <v>Zenbook Flip UX363E</v>
          </cell>
          <cell r="D591" t="str">
            <v>Light (13"-14")</v>
          </cell>
          <cell r="E591" t="str">
            <v>Consumer</v>
          </cell>
          <cell r="F591" t="str">
            <v>Intel</v>
          </cell>
          <cell r="G591" t="str">
            <v>Tiger Lake</v>
          </cell>
          <cell r="H591" t="str">
            <v>Int</v>
          </cell>
          <cell r="I591">
            <v>13</v>
          </cell>
          <cell r="J591" t="str">
            <v>1920x1080</v>
          </cell>
          <cell r="K591" t="str">
            <v>Touch</v>
          </cell>
          <cell r="L591" t="str">
            <v>Standard</v>
          </cell>
          <cell r="M591" t="str">
            <v>_11</v>
          </cell>
          <cell r="P591">
            <v>1</v>
          </cell>
          <cell r="R591">
            <v>1</v>
          </cell>
          <cell r="U591">
            <v>1</v>
          </cell>
          <cell r="W591">
            <v>1</v>
          </cell>
          <cell r="AA591">
            <v>1</v>
          </cell>
          <cell r="AE591">
            <v>1</v>
          </cell>
          <cell r="AI591">
            <v>1</v>
          </cell>
        </row>
        <row r="592">
          <cell r="C592" t="str">
            <v>Zenbook Flip UX363J</v>
          </cell>
          <cell r="D592" t="str">
            <v>Light (13"-14")</v>
          </cell>
          <cell r="E592" t="str">
            <v>Consumer</v>
          </cell>
          <cell r="F592" t="str">
            <v>Intel</v>
          </cell>
          <cell r="G592" t="str">
            <v>Ice Lake</v>
          </cell>
          <cell r="H592" t="str">
            <v>Int</v>
          </cell>
          <cell r="I592">
            <v>13</v>
          </cell>
          <cell r="J592" t="str">
            <v>1920x1080</v>
          </cell>
          <cell r="K592" t="str">
            <v>Touch</v>
          </cell>
          <cell r="L592" t="str">
            <v>Standard</v>
          </cell>
          <cell r="M592" t="str">
            <v>_10</v>
          </cell>
          <cell r="P592">
            <v>1</v>
          </cell>
          <cell r="R592">
            <v>1</v>
          </cell>
          <cell r="U592">
            <v>1</v>
          </cell>
          <cell r="W592">
            <v>1</v>
          </cell>
          <cell r="AA592">
            <v>1</v>
          </cell>
          <cell r="AE592">
            <v>1</v>
          </cell>
          <cell r="AI592">
            <v>1</v>
          </cell>
        </row>
        <row r="593">
          <cell r="C593" t="str">
            <v>Zenbook Flip S UX370U</v>
          </cell>
          <cell r="D593" t="str">
            <v>Light (13"-14")</v>
          </cell>
          <cell r="E593" t="str">
            <v>Consumer</v>
          </cell>
          <cell r="F593" t="str">
            <v>Intel</v>
          </cell>
          <cell r="G593" t="str">
            <v>Kaby Lake Refresh</v>
          </cell>
          <cell r="H593" t="str">
            <v>Int</v>
          </cell>
          <cell r="I593">
            <v>13</v>
          </cell>
          <cell r="J593" t="str">
            <v>1920x1080/3840x2160</v>
          </cell>
          <cell r="K593" t="str">
            <v>Touch</v>
          </cell>
          <cell r="L593" t="str">
            <v>Standard</v>
          </cell>
          <cell r="M593" t="str">
            <v>_1</v>
          </cell>
          <cell r="P593">
            <v>1</v>
          </cell>
          <cell r="R593">
            <v>1</v>
          </cell>
          <cell r="U593">
            <v>1</v>
          </cell>
          <cell r="W593">
            <v>1</v>
          </cell>
          <cell r="AA593">
            <v>1</v>
          </cell>
          <cell r="AE593">
            <v>1</v>
          </cell>
          <cell r="AI593">
            <v>1</v>
          </cell>
        </row>
        <row r="594">
          <cell r="C594" t="str">
            <v>Zenbook Flip S UX371E</v>
          </cell>
          <cell r="D594" t="str">
            <v>Light (13"-14")</v>
          </cell>
          <cell r="E594" t="str">
            <v>Consumer</v>
          </cell>
          <cell r="F594" t="str">
            <v>Intel</v>
          </cell>
          <cell r="G594" t="str">
            <v>Tiger Lake</v>
          </cell>
          <cell r="H594" t="str">
            <v>Int</v>
          </cell>
          <cell r="I594">
            <v>13</v>
          </cell>
          <cell r="J594" t="str">
            <v>3840х2160</v>
          </cell>
          <cell r="K594" t="str">
            <v>Touch</v>
          </cell>
          <cell r="L594" t="str">
            <v>Standard</v>
          </cell>
          <cell r="M594" t="str">
            <v>_11</v>
          </cell>
          <cell r="P594">
            <v>1</v>
          </cell>
          <cell r="R594">
            <v>1</v>
          </cell>
          <cell r="U594">
            <v>1</v>
          </cell>
          <cell r="W594">
            <v>1</v>
          </cell>
          <cell r="AA594">
            <v>1</v>
          </cell>
          <cell r="AE594">
            <v>1</v>
          </cell>
          <cell r="AI594">
            <v>1</v>
          </cell>
        </row>
        <row r="595">
          <cell r="C595" t="str">
            <v>Zenbook Flip UM462D</v>
          </cell>
          <cell r="D595" t="str">
            <v>Light (13"-14")</v>
          </cell>
          <cell r="E595" t="str">
            <v>Consumer</v>
          </cell>
          <cell r="F595" t="str">
            <v>AMD</v>
          </cell>
          <cell r="G595" t="str">
            <v>Picasso</v>
          </cell>
          <cell r="H595" t="str">
            <v>Int</v>
          </cell>
          <cell r="I595">
            <v>14</v>
          </cell>
          <cell r="J595" t="str">
            <v>1920x1080</v>
          </cell>
          <cell r="K595" t="str">
            <v>Touch</v>
          </cell>
          <cell r="L595" t="str">
            <v>Standard</v>
          </cell>
          <cell r="M595" t="str">
            <v>_1</v>
          </cell>
          <cell r="P595">
            <v>1</v>
          </cell>
          <cell r="R595">
            <v>1</v>
          </cell>
          <cell r="U595">
            <v>1</v>
          </cell>
          <cell r="W595">
            <v>1</v>
          </cell>
          <cell r="AA595">
            <v>1</v>
          </cell>
          <cell r="AI595">
            <v>1</v>
          </cell>
        </row>
        <row r="596">
          <cell r="C596" t="str">
            <v>Zenbook Flip UX360C</v>
          </cell>
          <cell r="D596" t="str">
            <v>Light (13"-14")</v>
          </cell>
          <cell r="E596" t="str">
            <v>Consumer</v>
          </cell>
          <cell r="F596" t="str">
            <v>Intel</v>
          </cell>
          <cell r="G596" t="str">
            <v>Skylake-Y</v>
          </cell>
          <cell r="H596" t="str">
            <v>Int</v>
          </cell>
          <cell r="I596">
            <v>13</v>
          </cell>
          <cell r="J596" t="str">
            <v>1920x1080</v>
          </cell>
          <cell r="K596" t="str">
            <v>Touch</v>
          </cell>
          <cell r="L596" t="str">
            <v>Extra Mobile</v>
          </cell>
          <cell r="M596" t="str">
            <v>_1</v>
          </cell>
          <cell r="R596">
            <v>1</v>
          </cell>
          <cell r="U596">
            <v>1</v>
          </cell>
          <cell r="W596">
            <v>1</v>
          </cell>
          <cell r="AA596">
            <v>1</v>
          </cell>
          <cell r="AE596">
            <v>1</v>
          </cell>
        </row>
        <row r="597">
          <cell r="C597" t="str">
            <v>Zenbook Flip UX360U</v>
          </cell>
          <cell r="D597" t="str">
            <v>Light (13"-14")</v>
          </cell>
          <cell r="E597" t="str">
            <v>Consumer</v>
          </cell>
          <cell r="F597" t="str">
            <v>Intel</v>
          </cell>
          <cell r="G597" t="str">
            <v>Kaby Lake</v>
          </cell>
          <cell r="H597" t="str">
            <v>Int</v>
          </cell>
          <cell r="I597">
            <v>13</v>
          </cell>
          <cell r="J597" t="str">
            <v>3200x1800</v>
          </cell>
          <cell r="K597" t="str">
            <v>Touch</v>
          </cell>
          <cell r="L597" t="str">
            <v>Standard</v>
          </cell>
          <cell r="M597" t="str">
            <v>_1</v>
          </cell>
          <cell r="P597">
            <v>1</v>
          </cell>
          <cell r="R597">
            <v>1</v>
          </cell>
          <cell r="U597">
            <v>1</v>
          </cell>
          <cell r="W597">
            <v>1</v>
          </cell>
          <cell r="AA597">
            <v>1</v>
          </cell>
          <cell r="AE597">
            <v>1</v>
          </cell>
          <cell r="AI597">
            <v>1</v>
          </cell>
        </row>
        <row r="598">
          <cell r="C598" t="str">
            <v>Zenbook Flip UX362F</v>
          </cell>
          <cell r="D598" t="str">
            <v>Light (13"-14")</v>
          </cell>
          <cell r="E598" t="str">
            <v>Consumer</v>
          </cell>
          <cell r="F598" t="str">
            <v>Intel</v>
          </cell>
          <cell r="G598" t="str">
            <v>Whiskey Lake</v>
          </cell>
          <cell r="H598" t="str">
            <v>Int</v>
          </cell>
          <cell r="I598">
            <v>13</v>
          </cell>
          <cell r="J598" t="str">
            <v>1920x1080</v>
          </cell>
          <cell r="K598" t="str">
            <v>Touch</v>
          </cell>
          <cell r="L598" t="str">
            <v>Standard</v>
          </cell>
          <cell r="M598" t="str">
            <v>_1</v>
          </cell>
          <cell r="P598">
            <v>1</v>
          </cell>
          <cell r="R598">
            <v>1</v>
          </cell>
          <cell r="U598">
            <v>1</v>
          </cell>
          <cell r="W598">
            <v>1</v>
          </cell>
          <cell r="AA598">
            <v>1</v>
          </cell>
          <cell r="AE598">
            <v>1</v>
          </cell>
          <cell r="AI598">
            <v>1</v>
          </cell>
        </row>
        <row r="599">
          <cell r="C599" t="str">
            <v>Zenbook Flip UX461F</v>
          </cell>
          <cell r="D599" t="str">
            <v>Light (13"-14")</v>
          </cell>
          <cell r="E599" t="str">
            <v>Consumer</v>
          </cell>
          <cell r="F599" t="str">
            <v>Intel</v>
          </cell>
          <cell r="G599" t="str">
            <v>Whiskey Lake</v>
          </cell>
          <cell r="H599" t="str">
            <v>Int</v>
          </cell>
          <cell r="I599">
            <v>14</v>
          </cell>
          <cell r="J599" t="str">
            <v>1920x1080</v>
          </cell>
          <cell r="K599" t="str">
            <v>Touch</v>
          </cell>
          <cell r="L599" t="str">
            <v>Standard</v>
          </cell>
          <cell r="M599" t="str">
            <v>_1</v>
          </cell>
          <cell r="P599">
            <v>1</v>
          </cell>
          <cell r="R599">
            <v>1</v>
          </cell>
          <cell r="U599">
            <v>1</v>
          </cell>
          <cell r="W599">
            <v>1</v>
          </cell>
          <cell r="AA599">
            <v>1</v>
          </cell>
          <cell r="AI599">
            <v>1</v>
          </cell>
        </row>
        <row r="600">
          <cell r="C600" t="str">
            <v>Zenbook Flip UX461U</v>
          </cell>
          <cell r="D600" t="str">
            <v>Light (13"-14")</v>
          </cell>
          <cell r="E600" t="str">
            <v>Consumer</v>
          </cell>
          <cell r="F600" t="str">
            <v>Intel</v>
          </cell>
          <cell r="G600" t="str">
            <v>Kaby Lake Refresh</v>
          </cell>
          <cell r="H600" t="str">
            <v>MX150</v>
          </cell>
          <cell r="I600">
            <v>14</v>
          </cell>
          <cell r="J600" t="str">
            <v>1920x1080</v>
          </cell>
          <cell r="K600" t="str">
            <v>Touch</v>
          </cell>
          <cell r="L600" t="str">
            <v>Standard</v>
          </cell>
          <cell r="M600" t="str">
            <v>_1</v>
          </cell>
          <cell r="P600">
            <v>1</v>
          </cell>
          <cell r="S600">
            <v>1</v>
          </cell>
          <cell r="U600">
            <v>1</v>
          </cell>
          <cell r="W600">
            <v>1</v>
          </cell>
          <cell r="AA600">
            <v>1</v>
          </cell>
          <cell r="AG600">
            <v>1</v>
          </cell>
          <cell r="AI600">
            <v>1</v>
          </cell>
        </row>
        <row r="601">
          <cell r="C601" t="str">
            <v>Zenbook Flip UX463F</v>
          </cell>
          <cell r="D601" t="str">
            <v>Light (13"-14")</v>
          </cell>
          <cell r="E601" t="str">
            <v>Consumer</v>
          </cell>
          <cell r="F601" t="str">
            <v>Intel</v>
          </cell>
          <cell r="G601" t="str">
            <v>Whiskey Lake</v>
          </cell>
          <cell r="H601" t="str">
            <v>Int</v>
          </cell>
          <cell r="I601">
            <v>14</v>
          </cell>
          <cell r="J601" t="str">
            <v>1920x1080</v>
          </cell>
          <cell r="K601" t="str">
            <v>Touch</v>
          </cell>
          <cell r="L601" t="str">
            <v>Standard</v>
          </cell>
          <cell r="M601" t="str">
            <v>_1</v>
          </cell>
          <cell r="N601" t="str">
            <v>1 20</v>
          </cell>
          <cell r="P601">
            <v>1</v>
          </cell>
          <cell r="R601">
            <v>1</v>
          </cell>
          <cell r="U601">
            <v>1</v>
          </cell>
          <cell r="W601">
            <v>1</v>
          </cell>
          <cell r="AA601">
            <v>1</v>
          </cell>
          <cell r="AI601">
            <v>1</v>
          </cell>
        </row>
        <row r="602">
          <cell r="C602" t="str">
            <v>Zenbook Flip UX560U</v>
          </cell>
          <cell r="D602" t="str">
            <v>Full Size GM (15"&gt; Gamer GPU)</v>
          </cell>
          <cell r="E602" t="str">
            <v>Consumer</v>
          </cell>
          <cell r="F602" t="str">
            <v>Intel</v>
          </cell>
          <cell r="G602" t="str">
            <v>Skylake</v>
          </cell>
          <cell r="H602" t="str">
            <v>GTX960</v>
          </cell>
          <cell r="I602">
            <v>15</v>
          </cell>
          <cell r="J602" t="str">
            <v>1920x1080</v>
          </cell>
          <cell r="K602" t="str">
            <v>Touch</v>
          </cell>
          <cell r="L602" t="str">
            <v>Standard</v>
          </cell>
          <cell r="M602" t="str">
            <v>_1</v>
          </cell>
          <cell r="P602">
            <v>1</v>
          </cell>
          <cell r="T602">
            <v>1</v>
          </cell>
          <cell r="U602">
            <v>1</v>
          </cell>
          <cell r="X602">
            <v>1</v>
          </cell>
          <cell r="AA602">
            <v>1</v>
          </cell>
          <cell r="AG602">
            <v>1</v>
          </cell>
          <cell r="AH602">
            <v>1</v>
          </cell>
        </row>
        <row r="603">
          <cell r="C603" t="str">
            <v>Zenbook Flip UX561U</v>
          </cell>
          <cell r="D603" t="str">
            <v>Full Size LE (15"&gt;, Int GPU)</v>
          </cell>
          <cell r="E603" t="str">
            <v>Consumer</v>
          </cell>
          <cell r="F603" t="str">
            <v>Intel</v>
          </cell>
          <cell r="G603" t="str">
            <v>Kaby Lake Refresh</v>
          </cell>
          <cell r="H603" t="str">
            <v>Int</v>
          </cell>
          <cell r="I603">
            <v>15</v>
          </cell>
          <cell r="J603" t="str">
            <v>1920x1080</v>
          </cell>
          <cell r="K603" t="str">
            <v>Touch</v>
          </cell>
          <cell r="L603" t="str">
            <v>Standard</v>
          </cell>
          <cell r="M603" t="str">
            <v>_1</v>
          </cell>
          <cell r="P603">
            <v>1</v>
          </cell>
          <cell r="R603">
            <v>1</v>
          </cell>
          <cell r="U603">
            <v>1</v>
          </cell>
          <cell r="X603">
            <v>1</v>
          </cell>
          <cell r="AA603">
            <v>1</v>
          </cell>
          <cell r="AH603">
            <v>1</v>
          </cell>
        </row>
        <row r="604">
          <cell r="C604" t="str">
            <v>Zenbook Flip UX561U</v>
          </cell>
          <cell r="D604" t="str">
            <v>Full Size MS (15"&gt;, Mainstream Ex. GPU)</v>
          </cell>
          <cell r="E604" t="str">
            <v>Consumer</v>
          </cell>
          <cell r="F604" t="str">
            <v>Intel</v>
          </cell>
          <cell r="G604" t="str">
            <v>Kaby Lake</v>
          </cell>
          <cell r="H604" t="str">
            <v>MX150/GTX1050</v>
          </cell>
          <cell r="I604">
            <v>15</v>
          </cell>
          <cell r="J604" t="str">
            <v>1920x1080</v>
          </cell>
          <cell r="K604" t="str">
            <v>Touch</v>
          </cell>
          <cell r="L604" t="str">
            <v>Standard</v>
          </cell>
          <cell r="M604" t="str">
            <v>_1</v>
          </cell>
          <cell r="P604">
            <v>1</v>
          </cell>
          <cell r="S604">
            <v>1</v>
          </cell>
          <cell r="T604">
            <v>1</v>
          </cell>
          <cell r="U604">
            <v>1</v>
          </cell>
          <cell r="X604">
            <v>1</v>
          </cell>
          <cell r="AA604">
            <v>1</v>
          </cell>
          <cell r="AG604">
            <v>1</v>
          </cell>
          <cell r="AH604">
            <v>1</v>
          </cell>
        </row>
        <row r="605">
          <cell r="C605" t="str">
            <v>Zenbook Flip UX562F</v>
          </cell>
          <cell r="D605" t="str">
            <v>Full Size GM (15"&gt; Gamer GPU)</v>
          </cell>
          <cell r="E605" t="str">
            <v>Consumer</v>
          </cell>
          <cell r="F605" t="str">
            <v>Intel</v>
          </cell>
          <cell r="G605" t="str">
            <v>Whiskey Lake</v>
          </cell>
          <cell r="H605" t="str">
            <v>GTX1050/GTX1060</v>
          </cell>
          <cell r="I605">
            <v>15</v>
          </cell>
          <cell r="J605" t="str">
            <v>1920x1080/3840x2160</v>
          </cell>
          <cell r="K605" t="str">
            <v>Touch</v>
          </cell>
          <cell r="L605" t="str">
            <v>Standard</v>
          </cell>
          <cell r="M605" t="str">
            <v>_1</v>
          </cell>
          <cell r="P605">
            <v>1</v>
          </cell>
          <cell r="T605">
            <v>1</v>
          </cell>
          <cell r="U605">
            <v>1</v>
          </cell>
          <cell r="X605">
            <v>1</v>
          </cell>
          <cell r="AA605">
            <v>1</v>
          </cell>
          <cell r="AG605">
            <v>1</v>
          </cell>
          <cell r="AH605">
            <v>1</v>
          </cell>
        </row>
        <row r="606">
          <cell r="C606" t="str">
            <v>Zenbook Flip UX563F</v>
          </cell>
          <cell r="D606" t="str">
            <v>Full Size GM (15"&gt; Gamer GPU)</v>
          </cell>
          <cell r="E606" t="str">
            <v>Consumer</v>
          </cell>
          <cell r="F606" t="str">
            <v>Intel</v>
          </cell>
          <cell r="G606" t="str">
            <v>Whiskey Lake</v>
          </cell>
          <cell r="H606" t="str">
            <v>GTX1050/GTX1060</v>
          </cell>
          <cell r="I606">
            <v>15</v>
          </cell>
          <cell r="J606" t="str">
            <v>1920x1080/3840x2160</v>
          </cell>
          <cell r="K606" t="str">
            <v>Touch</v>
          </cell>
          <cell r="L606" t="str">
            <v>Standard</v>
          </cell>
          <cell r="M606" t="str">
            <v>_1</v>
          </cell>
          <cell r="N606" t="str">
            <v>1 20</v>
          </cell>
          <cell r="P606">
            <v>1</v>
          </cell>
          <cell r="T606">
            <v>1</v>
          </cell>
          <cell r="U606">
            <v>1</v>
          </cell>
          <cell r="X606">
            <v>1</v>
          </cell>
          <cell r="AA606">
            <v>1</v>
          </cell>
          <cell r="AG606">
            <v>1</v>
          </cell>
          <cell r="AH606">
            <v>1</v>
          </cell>
        </row>
        <row r="607">
          <cell r="C607" t="str">
            <v>ZenBook Pro Duo UX581L</v>
          </cell>
          <cell r="D607" t="str">
            <v>Full Size GM (15"&gt; Gamer GPU)</v>
          </cell>
          <cell r="E607" t="str">
            <v>Consumer</v>
          </cell>
          <cell r="F607" t="str">
            <v>Intel</v>
          </cell>
          <cell r="G607" t="str">
            <v>Comet Lake-H</v>
          </cell>
          <cell r="H607" t="str">
            <v>RTX2060</v>
          </cell>
          <cell r="I607" t="str">
            <v>15+ScreenPad</v>
          </cell>
          <cell r="J607" t="str">
            <v>3840x2160+ScreenPad</v>
          </cell>
          <cell r="K607" t="str">
            <v>Touch</v>
          </cell>
          <cell r="L607" t="str">
            <v>Standard</v>
          </cell>
          <cell r="M607" t="str">
            <v>_9</v>
          </cell>
          <cell r="Q607">
            <v>1</v>
          </cell>
          <cell r="T607">
            <v>1</v>
          </cell>
          <cell r="X607">
            <v>1</v>
          </cell>
          <cell r="AA607">
            <v>1</v>
          </cell>
          <cell r="AG607">
            <v>1</v>
          </cell>
        </row>
        <row r="608">
          <cell r="C608" t="str">
            <v>ZenBook Pro Duo UX582L</v>
          </cell>
          <cell r="D608" t="str">
            <v>Full Size GM (15"&gt; Gamer GPU)</v>
          </cell>
          <cell r="E608" t="str">
            <v>Consumer</v>
          </cell>
          <cell r="F608" t="str">
            <v>Intel</v>
          </cell>
          <cell r="G608" t="str">
            <v>Comet Lake-H</v>
          </cell>
          <cell r="H608" t="str">
            <v>RTX3070</v>
          </cell>
          <cell r="I608" t="str">
            <v>15+ScreenPad</v>
          </cell>
          <cell r="J608" t="str">
            <v>3840x2160+ScreenPad</v>
          </cell>
          <cell r="L608" t="str">
            <v>Standard</v>
          </cell>
          <cell r="M608" t="str">
            <v>_17</v>
          </cell>
          <cell r="Q608">
            <v>1</v>
          </cell>
          <cell r="T608">
            <v>1</v>
          </cell>
          <cell r="X608">
            <v>1</v>
          </cell>
          <cell r="AA608">
            <v>1</v>
          </cell>
          <cell r="AG608">
            <v>1</v>
          </cell>
        </row>
        <row r="609">
          <cell r="C609" t="str">
            <v>Zenbook Pro UX450F</v>
          </cell>
          <cell r="D609" t="str">
            <v>Light (13"-14")</v>
          </cell>
          <cell r="E609" t="str">
            <v>Consumer</v>
          </cell>
          <cell r="F609" t="str">
            <v>Intel</v>
          </cell>
          <cell r="G609" t="str">
            <v>Whiskey Lake</v>
          </cell>
          <cell r="H609" t="str">
            <v>GTX1050</v>
          </cell>
          <cell r="I609">
            <v>14</v>
          </cell>
          <cell r="J609" t="str">
            <v>1920x1080</v>
          </cell>
          <cell r="L609" t="str">
            <v>Standard</v>
          </cell>
          <cell r="M609" t="str">
            <v>_1</v>
          </cell>
          <cell r="P609">
            <v>1</v>
          </cell>
          <cell r="T609">
            <v>1</v>
          </cell>
          <cell r="W609">
            <v>1</v>
          </cell>
          <cell r="AA609">
            <v>1</v>
          </cell>
          <cell r="AC609">
            <v>1</v>
          </cell>
          <cell r="AG609">
            <v>1</v>
          </cell>
          <cell r="AI609">
            <v>1</v>
          </cell>
        </row>
        <row r="610">
          <cell r="C610" t="str">
            <v>Zenbook Pro UX480F</v>
          </cell>
          <cell r="D610" t="str">
            <v>Light (13"-14")</v>
          </cell>
          <cell r="E610" t="str">
            <v>Consumer</v>
          </cell>
          <cell r="F610" t="str">
            <v>Intel</v>
          </cell>
          <cell r="G610" t="str">
            <v>Whiskey Lake</v>
          </cell>
          <cell r="H610" t="str">
            <v>GTX1050</v>
          </cell>
          <cell r="I610">
            <v>14</v>
          </cell>
          <cell r="J610" t="str">
            <v>1920x1080</v>
          </cell>
          <cell r="L610" t="str">
            <v>Standard</v>
          </cell>
          <cell r="M610" t="str">
            <v>_1</v>
          </cell>
          <cell r="P610">
            <v>1</v>
          </cell>
          <cell r="T610">
            <v>1</v>
          </cell>
          <cell r="W610">
            <v>1</v>
          </cell>
          <cell r="AA610">
            <v>1</v>
          </cell>
          <cell r="AC610">
            <v>1</v>
          </cell>
          <cell r="AG610">
            <v>1</v>
          </cell>
          <cell r="AI610">
            <v>1</v>
          </cell>
        </row>
        <row r="611">
          <cell r="C611" t="str">
            <v>Zenbook Pro UX550G</v>
          </cell>
          <cell r="D611" t="str">
            <v>Full Size GM (15"&gt; Gamer GPU)</v>
          </cell>
          <cell r="E611" t="str">
            <v>Consumer</v>
          </cell>
          <cell r="F611" t="str">
            <v>Intel</v>
          </cell>
          <cell r="G611" t="str">
            <v>Coffee Lake</v>
          </cell>
          <cell r="H611" t="str">
            <v>GTX1050</v>
          </cell>
          <cell r="I611">
            <v>15</v>
          </cell>
          <cell r="J611" t="str">
            <v>1920x1080</v>
          </cell>
          <cell r="L611" t="str">
            <v>Standard</v>
          </cell>
          <cell r="M611" t="str">
            <v>_1</v>
          </cell>
          <cell r="Q611">
            <v>1</v>
          </cell>
          <cell r="T611">
            <v>1</v>
          </cell>
          <cell r="X611">
            <v>1</v>
          </cell>
          <cell r="AA611">
            <v>1</v>
          </cell>
          <cell r="AC611">
            <v>1</v>
          </cell>
          <cell r="AG611">
            <v>1</v>
          </cell>
        </row>
        <row r="612">
          <cell r="C612" t="str">
            <v>Zenbook Pro UX580G</v>
          </cell>
          <cell r="D612" t="str">
            <v>Full Size GM (15"&gt; Gamer GPU)</v>
          </cell>
          <cell r="E612" t="str">
            <v>Consumer</v>
          </cell>
          <cell r="F612" t="str">
            <v>Intel</v>
          </cell>
          <cell r="G612" t="str">
            <v>Coffee Lake</v>
          </cell>
          <cell r="H612" t="str">
            <v>GTX1050</v>
          </cell>
          <cell r="I612">
            <v>15</v>
          </cell>
          <cell r="J612" t="str">
            <v>1920x1080/3840x2160</v>
          </cell>
          <cell r="K612" t="str">
            <v>Touch</v>
          </cell>
          <cell r="L612" t="str">
            <v>Standard</v>
          </cell>
          <cell r="M612" t="str">
            <v>_1</v>
          </cell>
          <cell r="Q612">
            <v>1</v>
          </cell>
          <cell r="T612">
            <v>1</v>
          </cell>
          <cell r="X612">
            <v>1</v>
          </cell>
          <cell r="AA612">
            <v>1</v>
          </cell>
          <cell r="AC612">
            <v>1</v>
          </cell>
          <cell r="AG612">
            <v>1</v>
          </cell>
        </row>
        <row r="613">
          <cell r="C613" t="str">
            <v>Zenbook RX310U</v>
          </cell>
          <cell r="D613" t="str">
            <v>Light (13"-14")</v>
          </cell>
          <cell r="E613" t="str">
            <v>Consumer</v>
          </cell>
          <cell r="F613" t="str">
            <v>Intel</v>
          </cell>
          <cell r="G613" t="str">
            <v>Kaby Lake</v>
          </cell>
          <cell r="H613" t="str">
            <v>Int</v>
          </cell>
          <cell r="I613">
            <v>13</v>
          </cell>
          <cell r="J613" t="str">
            <v>1920x1080</v>
          </cell>
          <cell r="L613" t="str">
            <v>Standard</v>
          </cell>
          <cell r="M613" t="str">
            <v>_1</v>
          </cell>
          <cell r="P613">
            <v>1</v>
          </cell>
          <cell r="R613">
            <v>1</v>
          </cell>
          <cell r="W613">
            <v>1</v>
          </cell>
          <cell r="AA613">
            <v>1</v>
          </cell>
          <cell r="AE613">
            <v>1</v>
          </cell>
          <cell r="AI613">
            <v>1</v>
          </cell>
        </row>
        <row r="614">
          <cell r="C614" t="str">
            <v>Zenbook U310U</v>
          </cell>
          <cell r="D614" t="str">
            <v>Light (13"-14")</v>
          </cell>
          <cell r="E614" t="str">
            <v>Consumer</v>
          </cell>
          <cell r="F614" t="str">
            <v>Intel</v>
          </cell>
          <cell r="G614" t="str">
            <v>Kaby Lake</v>
          </cell>
          <cell r="H614" t="str">
            <v>Int</v>
          </cell>
          <cell r="I614">
            <v>13</v>
          </cell>
          <cell r="J614" t="str">
            <v>1920x1080</v>
          </cell>
          <cell r="L614" t="str">
            <v>Standard</v>
          </cell>
          <cell r="M614" t="str">
            <v>_1</v>
          </cell>
          <cell r="P614">
            <v>1</v>
          </cell>
          <cell r="R614">
            <v>1</v>
          </cell>
          <cell r="W614">
            <v>1</v>
          </cell>
          <cell r="AA614">
            <v>1</v>
          </cell>
          <cell r="AE614">
            <v>1</v>
          </cell>
          <cell r="AI614">
            <v>1</v>
          </cell>
        </row>
        <row r="615">
          <cell r="C615" t="str">
            <v>Zenbook UM325U</v>
          </cell>
          <cell r="D615" t="str">
            <v>Light (13"-14")</v>
          </cell>
          <cell r="E615" t="str">
            <v>Consumer</v>
          </cell>
          <cell r="F615" t="str">
            <v>AMD</v>
          </cell>
          <cell r="G615" t="str">
            <v>Lucienne</v>
          </cell>
          <cell r="H615" t="str">
            <v>Int</v>
          </cell>
          <cell r="I615">
            <v>13</v>
          </cell>
          <cell r="J615" t="str">
            <v>1920x1080</v>
          </cell>
          <cell r="L615" t="str">
            <v>Standard</v>
          </cell>
          <cell r="M615" t="str">
            <v>_15</v>
          </cell>
          <cell r="P615">
            <v>1</v>
          </cell>
          <cell r="R615">
            <v>1</v>
          </cell>
          <cell r="W615">
            <v>1</v>
          </cell>
          <cell r="AA615">
            <v>1</v>
          </cell>
          <cell r="AE615">
            <v>1</v>
          </cell>
          <cell r="AI615">
            <v>1</v>
          </cell>
        </row>
        <row r="616">
          <cell r="C616" t="str">
            <v>Zenbook UM425I</v>
          </cell>
          <cell r="D616" t="str">
            <v>Light (13"-14")</v>
          </cell>
          <cell r="E616" t="str">
            <v>Consumer</v>
          </cell>
          <cell r="F616" t="str">
            <v>AMD</v>
          </cell>
          <cell r="G616" t="str">
            <v>Renior</v>
          </cell>
          <cell r="H616" t="str">
            <v>Int</v>
          </cell>
          <cell r="I616">
            <v>14</v>
          </cell>
          <cell r="J616" t="str">
            <v>1920x1080</v>
          </cell>
          <cell r="L616" t="str">
            <v>Standard</v>
          </cell>
          <cell r="M616" t="str">
            <v>_10</v>
          </cell>
          <cell r="P616">
            <v>1</v>
          </cell>
          <cell r="R616">
            <v>1</v>
          </cell>
          <cell r="W616">
            <v>1</v>
          </cell>
          <cell r="AA616">
            <v>1</v>
          </cell>
          <cell r="AI616">
            <v>1</v>
          </cell>
        </row>
        <row r="617">
          <cell r="C617" t="str">
            <v>Zenbook UM431D</v>
          </cell>
          <cell r="D617" t="str">
            <v>Light (13"-14")</v>
          </cell>
          <cell r="E617" t="str">
            <v>Consumer</v>
          </cell>
          <cell r="F617" t="str">
            <v>AMD</v>
          </cell>
          <cell r="G617" t="str">
            <v>Picasso</v>
          </cell>
          <cell r="H617" t="str">
            <v>Int</v>
          </cell>
          <cell r="I617">
            <v>14</v>
          </cell>
          <cell r="J617" t="str">
            <v>1920x1080</v>
          </cell>
          <cell r="L617" t="str">
            <v>Standard</v>
          </cell>
          <cell r="M617" t="str">
            <v>_1</v>
          </cell>
          <cell r="P617">
            <v>1</v>
          </cell>
          <cell r="R617">
            <v>1</v>
          </cell>
          <cell r="W617">
            <v>1</v>
          </cell>
          <cell r="AA617">
            <v>1</v>
          </cell>
          <cell r="AI617">
            <v>1</v>
          </cell>
        </row>
        <row r="618">
          <cell r="C618" t="str">
            <v>Zenbook UM433D</v>
          </cell>
          <cell r="D618" t="str">
            <v>Light (13"-14")</v>
          </cell>
          <cell r="E618" t="str">
            <v>Consumer</v>
          </cell>
          <cell r="F618" t="str">
            <v>AMD</v>
          </cell>
          <cell r="G618" t="str">
            <v>Picasso</v>
          </cell>
          <cell r="H618" t="str">
            <v>Int</v>
          </cell>
          <cell r="I618">
            <v>14</v>
          </cell>
          <cell r="J618" t="str">
            <v>1920x1080</v>
          </cell>
          <cell r="L618" t="str">
            <v>Standard</v>
          </cell>
          <cell r="M618" t="str">
            <v>_5</v>
          </cell>
          <cell r="P618">
            <v>1</v>
          </cell>
          <cell r="R618">
            <v>1</v>
          </cell>
          <cell r="W618">
            <v>1</v>
          </cell>
          <cell r="AA618">
            <v>1</v>
          </cell>
          <cell r="AI618">
            <v>1</v>
          </cell>
        </row>
        <row r="619">
          <cell r="C619" t="str">
            <v>Zenbook UM433I</v>
          </cell>
          <cell r="D619" t="str">
            <v>Light (13"-14")</v>
          </cell>
          <cell r="E619" t="str">
            <v>Consumer</v>
          </cell>
          <cell r="F619" t="str">
            <v>AMD</v>
          </cell>
          <cell r="G619" t="str">
            <v>Renior</v>
          </cell>
          <cell r="H619" t="str">
            <v>Int/MX350</v>
          </cell>
          <cell r="I619">
            <v>14</v>
          </cell>
          <cell r="J619" t="str">
            <v>1920x1080</v>
          </cell>
          <cell r="L619" t="str">
            <v>Standard</v>
          </cell>
          <cell r="M619" t="str">
            <v>_7</v>
          </cell>
          <cell r="N619" t="str">
            <v>7 20</v>
          </cell>
          <cell r="P619">
            <v>1</v>
          </cell>
          <cell r="R619">
            <v>1</v>
          </cell>
          <cell r="S619">
            <v>1</v>
          </cell>
          <cell r="W619">
            <v>1</v>
          </cell>
          <cell r="AA619">
            <v>1</v>
          </cell>
          <cell r="AG619">
            <v>1</v>
          </cell>
          <cell r="AI619">
            <v>1</v>
          </cell>
        </row>
        <row r="620">
          <cell r="C620" t="str">
            <v>Zenbook UX303U</v>
          </cell>
          <cell r="D620" t="str">
            <v>Light (13"-14")</v>
          </cell>
          <cell r="E620" t="str">
            <v>Consumer</v>
          </cell>
          <cell r="F620" t="str">
            <v>Intel</v>
          </cell>
          <cell r="G620" t="str">
            <v>Skylake</v>
          </cell>
          <cell r="H620" t="str">
            <v>Int/GT940</v>
          </cell>
          <cell r="I620">
            <v>13</v>
          </cell>
          <cell r="J620" t="str">
            <v>1920x1080</v>
          </cell>
          <cell r="K620" t="str">
            <v>Touch</v>
          </cell>
          <cell r="L620" t="str">
            <v>Standard</v>
          </cell>
          <cell r="M620" t="str">
            <v>_1</v>
          </cell>
          <cell r="P620">
            <v>1</v>
          </cell>
          <cell r="R620">
            <v>1</v>
          </cell>
          <cell r="S620">
            <v>1</v>
          </cell>
          <cell r="W620">
            <v>1</v>
          </cell>
          <cell r="AA620">
            <v>1</v>
          </cell>
          <cell r="AI620">
            <v>1</v>
          </cell>
        </row>
        <row r="621">
          <cell r="C621" t="str">
            <v>Zenbook UX305C</v>
          </cell>
          <cell r="D621" t="str">
            <v>Light (13"-14")</v>
          </cell>
          <cell r="E621" t="str">
            <v>Consumer</v>
          </cell>
          <cell r="F621" t="str">
            <v>Intel</v>
          </cell>
          <cell r="G621" t="str">
            <v>Skylake-Y</v>
          </cell>
          <cell r="H621" t="str">
            <v>Int</v>
          </cell>
          <cell r="I621">
            <v>13</v>
          </cell>
          <cell r="J621" t="str">
            <v>1920x1080</v>
          </cell>
          <cell r="L621" t="str">
            <v>Extra Mobile</v>
          </cell>
          <cell r="M621" t="str">
            <v>_1</v>
          </cell>
          <cell r="R621">
            <v>1</v>
          </cell>
          <cell r="W621">
            <v>1</v>
          </cell>
          <cell r="AA621">
            <v>1</v>
          </cell>
          <cell r="AE621">
            <v>1</v>
          </cell>
        </row>
        <row r="622">
          <cell r="C622" t="str">
            <v>Zenbook UX305F</v>
          </cell>
          <cell r="D622" t="str">
            <v>Light (13"-14")</v>
          </cell>
          <cell r="E622" t="str">
            <v>Consumer</v>
          </cell>
          <cell r="F622" t="str">
            <v>Intel</v>
          </cell>
          <cell r="G622" t="str">
            <v>Broadwell-Y</v>
          </cell>
          <cell r="H622" t="str">
            <v>Int</v>
          </cell>
          <cell r="I622">
            <v>13</v>
          </cell>
          <cell r="J622" t="str">
            <v>1920x1080</v>
          </cell>
          <cell r="L622" t="str">
            <v>Extra Mobile</v>
          </cell>
          <cell r="M622" t="str">
            <v>_1</v>
          </cell>
          <cell r="R622">
            <v>1</v>
          </cell>
          <cell r="W622">
            <v>1</v>
          </cell>
          <cell r="AA622">
            <v>1</v>
          </cell>
          <cell r="AE622">
            <v>1</v>
          </cell>
        </row>
        <row r="623">
          <cell r="C623" t="str">
            <v>Zenbook UX305L</v>
          </cell>
          <cell r="D623" t="str">
            <v>Light (13"-14")</v>
          </cell>
          <cell r="E623" t="str">
            <v>Consumer</v>
          </cell>
          <cell r="F623" t="str">
            <v>Intel</v>
          </cell>
          <cell r="G623" t="str">
            <v>Broadwell</v>
          </cell>
          <cell r="H623" t="str">
            <v>Int</v>
          </cell>
          <cell r="I623">
            <v>13</v>
          </cell>
          <cell r="J623" t="str">
            <v>1920x1080</v>
          </cell>
          <cell r="L623" t="str">
            <v>Standard</v>
          </cell>
          <cell r="M623" t="str">
            <v>_1</v>
          </cell>
          <cell r="P623">
            <v>1</v>
          </cell>
          <cell r="R623">
            <v>1</v>
          </cell>
          <cell r="W623">
            <v>1</v>
          </cell>
          <cell r="AA623">
            <v>1</v>
          </cell>
          <cell r="AE623">
            <v>1</v>
          </cell>
          <cell r="AI623">
            <v>1</v>
          </cell>
        </row>
        <row r="624">
          <cell r="C624" t="str">
            <v>Zenbook UX305U</v>
          </cell>
          <cell r="D624" t="str">
            <v>Light (13"-14")</v>
          </cell>
          <cell r="E624" t="str">
            <v>Consumer</v>
          </cell>
          <cell r="F624" t="str">
            <v>Intel</v>
          </cell>
          <cell r="G624" t="str">
            <v>Skylake</v>
          </cell>
          <cell r="H624" t="str">
            <v>Int</v>
          </cell>
          <cell r="I624">
            <v>13</v>
          </cell>
          <cell r="J624" t="str">
            <v>1920x1080/3200x1800</v>
          </cell>
          <cell r="L624" t="str">
            <v>Standard</v>
          </cell>
          <cell r="M624" t="str">
            <v>_1</v>
          </cell>
          <cell r="P624">
            <v>1</v>
          </cell>
          <cell r="R624">
            <v>1</v>
          </cell>
          <cell r="W624">
            <v>1</v>
          </cell>
          <cell r="AA624">
            <v>1</v>
          </cell>
          <cell r="AE624">
            <v>1</v>
          </cell>
          <cell r="AI624">
            <v>1</v>
          </cell>
        </row>
        <row r="625">
          <cell r="C625" t="str">
            <v>Zenbook UX310U</v>
          </cell>
          <cell r="D625" t="str">
            <v>Light (13"-14")</v>
          </cell>
          <cell r="E625" t="str">
            <v>Consumer</v>
          </cell>
          <cell r="F625" t="str">
            <v>Intel</v>
          </cell>
          <cell r="G625" t="str">
            <v>Kaby Lake</v>
          </cell>
          <cell r="H625" t="str">
            <v>Int/MX130/GT940</v>
          </cell>
          <cell r="I625">
            <v>13</v>
          </cell>
          <cell r="J625" t="str">
            <v>1920x1080/3200x1800</v>
          </cell>
          <cell r="L625" t="str">
            <v>Standard</v>
          </cell>
          <cell r="M625" t="str">
            <v>_7</v>
          </cell>
          <cell r="N625" t="str">
            <v>7 20</v>
          </cell>
          <cell r="P625">
            <v>1</v>
          </cell>
          <cell r="R625">
            <v>1</v>
          </cell>
          <cell r="S625">
            <v>1</v>
          </cell>
          <cell r="T625">
            <v>1</v>
          </cell>
          <cell r="W625">
            <v>1</v>
          </cell>
          <cell r="AA625">
            <v>1</v>
          </cell>
          <cell r="AI625">
            <v>1</v>
          </cell>
        </row>
        <row r="626">
          <cell r="C626" t="str">
            <v>Zenbook UX325J</v>
          </cell>
          <cell r="D626" t="str">
            <v>Light (13"-14")</v>
          </cell>
          <cell r="E626" t="str">
            <v>Consumer</v>
          </cell>
          <cell r="F626" t="str">
            <v>Intel</v>
          </cell>
          <cell r="G626" t="str">
            <v>Ice Lake</v>
          </cell>
          <cell r="H626" t="str">
            <v>Int</v>
          </cell>
          <cell r="I626">
            <v>13</v>
          </cell>
          <cell r="J626" t="str">
            <v>1920x1080</v>
          </cell>
          <cell r="L626" t="str">
            <v>Standard</v>
          </cell>
          <cell r="M626" t="str">
            <v>_7</v>
          </cell>
          <cell r="N626" t="str">
            <v>7 20</v>
          </cell>
          <cell r="P626">
            <v>1</v>
          </cell>
          <cell r="R626">
            <v>1</v>
          </cell>
          <cell r="W626">
            <v>1</v>
          </cell>
          <cell r="AA626">
            <v>1</v>
          </cell>
          <cell r="AE626">
            <v>1</v>
          </cell>
          <cell r="AI626">
            <v>1</v>
          </cell>
        </row>
        <row r="627">
          <cell r="C627" t="str">
            <v>Zenbook UX325E</v>
          </cell>
          <cell r="D627" t="str">
            <v>Light (13"-14")</v>
          </cell>
          <cell r="E627" t="str">
            <v>Consumer</v>
          </cell>
          <cell r="F627" t="str">
            <v>Intel</v>
          </cell>
          <cell r="G627" t="str">
            <v>Tiger Lake</v>
          </cell>
          <cell r="H627" t="str">
            <v>Int</v>
          </cell>
          <cell r="I627">
            <v>13</v>
          </cell>
          <cell r="J627" t="str">
            <v>1920x1080</v>
          </cell>
          <cell r="L627" t="str">
            <v>Standard</v>
          </cell>
          <cell r="M627" t="str">
            <v>_11</v>
          </cell>
          <cell r="P627">
            <v>1</v>
          </cell>
          <cell r="R627">
            <v>1</v>
          </cell>
          <cell r="W627">
            <v>1</v>
          </cell>
          <cell r="AA627">
            <v>1</v>
          </cell>
          <cell r="AE627">
            <v>1</v>
          </cell>
          <cell r="AI627">
            <v>1</v>
          </cell>
        </row>
        <row r="628">
          <cell r="C628" t="str">
            <v>Zenbook UX330C</v>
          </cell>
          <cell r="D628" t="str">
            <v>Light (13"-14")</v>
          </cell>
          <cell r="E628" t="str">
            <v>Consumer</v>
          </cell>
          <cell r="F628" t="str">
            <v>Intel</v>
          </cell>
          <cell r="G628" t="str">
            <v>Kaby Lake-Y</v>
          </cell>
          <cell r="H628" t="str">
            <v>Int</v>
          </cell>
          <cell r="I628">
            <v>13</v>
          </cell>
          <cell r="J628" t="str">
            <v>1920x1080</v>
          </cell>
          <cell r="L628" t="str">
            <v>Extra Mobile</v>
          </cell>
          <cell r="M628" t="str">
            <v>_1</v>
          </cell>
          <cell r="R628">
            <v>1</v>
          </cell>
          <cell r="W628">
            <v>1</v>
          </cell>
          <cell r="AA628">
            <v>1</v>
          </cell>
          <cell r="AE628">
            <v>1</v>
          </cell>
        </row>
        <row r="629">
          <cell r="C629" t="str">
            <v>Zenbook UX330U</v>
          </cell>
          <cell r="D629" t="str">
            <v>Light (13"-14")</v>
          </cell>
          <cell r="E629" t="str">
            <v>Consumer</v>
          </cell>
          <cell r="F629" t="str">
            <v>Intel</v>
          </cell>
          <cell r="G629" t="str">
            <v>Skylake</v>
          </cell>
          <cell r="H629" t="str">
            <v>Int</v>
          </cell>
          <cell r="I629">
            <v>13</v>
          </cell>
          <cell r="J629" t="str">
            <v>1920x1080</v>
          </cell>
          <cell r="L629" t="str">
            <v>Standard</v>
          </cell>
          <cell r="M629" t="str">
            <v>_1</v>
          </cell>
          <cell r="P629">
            <v>1</v>
          </cell>
          <cell r="R629">
            <v>1</v>
          </cell>
          <cell r="W629">
            <v>1</v>
          </cell>
          <cell r="AA629">
            <v>1</v>
          </cell>
          <cell r="AE629">
            <v>1</v>
          </cell>
          <cell r="AI629">
            <v>1</v>
          </cell>
        </row>
        <row r="630">
          <cell r="C630" t="str">
            <v>Zenbook UX331F</v>
          </cell>
          <cell r="D630" t="str">
            <v>Light (13"-14")</v>
          </cell>
          <cell r="E630" t="str">
            <v>Consumer</v>
          </cell>
          <cell r="F630" t="str">
            <v>Intel</v>
          </cell>
          <cell r="G630" t="str">
            <v>Whiskey Lake</v>
          </cell>
          <cell r="H630" t="str">
            <v>Int</v>
          </cell>
          <cell r="I630">
            <v>13</v>
          </cell>
          <cell r="J630" t="str">
            <v>1920x1080</v>
          </cell>
          <cell r="L630" t="str">
            <v>Standard</v>
          </cell>
          <cell r="M630" t="str">
            <v>_1</v>
          </cell>
          <cell r="P630">
            <v>1</v>
          </cell>
          <cell r="R630">
            <v>1</v>
          </cell>
          <cell r="W630">
            <v>1</v>
          </cell>
          <cell r="AA630">
            <v>1</v>
          </cell>
          <cell r="AE630">
            <v>1</v>
          </cell>
          <cell r="AI630">
            <v>1</v>
          </cell>
        </row>
        <row r="631">
          <cell r="C631" t="str">
            <v>Zenbook UX331U</v>
          </cell>
          <cell r="D631" t="str">
            <v>Light (13"-14")</v>
          </cell>
          <cell r="E631" t="str">
            <v>Consumer</v>
          </cell>
          <cell r="F631" t="str">
            <v>Intel</v>
          </cell>
          <cell r="G631" t="str">
            <v>Kaby Lake Refresh</v>
          </cell>
          <cell r="H631" t="str">
            <v>Int/MX150</v>
          </cell>
          <cell r="I631">
            <v>13</v>
          </cell>
          <cell r="J631" t="str">
            <v>1920x1080</v>
          </cell>
          <cell r="L631" t="str">
            <v>Standard</v>
          </cell>
          <cell r="M631" t="str">
            <v>_1</v>
          </cell>
          <cell r="P631">
            <v>1</v>
          </cell>
          <cell r="R631">
            <v>1</v>
          </cell>
          <cell r="W631">
            <v>1</v>
          </cell>
          <cell r="AA631">
            <v>1</v>
          </cell>
          <cell r="AI631">
            <v>1</v>
          </cell>
        </row>
        <row r="632">
          <cell r="C632" t="str">
            <v>Zenbook UX333F</v>
          </cell>
          <cell r="D632" t="str">
            <v>Light (13"-14")</v>
          </cell>
          <cell r="E632" t="str">
            <v>Consumer</v>
          </cell>
          <cell r="F632" t="str">
            <v>Intel</v>
          </cell>
          <cell r="G632" t="str">
            <v>Whiskey Lake</v>
          </cell>
          <cell r="H632" t="str">
            <v>Int</v>
          </cell>
          <cell r="I632">
            <v>13</v>
          </cell>
          <cell r="J632" t="str">
            <v>1920x1080</v>
          </cell>
          <cell r="L632" t="str">
            <v>Standard</v>
          </cell>
          <cell r="M632" t="str">
            <v>_1</v>
          </cell>
          <cell r="P632">
            <v>1</v>
          </cell>
          <cell r="R632">
            <v>1</v>
          </cell>
          <cell r="W632">
            <v>1</v>
          </cell>
          <cell r="AA632">
            <v>1</v>
          </cell>
          <cell r="AE632">
            <v>1</v>
          </cell>
          <cell r="AI632">
            <v>1</v>
          </cell>
        </row>
        <row r="633">
          <cell r="C633" t="str">
            <v>Zenbook UX334F</v>
          </cell>
          <cell r="D633" t="str">
            <v>Light (13"-14")</v>
          </cell>
          <cell r="E633" t="str">
            <v>Consumer</v>
          </cell>
          <cell r="F633" t="str">
            <v>Intel</v>
          </cell>
          <cell r="G633" t="str">
            <v>Whiskey Lake</v>
          </cell>
          <cell r="H633" t="str">
            <v>MX250</v>
          </cell>
          <cell r="I633">
            <v>13</v>
          </cell>
          <cell r="J633" t="str">
            <v>1920x1080</v>
          </cell>
          <cell r="L633" t="str">
            <v>Standard</v>
          </cell>
          <cell r="M633" t="str">
            <v>_1</v>
          </cell>
          <cell r="P633">
            <v>1</v>
          </cell>
          <cell r="S633">
            <v>1</v>
          </cell>
          <cell r="W633">
            <v>1</v>
          </cell>
          <cell r="AA633">
            <v>1</v>
          </cell>
          <cell r="AI633">
            <v>1</v>
          </cell>
        </row>
        <row r="634">
          <cell r="C634" t="str">
            <v>Zenbook UX3400U</v>
          </cell>
          <cell r="D634" t="str">
            <v>Light (13"-14")</v>
          </cell>
          <cell r="E634" t="str">
            <v>Consumer</v>
          </cell>
          <cell r="F634" t="str">
            <v>Intel</v>
          </cell>
          <cell r="G634" t="str">
            <v>Kaby Lake</v>
          </cell>
          <cell r="H634" t="str">
            <v>GT940</v>
          </cell>
          <cell r="I634">
            <v>14</v>
          </cell>
          <cell r="J634" t="str">
            <v>1920x1080</v>
          </cell>
          <cell r="L634" t="str">
            <v>Standard</v>
          </cell>
          <cell r="M634" t="str">
            <v>_1</v>
          </cell>
          <cell r="P634">
            <v>1</v>
          </cell>
          <cell r="S634">
            <v>1</v>
          </cell>
          <cell r="W634">
            <v>1</v>
          </cell>
          <cell r="AA634">
            <v>1</v>
          </cell>
          <cell r="AG634">
            <v>1</v>
          </cell>
          <cell r="AI634">
            <v>1</v>
          </cell>
        </row>
        <row r="635">
          <cell r="C635" t="str">
            <v>Zenbook UX3410U</v>
          </cell>
          <cell r="D635" t="str">
            <v>Light (13"-14")</v>
          </cell>
          <cell r="E635" t="str">
            <v>Consumer</v>
          </cell>
          <cell r="F635" t="str">
            <v>Intel</v>
          </cell>
          <cell r="G635" t="str">
            <v>Kaby Lake Refresh</v>
          </cell>
          <cell r="H635" t="str">
            <v>Int</v>
          </cell>
          <cell r="I635">
            <v>14</v>
          </cell>
          <cell r="J635" t="str">
            <v>1920x1080</v>
          </cell>
          <cell r="L635" t="str">
            <v>Standard</v>
          </cell>
          <cell r="M635" t="str">
            <v>_1</v>
          </cell>
          <cell r="P635">
            <v>1</v>
          </cell>
          <cell r="R635">
            <v>1</v>
          </cell>
          <cell r="W635">
            <v>1</v>
          </cell>
          <cell r="AA635">
            <v>1</v>
          </cell>
          <cell r="AI635">
            <v>1</v>
          </cell>
        </row>
        <row r="636">
          <cell r="C636" t="str">
            <v>Zenbook UX3490U</v>
          </cell>
          <cell r="D636" t="str">
            <v>Light (13"-14")</v>
          </cell>
          <cell r="E636" t="str">
            <v>Consumer</v>
          </cell>
          <cell r="F636" t="str">
            <v>Intel</v>
          </cell>
          <cell r="G636" t="str">
            <v>Kaby Lake</v>
          </cell>
          <cell r="H636" t="str">
            <v>Int</v>
          </cell>
          <cell r="I636">
            <v>14</v>
          </cell>
          <cell r="J636" t="str">
            <v>1920x1080</v>
          </cell>
          <cell r="L636" t="str">
            <v>Standard</v>
          </cell>
          <cell r="M636" t="str">
            <v>_1</v>
          </cell>
          <cell r="P636">
            <v>1</v>
          </cell>
          <cell r="R636">
            <v>1</v>
          </cell>
          <cell r="W636">
            <v>1</v>
          </cell>
          <cell r="AA636">
            <v>1</v>
          </cell>
          <cell r="AI636">
            <v>1</v>
          </cell>
        </row>
        <row r="637">
          <cell r="C637" t="str">
            <v>Zenbook UX390U</v>
          </cell>
          <cell r="D637" t="str">
            <v>Light (13"-14")</v>
          </cell>
          <cell r="E637" t="str">
            <v>Consumer</v>
          </cell>
          <cell r="F637" t="str">
            <v>Intel</v>
          </cell>
          <cell r="G637" t="str">
            <v>Kaby Lake</v>
          </cell>
          <cell r="H637" t="str">
            <v>Int</v>
          </cell>
          <cell r="I637">
            <v>13</v>
          </cell>
          <cell r="J637" t="str">
            <v>1920x1080</v>
          </cell>
          <cell r="L637" t="str">
            <v>Standard</v>
          </cell>
          <cell r="M637" t="str">
            <v>_1</v>
          </cell>
          <cell r="P637">
            <v>1</v>
          </cell>
          <cell r="R637">
            <v>1</v>
          </cell>
          <cell r="W637">
            <v>1</v>
          </cell>
          <cell r="AA637">
            <v>1</v>
          </cell>
          <cell r="AE637">
            <v>1</v>
          </cell>
          <cell r="AI637">
            <v>1</v>
          </cell>
        </row>
        <row r="638">
          <cell r="C638" t="str">
            <v>Zenbook UX391F</v>
          </cell>
          <cell r="D638" t="str">
            <v>Light (13"-14")</v>
          </cell>
          <cell r="E638" t="str">
            <v>Consumer</v>
          </cell>
          <cell r="F638" t="str">
            <v>Intel</v>
          </cell>
          <cell r="G638" t="str">
            <v>Whiskey Lake</v>
          </cell>
          <cell r="H638" t="str">
            <v>Int</v>
          </cell>
          <cell r="I638">
            <v>13</v>
          </cell>
          <cell r="J638" t="str">
            <v>1920x1080</v>
          </cell>
          <cell r="L638" t="str">
            <v>Standard</v>
          </cell>
          <cell r="M638" t="str">
            <v>_1</v>
          </cell>
          <cell r="P638">
            <v>1</v>
          </cell>
          <cell r="R638">
            <v>1</v>
          </cell>
          <cell r="W638">
            <v>1</v>
          </cell>
          <cell r="AA638">
            <v>1</v>
          </cell>
          <cell r="AE638">
            <v>1</v>
          </cell>
          <cell r="AI638">
            <v>1</v>
          </cell>
        </row>
        <row r="639">
          <cell r="C639" t="str">
            <v>Zenbook UX391U</v>
          </cell>
          <cell r="D639" t="str">
            <v>Light (13"-14")</v>
          </cell>
          <cell r="E639" t="str">
            <v>Consumer</v>
          </cell>
          <cell r="F639" t="str">
            <v>Intel</v>
          </cell>
          <cell r="G639" t="str">
            <v>Kaby Lake Refresh</v>
          </cell>
          <cell r="H639" t="str">
            <v>Int</v>
          </cell>
          <cell r="I639">
            <v>13</v>
          </cell>
          <cell r="J639" t="str">
            <v>1920x1080</v>
          </cell>
          <cell r="L639" t="str">
            <v>Standard</v>
          </cell>
          <cell r="M639" t="str">
            <v>_1</v>
          </cell>
          <cell r="P639">
            <v>1</v>
          </cell>
          <cell r="R639">
            <v>1</v>
          </cell>
          <cell r="W639">
            <v>1</v>
          </cell>
          <cell r="AA639">
            <v>1</v>
          </cell>
          <cell r="AE639">
            <v>1</v>
          </cell>
          <cell r="AI639">
            <v>1</v>
          </cell>
        </row>
        <row r="640">
          <cell r="C640" t="str">
            <v>Zenbook UX392F</v>
          </cell>
          <cell r="D640" t="str">
            <v>Light (13"-14")</v>
          </cell>
          <cell r="E640" t="str">
            <v>Consumer</v>
          </cell>
          <cell r="F640" t="str">
            <v>Intel</v>
          </cell>
          <cell r="G640" t="str">
            <v>Whiskey Lake</v>
          </cell>
          <cell r="H640" t="str">
            <v>Int</v>
          </cell>
          <cell r="I640">
            <v>14</v>
          </cell>
          <cell r="J640" t="str">
            <v>1920x1080</v>
          </cell>
          <cell r="L640" t="str">
            <v>Standard</v>
          </cell>
          <cell r="M640" t="str">
            <v>_1</v>
          </cell>
          <cell r="P640">
            <v>1</v>
          </cell>
          <cell r="R640">
            <v>1</v>
          </cell>
          <cell r="W640">
            <v>1</v>
          </cell>
          <cell r="AA640">
            <v>1</v>
          </cell>
          <cell r="AI640">
            <v>1</v>
          </cell>
        </row>
        <row r="641">
          <cell r="C641" t="str">
            <v>Zenbook UX393E</v>
          </cell>
          <cell r="D641" t="str">
            <v>Light (13"-14")</v>
          </cell>
          <cell r="E641" t="str">
            <v>Consumer</v>
          </cell>
          <cell r="F641" t="str">
            <v>Intel</v>
          </cell>
          <cell r="G641" t="str">
            <v>Tiger Lake</v>
          </cell>
          <cell r="H641" t="str">
            <v>Int</v>
          </cell>
          <cell r="I641">
            <v>14</v>
          </cell>
          <cell r="J641" t="str">
            <v>1920x1080</v>
          </cell>
          <cell r="K641" t="str">
            <v>Touch</v>
          </cell>
          <cell r="L641" t="str">
            <v>Standard</v>
          </cell>
          <cell r="M641" t="str">
            <v>_12</v>
          </cell>
          <cell r="P641">
            <v>1</v>
          </cell>
          <cell r="R641">
            <v>1</v>
          </cell>
          <cell r="W641">
            <v>1</v>
          </cell>
          <cell r="AA641">
            <v>1</v>
          </cell>
          <cell r="AI641">
            <v>1</v>
          </cell>
        </row>
        <row r="642">
          <cell r="C642" t="str">
            <v>Zenbook UX410U</v>
          </cell>
          <cell r="D642" t="str">
            <v>Light (13"-14")</v>
          </cell>
          <cell r="E642" t="str">
            <v>Consumer</v>
          </cell>
          <cell r="F642" t="str">
            <v>Intel</v>
          </cell>
          <cell r="G642" t="str">
            <v>Kaby Lake</v>
          </cell>
          <cell r="H642" t="str">
            <v>GT940</v>
          </cell>
          <cell r="I642">
            <v>14</v>
          </cell>
          <cell r="J642" t="str">
            <v>1920x1080</v>
          </cell>
          <cell r="L642" t="str">
            <v>Standard</v>
          </cell>
          <cell r="M642" t="str">
            <v>_1</v>
          </cell>
          <cell r="P642">
            <v>1</v>
          </cell>
          <cell r="S642">
            <v>1</v>
          </cell>
          <cell r="W642">
            <v>1</v>
          </cell>
          <cell r="AA642">
            <v>1</v>
          </cell>
          <cell r="AG642">
            <v>1</v>
          </cell>
          <cell r="AI642">
            <v>1</v>
          </cell>
        </row>
        <row r="643">
          <cell r="C643" t="str">
            <v>Zenbook UX425I</v>
          </cell>
          <cell r="D643" t="str">
            <v>Light (13"-14")</v>
          </cell>
          <cell r="E643" t="str">
            <v>Consumer</v>
          </cell>
          <cell r="F643" t="str">
            <v>AMD</v>
          </cell>
          <cell r="G643" t="str">
            <v>Renior</v>
          </cell>
          <cell r="H643" t="str">
            <v>Int</v>
          </cell>
          <cell r="I643">
            <v>14</v>
          </cell>
          <cell r="J643" t="str">
            <v>1920x1080</v>
          </cell>
          <cell r="L643" t="str">
            <v>Standard</v>
          </cell>
          <cell r="M643" t="str">
            <v>_9</v>
          </cell>
          <cell r="P643">
            <v>1</v>
          </cell>
          <cell r="R643">
            <v>1</v>
          </cell>
          <cell r="W643">
            <v>1</v>
          </cell>
          <cell r="AA643">
            <v>1</v>
          </cell>
          <cell r="AI643">
            <v>1</v>
          </cell>
        </row>
        <row r="644">
          <cell r="C644" t="str">
            <v>Zenbook UX425J</v>
          </cell>
          <cell r="D644" t="str">
            <v>Light (13"-14")</v>
          </cell>
          <cell r="E644" t="str">
            <v>Consumer</v>
          </cell>
          <cell r="F644" t="str">
            <v>Intel</v>
          </cell>
          <cell r="G644" t="str">
            <v>Ice Lake</v>
          </cell>
          <cell r="H644" t="str">
            <v>Int</v>
          </cell>
          <cell r="I644">
            <v>14</v>
          </cell>
          <cell r="J644" t="str">
            <v>1920x1080</v>
          </cell>
          <cell r="L644" t="str">
            <v>Standard</v>
          </cell>
          <cell r="M644" t="str">
            <v>_7</v>
          </cell>
          <cell r="N644" t="str">
            <v>7 20</v>
          </cell>
          <cell r="P644">
            <v>1</v>
          </cell>
          <cell r="R644">
            <v>1</v>
          </cell>
          <cell r="W644">
            <v>1</v>
          </cell>
          <cell r="AA644">
            <v>1</v>
          </cell>
          <cell r="AI644">
            <v>1</v>
          </cell>
        </row>
        <row r="645">
          <cell r="C645" t="str">
            <v>Zenbook UX425E</v>
          </cell>
          <cell r="D645" t="str">
            <v>Light (13"-14")</v>
          </cell>
          <cell r="E645" t="str">
            <v>Consumer</v>
          </cell>
          <cell r="F645" t="str">
            <v>Intel</v>
          </cell>
          <cell r="G645" t="str">
            <v>Tiger Lake</v>
          </cell>
          <cell r="H645" t="str">
            <v>Int</v>
          </cell>
          <cell r="I645">
            <v>14</v>
          </cell>
          <cell r="J645" t="str">
            <v>1920x1080</v>
          </cell>
          <cell r="L645" t="str">
            <v>Standard</v>
          </cell>
          <cell r="M645" t="str">
            <v>_10</v>
          </cell>
          <cell r="N645" t="str">
            <v>7 20</v>
          </cell>
          <cell r="P645">
            <v>1</v>
          </cell>
          <cell r="R645">
            <v>1</v>
          </cell>
          <cell r="W645">
            <v>1</v>
          </cell>
          <cell r="AA645">
            <v>1</v>
          </cell>
          <cell r="AI645">
            <v>1</v>
          </cell>
        </row>
        <row r="646">
          <cell r="C646" t="str">
            <v>Zenbook UX430U</v>
          </cell>
          <cell r="D646" t="str">
            <v>Light (13"-14")</v>
          </cell>
          <cell r="E646" t="str">
            <v>Consumer</v>
          </cell>
          <cell r="F646" t="str">
            <v>Intel</v>
          </cell>
          <cell r="G646" t="str">
            <v>Kaby Lake Refresh</v>
          </cell>
          <cell r="H646" t="str">
            <v>Int</v>
          </cell>
          <cell r="I646">
            <v>14</v>
          </cell>
          <cell r="J646" t="str">
            <v>1920x1080</v>
          </cell>
          <cell r="L646" t="str">
            <v>Standard</v>
          </cell>
          <cell r="M646" t="str">
            <v>_1</v>
          </cell>
          <cell r="P646">
            <v>1</v>
          </cell>
          <cell r="R646">
            <v>1</v>
          </cell>
          <cell r="W646">
            <v>1</v>
          </cell>
          <cell r="AA646">
            <v>1</v>
          </cell>
          <cell r="AI646">
            <v>1</v>
          </cell>
        </row>
        <row r="647">
          <cell r="C647" t="str">
            <v>Zenbook UX431F</v>
          </cell>
          <cell r="D647" t="str">
            <v>Light (13"-14")</v>
          </cell>
          <cell r="E647" t="str">
            <v>Consumer</v>
          </cell>
          <cell r="F647" t="str">
            <v>Intel</v>
          </cell>
          <cell r="G647" t="str">
            <v>Whiskey Lake</v>
          </cell>
          <cell r="H647" t="str">
            <v>Int</v>
          </cell>
          <cell r="I647">
            <v>14</v>
          </cell>
          <cell r="J647" t="str">
            <v>1920x1080</v>
          </cell>
          <cell r="L647" t="str">
            <v>Standard</v>
          </cell>
          <cell r="M647" t="str">
            <v>_1</v>
          </cell>
          <cell r="P647">
            <v>1</v>
          </cell>
          <cell r="R647">
            <v>1</v>
          </cell>
          <cell r="W647">
            <v>1</v>
          </cell>
          <cell r="AA647">
            <v>1</v>
          </cell>
          <cell r="AI647">
            <v>1</v>
          </cell>
        </row>
        <row r="648">
          <cell r="C648" t="str">
            <v>Zenbook UX433F</v>
          </cell>
          <cell r="D648" t="str">
            <v>Light (13"-14")</v>
          </cell>
          <cell r="E648" t="str">
            <v>Consumer</v>
          </cell>
          <cell r="F648" t="str">
            <v>Intel</v>
          </cell>
          <cell r="G648" t="str">
            <v>Whiskey Lake</v>
          </cell>
          <cell r="H648" t="str">
            <v>MX150</v>
          </cell>
          <cell r="I648">
            <v>14</v>
          </cell>
          <cell r="J648" t="str">
            <v>1920x1080</v>
          </cell>
          <cell r="L648" t="str">
            <v>Standard</v>
          </cell>
          <cell r="M648" t="str">
            <v>_1</v>
          </cell>
          <cell r="P648">
            <v>1</v>
          </cell>
          <cell r="S648">
            <v>1</v>
          </cell>
          <cell r="W648">
            <v>1</v>
          </cell>
          <cell r="AA648">
            <v>1</v>
          </cell>
          <cell r="AG648">
            <v>1</v>
          </cell>
          <cell r="AI648">
            <v>1</v>
          </cell>
        </row>
        <row r="649">
          <cell r="C649" t="str">
            <v>Zenbook UX434F</v>
          </cell>
          <cell r="D649" t="str">
            <v>Light (13"-14")</v>
          </cell>
          <cell r="E649" t="str">
            <v>Consumer</v>
          </cell>
          <cell r="F649" t="str">
            <v>Intel</v>
          </cell>
          <cell r="G649" t="str">
            <v>Comet Lake</v>
          </cell>
          <cell r="H649" t="str">
            <v>MX250</v>
          </cell>
          <cell r="I649">
            <v>14</v>
          </cell>
          <cell r="J649" t="str">
            <v>1920x1080</v>
          </cell>
          <cell r="L649" t="str">
            <v>Standard</v>
          </cell>
          <cell r="M649" t="str">
            <v>_1</v>
          </cell>
          <cell r="P649">
            <v>1</v>
          </cell>
          <cell r="S649">
            <v>1</v>
          </cell>
          <cell r="W649">
            <v>1</v>
          </cell>
          <cell r="AA649">
            <v>1</v>
          </cell>
          <cell r="AG649">
            <v>1</v>
          </cell>
          <cell r="AI649">
            <v>1</v>
          </cell>
        </row>
        <row r="650">
          <cell r="C650" t="str">
            <v>Zenbook UX435E</v>
          </cell>
          <cell r="D650" t="str">
            <v>Light (13"-14")</v>
          </cell>
          <cell r="E650" t="str">
            <v>Consumer</v>
          </cell>
          <cell r="F650" t="str">
            <v>Intel</v>
          </cell>
          <cell r="G650" t="str">
            <v>Tiger Lake</v>
          </cell>
          <cell r="H650" t="str">
            <v>Int</v>
          </cell>
          <cell r="I650">
            <v>14</v>
          </cell>
          <cell r="J650" t="str">
            <v>1920x1080</v>
          </cell>
          <cell r="L650" t="str">
            <v>Standard</v>
          </cell>
          <cell r="M650" t="str">
            <v>_12</v>
          </cell>
          <cell r="P650">
            <v>1</v>
          </cell>
          <cell r="R650">
            <v>1</v>
          </cell>
          <cell r="W650">
            <v>1</v>
          </cell>
          <cell r="AA650">
            <v>1</v>
          </cell>
          <cell r="AI650">
            <v>1</v>
          </cell>
        </row>
        <row r="651">
          <cell r="C651" t="str">
            <v>Zenbook UX490U</v>
          </cell>
          <cell r="D651" t="str">
            <v>Light (13"-14")</v>
          </cell>
          <cell r="E651" t="str">
            <v>Consumer</v>
          </cell>
          <cell r="F651" t="str">
            <v>Intel</v>
          </cell>
          <cell r="G651" t="str">
            <v>Kaby Lake Refresh</v>
          </cell>
          <cell r="H651" t="str">
            <v>Int</v>
          </cell>
          <cell r="I651">
            <v>14</v>
          </cell>
          <cell r="J651" t="str">
            <v>1920x1080</v>
          </cell>
          <cell r="L651" t="str">
            <v>Standard</v>
          </cell>
          <cell r="M651" t="str">
            <v>_1</v>
          </cell>
          <cell r="P651">
            <v>1</v>
          </cell>
          <cell r="R651">
            <v>1</v>
          </cell>
          <cell r="W651">
            <v>1</v>
          </cell>
          <cell r="AA651">
            <v>1</v>
          </cell>
          <cell r="AI651">
            <v>1</v>
          </cell>
        </row>
        <row r="652">
          <cell r="C652" t="str">
            <v>Zenbook UX501V</v>
          </cell>
          <cell r="D652" t="str">
            <v>Full Size GM (15"&gt; Gamer GPU)</v>
          </cell>
          <cell r="E652" t="str">
            <v>Consumer</v>
          </cell>
          <cell r="F652" t="str">
            <v>Intel</v>
          </cell>
          <cell r="G652" t="str">
            <v>Skylake</v>
          </cell>
          <cell r="H652" t="str">
            <v>GTX960</v>
          </cell>
          <cell r="I652">
            <v>15</v>
          </cell>
          <cell r="J652" t="str">
            <v>3840X2160</v>
          </cell>
          <cell r="L652" t="str">
            <v>Standard</v>
          </cell>
          <cell r="M652" t="str">
            <v>_1</v>
          </cell>
          <cell r="P652">
            <v>1</v>
          </cell>
          <cell r="T652">
            <v>1</v>
          </cell>
          <cell r="X652">
            <v>1</v>
          </cell>
          <cell r="AA652">
            <v>1</v>
          </cell>
          <cell r="AG652">
            <v>1</v>
          </cell>
          <cell r="AH652">
            <v>1</v>
          </cell>
        </row>
        <row r="653">
          <cell r="C653" t="str">
            <v>Zenbook UX530U</v>
          </cell>
          <cell r="D653" t="str">
            <v>Full Size GM (15"&gt; Gamer GPU)</v>
          </cell>
          <cell r="E653" t="str">
            <v>Consumer</v>
          </cell>
          <cell r="F653" t="str">
            <v>Intel</v>
          </cell>
          <cell r="G653" t="str">
            <v>Kaby Lake</v>
          </cell>
          <cell r="H653" t="str">
            <v>GT940</v>
          </cell>
          <cell r="I653">
            <v>15</v>
          </cell>
          <cell r="J653" t="str">
            <v>1920x1080</v>
          </cell>
          <cell r="L653" t="str">
            <v>Standard</v>
          </cell>
          <cell r="M653" t="str">
            <v>_1</v>
          </cell>
          <cell r="P653">
            <v>1</v>
          </cell>
          <cell r="S653">
            <v>1</v>
          </cell>
          <cell r="X653">
            <v>1</v>
          </cell>
          <cell r="AA653">
            <v>1</v>
          </cell>
          <cell r="AG653">
            <v>1</v>
          </cell>
          <cell r="AH653">
            <v>1</v>
          </cell>
        </row>
        <row r="654">
          <cell r="C654" t="str">
            <v>Zenbook UX533F</v>
          </cell>
          <cell r="D654" t="str">
            <v>Full Size GM (15"&gt; Gamer GPU)</v>
          </cell>
          <cell r="E654" t="str">
            <v>Consumer</v>
          </cell>
          <cell r="F654" t="str">
            <v>Intel</v>
          </cell>
          <cell r="G654" t="str">
            <v>Whiskey Lake</v>
          </cell>
          <cell r="H654" t="str">
            <v>GTX1050</v>
          </cell>
          <cell r="I654">
            <v>15</v>
          </cell>
          <cell r="J654" t="str">
            <v>1920x1080</v>
          </cell>
          <cell r="L654" t="str">
            <v>Standard</v>
          </cell>
          <cell r="M654" t="str">
            <v>_1</v>
          </cell>
          <cell r="P654">
            <v>1</v>
          </cell>
          <cell r="T654">
            <v>1</v>
          </cell>
          <cell r="X654">
            <v>1</v>
          </cell>
          <cell r="AA654">
            <v>1</v>
          </cell>
          <cell r="AG654">
            <v>1</v>
          </cell>
          <cell r="AH654">
            <v>1</v>
          </cell>
        </row>
        <row r="655">
          <cell r="C655" t="str">
            <v>Zenbook UX534F</v>
          </cell>
          <cell r="D655" t="str">
            <v>Full Size GM (15"&gt; Gamer GPU)</v>
          </cell>
          <cell r="E655" t="str">
            <v>Consumer</v>
          </cell>
          <cell r="F655" t="str">
            <v>Intel</v>
          </cell>
          <cell r="G655" t="str">
            <v>Whiskey Lake</v>
          </cell>
          <cell r="H655" t="str">
            <v>GTX1650</v>
          </cell>
          <cell r="I655">
            <v>15</v>
          </cell>
          <cell r="J655" t="str">
            <v>1920x1080</v>
          </cell>
          <cell r="L655" t="str">
            <v>Standard</v>
          </cell>
          <cell r="M655" t="str">
            <v>_1</v>
          </cell>
          <cell r="P655">
            <v>1</v>
          </cell>
          <cell r="T655">
            <v>1</v>
          </cell>
          <cell r="X655">
            <v>1</v>
          </cell>
          <cell r="AA655">
            <v>1</v>
          </cell>
          <cell r="AG655">
            <v>1</v>
          </cell>
          <cell r="AH655">
            <v>1</v>
          </cell>
        </row>
        <row r="656">
          <cell r="C656" t="str">
            <v>Zenbook UX540U</v>
          </cell>
          <cell r="D656" t="str">
            <v>Full Size GM (15"&gt; Gamer GPU)</v>
          </cell>
          <cell r="E656" t="str">
            <v>Consumer</v>
          </cell>
          <cell r="F656" t="str">
            <v>Intel</v>
          </cell>
          <cell r="G656" t="str">
            <v>Kaby Lake</v>
          </cell>
          <cell r="H656" t="str">
            <v>GT940</v>
          </cell>
          <cell r="I656">
            <v>15</v>
          </cell>
          <cell r="J656" t="str">
            <v>1920x1080</v>
          </cell>
          <cell r="L656" t="str">
            <v>Standard</v>
          </cell>
          <cell r="M656" t="str">
            <v>_1</v>
          </cell>
          <cell r="P656">
            <v>1</v>
          </cell>
          <cell r="S656">
            <v>1</v>
          </cell>
          <cell r="X656">
            <v>1</v>
          </cell>
          <cell r="AA656">
            <v>1</v>
          </cell>
          <cell r="AG656">
            <v>1</v>
          </cell>
          <cell r="AH656">
            <v>1</v>
          </cell>
        </row>
        <row r="657">
          <cell r="C657" t="str">
            <v>Zenbook UX550V</v>
          </cell>
          <cell r="D657" t="str">
            <v>Full Size GM (15"&gt; Gamer GPU)</v>
          </cell>
          <cell r="E657" t="str">
            <v>Consumer</v>
          </cell>
          <cell r="F657" t="str">
            <v>Intel</v>
          </cell>
          <cell r="G657" t="str">
            <v>Kaby Lake</v>
          </cell>
          <cell r="H657" t="str">
            <v>GTX1050</v>
          </cell>
          <cell r="I657">
            <v>15</v>
          </cell>
          <cell r="J657" t="str">
            <v>1920x1080</v>
          </cell>
          <cell r="L657" t="str">
            <v>Standard</v>
          </cell>
          <cell r="M657" t="str">
            <v>_1</v>
          </cell>
          <cell r="P657">
            <v>1</v>
          </cell>
          <cell r="T657">
            <v>1</v>
          </cell>
          <cell r="X657">
            <v>1</v>
          </cell>
          <cell r="AA657">
            <v>1</v>
          </cell>
          <cell r="AG657">
            <v>1</v>
          </cell>
          <cell r="AH657">
            <v>1</v>
          </cell>
        </row>
        <row r="658">
          <cell r="C658" t="str">
            <v>Zenbook UX553U</v>
          </cell>
          <cell r="D658" t="str">
            <v>Full Size GM (15"&gt; Gamer GPU)</v>
          </cell>
          <cell r="E658" t="str">
            <v>Consumer</v>
          </cell>
          <cell r="F658" t="str">
            <v>Intel</v>
          </cell>
          <cell r="G658" t="str">
            <v>Kaby Lake</v>
          </cell>
          <cell r="H658" t="str">
            <v>GT940</v>
          </cell>
          <cell r="I658">
            <v>15</v>
          </cell>
          <cell r="J658" t="str">
            <v>1920x1080</v>
          </cell>
          <cell r="L658" t="str">
            <v>Standard</v>
          </cell>
          <cell r="M658" t="str">
            <v>_1</v>
          </cell>
          <cell r="P658">
            <v>1</v>
          </cell>
          <cell r="S658">
            <v>1</v>
          </cell>
          <cell r="X658">
            <v>1</v>
          </cell>
          <cell r="AA658">
            <v>1</v>
          </cell>
          <cell r="AG658">
            <v>1</v>
          </cell>
          <cell r="AH658">
            <v>1</v>
          </cell>
        </row>
        <row r="659">
          <cell r="C659" t="str">
            <v>Zenbook UX580G</v>
          </cell>
          <cell r="D659" t="str">
            <v>Full Size GM (15"&gt; Gamer GPU)</v>
          </cell>
          <cell r="E659" t="str">
            <v>Consumer</v>
          </cell>
          <cell r="F659" t="str">
            <v>Intel</v>
          </cell>
          <cell r="G659" t="str">
            <v>Coffee Lake</v>
          </cell>
          <cell r="H659" t="str">
            <v>GTX1050</v>
          </cell>
          <cell r="I659">
            <v>15</v>
          </cell>
          <cell r="J659" t="str">
            <v>3840x2160</v>
          </cell>
          <cell r="L659" t="str">
            <v>Standard</v>
          </cell>
          <cell r="M659" t="str">
            <v>_1</v>
          </cell>
          <cell r="Q659">
            <v>1</v>
          </cell>
          <cell r="T659">
            <v>1</v>
          </cell>
          <cell r="X659">
            <v>1</v>
          </cell>
          <cell r="AA659">
            <v>1</v>
          </cell>
          <cell r="AG659">
            <v>1</v>
          </cell>
          <cell r="AH659">
            <v>1</v>
          </cell>
        </row>
        <row r="660">
          <cell r="C660" t="str">
            <v>Alienware 13 (S)</v>
          </cell>
          <cell r="D660" t="str">
            <v>Light (13"-14")</v>
          </cell>
          <cell r="E660" t="str">
            <v>Consumer</v>
          </cell>
          <cell r="F660" t="str">
            <v>Intel</v>
          </cell>
          <cell r="G660" t="str">
            <v>Skylake</v>
          </cell>
          <cell r="H660" t="str">
            <v>GTX960</v>
          </cell>
          <cell r="I660">
            <v>13</v>
          </cell>
          <cell r="J660" t="str">
            <v>1920x1080</v>
          </cell>
          <cell r="L660" t="str">
            <v>Standard</v>
          </cell>
          <cell r="M660" t="str">
            <v>_1</v>
          </cell>
          <cell r="P660">
            <v>1</v>
          </cell>
          <cell r="T660">
            <v>1</v>
          </cell>
          <cell r="W660">
            <v>1</v>
          </cell>
          <cell r="AI660">
            <v>1</v>
          </cell>
        </row>
        <row r="661">
          <cell r="C661" t="str">
            <v>Alienware 15 (S)</v>
          </cell>
          <cell r="D661" t="str">
            <v>Full Size GM (15"&gt; Gamer GPU)</v>
          </cell>
          <cell r="E661" t="str">
            <v>Consumer</v>
          </cell>
          <cell r="F661" t="str">
            <v>Intel</v>
          </cell>
          <cell r="G661" t="str">
            <v>SkyLake</v>
          </cell>
          <cell r="H661" t="str">
            <v>GTX980</v>
          </cell>
          <cell r="I661">
            <v>15</v>
          </cell>
          <cell r="J661" t="str">
            <v>1920x1080</v>
          </cell>
          <cell r="L661" t="str">
            <v>Standard</v>
          </cell>
          <cell r="M661" t="str">
            <v>_1</v>
          </cell>
          <cell r="P661">
            <v>1</v>
          </cell>
          <cell r="T661">
            <v>1</v>
          </cell>
          <cell r="X661">
            <v>1</v>
          </cell>
          <cell r="AG661">
            <v>1</v>
          </cell>
        </row>
        <row r="662">
          <cell r="C662" t="str">
            <v>Alienware 15 R3/R4 (K)</v>
          </cell>
          <cell r="D662" t="str">
            <v>Full Size GM (15"&gt; Gamer GPU)</v>
          </cell>
          <cell r="E662" t="str">
            <v>Consumer</v>
          </cell>
          <cell r="F662" t="str">
            <v>Intel</v>
          </cell>
          <cell r="G662" t="str">
            <v>Kaby Lake</v>
          </cell>
          <cell r="H662" t="str">
            <v>GTX1060/1070</v>
          </cell>
          <cell r="I662">
            <v>15</v>
          </cell>
          <cell r="J662" t="str">
            <v>1920x1080/3840x2160</v>
          </cell>
          <cell r="L662" t="str">
            <v>Standard</v>
          </cell>
          <cell r="M662" t="str">
            <v>_1</v>
          </cell>
          <cell r="P662">
            <v>1</v>
          </cell>
          <cell r="T662">
            <v>1</v>
          </cell>
          <cell r="X662">
            <v>1</v>
          </cell>
          <cell r="AG662">
            <v>1</v>
          </cell>
        </row>
        <row r="663">
          <cell r="C663" t="str">
            <v>Alienware 15 R3/R4 (S)</v>
          </cell>
          <cell r="D663" t="str">
            <v>Full Size GM (15"&gt; Gamer GPU)</v>
          </cell>
          <cell r="E663" t="str">
            <v>Consumer</v>
          </cell>
          <cell r="F663" t="str">
            <v>Intel</v>
          </cell>
          <cell r="G663" t="str">
            <v>SkyLake</v>
          </cell>
          <cell r="H663" t="str">
            <v>GTX1060/1070</v>
          </cell>
          <cell r="I663">
            <v>15</v>
          </cell>
          <cell r="J663" t="str">
            <v>1920x1080/3840x2160</v>
          </cell>
          <cell r="L663" t="str">
            <v>Standard</v>
          </cell>
          <cell r="M663" t="str">
            <v>_1</v>
          </cell>
          <cell r="P663">
            <v>1</v>
          </cell>
          <cell r="T663">
            <v>1</v>
          </cell>
          <cell r="X663">
            <v>1</v>
          </cell>
          <cell r="AG663">
            <v>1</v>
          </cell>
        </row>
        <row r="664">
          <cell r="C664" t="str">
            <v>Alienware 15 R4 (CL)</v>
          </cell>
          <cell r="D664" t="str">
            <v>Full Size GM (15"&gt; Gamer GPU)</v>
          </cell>
          <cell r="E664" t="str">
            <v>Consumer</v>
          </cell>
          <cell r="F664" t="str">
            <v>Intel</v>
          </cell>
          <cell r="G664" t="str">
            <v>Coffee Lake</v>
          </cell>
          <cell r="H664" t="str">
            <v>GTX1050/GTX1050 Ti</v>
          </cell>
          <cell r="I664">
            <v>15</v>
          </cell>
          <cell r="J664" t="str">
            <v>1920x1080/3840x2160</v>
          </cell>
          <cell r="L664" t="str">
            <v>Standard</v>
          </cell>
          <cell r="M664" t="str">
            <v>_1</v>
          </cell>
          <cell r="Q664">
            <v>1</v>
          </cell>
          <cell r="T664">
            <v>1</v>
          </cell>
          <cell r="X664">
            <v>1</v>
          </cell>
          <cell r="AG664">
            <v>1</v>
          </cell>
        </row>
        <row r="665">
          <cell r="C665" t="str">
            <v>Alienware 15 R4 (CL) Touch</v>
          </cell>
          <cell r="D665" t="str">
            <v>Full Size GM (15"&gt; Gamer GPU)</v>
          </cell>
          <cell r="E665" t="str">
            <v>Consumer</v>
          </cell>
          <cell r="F665" t="str">
            <v>Intel</v>
          </cell>
          <cell r="G665" t="str">
            <v>Coffee Lake</v>
          </cell>
          <cell r="H665" t="str">
            <v>GTX1050/GTX1050 Ti</v>
          </cell>
          <cell r="I665">
            <v>15</v>
          </cell>
          <cell r="J665" t="str">
            <v>1920x1080/3840x2160</v>
          </cell>
          <cell r="K665" t="str">
            <v>Touch</v>
          </cell>
          <cell r="L665" t="str">
            <v>Standard</v>
          </cell>
          <cell r="M665" t="str">
            <v>_1</v>
          </cell>
          <cell r="Q665">
            <v>1</v>
          </cell>
          <cell r="T665">
            <v>1</v>
          </cell>
          <cell r="X665">
            <v>1</v>
          </cell>
          <cell r="AG665">
            <v>1</v>
          </cell>
        </row>
        <row r="666">
          <cell r="C666" t="str">
            <v>Alienware 17 R3/R4 (K)</v>
          </cell>
          <cell r="D666" t="str">
            <v>Full Size GM (15"&gt; Gamer GPU)</v>
          </cell>
          <cell r="E666" t="str">
            <v>Consumer</v>
          </cell>
          <cell r="F666" t="str">
            <v>Intel</v>
          </cell>
          <cell r="G666" t="str">
            <v>Kaby Lake</v>
          </cell>
          <cell r="H666" t="str">
            <v>GTX1060/GTX1070</v>
          </cell>
          <cell r="I666">
            <v>17</v>
          </cell>
          <cell r="J666" t="str">
            <v>1920x1080/3840x2160</v>
          </cell>
          <cell r="L666" t="str">
            <v>Standard</v>
          </cell>
          <cell r="M666" t="str">
            <v>_1</v>
          </cell>
          <cell r="P666">
            <v>1</v>
          </cell>
          <cell r="T666">
            <v>1</v>
          </cell>
          <cell r="Y666">
            <v>1</v>
          </cell>
          <cell r="AG666">
            <v>1</v>
          </cell>
        </row>
        <row r="667">
          <cell r="C667" t="str">
            <v>Alienware 17 R3/R4 (S)</v>
          </cell>
          <cell r="D667" t="str">
            <v>Full Size GM (15"&gt; Gamer GPU)</v>
          </cell>
          <cell r="E667" t="str">
            <v>Consumer</v>
          </cell>
          <cell r="F667" t="str">
            <v>Intel</v>
          </cell>
          <cell r="G667" t="str">
            <v>Skylake</v>
          </cell>
          <cell r="H667" t="str">
            <v>GTX1070</v>
          </cell>
          <cell r="I667">
            <v>17</v>
          </cell>
          <cell r="J667" t="str">
            <v>1920x1080/3840x2160</v>
          </cell>
          <cell r="L667" t="str">
            <v>Standard</v>
          </cell>
          <cell r="M667" t="str">
            <v>_1</v>
          </cell>
          <cell r="P667">
            <v>1</v>
          </cell>
          <cell r="T667">
            <v>1</v>
          </cell>
          <cell r="Y667">
            <v>1</v>
          </cell>
          <cell r="AG667">
            <v>1</v>
          </cell>
        </row>
        <row r="668">
          <cell r="C668" t="str">
            <v>Alienware 17 R5</v>
          </cell>
          <cell r="D668" t="str">
            <v>Full Size GM (15"&gt; Gamer GPU)</v>
          </cell>
          <cell r="E668" t="str">
            <v>Consumer</v>
          </cell>
          <cell r="F668" t="str">
            <v>Intel</v>
          </cell>
          <cell r="G668" t="str">
            <v>Coffee Lake</v>
          </cell>
          <cell r="H668" t="str">
            <v>GTX1070/GTX1080</v>
          </cell>
          <cell r="I668">
            <v>17</v>
          </cell>
          <cell r="J668" t="str">
            <v>1920x1080/2560x1440/3840x2160</v>
          </cell>
          <cell r="L668" t="str">
            <v>Standard</v>
          </cell>
          <cell r="M668" t="str">
            <v>_1</v>
          </cell>
          <cell r="Q668">
            <v>1</v>
          </cell>
          <cell r="T668">
            <v>1</v>
          </cell>
          <cell r="Y668">
            <v>1</v>
          </cell>
          <cell r="AG668">
            <v>1</v>
          </cell>
        </row>
        <row r="669">
          <cell r="C669" t="str">
            <v>Alienware Area-m51</v>
          </cell>
          <cell r="D669" t="str">
            <v>Full Size GM (15"&gt; Gamer GPU)</v>
          </cell>
          <cell r="E669" t="str">
            <v>Consumer</v>
          </cell>
          <cell r="F669" t="str">
            <v>Intel</v>
          </cell>
          <cell r="G669" t="str">
            <v>Coffee Lake</v>
          </cell>
          <cell r="H669" t="str">
            <v>RTX2080</v>
          </cell>
          <cell r="I669">
            <v>17</v>
          </cell>
          <cell r="J669" t="str">
            <v>1920x1080</v>
          </cell>
          <cell r="L669" t="str">
            <v>Standard</v>
          </cell>
          <cell r="M669" t="str">
            <v>_9</v>
          </cell>
          <cell r="Q669">
            <v>1</v>
          </cell>
          <cell r="T669">
            <v>1</v>
          </cell>
          <cell r="Y669">
            <v>1</v>
          </cell>
          <cell r="AG669">
            <v>1</v>
          </cell>
        </row>
        <row r="670">
          <cell r="C670" t="str">
            <v>Alienware m15</v>
          </cell>
          <cell r="D670" t="str">
            <v>Full Size GM (15"&gt; Gamer GPU)</v>
          </cell>
          <cell r="E670" t="str">
            <v>Consumer</v>
          </cell>
          <cell r="F670" t="str">
            <v>Intel</v>
          </cell>
          <cell r="G670" t="str">
            <v>Coffee Lake</v>
          </cell>
          <cell r="H670" t="str">
            <v>RTX2070/RTX2080</v>
          </cell>
          <cell r="I670">
            <v>15</v>
          </cell>
          <cell r="J670" t="str">
            <v>1920x1080/3840x2160</v>
          </cell>
          <cell r="L670" t="str">
            <v>Standard</v>
          </cell>
          <cell r="M670" t="str">
            <v>_7</v>
          </cell>
          <cell r="N670" t="str">
            <v>7 20</v>
          </cell>
          <cell r="Q670">
            <v>1</v>
          </cell>
          <cell r="T670">
            <v>1</v>
          </cell>
          <cell r="X670">
            <v>1</v>
          </cell>
          <cell r="AG670">
            <v>1</v>
          </cell>
        </row>
        <row r="671">
          <cell r="C671" t="str">
            <v>Alienware m15 R3</v>
          </cell>
          <cell r="D671" t="str">
            <v>Full Size GM (15"&gt; Gamer GPU)</v>
          </cell>
          <cell r="E671" t="str">
            <v>Consumer</v>
          </cell>
          <cell r="F671" t="str">
            <v>Intel</v>
          </cell>
          <cell r="G671" t="str">
            <v>Comet Lake-H</v>
          </cell>
          <cell r="H671" t="str">
            <v>RTX2060/RTX2070/RTX2080</v>
          </cell>
          <cell r="I671">
            <v>15</v>
          </cell>
          <cell r="J671" t="str">
            <v>1920x1080/3840x2160</v>
          </cell>
          <cell r="L671" t="str">
            <v>Standard</v>
          </cell>
          <cell r="M671" t="str">
            <v>_7</v>
          </cell>
          <cell r="N671" t="str">
            <v>7 20</v>
          </cell>
          <cell r="Q671">
            <v>1</v>
          </cell>
          <cell r="T671">
            <v>1</v>
          </cell>
          <cell r="X671">
            <v>1</v>
          </cell>
          <cell r="AG671">
            <v>1</v>
          </cell>
        </row>
        <row r="672">
          <cell r="C672" t="str">
            <v>Alienware m15 R4</v>
          </cell>
          <cell r="D672" t="str">
            <v>Full Size GM (15"&gt; Gamer GPU)</v>
          </cell>
          <cell r="E672" t="str">
            <v>Consumer</v>
          </cell>
          <cell r="F672" t="str">
            <v>Intel</v>
          </cell>
          <cell r="G672" t="str">
            <v>Comet Lake-H</v>
          </cell>
          <cell r="H672" t="str">
            <v>RTX2070/RTX2080</v>
          </cell>
          <cell r="I672">
            <v>15</v>
          </cell>
          <cell r="J672" t="str">
            <v>1920x1080/3840x2160</v>
          </cell>
          <cell r="L672" t="str">
            <v>Standard</v>
          </cell>
          <cell r="M672" t="str">
            <v>_7</v>
          </cell>
          <cell r="N672" t="str">
            <v>7 20</v>
          </cell>
          <cell r="Q672">
            <v>1</v>
          </cell>
          <cell r="T672">
            <v>1</v>
          </cell>
          <cell r="X672">
            <v>1</v>
          </cell>
          <cell r="AG672">
            <v>1</v>
          </cell>
        </row>
        <row r="673">
          <cell r="C673" t="str">
            <v>Alienware m17 R2</v>
          </cell>
          <cell r="D673" t="str">
            <v>Full Size GM (15"&gt; Gamer GPU)</v>
          </cell>
          <cell r="E673" t="str">
            <v>Consumer</v>
          </cell>
          <cell r="F673" t="str">
            <v>Intel</v>
          </cell>
          <cell r="G673" t="str">
            <v>Coffee Lake</v>
          </cell>
          <cell r="H673" t="str">
            <v>GTX1650/GTX1660/RTX2060/RTX2070/RTX2080</v>
          </cell>
          <cell r="I673">
            <v>17</v>
          </cell>
          <cell r="J673" t="str">
            <v>1920x1080/2560x1440/3840x2160</v>
          </cell>
          <cell r="L673" t="str">
            <v>Standard</v>
          </cell>
          <cell r="M673" t="str">
            <v>_6</v>
          </cell>
          <cell r="Q673">
            <v>1</v>
          </cell>
          <cell r="T673">
            <v>1</v>
          </cell>
          <cell r="Y673">
            <v>1</v>
          </cell>
          <cell r="AG673">
            <v>1</v>
          </cell>
        </row>
        <row r="674">
          <cell r="C674" t="str">
            <v>Alienware m17 R3</v>
          </cell>
          <cell r="D674" t="str">
            <v>Full Size GM (15"&gt; Gamer GPU)</v>
          </cell>
          <cell r="E674" t="str">
            <v>Consumer</v>
          </cell>
          <cell r="F674" t="str">
            <v>Intel</v>
          </cell>
          <cell r="G674" t="str">
            <v>Comet Lake-H</v>
          </cell>
          <cell r="H674" t="str">
            <v>RX5500/RTX2070/RTX2080</v>
          </cell>
          <cell r="I674">
            <v>17</v>
          </cell>
          <cell r="J674" t="str">
            <v>1920x1080/2560x1440/3840x2160</v>
          </cell>
          <cell r="L674" t="str">
            <v>Standard</v>
          </cell>
          <cell r="M674" t="str">
            <v>_13</v>
          </cell>
          <cell r="Q674">
            <v>1</v>
          </cell>
          <cell r="T674">
            <v>1</v>
          </cell>
          <cell r="Y674">
            <v>1</v>
          </cell>
          <cell r="AG674">
            <v>1</v>
          </cell>
        </row>
        <row r="675">
          <cell r="C675" t="str">
            <v>Inspiron 3147</v>
          </cell>
          <cell r="D675" t="str">
            <v>Mini (&lt;12")</v>
          </cell>
          <cell r="E675" t="str">
            <v>Consumer</v>
          </cell>
          <cell r="F675" t="str">
            <v>Intel</v>
          </cell>
          <cell r="G675" t="str">
            <v>Bay Trail</v>
          </cell>
          <cell r="H675" t="str">
            <v>Int</v>
          </cell>
          <cell r="I675">
            <v>11</v>
          </cell>
          <cell r="J675" t="str">
            <v>1366x768</v>
          </cell>
          <cell r="K675" t="str">
            <v>Touch</v>
          </cell>
          <cell r="L675" t="str">
            <v>Budget</v>
          </cell>
          <cell r="M675" t="str">
            <v>_1</v>
          </cell>
          <cell r="N675" t="str">
            <v>1 20</v>
          </cell>
          <cell r="O675">
            <v>1</v>
          </cell>
          <cell r="R675">
            <v>1</v>
          </cell>
          <cell r="U675">
            <v>1</v>
          </cell>
          <cell r="V675">
            <v>1</v>
          </cell>
          <cell r="AE675">
            <v>1</v>
          </cell>
        </row>
        <row r="676">
          <cell r="C676" t="str">
            <v>Inspiron 3157</v>
          </cell>
          <cell r="D676" t="str">
            <v>Mini (&lt;12")</v>
          </cell>
          <cell r="E676" t="str">
            <v>Consumer</v>
          </cell>
          <cell r="F676" t="str">
            <v>Intel</v>
          </cell>
          <cell r="G676" t="str">
            <v>Braswell</v>
          </cell>
          <cell r="H676" t="str">
            <v>Int</v>
          </cell>
          <cell r="I676">
            <v>11</v>
          </cell>
          <cell r="J676" t="str">
            <v>1366x768</v>
          </cell>
          <cell r="K676" t="str">
            <v>Touch</v>
          </cell>
          <cell r="L676" t="str">
            <v>Budget</v>
          </cell>
          <cell r="M676" t="str">
            <v>_1</v>
          </cell>
          <cell r="O676">
            <v>1</v>
          </cell>
          <cell r="R676">
            <v>1</v>
          </cell>
          <cell r="U676">
            <v>1</v>
          </cell>
          <cell r="V676">
            <v>1</v>
          </cell>
          <cell r="AE676">
            <v>1</v>
          </cell>
        </row>
        <row r="677">
          <cell r="C677" t="str">
            <v>Inspiron 3162</v>
          </cell>
          <cell r="D677" t="str">
            <v>Mini (&lt;12")</v>
          </cell>
          <cell r="E677" t="str">
            <v>Consumer</v>
          </cell>
          <cell r="F677" t="str">
            <v>Intel</v>
          </cell>
          <cell r="G677" t="str">
            <v>Braswell</v>
          </cell>
          <cell r="H677" t="str">
            <v>Int</v>
          </cell>
          <cell r="I677">
            <v>11</v>
          </cell>
          <cell r="J677" t="str">
            <v>1366x768</v>
          </cell>
          <cell r="L677" t="str">
            <v>Budget</v>
          </cell>
          <cell r="M677" t="str">
            <v>_1</v>
          </cell>
          <cell r="O677">
            <v>1</v>
          </cell>
          <cell r="R677">
            <v>1</v>
          </cell>
          <cell r="V677">
            <v>1</v>
          </cell>
          <cell r="AE677">
            <v>1</v>
          </cell>
        </row>
        <row r="678">
          <cell r="C678" t="str">
            <v>Inspiron 3168</v>
          </cell>
          <cell r="D678" t="str">
            <v>Mini (&lt;12")</v>
          </cell>
          <cell r="E678" t="str">
            <v>Consumer</v>
          </cell>
          <cell r="F678" t="str">
            <v>Intel</v>
          </cell>
          <cell r="G678" t="str">
            <v>Braswell</v>
          </cell>
          <cell r="H678" t="str">
            <v>Int</v>
          </cell>
          <cell r="I678">
            <v>11</v>
          </cell>
          <cell r="J678" t="str">
            <v>1366x768</v>
          </cell>
          <cell r="K678" t="str">
            <v>Touch</v>
          </cell>
          <cell r="L678" t="str">
            <v>Budget</v>
          </cell>
          <cell r="M678" t="str">
            <v>_1</v>
          </cell>
          <cell r="O678">
            <v>1</v>
          </cell>
          <cell r="R678">
            <v>1</v>
          </cell>
          <cell r="U678">
            <v>1</v>
          </cell>
          <cell r="V678">
            <v>1</v>
          </cell>
          <cell r="AE678">
            <v>1</v>
          </cell>
        </row>
        <row r="679">
          <cell r="C679" t="str">
            <v>Inspiron 3180</v>
          </cell>
          <cell r="D679" t="str">
            <v>Mini (&lt;12")</v>
          </cell>
          <cell r="E679" t="str">
            <v>Consumer</v>
          </cell>
          <cell r="F679" t="str">
            <v>AMD</v>
          </cell>
          <cell r="G679" t="str">
            <v>Stoney Ridge</v>
          </cell>
          <cell r="H679" t="str">
            <v>Int</v>
          </cell>
          <cell r="I679">
            <v>11</v>
          </cell>
          <cell r="J679" t="str">
            <v>1366x768</v>
          </cell>
          <cell r="L679" t="str">
            <v>Standard</v>
          </cell>
          <cell r="M679" t="str">
            <v>_1</v>
          </cell>
          <cell r="O679">
            <v>1</v>
          </cell>
          <cell r="R679">
            <v>1</v>
          </cell>
          <cell r="V679">
            <v>1</v>
          </cell>
          <cell r="AE679">
            <v>1</v>
          </cell>
        </row>
        <row r="680">
          <cell r="C680" t="str">
            <v>Inspiron 3452</v>
          </cell>
          <cell r="D680" t="str">
            <v>Light (13"-14")</v>
          </cell>
          <cell r="E680" t="str">
            <v>Consumer</v>
          </cell>
          <cell r="F680" t="str">
            <v>Intel</v>
          </cell>
          <cell r="G680" t="str">
            <v>Braswell</v>
          </cell>
          <cell r="H680" t="str">
            <v>Int</v>
          </cell>
          <cell r="I680">
            <v>14</v>
          </cell>
          <cell r="J680" t="str">
            <v>1366x768</v>
          </cell>
          <cell r="L680" t="str">
            <v>Budget</v>
          </cell>
          <cell r="M680" t="str">
            <v>_1</v>
          </cell>
          <cell r="O680">
            <v>1</v>
          </cell>
          <cell r="R680">
            <v>1</v>
          </cell>
          <cell r="W680">
            <v>1</v>
          </cell>
          <cell r="AE680">
            <v>1</v>
          </cell>
        </row>
        <row r="681">
          <cell r="C681" t="str">
            <v>Inspiron 3501</v>
          </cell>
          <cell r="D681" t="str">
            <v>Full Size LE (15"&gt;, Int GPU)</v>
          </cell>
          <cell r="E681" t="str">
            <v>Consumer</v>
          </cell>
          <cell r="F681" t="str">
            <v>Intel</v>
          </cell>
          <cell r="G681" t="str">
            <v>Ice Lake</v>
          </cell>
          <cell r="H681" t="str">
            <v>Int</v>
          </cell>
          <cell r="I681">
            <v>15</v>
          </cell>
          <cell r="J681" t="str">
            <v>1920x1080</v>
          </cell>
          <cell r="L681" t="str">
            <v>Standard</v>
          </cell>
          <cell r="M681" t="str">
            <v>_13</v>
          </cell>
          <cell r="P681">
            <v>1</v>
          </cell>
          <cell r="R681">
            <v>1</v>
          </cell>
          <cell r="X681">
            <v>1</v>
          </cell>
          <cell r="AF681">
            <v>1</v>
          </cell>
          <cell r="AH681">
            <v>1</v>
          </cell>
        </row>
        <row r="682">
          <cell r="C682" t="str">
            <v>Inspiron 3505</v>
          </cell>
          <cell r="D682" t="str">
            <v>Full Size LE (15"&gt;, Int GPU)</v>
          </cell>
          <cell r="E682" t="str">
            <v>Consumer</v>
          </cell>
          <cell r="F682" t="str">
            <v>AMD</v>
          </cell>
          <cell r="G682" t="str">
            <v>Picasso</v>
          </cell>
          <cell r="H682" t="str">
            <v>Int</v>
          </cell>
          <cell r="I682">
            <v>15</v>
          </cell>
          <cell r="J682" t="str">
            <v>1920x1080</v>
          </cell>
          <cell r="L682" t="str">
            <v>Standard</v>
          </cell>
          <cell r="M682" t="str">
            <v>_13</v>
          </cell>
          <cell r="P682">
            <v>1</v>
          </cell>
          <cell r="R682">
            <v>1</v>
          </cell>
          <cell r="X682">
            <v>1</v>
          </cell>
          <cell r="AF682">
            <v>1</v>
          </cell>
          <cell r="AH682">
            <v>1</v>
          </cell>
        </row>
        <row r="683">
          <cell r="C683" t="str">
            <v>Inspiron 3528</v>
          </cell>
          <cell r="D683" t="str">
            <v>Full Size LE (15"&gt;, Int GPU)</v>
          </cell>
          <cell r="E683" t="str">
            <v>Consumer</v>
          </cell>
          <cell r="F683" t="str">
            <v>Intel</v>
          </cell>
          <cell r="G683" t="str">
            <v>Gemini Lake</v>
          </cell>
          <cell r="H683" t="str">
            <v>Int</v>
          </cell>
          <cell r="I683">
            <v>15</v>
          </cell>
          <cell r="J683" t="str">
            <v>1366x768</v>
          </cell>
          <cell r="L683" t="str">
            <v>Budget</v>
          </cell>
          <cell r="M683" t="str">
            <v>_1</v>
          </cell>
          <cell r="N683" t="str">
            <v>1 20</v>
          </cell>
          <cell r="O683">
            <v>1</v>
          </cell>
          <cell r="R683">
            <v>1</v>
          </cell>
          <cell r="X683">
            <v>1</v>
          </cell>
          <cell r="AE683">
            <v>1</v>
          </cell>
        </row>
        <row r="684">
          <cell r="C684" t="str">
            <v>Inspiron 3552</v>
          </cell>
          <cell r="D684" t="str">
            <v>Full Size LE (15"&gt;, Int GPU)</v>
          </cell>
          <cell r="E684" t="str">
            <v>Consumer</v>
          </cell>
          <cell r="F684" t="str">
            <v>Intel</v>
          </cell>
          <cell r="G684" t="str">
            <v>Braswell</v>
          </cell>
          <cell r="H684" t="str">
            <v>Int</v>
          </cell>
          <cell r="I684">
            <v>15</v>
          </cell>
          <cell r="J684" t="str">
            <v>1366x768</v>
          </cell>
          <cell r="L684" t="str">
            <v>Budget</v>
          </cell>
          <cell r="M684" t="str">
            <v>_1</v>
          </cell>
          <cell r="O684">
            <v>1</v>
          </cell>
          <cell r="R684">
            <v>1</v>
          </cell>
          <cell r="X684">
            <v>1</v>
          </cell>
          <cell r="AE684">
            <v>1</v>
          </cell>
        </row>
        <row r="685">
          <cell r="C685" t="str">
            <v>Inspiron 3558</v>
          </cell>
          <cell r="D685" t="str">
            <v>Full Size MS (15"&gt;, Mainstream Ex. GPU)</v>
          </cell>
          <cell r="E685" t="str">
            <v>Consumer</v>
          </cell>
          <cell r="F685" t="str">
            <v>Intel</v>
          </cell>
          <cell r="G685" t="str">
            <v>Broadwell</v>
          </cell>
          <cell r="H685" t="str">
            <v>G920</v>
          </cell>
          <cell r="I685">
            <v>15</v>
          </cell>
          <cell r="J685" t="str">
            <v>1366x768</v>
          </cell>
          <cell r="L685" t="str">
            <v>Standard</v>
          </cell>
          <cell r="M685" t="str">
            <v>_1</v>
          </cell>
          <cell r="P685">
            <v>1</v>
          </cell>
          <cell r="S685">
            <v>1</v>
          </cell>
          <cell r="X685">
            <v>1</v>
          </cell>
          <cell r="AG685">
            <v>1</v>
          </cell>
          <cell r="AH685">
            <v>1</v>
          </cell>
        </row>
        <row r="686">
          <cell r="C686" t="str">
            <v>Inspiron 3559</v>
          </cell>
          <cell r="D686" t="str">
            <v>Full Size MS (15"&gt;, Mainstream Ex. GPU)</v>
          </cell>
          <cell r="E686" t="str">
            <v>Consumer</v>
          </cell>
          <cell r="F686" t="str">
            <v>Intel</v>
          </cell>
          <cell r="G686" t="str">
            <v>Skylake</v>
          </cell>
          <cell r="H686" t="str">
            <v>R5 M315</v>
          </cell>
          <cell r="I686">
            <v>15</v>
          </cell>
          <cell r="J686" t="str">
            <v>1366x768</v>
          </cell>
          <cell r="L686" t="str">
            <v>Standard</v>
          </cell>
          <cell r="M686" t="str">
            <v>_1</v>
          </cell>
          <cell r="P686">
            <v>1</v>
          </cell>
          <cell r="S686">
            <v>1</v>
          </cell>
          <cell r="X686">
            <v>1</v>
          </cell>
          <cell r="AG686">
            <v>1</v>
          </cell>
          <cell r="AH686">
            <v>1</v>
          </cell>
        </row>
        <row r="687">
          <cell r="C687" t="str">
            <v>Inspiron 3565</v>
          </cell>
          <cell r="D687" t="str">
            <v>Full Size LE (15"&gt;, Int GPU)</v>
          </cell>
          <cell r="E687" t="str">
            <v>Consumer</v>
          </cell>
          <cell r="F687" t="str">
            <v>AMD</v>
          </cell>
          <cell r="G687" t="str">
            <v>Stoney Ridge</v>
          </cell>
          <cell r="H687" t="str">
            <v>Int</v>
          </cell>
          <cell r="I687">
            <v>15</v>
          </cell>
          <cell r="J687" t="str">
            <v>1366x768</v>
          </cell>
          <cell r="L687" t="str">
            <v>Standard</v>
          </cell>
          <cell r="M687" t="str">
            <v>_1</v>
          </cell>
          <cell r="O687">
            <v>1</v>
          </cell>
          <cell r="R687">
            <v>1</v>
          </cell>
          <cell r="X687">
            <v>1</v>
          </cell>
          <cell r="AF687">
            <v>1</v>
          </cell>
        </row>
        <row r="688">
          <cell r="C688" t="str">
            <v>Inspiron 3567</v>
          </cell>
          <cell r="D688" t="str">
            <v>Full Size LE (15"&gt;, Int GPU)</v>
          </cell>
          <cell r="E688" t="str">
            <v>Consumer</v>
          </cell>
          <cell r="F688" t="str">
            <v>Intel</v>
          </cell>
          <cell r="G688" t="str">
            <v>Skylake</v>
          </cell>
          <cell r="H688" t="str">
            <v>Int</v>
          </cell>
          <cell r="I688">
            <v>15</v>
          </cell>
          <cell r="J688" t="str">
            <v>1366x768</v>
          </cell>
          <cell r="L688" t="str">
            <v>Standard</v>
          </cell>
          <cell r="M688" t="str">
            <v>_1</v>
          </cell>
          <cell r="P688">
            <v>1</v>
          </cell>
          <cell r="R688">
            <v>1</v>
          </cell>
          <cell r="X688">
            <v>1</v>
          </cell>
          <cell r="AF688">
            <v>1</v>
          </cell>
          <cell r="AH688">
            <v>1</v>
          </cell>
        </row>
        <row r="689">
          <cell r="C689" t="str">
            <v>Inspiron 3573</v>
          </cell>
          <cell r="D689" t="str">
            <v>Light (13"-14")</v>
          </cell>
          <cell r="E689" t="str">
            <v>Consumer</v>
          </cell>
          <cell r="F689" t="str">
            <v>Intel</v>
          </cell>
          <cell r="G689" t="str">
            <v>Gemini Lake</v>
          </cell>
          <cell r="H689" t="str">
            <v>Int</v>
          </cell>
          <cell r="I689">
            <v>13</v>
          </cell>
          <cell r="J689" t="str">
            <v>1366x768</v>
          </cell>
          <cell r="L689" t="str">
            <v>Budget</v>
          </cell>
          <cell r="M689" t="str">
            <v>_1</v>
          </cell>
          <cell r="O689">
            <v>1</v>
          </cell>
          <cell r="R689">
            <v>1</v>
          </cell>
          <cell r="W689">
            <v>1</v>
          </cell>
          <cell r="AE689">
            <v>1</v>
          </cell>
        </row>
        <row r="690">
          <cell r="C690" t="str">
            <v>Inspiron 3576</v>
          </cell>
          <cell r="D690" t="str">
            <v>Full Size GM (15"&gt; Gamer GPU)</v>
          </cell>
          <cell r="E690" t="str">
            <v>Consumer</v>
          </cell>
          <cell r="F690" t="str">
            <v>Intel</v>
          </cell>
          <cell r="G690" t="str">
            <v>Kaby Lake</v>
          </cell>
          <cell r="H690" t="str">
            <v>GT940</v>
          </cell>
          <cell r="I690">
            <v>15</v>
          </cell>
          <cell r="J690" t="str">
            <v>1920x1080</v>
          </cell>
          <cell r="L690" t="str">
            <v>Standard</v>
          </cell>
          <cell r="M690" t="str">
            <v>_1</v>
          </cell>
          <cell r="P690">
            <v>1</v>
          </cell>
          <cell r="S690">
            <v>1</v>
          </cell>
          <cell r="X690">
            <v>1</v>
          </cell>
          <cell r="AG690">
            <v>1</v>
          </cell>
          <cell r="AH690">
            <v>1</v>
          </cell>
        </row>
        <row r="691">
          <cell r="C691" t="str">
            <v>Inspiron 3578</v>
          </cell>
          <cell r="D691" t="str">
            <v>Light (13"-14")</v>
          </cell>
          <cell r="E691" t="str">
            <v>Consumer</v>
          </cell>
          <cell r="F691" t="str">
            <v>Intel</v>
          </cell>
          <cell r="G691" t="str">
            <v>Kaby Lake</v>
          </cell>
          <cell r="H691" t="str">
            <v>Int</v>
          </cell>
          <cell r="I691">
            <v>13</v>
          </cell>
          <cell r="J691" t="str">
            <v>1920x1080</v>
          </cell>
          <cell r="K691" t="str">
            <v>Touch</v>
          </cell>
          <cell r="L691" t="str">
            <v>Standard</v>
          </cell>
          <cell r="M691" t="str">
            <v>_1</v>
          </cell>
          <cell r="P691">
            <v>1</v>
          </cell>
          <cell r="R691">
            <v>1</v>
          </cell>
          <cell r="W691">
            <v>1</v>
          </cell>
          <cell r="AE691">
            <v>1</v>
          </cell>
          <cell r="AI691">
            <v>1</v>
          </cell>
        </row>
        <row r="692">
          <cell r="C692" t="str">
            <v>Inspiron 3580</v>
          </cell>
          <cell r="D692" t="str">
            <v>Full Size MS (15"&gt;, Mainstream Ex. GPU)</v>
          </cell>
          <cell r="E692" t="str">
            <v>Consumer</v>
          </cell>
          <cell r="F692" t="str">
            <v>Intel</v>
          </cell>
          <cell r="G692" t="str">
            <v>Whiskey Lake</v>
          </cell>
          <cell r="H692" t="str">
            <v>Radeon 520</v>
          </cell>
          <cell r="I692">
            <v>15</v>
          </cell>
          <cell r="J692" t="str">
            <v>1920x1080</v>
          </cell>
          <cell r="L692" t="str">
            <v>Standard</v>
          </cell>
          <cell r="M692" t="str">
            <v>_1</v>
          </cell>
          <cell r="P692">
            <v>1</v>
          </cell>
          <cell r="S692">
            <v>1</v>
          </cell>
          <cell r="X692">
            <v>1</v>
          </cell>
          <cell r="AG692">
            <v>1</v>
          </cell>
          <cell r="AH692">
            <v>1</v>
          </cell>
        </row>
        <row r="693">
          <cell r="C693" t="str">
            <v>Inspiron 3582</v>
          </cell>
          <cell r="D693" t="str">
            <v>Full Size LE (15"&gt;, Int GPU)</v>
          </cell>
          <cell r="E693" t="str">
            <v>Consumer</v>
          </cell>
          <cell r="F693" t="str">
            <v>Intel</v>
          </cell>
          <cell r="G693" t="str">
            <v>Gemini Lake</v>
          </cell>
          <cell r="H693" t="str">
            <v>Int</v>
          </cell>
          <cell r="I693">
            <v>15</v>
          </cell>
          <cell r="J693" t="str">
            <v>1920x1080</v>
          </cell>
          <cell r="L693" t="str">
            <v>Budget</v>
          </cell>
          <cell r="M693" t="str">
            <v>_1</v>
          </cell>
          <cell r="O693">
            <v>1</v>
          </cell>
          <cell r="R693">
            <v>1</v>
          </cell>
          <cell r="X693">
            <v>1</v>
          </cell>
          <cell r="AE693">
            <v>1</v>
          </cell>
        </row>
        <row r="694">
          <cell r="C694" t="str">
            <v>Inspiron 3583</v>
          </cell>
          <cell r="D694" t="str">
            <v>Full Size MS (15"&gt;, Mainstream Ex. GPU)</v>
          </cell>
          <cell r="E694" t="str">
            <v>Consumer</v>
          </cell>
          <cell r="F694" t="str">
            <v>Intel</v>
          </cell>
          <cell r="G694" t="str">
            <v>Whiskey Lake</v>
          </cell>
          <cell r="H694" t="str">
            <v>Int/520</v>
          </cell>
          <cell r="I694">
            <v>15</v>
          </cell>
          <cell r="J694" t="str">
            <v>1920x1080</v>
          </cell>
          <cell r="L694" t="str">
            <v>Standard</v>
          </cell>
          <cell r="M694" t="str">
            <v>_1</v>
          </cell>
          <cell r="P694">
            <v>1</v>
          </cell>
          <cell r="R694">
            <v>1</v>
          </cell>
          <cell r="S694">
            <v>1</v>
          </cell>
          <cell r="X694">
            <v>1</v>
          </cell>
          <cell r="AF694">
            <v>1</v>
          </cell>
          <cell r="AG694">
            <v>1</v>
          </cell>
          <cell r="AH694">
            <v>1</v>
          </cell>
        </row>
        <row r="695">
          <cell r="C695" t="str">
            <v>Inspiron 3584</v>
          </cell>
          <cell r="D695" t="str">
            <v>Full Size MS (15"&gt;, Mainstream Ex. GPU)</v>
          </cell>
          <cell r="E695" t="str">
            <v>Consumer</v>
          </cell>
          <cell r="F695" t="str">
            <v>Intel</v>
          </cell>
          <cell r="G695" t="str">
            <v>Kaby Lake</v>
          </cell>
          <cell r="H695" t="str">
            <v>Int/520</v>
          </cell>
          <cell r="I695">
            <v>15</v>
          </cell>
          <cell r="J695" t="str">
            <v>1920x1080</v>
          </cell>
          <cell r="L695" t="str">
            <v>Standard</v>
          </cell>
          <cell r="M695" t="str">
            <v>_1</v>
          </cell>
          <cell r="P695">
            <v>1</v>
          </cell>
          <cell r="R695">
            <v>1</v>
          </cell>
          <cell r="S695">
            <v>1</v>
          </cell>
          <cell r="X695">
            <v>1</v>
          </cell>
          <cell r="AF695">
            <v>1</v>
          </cell>
          <cell r="AG695">
            <v>1</v>
          </cell>
          <cell r="AH695">
            <v>1</v>
          </cell>
        </row>
        <row r="696">
          <cell r="C696" t="str">
            <v>Inspiron 3585</v>
          </cell>
          <cell r="D696" t="str">
            <v>Full Size LE (15"&gt;, Int GPU)</v>
          </cell>
          <cell r="E696" t="str">
            <v>Consumer</v>
          </cell>
          <cell r="F696" t="str">
            <v>AMD</v>
          </cell>
          <cell r="G696" t="str">
            <v>Ryzen</v>
          </cell>
          <cell r="H696" t="str">
            <v>Int</v>
          </cell>
          <cell r="I696">
            <v>15</v>
          </cell>
          <cell r="J696" t="str">
            <v>1920x1080</v>
          </cell>
          <cell r="L696" t="str">
            <v>Standard</v>
          </cell>
          <cell r="M696" t="str">
            <v>_1</v>
          </cell>
          <cell r="P696">
            <v>1</v>
          </cell>
          <cell r="R696">
            <v>1</v>
          </cell>
          <cell r="X696">
            <v>1</v>
          </cell>
          <cell r="AF696">
            <v>1</v>
          </cell>
          <cell r="AH696">
            <v>1</v>
          </cell>
        </row>
        <row r="697">
          <cell r="C697" t="str">
            <v>Inspiron 3593</v>
          </cell>
          <cell r="D697" t="str">
            <v>Full Size MS (15"&gt;, Mainstream Ex. GPU)</v>
          </cell>
          <cell r="E697" t="str">
            <v>Consumer</v>
          </cell>
          <cell r="F697" t="str">
            <v>Intel</v>
          </cell>
          <cell r="G697" t="str">
            <v>Ice Lake</v>
          </cell>
          <cell r="H697" t="str">
            <v>Int/MX230</v>
          </cell>
          <cell r="I697">
            <v>15</v>
          </cell>
          <cell r="J697" t="str">
            <v>1920x1080</v>
          </cell>
          <cell r="L697" t="str">
            <v>Standard</v>
          </cell>
          <cell r="M697" t="str">
            <v>_1</v>
          </cell>
          <cell r="P697">
            <v>1</v>
          </cell>
          <cell r="R697">
            <v>1</v>
          </cell>
          <cell r="S697">
            <v>1</v>
          </cell>
          <cell r="X697">
            <v>1</v>
          </cell>
          <cell r="AF697">
            <v>1</v>
          </cell>
          <cell r="AG697">
            <v>1</v>
          </cell>
          <cell r="AH697">
            <v>1</v>
          </cell>
        </row>
        <row r="698">
          <cell r="C698" t="str">
            <v>Inspiron 3595</v>
          </cell>
          <cell r="D698" t="str">
            <v>Full Size LE (15"&gt;, Int GPU)</v>
          </cell>
          <cell r="E698" t="str">
            <v>Consumer</v>
          </cell>
          <cell r="F698" t="str">
            <v>AMD</v>
          </cell>
          <cell r="G698" t="str">
            <v>Stoney Ridge</v>
          </cell>
          <cell r="H698" t="str">
            <v>Int</v>
          </cell>
          <cell r="I698">
            <v>15</v>
          </cell>
          <cell r="J698" t="str">
            <v>1920x1080</v>
          </cell>
          <cell r="L698" t="str">
            <v>Standard</v>
          </cell>
          <cell r="M698" t="str">
            <v>_1</v>
          </cell>
          <cell r="O698">
            <v>1</v>
          </cell>
          <cell r="R698">
            <v>1</v>
          </cell>
          <cell r="X698">
            <v>1</v>
          </cell>
          <cell r="AF698">
            <v>1</v>
          </cell>
        </row>
        <row r="699">
          <cell r="C699" t="str">
            <v>Inspiron 3780</v>
          </cell>
          <cell r="D699" t="str">
            <v>Full Size MS (15"&gt;, Mainstream Ex. GPU)</v>
          </cell>
          <cell r="E699" t="str">
            <v>Consumer</v>
          </cell>
          <cell r="F699" t="str">
            <v>Intel</v>
          </cell>
          <cell r="G699" t="str">
            <v>Whiskey Lake</v>
          </cell>
          <cell r="H699" t="str">
            <v>Radeon 520</v>
          </cell>
          <cell r="I699">
            <v>17</v>
          </cell>
          <cell r="J699" t="str">
            <v>1920x1080</v>
          </cell>
          <cell r="L699" t="str">
            <v>Standard</v>
          </cell>
          <cell r="M699" t="str">
            <v>_1</v>
          </cell>
          <cell r="P699">
            <v>1</v>
          </cell>
          <cell r="S699">
            <v>1</v>
          </cell>
          <cell r="Y699">
            <v>1</v>
          </cell>
          <cell r="AG699">
            <v>1</v>
          </cell>
          <cell r="AH699">
            <v>1</v>
          </cell>
        </row>
        <row r="700">
          <cell r="C700" t="str">
            <v>Inspiron 3781</v>
          </cell>
          <cell r="D700" t="str">
            <v>Full Size LE (15"&gt;, Int GPU)</v>
          </cell>
          <cell r="E700" t="str">
            <v>Consumer</v>
          </cell>
          <cell r="F700" t="str">
            <v>Intel</v>
          </cell>
          <cell r="G700" t="str">
            <v>Kaby Lake</v>
          </cell>
          <cell r="H700" t="str">
            <v>Int</v>
          </cell>
          <cell r="I700">
            <v>17</v>
          </cell>
          <cell r="J700" t="str">
            <v>1920x1080</v>
          </cell>
          <cell r="L700" t="str">
            <v>Standard</v>
          </cell>
          <cell r="M700" t="str">
            <v>_1</v>
          </cell>
          <cell r="P700">
            <v>1</v>
          </cell>
          <cell r="R700">
            <v>1</v>
          </cell>
          <cell r="Y700">
            <v>1</v>
          </cell>
          <cell r="AF700">
            <v>1</v>
          </cell>
          <cell r="AH700">
            <v>1</v>
          </cell>
        </row>
        <row r="701">
          <cell r="C701" t="str">
            <v>Inspiron 3782</v>
          </cell>
          <cell r="D701" t="str">
            <v>Full Size LE (15"&gt;, Int GPU)</v>
          </cell>
          <cell r="E701" t="str">
            <v>Consumer</v>
          </cell>
          <cell r="F701" t="str">
            <v>Intel</v>
          </cell>
          <cell r="G701" t="str">
            <v>Gemini Lake</v>
          </cell>
          <cell r="H701" t="str">
            <v>Int</v>
          </cell>
          <cell r="I701">
            <v>17</v>
          </cell>
          <cell r="J701" t="str">
            <v>1920x1080</v>
          </cell>
          <cell r="L701" t="str">
            <v>Budget</v>
          </cell>
          <cell r="M701" t="str">
            <v>_1</v>
          </cell>
          <cell r="O701">
            <v>1</v>
          </cell>
          <cell r="R701">
            <v>1</v>
          </cell>
          <cell r="Y701">
            <v>1</v>
          </cell>
        </row>
        <row r="702">
          <cell r="C702" t="str">
            <v>Inspiron 3793</v>
          </cell>
          <cell r="D702" t="str">
            <v>Full Size MS (15"&gt;, Mainstream Ex. GPU)</v>
          </cell>
          <cell r="E702" t="str">
            <v>Consumer</v>
          </cell>
          <cell r="F702" t="str">
            <v>Intel</v>
          </cell>
          <cell r="G702" t="str">
            <v>Ice Lake</v>
          </cell>
          <cell r="H702" t="str">
            <v>Int/MX230/MX250</v>
          </cell>
          <cell r="I702">
            <v>17</v>
          </cell>
          <cell r="J702" t="str">
            <v>1920x1080</v>
          </cell>
          <cell r="L702" t="str">
            <v>Standard</v>
          </cell>
          <cell r="M702" t="str">
            <v>_1</v>
          </cell>
          <cell r="P702">
            <v>1</v>
          </cell>
          <cell r="R702">
            <v>1</v>
          </cell>
          <cell r="S702">
            <v>1</v>
          </cell>
          <cell r="Y702">
            <v>1</v>
          </cell>
          <cell r="AF702">
            <v>1</v>
          </cell>
          <cell r="AG702">
            <v>1</v>
          </cell>
          <cell r="AH702">
            <v>1</v>
          </cell>
        </row>
        <row r="703">
          <cell r="C703" t="str">
            <v>Inspiron 5368</v>
          </cell>
          <cell r="D703" t="str">
            <v>Light (13"-14")</v>
          </cell>
          <cell r="E703" t="str">
            <v>Consumer</v>
          </cell>
          <cell r="F703" t="str">
            <v>Intel</v>
          </cell>
          <cell r="G703" t="str">
            <v>Skylake</v>
          </cell>
          <cell r="H703" t="str">
            <v>Int</v>
          </cell>
          <cell r="I703">
            <v>13</v>
          </cell>
          <cell r="J703" t="str">
            <v>1920x1080</v>
          </cell>
          <cell r="K703" t="str">
            <v>Touch</v>
          </cell>
          <cell r="L703" t="str">
            <v>Standard</v>
          </cell>
          <cell r="M703" t="str">
            <v>_1</v>
          </cell>
          <cell r="P703">
            <v>1</v>
          </cell>
          <cell r="R703">
            <v>1</v>
          </cell>
          <cell r="U703">
            <v>1</v>
          </cell>
          <cell r="W703">
            <v>1</v>
          </cell>
          <cell r="AE703">
            <v>1</v>
          </cell>
          <cell r="AI703">
            <v>1</v>
          </cell>
        </row>
        <row r="704">
          <cell r="C704" t="str">
            <v>Inspiron 5370</v>
          </cell>
          <cell r="D704" t="str">
            <v>Light (13"-14")</v>
          </cell>
          <cell r="E704" t="str">
            <v>Consumer</v>
          </cell>
          <cell r="F704" t="str">
            <v>Intel</v>
          </cell>
          <cell r="G704" t="str">
            <v>Kaby Lake Refresh</v>
          </cell>
          <cell r="H704" t="str">
            <v>Int/530</v>
          </cell>
          <cell r="I704">
            <v>13</v>
          </cell>
          <cell r="J704" t="str">
            <v>1920x1080</v>
          </cell>
          <cell r="L704" t="str">
            <v>Standard</v>
          </cell>
          <cell r="M704" t="str">
            <v>_1</v>
          </cell>
          <cell r="P704">
            <v>1</v>
          </cell>
          <cell r="R704">
            <v>1</v>
          </cell>
          <cell r="S704">
            <v>1</v>
          </cell>
          <cell r="W704">
            <v>1</v>
          </cell>
          <cell r="AI704">
            <v>1</v>
          </cell>
        </row>
        <row r="705">
          <cell r="C705" t="str">
            <v>Inspiron 5378</v>
          </cell>
          <cell r="D705" t="str">
            <v>Light (13"-14")</v>
          </cell>
          <cell r="E705" t="str">
            <v>Consumer</v>
          </cell>
          <cell r="F705" t="str">
            <v>Intel</v>
          </cell>
          <cell r="G705" t="str">
            <v>Kaby Lake</v>
          </cell>
          <cell r="H705" t="str">
            <v>Int</v>
          </cell>
          <cell r="I705">
            <v>13</v>
          </cell>
          <cell r="J705" t="str">
            <v>1920x1080</v>
          </cell>
          <cell r="K705" t="str">
            <v>Touch</v>
          </cell>
          <cell r="L705" t="str">
            <v>Standard</v>
          </cell>
          <cell r="M705" t="str">
            <v>_1</v>
          </cell>
          <cell r="P705">
            <v>1</v>
          </cell>
          <cell r="R705">
            <v>1</v>
          </cell>
          <cell r="U705">
            <v>1</v>
          </cell>
          <cell r="W705">
            <v>1</v>
          </cell>
          <cell r="AE705">
            <v>1</v>
          </cell>
          <cell r="AI705">
            <v>1</v>
          </cell>
        </row>
        <row r="706">
          <cell r="C706" t="str">
            <v>Inspiron 5379</v>
          </cell>
          <cell r="D706" t="str">
            <v>Light (13"-14")</v>
          </cell>
          <cell r="E706" t="str">
            <v>Consumer</v>
          </cell>
          <cell r="F706" t="str">
            <v>Intel</v>
          </cell>
          <cell r="G706" t="str">
            <v>Kaby Lake Refresh</v>
          </cell>
          <cell r="H706" t="str">
            <v>Int</v>
          </cell>
          <cell r="I706">
            <v>13</v>
          </cell>
          <cell r="J706" t="str">
            <v>1920x1080</v>
          </cell>
          <cell r="K706" t="str">
            <v>Touch</v>
          </cell>
          <cell r="L706" t="str">
            <v>Standard</v>
          </cell>
          <cell r="M706" t="str">
            <v>_1</v>
          </cell>
          <cell r="P706">
            <v>1</v>
          </cell>
          <cell r="R706">
            <v>1</v>
          </cell>
          <cell r="U706">
            <v>1</v>
          </cell>
          <cell r="W706">
            <v>1</v>
          </cell>
          <cell r="AE706">
            <v>1</v>
          </cell>
          <cell r="AI706">
            <v>1</v>
          </cell>
        </row>
        <row r="707">
          <cell r="C707" t="str">
            <v>Inspiron 5390</v>
          </cell>
          <cell r="D707" t="str">
            <v>Light (13"-14")</v>
          </cell>
          <cell r="E707" t="str">
            <v>Consumer</v>
          </cell>
          <cell r="F707" t="str">
            <v>Intel</v>
          </cell>
          <cell r="G707" t="str">
            <v>Whiskey Lake</v>
          </cell>
          <cell r="H707" t="str">
            <v>MX250</v>
          </cell>
          <cell r="I707">
            <v>13</v>
          </cell>
          <cell r="J707" t="str">
            <v>1920x1080</v>
          </cell>
          <cell r="L707" t="str">
            <v>Standard</v>
          </cell>
          <cell r="M707" t="str">
            <v>_1</v>
          </cell>
          <cell r="P707">
            <v>1</v>
          </cell>
          <cell r="S707">
            <v>1</v>
          </cell>
          <cell r="W707">
            <v>1</v>
          </cell>
          <cell r="AI707">
            <v>1</v>
          </cell>
        </row>
        <row r="708">
          <cell r="C708" t="str">
            <v>Inspiron 5391</v>
          </cell>
          <cell r="D708" t="str">
            <v>Light (13"-14")</v>
          </cell>
          <cell r="E708" t="str">
            <v>Consumer</v>
          </cell>
          <cell r="F708" t="str">
            <v>Intel</v>
          </cell>
          <cell r="G708" t="str">
            <v>Comet Lake</v>
          </cell>
          <cell r="H708" t="str">
            <v>Int</v>
          </cell>
          <cell r="I708">
            <v>13</v>
          </cell>
          <cell r="J708" t="str">
            <v>1920x1080</v>
          </cell>
          <cell r="L708" t="str">
            <v>Standard</v>
          </cell>
          <cell r="M708" t="str">
            <v>_1</v>
          </cell>
          <cell r="P708">
            <v>1</v>
          </cell>
          <cell r="R708">
            <v>1</v>
          </cell>
          <cell r="W708">
            <v>1</v>
          </cell>
          <cell r="AE708">
            <v>1</v>
          </cell>
          <cell r="AI708">
            <v>1</v>
          </cell>
        </row>
        <row r="709">
          <cell r="C709" t="str">
            <v>Inspiron 5405</v>
          </cell>
          <cell r="D709" t="str">
            <v>Light (13"-14")</v>
          </cell>
          <cell r="E709" t="str">
            <v>Consumer</v>
          </cell>
          <cell r="F709" t="str">
            <v>AMD</v>
          </cell>
          <cell r="G709" t="str">
            <v>Ryzen</v>
          </cell>
          <cell r="H709" t="str">
            <v>Int</v>
          </cell>
          <cell r="I709">
            <v>14</v>
          </cell>
          <cell r="J709" t="str">
            <v>1920x1080</v>
          </cell>
          <cell r="L709" t="str">
            <v>Standard</v>
          </cell>
          <cell r="M709" t="str">
            <v>_8</v>
          </cell>
          <cell r="P709">
            <v>1</v>
          </cell>
          <cell r="R709">
            <v>1</v>
          </cell>
          <cell r="W709">
            <v>1</v>
          </cell>
          <cell r="AF709">
            <v>1</v>
          </cell>
          <cell r="AI709">
            <v>1</v>
          </cell>
        </row>
        <row r="710">
          <cell r="C710" t="str">
            <v>Inspiron 5480</v>
          </cell>
          <cell r="D710" t="str">
            <v>Light (13"-14")</v>
          </cell>
          <cell r="E710" t="str">
            <v>Consumer</v>
          </cell>
          <cell r="F710" t="str">
            <v>Intel</v>
          </cell>
          <cell r="G710" t="str">
            <v>Whiskey Lake</v>
          </cell>
          <cell r="H710" t="str">
            <v>MX250</v>
          </cell>
          <cell r="I710">
            <v>13</v>
          </cell>
          <cell r="J710" t="str">
            <v>1920x1080</v>
          </cell>
          <cell r="L710" t="str">
            <v>Standard</v>
          </cell>
          <cell r="M710" t="str">
            <v>_1</v>
          </cell>
          <cell r="P710">
            <v>1</v>
          </cell>
          <cell r="S710">
            <v>1</v>
          </cell>
          <cell r="W710">
            <v>1</v>
          </cell>
          <cell r="AI710">
            <v>1</v>
          </cell>
        </row>
        <row r="711">
          <cell r="C711" t="str">
            <v>Inspiron 5482</v>
          </cell>
          <cell r="D711" t="str">
            <v>Light (13"-14")</v>
          </cell>
          <cell r="E711" t="str">
            <v>Consumer</v>
          </cell>
          <cell r="F711" t="str">
            <v>Intel</v>
          </cell>
          <cell r="G711" t="str">
            <v>Whiskey Lake</v>
          </cell>
          <cell r="H711" t="str">
            <v>Int</v>
          </cell>
          <cell r="I711">
            <v>14</v>
          </cell>
          <cell r="J711" t="str">
            <v>1920x1080</v>
          </cell>
          <cell r="K711" t="str">
            <v>Touch</v>
          </cell>
          <cell r="L711" t="str">
            <v>Standard</v>
          </cell>
          <cell r="M711" t="str">
            <v>_1</v>
          </cell>
          <cell r="P711">
            <v>1</v>
          </cell>
          <cell r="R711">
            <v>1</v>
          </cell>
          <cell r="U711">
            <v>1</v>
          </cell>
          <cell r="W711">
            <v>1</v>
          </cell>
          <cell r="AI711">
            <v>1</v>
          </cell>
        </row>
        <row r="712">
          <cell r="C712" t="str">
            <v>Inspiron 5490</v>
          </cell>
          <cell r="D712" t="str">
            <v>Light (13"-14")</v>
          </cell>
          <cell r="E712" t="str">
            <v>Consumer</v>
          </cell>
          <cell r="F712" t="str">
            <v>Intel</v>
          </cell>
          <cell r="G712" t="str">
            <v>Comet Lake</v>
          </cell>
          <cell r="H712" t="str">
            <v>Int/MX230</v>
          </cell>
          <cell r="I712">
            <v>14</v>
          </cell>
          <cell r="J712" t="str">
            <v>1920x1080</v>
          </cell>
          <cell r="L712" t="str">
            <v>Standard</v>
          </cell>
          <cell r="M712" t="str">
            <v>_1</v>
          </cell>
          <cell r="P712">
            <v>1</v>
          </cell>
          <cell r="R712">
            <v>1</v>
          </cell>
          <cell r="S712">
            <v>1</v>
          </cell>
          <cell r="W712">
            <v>1</v>
          </cell>
          <cell r="AF712">
            <v>1</v>
          </cell>
          <cell r="AG712">
            <v>1</v>
          </cell>
          <cell r="AI712">
            <v>1</v>
          </cell>
        </row>
        <row r="713">
          <cell r="C713" t="str">
            <v>Inspiron 5491</v>
          </cell>
          <cell r="D713" t="str">
            <v>Light (13"-14")</v>
          </cell>
          <cell r="E713" t="str">
            <v>Consumer</v>
          </cell>
          <cell r="F713" t="str">
            <v>Intel</v>
          </cell>
          <cell r="G713" t="str">
            <v>Comet Lake</v>
          </cell>
          <cell r="H713" t="str">
            <v>Int/MX230</v>
          </cell>
          <cell r="I713">
            <v>14</v>
          </cell>
          <cell r="J713" t="str">
            <v>1920x1080</v>
          </cell>
          <cell r="K713" t="str">
            <v>Touch</v>
          </cell>
          <cell r="L713" t="str">
            <v>Standard</v>
          </cell>
          <cell r="M713" t="str">
            <v>_1</v>
          </cell>
          <cell r="P713">
            <v>1</v>
          </cell>
          <cell r="R713">
            <v>1</v>
          </cell>
          <cell r="S713">
            <v>1</v>
          </cell>
          <cell r="U713">
            <v>1</v>
          </cell>
          <cell r="W713">
            <v>1</v>
          </cell>
          <cell r="AG713">
            <v>1</v>
          </cell>
          <cell r="AI713">
            <v>1</v>
          </cell>
        </row>
        <row r="714">
          <cell r="C714" t="str">
            <v>Inspiron 5558</v>
          </cell>
          <cell r="D714" t="str">
            <v>Full Size MS (15"&gt;, Mainstream Ex. GPU)</v>
          </cell>
          <cell r="E714" t="str">
            <v>Consumer</v>
          </cell>
          <cell r="F714" t="str">
            <v>Intel</v>
          </cell>
          <cell r="G714" t="str">
            <v>Broadwell</v>
          </cell>
          <cell r="H714" t="str">
            <v>Int/GT920</v>
          </cell>
          <cell r="I714">
            <v>15</v>
          </cell>
          <cell r="J714" t="str">
            <v>1366x768</v>
          </cell>
          <cell r="L714" t="str">
            <v>Standard</v>
          </cell>
          <cell r="M714" t="str">
            <v>_1</v>
          </cell>
          <cell r="P714">
            <v>1</v>
          </cell>
          <cell r="R714">
            <v>1</v>
          </cell>
          <cell r="S714">
            <v>1</v>
          </cell>
          <cell r="X714">
            <v>1</v>
          </cell>
          <cell r="AF714">
            <v>1</v>
          </cell>
          <cell r="AG714">
            <v>1</v>
          </cell>
          <cell r="AH714">
            <v>1</v>
          </cell>
        </row>
        <row r="715">
          <cell r="C715" t="str">
            <v>Inspiron 5559</v>
          </cell>
          <cell r="D715" t="str">
            <v>Full Size MS (15"&gt;, Mainstream Ex. GPU)</v>
          </cell>
          <cell r="E715" t="str">
            <v>Consumer</v>
          </cell>
          <cell r="F715" t="str">
            <v>Intel</v>
          </cell>
          <cell r="G715" t="str">
            <v>Skylake</v>
          </cell>
          <cell r="H715" t="str">
            <v>R5 M335</v>
          </cell>
          <cell r="I715">
            <v>15</v>
          </cell>
          <cell r="J715" t="str">
            <v>1366x768</v>
          </cell>
          <cell r="L715" t="str">
            <v>Standard</v>
          </cell>
          <cell r="M715" t="str">
            <v>_1</v>
          </cell>
          <cell r="P715">
            <v>1</v>
          </cell>
          <cell r="S715">
            <v>1</v>
          </cell>
          <cell r="X715">
            <v>1</v>
          </cell>
          <cell r="AG715">
            <v>1</v>
          </cell>
          <cell r="AH715">
            <v>1</v>
          </cell>
        </row>
        <row r="716">
          <cell r="C716" t="str">
            <v>Inspiron 5565</v>
          </cell>
          <cell r="D716" t="str">
            <v>Full Size LE (15"&gt;, Int GPU)</v>
          </cell>
          <cell r="E716" t="str">
            <v>Consumer</v>
          </cell>
          <cell r="F716" t="str">
            <v>AMD</v>
          </cell>
          <cell r="G716" t="str">
            <v>Bristol Ridge</v>
          </cell>
          <cell r="H716" t="str">
            <v>Int</v>
          </cell>
          <cell r="I716">
            <v>15</v>
          </cell>
          <cell r="J716" t="str">
            <v>1366x768</v>
          </cell>
          <cell r="L716" t="str">
            <v>Standard</v>
          </cell>
          <cell r="M716" t="str">
            <v>_1</v>
          </cell>
          <cell r="P716">
            <v>1</v>
          </cell>
          <cell r="R716">
            <v>1</v>
          </cell>
          <cell r="X716">
            <v>1</v>
          </cell>
          <cell r="AF716">
            <v>1</v>
          </cell>
          <cell r="AH716">
            <v>1</v>
          </cell>
        </row>
        <row r="717">
          <cell r="C717" t="str">
            <v>Inspiron 5567</v>
          </cell>
          <cell r="D717" t="str">
            <v>Full Size GM (15"&gt; Gamer GPU)</v>
          </cell>
          <cell r="E717" t="str">
            <v>Consumer</v>
          </cell>
          <cell r="F717" t="str">
            <v>Intel</v>
          </cell>
          <cell r="G717" t="str">
            <v>Kaby Lake</v>
          </cell>
          <cell r="H717" t="str">
            <v>R7 M445</v>
          </cell>
          <cell r="I717">
            <v>15</v>
          </cell>
          <cell r="J717" t="str">
            <v>1366x768/1920x1080</v>
          </cell>
          <cell r="L717" t="str">
            <v>Standard</v>
          </cell>
          <cell r="M717" t="str">
            <v>_1</v>
          </cell>
          <cell r="P717">
            <v>1</v>
          </cell>
          <cell r="T717">
            <v>1</v>
          </cell>
          <cell r="X717">
            <v>1</v>
          </cell>
          <cell r="AG717">
            <v>1</v>
          </cell>
          <cell r="AH717">
            <v>1</v>
          </cell>
        </row>
        <row r="718">
          <cell r="C718" t="str">
            <v>Inspiron 5570</v>
          </cell>
          <cell r="D718" t="str">
            <v>Full Size MS (15"&gt;, Mainstream Ex. GPU)</v>
          </cell>
          <cell r="E718" t="str">
            <v>Consumer</v>
          </cell>
          <cell r="F718" t="str">
            <v>Intel</v>
          </cell>
          <cell r="G718" t="str">
            <v>Kaby Lake Refresh</v>
          </cell>
          <cell r="H718" t="str">
            <v>Radeon 530</v>
          </cell>
          <cell r="I718">
            <v>15</v>
          </cell>
          <cell r="J718" t="str">
            <v>1920x1080</v>
          </cell>
          <cell r="L718" t="str">
            <v>Standard</v>
          </cell>
          <cell r="M718" t="str">
            <v>_1</v>
          </cell>
          <cell r="P718">
            <v>1</v>
          </cell>
          <cell r="S718">
            <v>1</v>
          </cell>
          <cell r="X718">
            <v>1</v>
          </cell>
          <cell r="AG718">
            <v>1</v>
          </cell>
          <cell r="AH718">
            <v>1</v>
          </cell>
        </row>
        <row r="719">
          <cell r="C719" t="str">
            <v>Inspiron 5575</v>
          </cell>
          <cell r="D719" t="str">
            <v>Full Size MS (15"&gt;, Mainstream Ex. GPU)</v>
          </cell>
          <cell r="E719" t="str">
            <v>Consumer</v>
          </cell>
          <cell r="F719" t="str">
            <v>AMD</v>
          </cell>
          <cell r="G719" t="str">
            <v>Ryzen</v>
          </cell>
          <cell r="H719" t="str">
            <v>Radeon 530</v>
          </cell>
          <cell r="I719">
            <v>15</v>
          </cell>
          <cell r="J719" t="str">
            <v>1920x1080</v>
          </cell>
          <cell r="L719" t="str">
            <v>Standard</v>
          </cell>
          <cell r="M719" t="str">
            <v>_1</v>
          </cell>
          <cell r="P719">
            <v>1</v>
          </cell>
          <cell r="S719">
            <v>1</v>
          </cell>
          <cell r="X719">
            <v>1</v>
          </cell>
          <cell r="AG719">
            <v>1</v>
          </cell>
          <cell r="AH719">
            <v>1</v>
          </cell>
        </row>
        <row r="720">
          <cell r="C720" t="str">
            <v>Inspiron 5584</v>
          </cell>
          <cell r="D720" t="str">
            <v>Full Size MS (15"&gt;, Mainstream Ex. GPU)</v>
          </cell>
          <cell r="E720" t="str">
            <v>Consumer</v>
          </cell>
          <cell r="F720" t="str">
            <v>Intel</v>
          </cell>
          <cell r="G720" t="str">
            <v>Whiskey Lake</v>
          </cell>
          <cell r="H720" t="str">
            <v>MX130</v>
          </cell>
          <cell r="I720">
            <v>15</v>
          </cell>
          <cell r="J720" t="str">
            <v>1920x1080</v>
          </cell>
          <cell r="L720" t="str">
            <v>Standard</v>
          </cell>
          <cell r="M720" t="str">
            <v>_1</v>
          </cell>
          <cell r="P720">
            <v>1</v>
          </cell>
          <cell r="S720">
            <v>1</v>
          </cell>
          <cell r="X720">
            <v>1</v>
          </cell>
          <cell r="AG720">
            <v>1</v>
          </cell>
          <cell r="AH720">
            <v>1</v>
          </cell>
        </row>
        <row r="721">
          <cell r="C721" t="str">
            <v>Inspiron 5593</v>
          </cell>
          <cell r="D721" t="str">
            <v>Full Size MS (15"&gt;, Mainstream Ex. GPU)</v>
          </cell>
          <cell r="E721" t="str">
            <v>Consumer</v>
          </cell>
          <cell r="F721" t="str">
            <v>Intel</v>
          </cell>
          <cell r="G721" t="str">
            <v>Ice Lake</v>
          </cell>
          <cell r="H721" t="str">
            <v>Int/MX230</v>
          </cell>
          <cell r="I721">
            <v>15</v>
          </cell>
          <cell r="J721" t="str">
            <v>1920x1080</v>
          </cell>
          <cell r="L721" t="str">
            <v>Standard</v>
          </cell>
          <cell r="M721" t="str">
            <v>_1</v>
          </cell>
          <cell r="P721">
            <v>1</v>
          </cell>
          <cell r="R721">
            <v>1</v>
          </cell>
          <cell r="S721">
            <v>1</v>
          </cell>
          <cell r="X721">
            <v>1</v>
          </cell>
          <cell r="AF721">
            <v>1</v>
          </cell>
          <cell r="AG721">
            <v>1</v>
          </cell>
          <cell r="AH721">
            <v>1</v>
          </cell>
        </row>
        <row r="722">
          <cell r="C722" t="str">
            <v>Inspiron 5676</v>
          </cell>
          <cell r="D722" t="str">
            <v>Full Size GM (15"&gt; Gamer GPU)</v>
          </cell>
          <cell r="E722" t="str">
            <v>Consumer</v>
          </cell>
          <cell r="F722" t="str">
            <v>Intel</v>
          </cell>
          <cell r="G722" t="str">
            <v>Kaby Lake</v>
          </cell>
          <cell r="H722" t="str">
            <v>R7 M445</v>
          </cell>
          <cell r="I722">
            <v>17</v>
          </cell>
          <cell r="J722" t="str">
            <v>1920x1080</v>
          </cell>
          <cell r="L722" t="str">
            <v>Standard</v>
          </cell>
          <cell r="M722" t="str">
            <v>_1</v>
          </cell>
          <cell r="P722">
            <v>1</v>
          </cell>
          <cell r="T722">
            <v>1</v>
          </cell>
          <cell r="Y722">
            <v>1</v>
          </cell>
          <cell r="AG722">
            <v>1</v>
          </cell>
          <cell r="AH722">
            <v>1</v>
          </cell>
        </row>
        <row r="723">
          <cell r="C723" t="str">
            <v>Inspiron 5759</v>
          </cell>
          <cell r="D723" t="str">
            <v>Full Size MS (15"&gt;, Mainstream Ex. GPU)</v>
          </cell>
          <cell r="E723" t="str">
            <v>Consumer</v>
          </cell>
          <cell r="F723" t="str">
            <v>Intel</v>
          </cell>
          <cell r="G723" t="str">
            <v>Skylake</v>
          </cell>
          <cell r="H723" t="str">
            <v>R5 M335</v>
          </cell>
          <cell r="I723">
            <v>17</v>
          </cell>
          <cell r="J723" t="str">
            <v>1600x900/1920x1080</v>
          </cell>
          <cell r="L723" t="str">
            <v>Standard</v>
          </cell>
          <cell r="M723" t="str">
            <v>_1</v>
          </cell>
          <cell r="P723">
            <v>1</v>
          </cell>
          <cell r="S723">
            <v>1</v>
          </cell>
          <cell r="Y723">
            <v>1</v>
          </cell>
          <cell r="AG723">
            <v>1</v>
          </cell>
          <cell r="AH723">
            <v>1</v>
          </cell>
        </row>
        <row r="724">
          <cell r="C724" t="str">
            <v>Inspiron 5767</v>
          </cell>
          <cell r="D724" t="str">
            <v>Full Size GM (15"&gt; Gamer GPU)</v>
          </cell>
          <cell r="E724" t="str">
            <v>Consumer</v>
          </cell>
          <cell r="F724" t="str">
            <v>Intel</v>
          </cell>
          <cell r="G724" t="str">
            <v>Kaby Lake</v>
          </cell>
          <cell r="H724" t="str">
            <v>R7 M445</v>
          </cell>
          <cell r="I724">
            <v>17</v>
          </cell>
          <cell r="J724" t="str">
            <v>1600x900/1920x1080</v>
          </cell>
          <cell r="L724" t="str">
            <v>Standard</v>
          </cell>
          <cell r="M724" t="str">
            <v>_1</v>
          </cell>
          <cell r="P724">
            <v>1</v>
          </cell>
          <cell r="T724">
            <v>1</v>
          </cell>
          <cell r="Y724">
            <v>1</v>
          </cell>
          <cell r="AG724">
            <v>1</v>
          </cell>
          <cell r="AH724">
            <v>1</v>
          </cell>
        </row>
        <row r="725">
          <cell r="C725" t="str">
            <v>Inspiron 5770</v>
          </cell>
          <cell r="D725" t="str">
            <v>Full Size MS (15"&gt;, Mainstream Ex. GPU)</v>
          </cell>
          <cell r="E725" t="str">
            <v>Consumer</v>
          </cell>
          <cell r="F725" t="str">
            <v>Intel</v>
          </cell>
          <cell r="G725" t="str">
            <v>Kaby Lake Refresh</v>
          </cell>
          <cell r="H725" t="str">
            <v>Radeon 530</v>
          </cell>
          <cell r="I725">
            <v>17</v>
          </cell>
          <cell r="J725" t="str">
            <v>1920x1080</v>
          </cell>
          <cell r="L725" t="str">
            <v>Standard</v>
          </cell>
          <cell r="M725" t="str">
            <v>_1</v>
          </cell>
          <cell r="P725">
            <v>1</v>
          </cell>
          <cell r="S725">
            <v>1</v>
          </cell>
          <cell r="Y725">
            <v>1</v>
          </cell>
          <cell r="AG725">
            <v>1</v>
          </cell>
          <cell r="AH725">
            <v>1</v>
          </cell>
        </row>
        <row r="726">
          <cell r="C726" t="str">
            <v>Inspiron 7000</v>
          </cell>
          <cell r="D726" t="str">
            <v>Full Size LE (15"&gt;, Int GPU)</v>
          </cell>
          <cell r="E726" t="str">
            <v>Consumer</v>
          </cell>
          <cell r="F726" t="str">
            <v>Intel</v>
          </cell>
          <cell r="G726" t="str">
            <v>Tiger Lake</v>
          </cell>
          <cell r="H726" t="str">
            <v>Int</v>
          </cell>
          <cell r="I726">
            <v>15</v>
          </cell>
          <cell r="J726" t="str">
            <v>1920x1080</v>
          </cell>
          <cell r="K726" t="str">
            <v>Touch</v>
          </cell>
          <cell r="L726" t="str">
            <v>Standard</v>
          </cell>
          <cell r="M726" t="str">
            <v>_15</v>
          </cell>
          <cell r="P726">
            <v>1</v>
          </cell>
          <cell r="R726">
            <v>1</v>
          </cell>
          <cell r="U726">
            <v>1</v>
          </cell>
          <cell r="X726">
            <v>1</v>
          </cell>
          <cell r="AA726">
            <v>1</v>
          </cell>
          <cell r="AG726">
            <v>1</v>
          </cell>
          <cell r="AH726">
            <v>1</v>
          </cell>
        </row>
        <row r="727">
          <cell r="C727" t="str">
            <v>Inspiron 7348</v>
          </cell>
          <cell r="D727" t="str">
            <v>Light (13"-14")</v>
          </cell>
          <cell r="E727" t="str">
            <v>Consumer</v>
          </cell>
          <cell r="F727" t="str">
            <v>Intel</v>
          </cell>
          <cell r="G727" t="str">
            <v>Broadwell</v>
          </cell>
          <cell r="H727" t="str">
            <v>Int</v>
          </cell>
          <cell r="I727">
            <v>13</v>
          </cell>
          <cell r="J727" t="str">
            <v>1920x1080</v>
          </cell>
          <cell r="K727" t="str">
            <v>Touch</v>
          </cell>
          <cell r="L727" t="str">
            <v>Standard</v>
          </cell>
          <cell r="M727" t="str">
            <v>_1</v>
          </cell>
          <cell r="P727">
            <v>1</v>
          </cell>
          <cell r="R727">
            <v>1</v>
          </cell>
          <cell r="U727">
            <v>1</v>
          </cell>
          <cell r="W727">
            <v>1</v>
          </cell>
          <cell r="AA727">
            <v>1</v>
          </cell>
          <cell r="AE727">
            <v>1</v>
          </cell>
          <cell r="AI727">
            <v>1</v>
          </cell>
        </row>
        <row r="728">
          <cell r="C728" t="str">
            <v>Inspiron 7359</v>
          </cell>
          <cell r="D728" t="str">
            <v>Light (13"-14")</v>
          </cell>
          <cell r="E728" t="str">
            <v>Consumer</v>
          </cell>
          <cell r="F728" t="str">
            <v>Intel</v>
          </cell>
          <cell r="G728" t="str">
            <v>Skylake</v>
          </cell>
          <cell r="H728" t="str">
            <v>Int</v>
          </cell>
          <cell r="I728">
            <v>13</v>
          </cell>
          <cell r="J728" t="str">
            <v>1366x768</v>
          </cell>
          <cell r="K728" t="str">
            <v>Touch</v>
          </cell>
          <cell r="L728" t="str">
            <v>Standard</v>
          </cell>
          <cell r="M728" t="str">
            <v>_1</v>
          </cell>
          <cell r="P728">
            <v>1</v>
          </cell>
          <cell r="R728">
            <v>1</v>
          </cell>
          <cell r="U728">
            <v>1</v>
          </cell>
          <cell r="W728">
            <v>1</v>
          </cell>
          <cell r="AA728">
            <v>1</v>
          </cell>
          <cell r="AE728">
            <v>1</v>
          </cell>
          <cell r="AI728">
            <v>1</v>
          </cell>
        </row>
        <row r="729">
          <cell r="C729" t="str">
            <v>Inspiron 7373</v>
          </cell>
          <cell r="D729" t="str">
            <v>Light (13"-14")</v>
          </cell>
          <cell r="E729" t="str">
            <v>Consumer</v>
          </cell>
          <cell r="F729" t="str">
            <v>Intel</v>
          </cell>
          <cell r="G729" t="str">
            <v>Whiskey Lake</v>
          </cell>
          <cell r="H729" t="str">
            <v>Int</v>
          </cell>
          <cell r="I729">
            <v>13</v>
          </cell>
          <cell r="J729" t="str">
            <v>1920x1080</v>
          </cell>
          <cell r="L729" t="str">
            <v>Standard</v>
          </cell>
          <cell r="M729" t="str">
            <v>_15</v>
          </cell>
          <cell r="P729">
            <v>1</v>
          </cell>
          <cell r="R729">
            <v>1</v>
          </cell>
          <cell r="W729">
            <v>1</v>
          </cell>
          <cell r="AA729">
            <v>1</v>
          </cell>
          <cell r="AE729">
            <v>1</v>
          </cell>
          <cell r="AI729">
            <v>1</v>
          </cell>
        </row>
        <row r="730">
          <cell r="C730" t="str">
            <v>Inspiron 7400</v>
          </cell>
          <cell r="D730" t="str">
            <v>Light (13"-14")</v>
          </cell>
          <cell r="E730" t="str">
            <v>Consumer</v>
          </cell>
          <cell r="F730" t="str">
            <v>Intel</v>
          </cell>
          <cell r="G730" t="str">
            <v>Tiger Lake</v>
          </cell>
          <cell r="H730" t="str">
            <v>Int/MX350</v>
          </cell>
          <cell r="I730">
            <v>14</v>
          </cell>
          <cell r="J730" t="str">
            <v>2560x1600</v>
          </cell>
          <cell r="L730" t="str">
            <v>Standard</v>
          </cell>
          <cell r="M730" t="str">
            <v>_12</v>
          </cell>
          <cell r="P730">
            <v>1</v>
          </cell>
          <cell r="R730">
            <v>1</v>
          </cell>
          <cell r="S730">
            <v>1</v>
          </cell>
          <cell r="W730">
            <v>1</v>
          </cell>
          <cell r="AA730">
            <v>1</v>
          </cell>
          <cell r="AG730">
            <v>1</v>
          </cell>
          <cell r="AI730">
            <v>1</v>
          </cell>
        </row>
        <row r="731">
          <cell r="C731" t="str">
            <v>Inspiron 7405 2-in-1</v>
          </cell>
          <cell r="D731" t="str">
            <v>Light (13"-14")</v>
          </cell>
          <cell r="E731" t="str">
            <v>Consumer</v>
          </cell>
          <cell r="F731" t="str">
            <v>AMD</v>
          </cell>
          <cell r="G731" t="str">
            <v>Renior</v>
          </cell>
          <cell r="H731" t="str">
            <v>Int</v>
          </cell>
          <cell r="I731">
            <v>14</v>
          </cell>
          <cell r="J731" t="str">
            <v>1920x1080</v>
          </cell>
          <cell r="L731" t="str">
            <v>Standard</v>
          </cell>
          <cell r="M731" t="str">
            <v>_16</v>
          </cell>
          <cell r="P731">
            <v>1</v>
          </cell>
          <cell r="R731">
            <v>1</v>
          </cell>
          <cell r="U731">
            <v>1</v>
          </cell>
          <cell r="W731">
            <v>1</v>
          </cell>
          <cell r="AA731">
            <v>1</v>
          </cell>
          <cell r="AI731">
            <v>1</v>
          </cell>
        </row>
        <row r="732">
          <cell r="C732" t="str">
            <v>Inspiron 7490</v>
          </cell>
          <cell r="D732" t="str">
            <v>Light (13"-14")</v>
          </cell>
          <cell r="E732" t="str">
            <v>Consumer</v>
          </cell>
          <cell r="F732" t="str">
            <v>Intel</v>
          </cell>
          <cell r="G732" t="str">
            <v>Comet Lake</v>
          </cell>
          <cell r="H732" t="str">
            <v>Int/MX250</v>
          </cell>
          <cell r="I732">
            <v>14</v>
          </cell>
          <cell r="J732" t="str">
            <v>1920x1080</v>
          </cell>
          <cell r="L732" t="str">
            <v>Standard</v>
          </cell>
          <cell r="M732" t="str">
            <v>_1</v>
          </cell>
          <cell r="P732">
            <v>1</v>
          </cell>
          <cell r="R732">
            <v>1</v>
          </cell>
          <cell r="S732">
            <v>1</v>
          </cell>
          <cell r="W732">
            <v>1</v>
          </cell>
          <cell r="AA732">
            <v>1</v>
          </cell>
          <cell r="AF732">
            <v>1</v>
          </cell>
          <cell r="AG732">
            <v>1</v>
          </cell>
          <cell r="AI732">
            <v>1</v>
          </cell>
        </row>
        <row r="733">
          <cell r="C733" t="str">
            <v>Inspiron 7548</v>
          </cell>
          <cell r="D733" t="str">
            <v>Full Size GM (15"&gt; Gamer GPU)</v>
          </cell>
          <cell r="E733" t="str">
            <v>Consumer</v>
          </cell>
          <cell r="F733" t="str">
            <v>Intel</v>
          </cell>
          <cell r="G733" t="str">
            <v>Broadwell</v>
          </cell>
          <cell r="H733" t="str">
            <v>R7 M270</v>
          </cell>
          <cell r="I733">
            <v>15</v>
          </cell>
          <cell r="J733" t="str">
            <v>1600x900</v>
          </cell>
          <cell r="L733" t="str">
            <v>Standard</v>
          </cell>
          <cell r="M733" t="str">
            <v>_1</v>
          </cell>
          <cell r="P733">
            <v>1</v>
          </cell>
          <cell r="T733">
            <v>1</v>
          </cell>
          <cell r="X733">
            <v>1</v>
          </cell>
          <cell r="AA733">
            <v>1</v>
          </cell>
          <cell r="AG733">
            <v>1</v>
          </cell>
          <cell r="AH733">
            <v>1</v>
          </cell>
        </row>
        <row r="734">
          <cell r="C734" t="str">
            <v>Inspiron 7548</v>
          </cell>
          <cell r="D734" t="str">
            <v>Full Size GM (15"&gt; Gamer GPU)</v>
          </cell>
          <cell r="E734" t="str">
            <v>Consumer</v>
          </cell>
          <cell r="F734" t="str">
            <v>Intel</v>
          </cell>
          <cell r="G734" t="str">
            <v>Broadwell</v>
          </cell>
          <cell r="H734" t="str">
            <v>R7 M270</v>
          </cell>
          <cell r="I734">
            <v>15</v>
          </cell>
          <cell r="J734" t="str">
            <v>1600x900</v>
          </cell>
          <cell r="L734" t="str">
            <v>Standard</v>
          </cell>
          <cell r="M734" t="str">
            <v>_1</v>
          </cell>
          <cell r="P734">
            <v>1</v>
          </cell>
          <cell r="T734">
            <v>1</v>
          </cell>
          <cell r="X734">
            <v>1</v>
          </cell>
          <cell r="AA734">
            <v>1</v>
          </cell>
          <cell r="AG734">
            <v>1</v>
          </cell>
          <cell r="AH734">
            <v>1</v>
          </cell>
        </row>
        <row r="735">
          <cell r="C735" t="str">
            <v>Inspiron 7559</v>
          </cell>
          <cell r="D735" t="str">
            <v>Full Size GM (15"&gt; Gamer GPU)</v>
          </cell>
          <cell r="E735" t="str">
            <v>Consumer</v>
          </cell>
          <cell r="F735" t="str">
            <v>Intel</v>
          </cell>
          <cell r="G735" t="str">
            <v>Skylake</v>
          </cell>
          <cell r="H735" t="str">
            <v>GTX980</v>
          </cell>
          <cell r="I735">
            <v>15</v>
          </cell>
          <cell r="J735" t="str">
            <v>1920x1080</v>
          </cell>
          <cell r="L735" t="str">
            <v>Standard</v>
          </cell>
          <cell r="M735" t="str">
            <v>_1</v>
          </cell>
          <cell r="P735">
            <v>1</v>
          </cell>
          <cell r="T735">
            <v>1</v>
          </cell>
          <cell r="X735">
            <v>1</v>
          </cell>
          <cell r="AA735">
            <v>1</v>
          </cell>
          <cell r="AG735">
            <v>1</v>
          </cell>
        </row>
        <row r="736">
          <cell r="C736" t="str">
            <v>Inspiron 7566</v>
          </cell>
          <cell r="D736" t="str">
            <v>Full Size GM (15"&gt; Gamer GPU)</v>
          </cell>
          <cell r="E736" t="str">
            <v>Consumer</v>
          </cell>
          <cell r="F736" t="str">
            <v>Intel</v>
          </cell>
          <cell r="G736" t="str">
            <v>Skylake</v>
          </cell>
          <cell r="H736" t="str">
            <v>GTX960</v>
          </cell>
          <cell r="I736">
            <v>15</v>
          </cell>
          <cell r="J736" t="str">
            <v>1920x1080</v>
          </cell>
          <cell r="L736" t="str">
            <v>Standard</v>
          </cell>
          <cell r="M736" t="str">
            <v>_1</v>
          </cell>
          <cell r="P736">
            <v>1</v>
          </cell>
          <cell r="T736">
            <v>1</v>
          </cell>
          <cell r="X736">
            <v>1</v>
          </cell>
          <cell r="AA736">
            <v>1</v>
          </cell>
          <cell r="AG736">
            <v>1</v>
          </cell>
          <cell r="AH736">
            <v>1</v>
          </cell>
        </row>
        <row r="737">
          <cell r="C737" t="str">
            <v>Inspiron 7567</v>
          </cell>
          <cell r="D737" t="str">
            <v>Full Size GM (15"&gt; Gamer GPU)</v>
          </cell>
          <cell r="E737" t="str">
            <v>Consumer</v>
          </cell>
          <cell r="F737" t="str">
            <v>Intel</v>
          </cell>
          <cell r="G737" t="str">
            <v>Kaby Lake</v>
          </cell>
          <cell r="H737" t="str">
            <v>GTX1050</v>
          </cell>
          <cell r="I737">
            <v>15</v>
          </cell>
          <cell r="J737" t="str">
            <v>1920x1080</v>
          </cell>
          <cell r="L737" t="str">
            <v>Standard</v>
          </cell>
          <cell r="M737" t="str">
            <v>_1</v>
          </cell>
          <cell r="P737">
            <v>1</v>
          </cell>
          <cell r="T737">
            <v>1</v>
          </cell>
          <cell r="X737">
            <v>1</v>
          </cell>
          <cell r="AA737">
            <v>1</v>
          </cell>
          <cell r="AG737">
            <v>1</v>
          </cell>
          <cell r="AH737">
            <v>1</v>
          </cell>
        </row>
        <row r="738">
          <cell r="C738" t="str">
            <v>Inspiron 7568</v>
          </cell>
          <cell r="D738" t="str">
            <v>Full Size LE (15"&gt;, Int GPU)</v>
          </cell>
          <cell r="E738" t="str">
            <v>Consumer</v>
          </cell>
          <cell r="F738" t="str">
            <v>Intel</v>
          </cell>
          <cell r="G738" t="str">
            <v>Skylake</v>
          </cell>
          <cell r="H738" t="str">
            <v>Int</v>
          </cell>
          <cell r="I738">
            <v>15</v>
          </cell>
          <cell r="J738" t="str">
            <v>1920x1080</v>
          </cell>
          <cell r="K738" t="str">
            <v>Touch</v>
          </cell>
          <cell r="L738" t="str">
            <v>Standard</v>
          </cell>
          <cell r="M738" t="str">
            <v>_1</v>
          </cell>
          <cell r="P738">
            <v>1</v>
          </cell>
          <cell r="R738">
            <v>1</v>
          </cell>
          <cell r="U738">
            <v>1</v>
          </cell>
          <cell r="X738">
            <v>1</v>
          </cell>
          <cell r="AA738">
            <v>1</v>
          </cell>
          <cell r="AH738">
            <v>1</v>
          </cell>
        </row>
        <row r="739">
          <cell r="C739" t="str">
            <v>Inspiron 7577</v>
          </cell>
          <cell r="D739" t="str">
            <v>Full Size GM (15"&gt; Gamer GPU)</v>
          </cell>
          <cell r="E739" t="str">
            <v>Consumer</v>
          </cell>
          <cell r="F739" t="str">
            <v>Intel</v>
          </cell>
          <cell r="G739" t="str">
            <v>Kaby Lake</v>
          </cell>
          <cell r="H739" t="str">
            <v>GTX1050/GTX1060</v>
          </cell>
          <cell r="I739">
            <v>15</v>
          </cell>
          <cell r="J739" t="str">
            <v>1920x1080</v>
          </cell>
          <cell r="L739" t="str">
            <v>Standard</v>
          </cell>
          <cell r="M739" t="str">
            <v>_1</v>
          </cell>
          <cell r="P739">
            <v>1</v>
          </cell>
          <cell r="T739">
            <v>1</v>
          </cell>
          <cell r="X739">
            <v>1</v>
          </cell>
          <cell r="AA739">
            <v>1</v>
          </cell>
          <cell r="AG739">
            <v>1</v>
          </cell>
          <cell r="AH739">
            <v>1</v>
          </cell>
        </row>
        <row r="740">
          <cell r="C740" t="str">
            <v>Inspiron 7746</v>
          </cell>
          <cell r="D740" t="str">
            <v>Full Size GM (15"&gt; Gamer GPU)</v>
          </cell>
          <cell r="E740" t="str">
            <v>Consumer</v>
          </cell>
          <cell r="F740" t="str">
            <v>Intel</v>
          </cell>
          <cell r="G740" t="str">
            <v>Broadwell</v>
          </cell>
          <cell r="H740" t="str">
            <v>GT845</v>
          </cell>
          <cell r="I740">
            <v>17</v>
          </cell>
          <cell r="J740" t="str">
            <v>1600x900/1920x1080</v>
          </cell>
          <cell r="K740" t="str">
            <v>Touch</v>
          </cell>
          <cell r="L740" t="str">
            <v>Standard</v>
          </cell>
          <cell r="M740" t="str">
            <v>_1</v>
          </cell>
          <cell r="P740">
            <v>1</v>
          </cell>
          <cell r="S740">
            <v>1</v>
          </cell>
          <cell r="T740">
            <v>1</v>
          </cell>
          <cell r="Y740">
            <v>1</v>
          </cell>
          <cell r="AA740">
            <v>1</v>
          </cell>
          <cell r="AG740">
            <v>1</v>
          </cell>
          <cell r="AH740">
            <v>1</v>
          </cell>
        </row>
        <row r="741">
          <cell r="C741" t="str">
            <v>Inspiron 7778</v>
          </cell>
          <cell r="D741" t="str">
            <v>Full Size GM (15"&gt; Gamer GPU)</v>
          </cell>
          <cell r="E741" t="str">
            <v>Consumer</v>
          </cell>
          <cell r="F741" t="str">
            <v>Intel</v>
          </cell>
          <cell r="G741" t="str">
            <v>Skylake</v>
          </cell>
          <cell r="H741" t="str">
            <v>GT940</v>
          </cell>
          <cell r="I741">
            <v>17</v>
          </cell>
          <cell r="J741" t="str">
            <v>1920x1080</v>
          </cell>
          <cell r="K741" t="str">
            <v>Touch</v>
          </cell>
          <cell r="L741" t="str">
            <v>Standard</v>
          </cell>
          <cell r="M741" t="str">
            <v>_1</v>
          </cell>
          <cell r="P741">
            <v>1</v>
          </cell>
          <cell r="S741">
            <v>1</v>
          </cell>
          <cell r="U741">
            <v>1</v>
          </cell>
          <cell r="Y741">
            <v>1</v>
          </cell>
          <cell r="AA741">
            <v>1</v>
          </cell>
          <cell r="AG741">
            <v>1</v>
          </cell>
          <cell r="AH741">
            <v>1</v>
          </cell>
        </row>
        <row r="742">
          <cell r="C742" t="str">
            <v>Inspiron 7779</v>
          </cell>
          <cell r="D742" t="str">
            <v>Full Size GM (15"&gt; Gamer GPU)</v>
          </cell>
          <cell r="E742" t="str">
            <v>Consumer</v>
          </cell>
          <cell r="F742" t="str">
            <v>Intel</v>
          </cell>
          <cell r="G742" t="str">
            <v>Kaby Lake</v>
          </cell>
          <cell r="H742" t="str">
            <v>GT940</v>
          </cell>
          <cell r="I742">
            <v>17</v>
          </cell>
          <cell r="J742" t="str">
            <v>1920x1080</v>
          </cell>
          <cell r="K742" t="str">
            <v>Touch</v>
          </cell>
          <cell r="L742" t="str">
            <v>Standard</v>
          </cell>
          <cell r="M742" t="str">
            <v>_1</v>
          </cell>
          <cell r="P742">
            <v>1</v>
          </cell>
          <cell r="S742">
            <v>1</v>
          </cell>
          <cell r="U742">
            <v>1</v>
          </cell>
          <cell r="Y742">
            <v>1</v>
          </cell>
          <cell r="AA742">
            <v>1</v>
          </cell>
          <cell r="AG742">
            <v>1</v>
          </cell>
          <cell r="AH742">
            <v>1</v>
          </cell>
        </row>
        <row r="743">
          <cell r="C743" t="str">
            <v>Inspiron G3 15-3500</v>
          </cell>
          <cell r="D743" t="str">
            <v>Full Size GM (15"&gt; Gamer GPU)</v>
          </cell>
          <cell r="E743" t="str">
            <v>Consumer</v>
          </cell>
          <cell r="F743" t="str">
            <v>Intel</v>
          </cell>
          <cell r="G743" t="str">
            <v>Comet Lake-H</v>
          </cell>
          <cell r="H743" t="str">
            <v>GTX1650/GTX1650/RTX2060</v>
          </cell>
          <cell r="I743">
            <v>15</v>
          </cell>
          <cell r="J743" t="str">
            <v>1920x1080</v>
          </cell>
          <cell r="L743" t="str">
            <v>Standard</v>
          </cell>
          <cell r="M743" t="str">
            <v>_7</v>
          </cell>
          <cell r="N743" t="str">
            <v>7 20</v>
          </cell>
          <cell r="Q743">
            <v>1</v>
          </cell>
          <cell r="T743">
            <v>1</v>
          </cell>
          <cell r="X743">
            <v>1</v>
          </cell>
          <cell r="AG743">
            <v>1</v>
          </cell>
          <cell r="AH743">
            <v>1</v>
          </cell>
        </row>
        <row r="744">
          <cell r="C744" t="str">
            <v>Inspiron G3 15-3590</v>
          </cell>
          <cell r="D744" t="str">
            <v>Full Size GM (15"&gt; Gamer GPU)</v>
          </cell>
          <cell r="E744" t="str">
            <v>Consumer</v>
          </cell>
          <cell r="F744" t="str">
            <v>Intel</v>
          </cell>
          <cell r="G744" t="str">
            <v>Coffee Lake</v>
          </cell>
          <cell r="H744" t="str">
            <v>GTX1650/GTX1660</v>
          </cell>
          <cell r="I744">
            <v>15</v>
          </cell>
          <cell r="J744" t="str">
            <v>1920x1080</v>
          </cell>
          <cell r="L744" t="str">
            <v>Standard</v>
          </cell>
          <cell r="M744" t="str">
            <v>_1</v>
          </cell>
          <cell r="Q744">
            <v>1</v>
          </cell>
          <cell r="T744">
            <v>1</v>
          </cell>
          <cell r="X744">
            <v>1</v>
          </cell>
          <cell r="AG744">
            <v>1</v>
          </cell>
          <cell r="AH744">
            <v>1</v>
          </cell>
        </row>
        <row r="745">
          <cell r="C745" t="str">
            <v>Inspiron G3 17-3779</v>
          </cell>
          <cell r="D745" t="str">
            <v>Full Size GM (15"&gt; Gamer GPU)</v>
          </cell>
          <cell r="E745" t="str">
            <v>Consumer</v>
          </cell>
          <cell r="F745" t="str">
            <v>Intel</v>
          </cell>
          <cell r="G745" t="str">
            <v>Coffee Lake</v>
          </cell>
          <cell r="H745" t="str">
            <v>RTX</v>
          </cell>
          <cell r="I745">
            <v>17</v>
          </cell>
          <cell r="J745" t="str">
            <v>1920x1080</v>
          </cell>
          <cell r="L745" t="str">
            <v>Standard</v>
          </cell>
          <cell r="M745" t="str">
            <v>_1</v>
          </cell>
          <cell r="Q745">
            <v>1</v>
          </cell>
          <cell r="T745">
            <v>1</v>
          </cell>
          <cell r="Y745">
            <v>1</v>
          </cell>
          <cell r="AG745">
            <v>1</v>
          </cell>
          <cell r="AH745">
            <v>1</v>
          </cell>
        </row>
        <row r="746">
          <cell r="C746" t="str">
            <v>Inspiron G3 17-5348</v>
          </cell>
          <cell r="D746" t="str">
            <v>Full Size GM (15"&gt; Gamer GPU)</v>
          </cell>
          <cell r="E746" t="str">
            <v>Consumer</v>
          </cell>
          <cell r="F746" t="str">
            <v>Intel</v>
          </cell>
          <cell r="G746" t="str">
            <v>Coffee Lake</v>
          </cell>
          <cell r="H746" t="str">
            <v>GTX1050 Ti</v>
          </cell>
          <cell r="I746">
            <v>17</v>
          </cell>
          <cell r="J746" t="str">
            <v>1920x1080</v>
          </cell>
          <cell r="L746" t="str">
            <v>Standard</v>
          </cell>
          <cell r="M746" t="str">
            <v>_1</v>
          </cell>
          <cell r="Q746">
            <v>1</v>
          </cell>
          <cell r="T746">
            <v>1</v>
          </cell>
          <cell r="Y746">
            <v>1</v>
          </cell>
          <cell r="AG746">
            <v>1</v>
          </cell>
          <cell r="AH746">
            <v>1</v>
          </cell>
        </row>
        <row r="747">
          <cell r="C747" t="str">
            <v>Inspiron G5 15-5000</v>
          </cell>
          <cell r="D747" t="str">
            <v>Full Size GM (15"&gt; Gamer GPU)</v>
          </cell>
          <cell r="E747" t="str">
            <v>Consumer</v>
          </cell>
          <cell r="F747" t="str">
            <v>Intel</v>
          </cell>
          <cell r="G747" t="str">
            <v>Comet Lake-H</v>
          </cell>
          <cell r="H747" t="str">
            <v>RTX2060</v>
          </cell>
          <cell r="I747">
            <v>15</v>
          </cell>
          <cell r="J747" t="str">
            <v>1920x1080</v>
          </cell>
          <cell r="L747" t="str">
            <v>Standard</v>
          </cell>
          <cell r="M747" t="str">
            <v>_8</v>
          </cell>
          <cell r="N747" t="str">
            <v>8 20</v>
          </cell>
          <cell r="Q747">
            <v>1</v>
          </cell>
          <cell r="T747">
            <v>1</v>
          </cell>
          <cell r="X747">
            <v>1</v>
          </cell>
          <cell r="AG747">
            <v>1</v>
          </cell>
        </row>
        <row r="748">
          <cell r="C748" t="str">
            <v>Inspiron G5 15-5500</v>
          </cell>
          <cell r="D748" t="str">
            <v>Full Size GM (15"&gt; Gamer GPU)</v>
          </cell>
          <cell r="E748" t="str">
            <v>Consumer</v>
          </cell>
          <cell r="F748" t="str">
            <v>Intel</v>
          </cell>
          <cell r="G748" t="str">
            <v>Comet Lake-H</v>
          </cell>
          <cell r="H748" t="str">
            <v>GTX1650/RTX2060/RTX2070</v>
          </cell>
          <cell r="I748">
            <v>15</v>
          </cell>
          <cell r="J748" t="str">
            <v>1920x1080</v>
          </cell>
          <cell r="L748" t="str">
            <v>Standard</v>
          </cell>
          <cell r="M748" t="str">
            <v>_7</v>
          </cell>
          <cell r="N748" t="str">
            <v>7 20</v>
          </cell>
          <cell r="Q748">
            <v>1</v>
          </cell>
          <cell r="T748">
            <v>1</v>
          </cell>
          <cell r="X748">
            <v>1</v>
          </cell>
          <cell r="AG748">
            <v>1</v>
          </cell>
          <cell r="AH748">
            <v>1</v>
          </cell>
        </row>
        <row r="749">
          <cell r="C749" t="str">
            <v>Inspiron G5 15-5505</v>
          </cell>
          <cell r="D749" t="str">
            <v>Full Size GM (15"&gt; Gamer GPU)</v>
          </cell>
          <cell r="E749" t="str">
            <v>Consumer</v>
          </cell>
          <cell r="F749" t="str">
            <v>AMD</v>
          </cell>
          <cell r="G749" t="str">
            <v>Ryzen</v>
          </cell>
          <cell r="H749" t="str">
            <v>RX 5600M</v>
          </cell>
          <cell r="I749">
            <v>15</v>
          </cell>
          <cell r="J749" t="str">
            <v>1920x1080</v>
          </cell>
          <cell r="L749" t="str">
            <v>Standard</v>
          </cell>
          <cell r="M749" t="str">
            <v>_15</v>
          </cell>
          <cell r="P749">
            <v>1</v>
          </cell>
          <cell r="T749">
            <v>1</v>
          </cell>
          <cell r="X749">
            <v>1</v>
          </cell>
          <cell r="AG749">
            <v>1</v>
          </cell>
          <cell r="AH749">
            <v>1</v>
          </cell>
        </row>
        <row r="750">
          <cell r="C750" t="str">
            <v>Inspiron G5 15-5590</v>
          </cell>
          <cell r="D750" t="str">
            <v>Full Size GM (15"&gt; Gamer GPU)</v>
          </cell>
          <cell r="E750" t="str">
            <v>Consumer</v>
          </cell>
          <cell r="F750" t="str">
            <v>Intel</v>
          </cell>
          <cell r="G750" t="str">
            <v>Coffee Lake</v>
          </cell>
          <cell r="H750" t="str">
            <v>GTX1660/RTX2060/RTX2070</v>
          </cell>
          <cell r="I750">
            <v>15</v>
          </cell>
          <cell r="J750" t="str">
            <v>1920x1080</v>
          </cell>
          <cell r="L750" t="str">
            <v>Standard</v>
          </cell>
          <cell r="M750" t="str">
            <v>_1</v>
          </cell>
          <cell r="Q750">
            <v>1</v>
          </cell>
          <cell r="T750">
            <v>1</v>
          </cell>
          <cell r="X750">
            <v>1</v>
          </cell>
          <cell r="AG750">
            <v>1</v>
          </cell>
          <cell r="AH750">
            <v>1</v>
          </cell>
        </row>
        <row r="751">
          <cell r="C751" t="str">
            <v>Inspiron G5 15-6000</v>
          </cell>
          <cell r="D751" t="str">
            <v>Full Size GM (15"&gt; Gamer GPU)</v>
          </cell>
          <cell r="E751" t="str">
            <v>Consumer</v>
          </cell>
          <cell r="F751" t="str">
            <v>Intel</v>
          </cell>
          <cell r="G751" t="str">
            <v>Comet Lake-H</v>
          </cell>
          <cell r="H751" t="str">
            <v>RTX2070</v>
          </cell>
          <cell r="I751">
            <v>15</v>
          </cell>
          <cell r="J751" t="str">
            <v>1920x1080</v>
          </cell>
          <cell r="L751" t="str">
            <v>Standard</v>
          </cell>
          <cell r="M751" t="str">
            <v>_7</v>
          </cell>
          <cell r="N751" t="str">
            <v>7 20</v>
          </cell>
          <cell r="Q751">
            <v>1</v>
          </cell>
          <cell r="T751">
            <v>1</v>
          </cell>
          <cell r="X751">
            <v>1</v>
          </cell>
          <cell r="AG751">
            <v>1</v>
          </cell>
        </row>
        <row r="752">
          <cell r="C752" t="str">
            <v>Inspiron G7 15-7500</v>
          </cell>
          <cell r="D752" t="str">
            <v>Full Size GM (15"&gt; Gamer GPU)</v>
          </cell>
          <cell r="E752" t="str">
            <v>Consumer</v>
          </cell>
          <cell r="F752" t="str">
            <v>Intel</v>
          </cell>
          <cell r="G752" t="str">
            <v>Comet Lake-H</v>
          </cell>
          <cell r="H752" t="str">
            <v>RTX2070</v>
          </cell>
          <cell r="I752">
            <v>15</v>
          </cell>
          <cell r="J752" t="str">
            <v>1920x1080/3840x2160</v>
          </cell>
          <cell r="L752" t="str">
            <v>Standard</v>
          </cell>
          <cell r="M752" t="str">
            <v>_12</v>
          </cell>
          <cell r="Q752">
            <v>1</v>
          </cell>
          <cell r="T752">
            <v>1</v>
          </cell>
          <cell r="X752">
            <v>1</v>
          </cell>
          <cell r="AG752">
            <v>1</v>
          </cell>
        </row>
        <row r="753">
          <cell r="C753" t="str">
            <v>Inspiron G7 15-7590</v>
          </cell>
          <cell r="D753" t="str">
            <v>Full Size GM (15"&gt; Gamer GPU)</v>
          </cell>
          <cell r="E753" t="str">
            <v>Consumer</v>
          </cell>
          <cell r="F753" t="str">
            <v>Intel</v>
          </cell>
          <cell r="G753" t="str">
            <v>Coffee Lake</v>
          </cell>
          <cell r="H753" t="str">
            <v>GTX1050/GTX1650</v>
          </cell>
          <cell r="I753">
            <v>15</v>
          </cell>
          <cell r="J753" t="str">
            <v>1920x1080</v>
          </cell>
          <cell r="L753" t="str">
            <v>Standard</v>
          </cell>
          <cell r="M753" t="str">
            <v>_1</v>
          </cell>
          <cell r="Q753">
            <v>1</v>
          </cell>
          <cell r="T753">
            <v>1</v>
          </cell>
          <cell r="X753">
            <v>1</v>
          </cell>
          <cell r="AG753">
            <v>1</v>
          </cell>
          <cell r="AH753">
            <v>1</v>
          </cell>
        </row>
        <row r="754">
          <cell r="C754" t="str">
            <v>Inspiron G7 17-7700</v>
          </cell>
          <cell r="D754" t="str">
            <v>Full Size GM (15"&gt; Gamer GPU)</v>
          </cell>
          <cell r="E754" t="str">
            <v>Consumer</v>
          </cell>
          <cell r="F754" t="str">
            <v>Intel</v>
          </cell>
          <cell r="G754" t="str">
            <v>Comet Lake-H</v>
          </cell>
          <cell r="H754" t="str">
            <v>GTX1660/RTX2060/RTX2070</v>
          </cell>
          <cell r="I754">
            <v>17</v>
          </cell>
          <cell r="J754" t="str">
            <v>1920x1080</v>
          </cell>
          <cell r="L754" t="str">
            <v>Standard</v>
          </cell>
          <cell r="M754" t="str">
            <v>_9</v>
          </cell>
          <cell r="Q754">
            <v>1</v>
          </cell>
          <cell r="T754">
            <v>1</v>
          </cell>
          <cell r="Y754">
            <v>1</v>
          </cell>
          <cell r="AG754">
            <v>1</v>
          </cell>
          <cell r="AH754">
            <v>1</v>
          </cell>
        </row>
        <row r="755">
          <cell r="C755" t="str">
            <v>Inspiron G7 17-7790</v>
          </cell>
          <cell r="D755" t="str">
            <v>Full Size GM (15"&gt; Gamer GPU)</v>
          </cell>
          <cell r="E755" t="str">
            <v>Consumer</v>
          </cell>
          <cell r="F755" t="str">
            <v>Intel</v>
          </cell>
          <cell r="G755" t="str">
            <v>Coffee Lake</v>
          </cell>
          <cell r="H755" t="str">
            <v>GTX1660/RTX2070/RTX2080</v>
          </cell>
          <cell r="I755">
            <v>17</v>
          </cell>
          <cell r="J755" t="str">
            <v>1920x1080</v>
          </cell>
          <cell r="L755" t="str">
            <v>Standard</v>
          </cell>
          <cell r="M755" t="str">
            <v>_1</v>
          </cell>
          <cell r="Q755">
            <v>1</v>
          </cell>
          <cell r="T755">
            <v>1</v>
          </cell>
          <cell r="Y755">
            <v>1</v>
          </cell>
          <cell r="AG755">
            <v>1</v>
          </cell>
          <cell r="AH755">
            <v>1</v>
          </cell>
        </row>
        <row r="756">
          <cell r="C756" t="str">
            <v>Latitude 3190</v>
          </cell>
          <cell r="D756" t="str">
            <v>Mini (&lt;12")</v>
          </cell>
          <cell r="E756" t="str">
            <v>Commercial</v>
          </cell>
          <cell r="F756" t="str">
            <v>Intel</v>
          </cell>
          <cell r="G756" t="str">
            <v>Gemini Lake</v>
          </cell>
          <cell r="H756" t="str">
            <v>Int</v>
          </cell>
          <cell r="I756">
            <v>11</v>
          </cell>
          <cell r="J756" t="str">
            <v>1366x768</v>
          </cell>
          <cell r="K756" t="str">
            <v>Touch</v>
          </cell>
          <cell r="L756" t="str">
            <v>Budget</v>
          </cell>
          <cell r="M756" t="str">
            <v>_6</v>
          </cell>
          <cell r="N756" t="str">
            <v>6 20</v>
          </cell>
          <cell r="O756">
            <v>1</v>
          </cell>
          <cell r="R756">
            <v>1</v>
          </cell>
          <cell r="U756">
            <v>1</v>
          </cell>
          <cell r="V756">
            <v>1</v>
          </cell>
          <cell r="AE756">
            <v>1</v>
          </cell>
        </row>
        <row r="757">
          <cell r="C757" t="str">
            <v>Latitude 3300</v>
          </cell>
          <cell r="D757" t="str">
            <v>Light (13"-14")</v>
          </cell>
          <cell r="E757" t="str">
            <v>Commercial</v>
          </cell>
          <cell r="F757" t="str">
            <v>Intel</v>
          </cell>
          <cell r="G757" t="str">
            <v>Kaby Lake</v>
          </cell>
          <cell r="H757" t="str">
            <v>Int</v>
          </cell>
          <cell r="I757">
            <v>13</v>
          </cell>
          <cell r="J757" t="str">
            <v>1366x768</v>
          </cell>
          <cell r="L757" t="str">
            <v>Standard</v>
          </cell>
          <cell r="M757" t="str">
            <v>_1</v>
          </cell>
          <cell r="P757">
            <v>1</v>
          </cell>
          <cell r="R757">
            <v>1</v>
          </cell>
          <cell r="W757">
            <v>1</v>
          </cell>
          <cell r="AC757">
            <v>1</v>
          </cell>
          <cell r="AE757">
            <v>1</v>
          </cell>
          <cell r="AI757">
            <v>1</v>
          </cell>
        </row>
        <row r="758">
          <cell r="C758" t="str">
            <v>Latitude 3301</v>
          </cell>
          <cell r="D758" t="str">
            <v>Light (13"-14")</v>
          </cell>
          <cell r="E758" t="str">
            <v>Commercial</v>
          </cell>
          <cell r="F758" t="str">
            <v>Intel</v>
          </cell>
          <cell r="G758" t="str">
            <v>Whiskey Lake</v>
          </cell>
          <cell r="H758" t="str">
            <v>Int</v>
          </cell>
          <cell r="I758">
            <v>13</v>
          </cell>
          <cell r="J758" t="str">
            <v>1920x1080</v>
          </cell>
          <cell r="L758" t="str">
            <v>Standard</v>
          </cell>
          <cell r="M758" t="str">
            <v>_1</v>
          </cell>
          <cell r="P758">
            <v>1</v>
          </cell>
          <cell r="R758">
            <v>1</v>
          </cell>
          <cell r="W758">
            <v>1</v>
          </cell>
          <cell r="AC758">
            <v>1</v>
          </cell>
          <cell r="AE758">
            <v>1</v>
          </cell>
          <cell r="AI758">
            <v>1</v>
          </cell>
        </row>
        <row r="759">
          <cell r="C759" t="str">
            <v>Latitude 3310</v>
          </cell>
          <cell r="D759" t="str">
            <v>Light (13"-14")</v>
          </cell>
          <cell r="E759" t="str">
            <v>Commercial</v>
          </cell>
          <cell r="F759" t="str">
            <v>Intel</v>
          </cell>
          <cell r="G759" t="str">
            <v>Whiskey Lake</v>
          </cell>
          <cell r="H759" t="str">
            <v>Int</v>
          </cell>
          <cell r="I759">
            <v>13</v>
          </cell>
          <cell r="J759" t="str">
            <v>1366x768/1920x1080</v>
          </cell>
          <cell r="L759" t="str">
            <v>Standard</v>
          </cell>
          <cell r="M759" t="str">
            <v>_6</v>
          </cell>
          <cell r="N759" t="str">
            <v>6 20</v>
          </cell>
          <cell r="P759">
            <v>1</v>
          </cell>
          <cell r="R759">
            <v>1</v>
          </cell>
          <cell r="W759">
            <v>1</v>
          </cell>
          <cell r="AE759">
            <v>1</v>
          </cell>
          <cell r="AI759">
            <v>1</v>
          </cell>
        </row>
        <row r="760">
          <cell r="C760" t="str">
            <v>Latitude 3400</v>
          </cell>
          <cell r="D760" t="str">
            <v>Light (13"-14")</v>
          </cell>
          <cell r="E760" t="str">
            <v>Commercial</v>
          </cell>
          <cell r="F760" t="str">
            <v>Intel</v>
          </cell>
          <cell r="G760" t="str">
            <v>Whiskey Lake</v>
          </cell>
          <cell r="H760" t="str">
            <v>Int</v>
          </cell>
          <cell r="I760">
            <v>14</v>
          </cell>
          <cell r="J760" t="str">
            <v>1920x1080</v>
          </cell>
          <cell r="L760" t="str">
            <v>Standard</v>
          </cell>
          <cell r="M760" t="str">
            <v>_1</v>
          </cell>
          <cell r="P760">
            <v>1</v>
          </cell>
          <cell r="R760">
            <v>1</v>
          </cell>
          <cell r="W760">
            <v>1</v>
          </cell>
          <cell r="AC760">
            <v>1</v>
          </cell>
          <cell r="AF760">
            <v>1</v>
          </cell>
          <cell r="AI760">
            <v>1</v>
          </cell>
        </row>
        <row r="761">
          <cell r="C761" t="str">
            <v>Latitude 3410</v>
          </cell>
          <cell r="D761" t="str">
            <v>Light (13"-14")</v>
          </cell>
          <cell r="E761" t="str">
            <v>Commercial</v>
          </cell>
          <cell r="F761" t="str">
            <v>Intel</v>
          </cell>
          <cell r="G761" t="str">
            <v>Comet Lake</v>
          </cell>
          <cell r="H761" t="str">
            <v>Int</v>
          </cell>
          <cell r="I761">
            <v>14</v>
          </cell>
          <cell r="J761" t="str">
            <v>1920x1080</v>
          </cell>
          <cell r="L761" t="str">
            <v>Standard</v>
          </cell>
          <cell r="M761" t="str">
            <v>_8</v>
          </cell>
          <cell r="N761" t="str">
            <v>8 20</v>
          </cell>
          <cell r="P761">
            <v>1</v>
          </cell>
          <cell r="R761">
            <v>1</v>
          </cell>
          <cell r="W761">
            <v>1</v>
          </cell>
          <cell r="AC761">
            <v>1</v>
          </cell>
          <cell r="AF761">
            <v>1</v>
          </cell>
          <cell r="AI761">
            <v>1</v>
          </cell>
        </row>
        <row r="762">
          <cell r="C762" t="str">
            <v>Latitude 3490</v>
          </cell>
          <cell r="D762" t="str">
            <v>Light (13"-14")</v>
          </cell>
          <cell r="E762" t="str">
            <v>Commercial</v>
          </cell>
          <cell r="F762" t="str">
            <v>Intel</v>
          </cell>
          <cell r="G762" t="str">
            <v>Kaby Lake Refresh</v>
          </cell>
          <cell r="H762" t="str">
            <v>Int</v>
          </cell>
          <cell r="I762">
            <v>14</v>
          </cell>
          <cell r="J762" t="str">
            <v>1366x768</v>
          </cell>
          <cell r="L762" t="str">
            <v>Standard</v>
          </cell>
          <cell r="M762" t="str">
            <v>_1</v>
          </cell>
          <cell r="P762">
            <v>1</v>
          </cell>
          <cell r="R762">
            <v>1</v>
          </cell>
          <cell r="W762">
            <v>1</v>
          </cell>
          <cell r="AC762">
            <v>1</v>
          </cell>
          <cell r="AF762">
            <v>1</v>
          </cell>
          <cell r="AI762">
            <v>1</v>
          </cell>
        </row>
        <row r="763">
          <cell r="C763" t="str">
            <v>Latitude 3500</v>
          </cell>
          <cell r="D763" t="str">
            <v>Full Size LE (15"&gt;, Int GPU)</v>
          </cell>
          <cell r="E763" t="str">
            <v>Commercial</v>
          </cell>
          <cell r="F763" t="str">
            <v>Intel</v>
          </cell>
          <cell r="G763" t="str">
            <v>Whiskey Lake</v>
          </cell>
          <cell r="H763" t="str">
            <v>Int</v>
          </cell>
          <cell r="I763">
            <v>15</v>
          </cell>
          <cell r="J763" t="str">
            <v>1920x1080</v>
          </cell>
          <cell r="L763" t="str">
            <v>Standard</v>
          </cell>
          <cell r="M763" t="str">
            <v>_1</v>
          </cell>
          <cell r="P763">
            <v>1</v>
          </cell>
          <cell r="R763">
            <v>1</v>
          </cell>
          <cell r="X763">
            <v>1</v>
          </cell>
          <cell r="AC763">
            <v>1</v>
          </cell>
          <cell r="AF763">
            <v>1</v>
          </cell>
        </row>
        <row r="764">
          <cell r="C764" t="str">
            <v>Latitude 3510</v>
          </cell>
          <cell r="D764" t="str">
            <v>Full Size MS (15"&gt;, Mainstream Ex. GPU)</v>
          </cell>
          <cell r="E764" t="str">
            <v>Commercial</v>
          </cell>
          <cell r="F764" t="str">
            <v>Intel</v>
          </cell>
          <cell r="G764" t="str">
            <v>Comet Lake</v>
          </cell>
          <cell r="H764" t="str">
            <v>Int/RX640</v>
          </cell>
          <cell r="I764">
            <v>15</v>
          </cell>
          <cell r="J764" t="str">
            <v>1920x1080</v>
          </cell>
          <cell r="L764" t="str">
            <v>Standard</v>
          </cell>
          <cell r="M764" t="str">
            <v>_8</v>
          </cell>
          <cell r="N764" t="str">
            <v>8 20</v>
          </cell>
          <cell r="P764">
            <v>1</v>
          </cell>
          <cell r="R764">
            <v>1</v>
          </cell>
          <cell r="S764">
            <v>1</v>
          </cell>
          <cell r="X764">
            <v>1</v>
          </cell>
          <cell r="AC764">
            <v>1</v>
          </cell>
          <cell r="AF764">
            <v>1</v>
          </cell>
          <cell r="AG764">
            <v>1</v>
          </cell>
        </row>
        <row r="765">
          <cell r="C765" t="str">
            <v>Latitude 3590</v>
          </cell>
          <cell r="D765" t="str">
            <v>Full Size MS (15"&gt;, Mainstream Ex. GPU)</v>
          </cell>
          <cell r="E765" t="str">
            <v>Commercial</v>
          </cell>
          <cell r="F765" t="str">
            <v>Intel</v>
          </cell>
          <cell r="G765" t="str">
            <v>Kaby Lake Refresh</v>
          </cell>
          <cell r="H765" t="str">
            <v>Int/530</v>
          </cell>
          <cell r="I765">
            <v>15</v>
          </cell>
          <cell r="J765" t="str">
            <v>1366x768/1920x1080</v>
          </cell>
          <cell r="L765" t="str">
            <v>Standard</v>
          </cell>
          <cell r="M765" t="str">
            <v>_1</v>
          </cell>
          <cell r="P765">
            <v>1</v>
          </cell>
          <cell r="R765">
            <v>1</v>
          </cell>
          <cell r="S765">
            <v>1</v>
          </cell>
          <cell r="X765">
            <v>1</v>
          </cell>
          <cell r="AC765">
            <v>1</v>
          </cell>
          <cell r="AF765">
            <v>1</v>
          </cell>
          <cell r="AG765">
            <v>1</v>
          </cell>
        </row>
        <row r="766">
          <cell r="C766" t="str">
            <v>Latitude 5290</v>
          </cell>
          <cell r="D766" t="str">
            <v>Mini (&lt;12")</v>
          </cell>
          <cell r="E766" t="str">
            <v>Commercial</v>
          </cell>
          <cell r="F766" t="str">
            <v>Intel</v>
          </cell>
          <cell r="G766" t="str">
            <v>Kaby Lake Refresh</v>
          </cell>
          <cell r="H766" t="str">
            <v>Int</v>
          </cell>
          <cell r="I766">
            <v>12</v>
          </cell>
          <cell r="J766" t="str">
            <v>1366x768</v>
          </cell>
          <cell r="L766" t="str">
            <v>Standard</v>
          </cell>
          <cell r="M766" t="str">
            <v>_1</v>
          </cell>
          <cell r="P766">
            <v>1</v>
          </cell>
          <cell r="R766">
            <v>1</v>
          </cell>
          <cell r="V766">
            <v>1</v>
          </cell>
          <cell r="AB766">
            <v>1</v>
          </cell>
          <cell r="AE766">
            <v>1</v>
          </cell>
          <cell r="AI766">
            <v>1</v>
          </cell>
        </row>
        <row r="767">
          <cell r="C767" t="str">
            <v>Latitude 5300</v>
          </cell>
          <cell r="D767" t="str">
            <v>Light (13"-14")</v>
          </cell>
          <cell r="E767" t="str">
            <v>Commercial</v>
          </cell>
          <cell r="F767" t="str">
            <v>Intel</v>
          </cell>
          <cell r="G767" t="str">
            <v>Whiskey Lake</v>
          </cell>
          <cell r="H767" t="str">
            <v>Int</v>
          </cell>
          <cell r="I767">
            <v>13</v>
          </cell>
          <cell r="J767" t="str">
            <v>1366x768</v>
          </cell>
          <cell r="L767" t="str">
            <v>Standard</v>
          </cell>
          <cell r="M767" t="str">
            <v>_1</v>
          </cell>
          <cell r="P767">
            <v>1</v>
          </cell>
          <cell r="R767">
            <v>1</v>
          </cell>
          <cell r="W767">
            <v>1</v>
          </cell>
          <cell r="AB767">
            <v>1</v>
          </cell>
          <cell r="AE767">
            <v>1</v>
          </cell>
          <cell r="AI767">
            <v>1</v>
          </cell>
        </row>
        <row r="768">
          <cell r="C768" t="str">
            <v>Latitude 5300 2-in-1</v>
          </cell>
          <cell r="D768" t="str">
            <v>Light (13"-14")</v>
          </cell>
          <cell r="E768" t="str">
            <v>Commercial</v>
          </cell>
          <cell r="F768" t="str">
            <v>Intel</v>
          </cell>
          <cell r="G768" t="str">
            <v>Whiskey Lake</v>
          </cell>
          <cell r="H768" t="str">
            <v>Int</v>
          </cell>
          <cell r="I768">
            <v>13</v>
          </cell>
          <cell r="J768" t="str">
            <v>1920x1080</v>
          </cell>
          <cell r="K768" t="str">
            <v>Touch</v>
          </cell>
          <cell r="L768" t="str">
            <v>Standard</v>
          </cell>
          <cell r="M768" t="str">
            <v>_6</v>
          </cell>
          <cell r="N768" t="str">
            <v>6 20</v>
          </cell>
          <cell r="P768">
            <v>1</v>
          </cell>
          <cell r="R768">
            <v>1</v>
          </cell>
          <cell r="U768">
            <v>1</v>
          </cell>
          <cell r="W768">
            <v>1</v>
          </cell>
          <cell r="AB768">
            <v>1</v>
          </cell>
          <cell r="AE768">
            <v>1</v>
          </cell>
          <cell r="AI768">
            <v>1</v>
          </cell>
        </row>
        <row r="769">
          <cell r="C769" t="str">
            <v>Latitude 5310</v>
          </cell>
          <cell r="D769" t="str">
            <v>Light (13"-14")</v>
          </cell>
          <cell r="E769" t="str">
            <v>Commercial</v>
          </cell>
          <cell r="F769" t="str">
            <v>Intel</v>
          </cell>
          <cell r="G769" t="str">
            <v>Comet Lake</v>
          </cell>
          <cell r="H769" t="str">
            <v>Int</v>
          </cell>
          <cell r="I769">
            <v>13</v>
          </cell>
          <cell r="J769" t="str">
            <v>1920x1080</v>
          </cell>
          <cell r="L769" t="str">
            <v>Standard</v>
          </cell>
          <cell r="M769" t="str">
            <v>_6</v>
          </cell>
          <cell r="N769" t="str">
            <v>6 20</v>
          </cell>
          <cell r="P769">
            <v>1</v>
          </cell>
          <cell r="R769">
            <v>1</v>
          </cell>
          <cell r="W769">
            <v>1</v>
          </cell>
          <cell r="AB769">
            <v>1</v>
          </cell>
          <cell r="AE769">
            <v>1</v>
          </cell>
          <cell r="AI769">
            <v>1</v>
          </cell>
        </row>
        <row r="770">
          <cell r="C770" t="str">
            <v>Latitude 5310 2-in-1</v>
          </cell>
          <cell r="D770" t="str">
            <v>Light (13"-14")</v>
          </cell>
          <cell r="E770" t="str">
            <v>Commercial</v>
          </cell>
          <cell r="F770" t="str">
            <v>Intel</v>
          </cell>
          <cell r="G770" t="str">
            <v>Comet Lake</v>
          </cell>
          <cell r="H770" t="str">
            <v>Int</v>
          </cell>
          <cell r="I770">
            <v>13</v>
          </cell>
          <cell r="J770" t="str">
            <v>1920x1080</v>
          </cell>
          <cell r="K770" t="str">
            <v>Touch</v>
          </cell>
          <cell r="L770" t="str">
            <v>Standard</v>
          </cell>
          <cell r="M770" t="str">
            <v>_7</v>
          </cell>
          <cell r="N770" t="str">
            <v>7 20</v>
          </cell>
          <cell r="P770">
            <v>1</v>
          </cell>
          <cell r="R770">
            <v>1</v>
          </cell>
          <cell r="U770">
            <v>1</v>
          </cell>
          <cell r="W770">
            <v>1</v>
          </cell>
          <cell r="AB770">
            <v>1</v>
          </cell>
          <cell r="AE770">
            <v>1</v>
          </cell>
          <cell r="AI770">
            <v>1</v>
          </cell>
        </row>
        <row r="771">
          <cell r="C771" t="str">
            <v>Latitude 5320</v>
          </cell>
          <cell r="D771" t="str">
            <v>Light (13"-14")</v>
          </cell>
          <cell r="E771" t="str">
            <v>Commercial</v>
          </cell>
          <cell r="F771" t="str">
            <v>Intel</v>
          </cell>
          <cell r="G771" t="str">
            <v>Tiger Lake</v>
          </cell>
          <cell r="H771" t="str">
            <v>Int</v>
          </cell>
          <cell r="I771">
            <v>13</v>
          </cell>
          <cell r="J771" t="str">
            <v>1920x1080</v>
          </cell>
          <cell r="L771" t="str">
            <v>Standard</v>
          </cell>
          <cell r="M771" t="str">
            <v>_14</v>
          </cell>
          <cell r="P771">
            <v>1</v>
          </cell>
          <cell r="R771">
            <v>1</v>
          </cell>
          <cell r="W771">
            <v>1</v>
          </cell>
          <cell r="AB771">
            <v>1</v>
          </cell>
          <cell r="AE771">
            <v>1</v>
          </cell>
          <cell r="AI771">
            <v>1</v>
          </cell>
        </row>
        <row r="772">
          <cell r="C772" t="str">
            <v>Latitude 5320 2-in-1</v>
          </cell>
          <cell r="D772" t="str">
            <v>Light (13"-14")</v>
          </cell>
          <cell r="E772" t="str">
            <v>Commercial</v>
          </cell>
          <cell r="F772" t="str">
            <v>Intel</v>
          </cell>
          <cell r="G772" t="str">
            <v>Tiger Lake</v>
          </cell>
          <cell r="H772" t="str">
            <v>Int</v>
          </cell>
          <cell r="I772">
            <v>13</v>
          </cell>
          <cell r="J772" t="str">
            <v>1920x1080</v>
          </cell>
          <cell r="L772" t="str">
            <v>Standard</v>
          </cell>
          <cell r="M772" t="str">
            <v>_16</v>
          </cell>
          <cell r="P772">
            <v>1</v>
          </cell>
          <cell r="R772">
            <v>1</v>
          </cell>
          <cell r="U772">
            <v>1</v>
          </cell>
          <cell r="W772">
            <v>1</v>
          </cell>
          <cell r="AB772">
            <v>1</v>
          </cell>
          <cell r="AE772">
            <v>1</v>
          </cell>
          <cell r="AI772">
            <v>1</v>
          </cell>
        </row>
        <row r="773">
          <cell r="C773" t="str">
            <v>Latitude 5400</v>
          </cell>
          <cell r="D773" t="str">
            <v>Light (13"-14")</v>
          </cell>
          <cell r="E773" t="str">
            <v>Commercial</v>
          </cell>
          <cell r="F773" t="str">
            <v>Intel</v>
          </cell>
          <cell r="G773" t="str">
            <v>Whiskey Lake</v>
          </cell>
          <cell r="H773" t="str">
            <v>Int</v>
          </cell>
          <cell r="I773">
            <v>14</v>
          </cell>
          <cell r="J773" t="str">
            <v>1920x1080</v>
          </cell>
          <cell r="L773" t="str">
            <v>Standard</v>
          </cell>
          <cell r="M773" t="str">
            <v>_1</v>
          </cell>
          <cell r="P773">
            <v>1</v>
          </cell>
          <cell r="R773">
            <v>1</v>
          </cell>
          <cell r="W773">
            <v>1</v>
          </cell>
          <cell r="AB773">
            <v>1</v>
          </cell>
          <cell r="AF773">
            <v>1</v>
          </cell>
          <cell r="AI773">
            <v>1</v>
          </cell>
        </row>
        <row r="774">
          <cell r="C774" t="str">
            <v>Latitude 5401</v>
          </cell>
          <cell r="D774" t="str">
            <v>Light (13"-14")</v>
          </cell>
          <cell r="E774" t="str">
            <v>Commercial</v>
          </cell>
          <cell r="F774" t="str">
            <v>Intel</v>
          </cell>
          <cell r="G774" t="str">
            <v>Coffee Lake</v>
          </cell>
          <cell r="H774" t="str">
            <v>Int/MX150</v>
          </cell>
          <cell r="I774">
            <v>14</v>
          </cell>
          <cell r="J774" t="str">
            <v>1920x1080</v>
          </cell>
          <cell r="L774" t="str">
            <v>Standard</v>
          </cell>
          <cell r="M774" t="str">
            <v>_1</v>
          </cell>
          <cell r="Q774">
            <v>1</v>
          </cell>
          <cell r="R774">
            <v>1</v>
          </cell>
          <cell r="S774">
            <v>1</v>
          </cell>
          <cell r="W774">
            <v>1</v>
          </cell>
          <cell r="AB774">
            <v>1</v>
          </cell>
          <cell r="AF774">
            <v>1</v>
          </cell>
          <cell r="AG774">
            <v>1</v>
          </cell>
        </row>
        <row r="775">
          <cell r="C775" t="str">
            <v>Latitude 5410</v>
          </cell>
          <cell r="D775" t="str">
            <v>Light (13"-14")</v>
          </cell>
          <cell r="E775" t="str">
            <v>Commercial</v>
          </cell>
          <cell r="F775" t="str">
            <v>Intel</v>
          </cell>
          <cell r="G775" t="str">
            <v>Comet Lake</v>
          </cell>
          <cell r="H775" t="str">
            <v>Int</v>
          </cell>
          <cell r="I775">
            <v>14</v>
          </cell>
          <cell r="J775" t="str">
            <v>1920x1080</v>
          </cell>
          <cell r="L775" t="str">
            <v>Standard</v>
          </cell>
          <cell r="M775" t="str">
            <v>_6</v>
          </cell>
          <cell r="N775" t="str">
            <v>6 20</v>
          </cell>
          <cell r="P775">
            <v>1</v>
          </cell>
          <cell r="R775">
            <v>1</v>
          </cell>
          <cell r="W775">
            <v>1</v>
          </cell>
          <cell r="AB775">
            <v>1</v>
          </cell>
          <cell r="AF775">
            <v>1</v>
          </cell>
          <cell r="AI775">
            <v>1</v>
          </cell>
        </row>
        <row r="776">
          <cell r="C776" t="str">
            <v>Latitude 5411</v>
          </cell>
          <cell r="D776" t="str">
            <v>Light (13"-14")</v>
          </cell>
          <cell r="E776" t="str">
            <v>Commercial</v>
          </cell>
          <cell r="F776" t="str">
            <v>Intel</v>
          </cell>
          <cell r="G776" t="str">
            <v>Comet Lake-H</v>
          </cell>
          <cell r="H776" t="str">
            <v>Int/MX250</v>
          </cell>
          <cell r="I776">
            <v>14</v>
          </cell>
          <cell r="J776" t="str">
            <v>1920x1080</v>
          </cell>
          <cell r="L776" t="str">
            <v>Standard</v>
          </cell>
          <cell r="M776" t="str">
            <v>_6</v>
          </cell>
          <cell r="N776" t="str">
            <v>6 20</v>
          </cell>
          <cell r="Q776">
            <v>1</v>
          </cell>
          <cell r="R776">
            <v>1</v>
          </cell>
          <cell r="S776">
            <v>1</v>
          </cell>
          <cell r="W776">
            <v>1</v>
          </cell>
          <cell r="AB776">
            <v>1</v>
          </cell>
          <cell r="AF776">
            <v>1</v>
          </cell>
          <cell r="AG776">
            <v>1</v>
          </cell>
        </row>
        <row r="777">
          <cell r="C777" t="str">
            <v>Latitude 5420</v>
          </cell>
          <cell r="D777" t="str">
            <v>Light (13"-14")</v>
          </cell>
          <cell r="E777" t="str">
            <v>Commercial</v>
          </cell>
          <cell r="F777" t="str">
            <v>Intel</v>
          </cell>
          <cell r="G777" t="str">
            <v>Tiger Lake</v>
          </cell>
          <cell r="H777" t="str">
            <v>Int</v>
          </cell>
          <cell r="I777">
            <v>14</v>
          </cell>
          <cell r="J777" t="str">
            <v>1920x1080</v>
          </cell>
          <cell r="L777" t="str">
            <v>Standard</v>
          </cell>
          <cell r="M777" t="str">
            <v>_15</v>
          </cell>
          <cell r="P777">
            <v>1</v>
          </cell>
          <cell r="R777">
            <v>1</v>
          </cell>
          <cell r="W777">
            <v>1</v>
          </cell>
          <cell r="AB777">
            <v>1</v>
          </cell>
          <cell r="AF777">
            <v>1</v>
          </cell>
          <cell r="AI777">
            <v>1</v>
          </cell>
        </row>
        <row r="778">
          <cell r="C778" t="str">
            <v>Latitude 5490</v>
          </cell>
          <cell r="D778" t="str">
            <v>Light (13"-14")</v>
          </cell>
          <cell r="E778" t="str">
            <v>Commercial</v>
          </cell>
          <cell r="F778" t="str">
            <v>Intel</v>
          </cell>
          <cell r="G778" t="str">
            <v>Kaby Lake Refresh</v>
          </cell>
          <cell r="H778" t="str">
            <v>Int</v>
          </cell>
          <cell r="I778">
            <v>14</v>
          </cell>
          <cell r="J778" t="str">
            <v>1366x768/1920x1080</v>
          </cell>
          <cell r="L778" t="str">
            <v>Standard</v>
          </cell>
          <cell r="M778" t="str">
            <v>_1</v>
          </cell>
          <cell r="P778">
            <v>1</v>
          </cell>
          <cell r="R778">
            <v>1</v>
          </cell>
          <cell r="W778">
            <v>1</v>
          </cell>
          <cell r="AB778">
            <v>1</v>
          </cell>
          <cell r="AF778">
            <v>1</v>
          </cell>
          <cell r="AI778">
            <v>1</v>
          </cell>
        </row>
        <row r="779">
          <cell r="C779" t="str">
            <v>Latitude 5491</v>
          </cell>
          <cell r="D779" t="str">
            <v>Light (13"-14")</v>
          </cell>
          <cell r="E779" t="str">
            <v>Commercial</v>
          </cell>
          <cell r="F779" t="str">
            <v>Intel</v>
          </cell>
          <cell r="G779" t="str">
            <v>Coffee Lake</v>
          </cell>
          <cell r="H779" t="str">
            <v>Int/MX130</v>
          </cell>
          <cell r="I779">
            <v>14</v>
          </cell>
          <cell r="J779" t="str">
            <v>1920x1080</v>
          </cell>
          <cell r="L779" t="str">
            <v>Standard</v>
          </cell>
          <cell r="M779" t="str">
            <v>_1</v>
          </cell>
          <cell r="Q779">
            <v>1</v>
          </cell>
          <cell r="R779">
            <v>1</v>
          </cell>
          <cell r="S779">
            <v>1</v>
          </cell>
          <cell r="W779">
            <v>1</v>
          </cell>
          <cell r="AB779">
            <v>1</v>
          </cell>
          <cell r="AF779">
            <v>1</v>
          </cell>
          <cell r="AG779">
            <v>1</v>
          </cell>
        </row>
        <row r="780">
          <cell r="C780" t="str">
            <v>Latitude 5500</v>
          </cell>
          <cell r="D780" t="str">
            <v>Full Size LE (15"&gt;, Int GPU)</v>
          </cell>
          <cell r="E780" t="str">
            <v>Commercial</v>
          </cell>
          <cell r="F780" t="str">
            <v>Intel</v>
          </cell>
          <cell r="G780" t="str">
            <v>Whiskey Lake</v>
          </cell>
          <cell r="H780" t="str">
            <v>Int</v>
          </cell>
          <cell r="I780">
            <v>15</v>
          </cell>
          <cell r="J780" t="str">
            <v>1920x1080</v>
          </cell>
          <cell r="L780" t="str">
            <v>Standard</v>
          </cell>
          <cell r="M780" t="str">
            <v>_1</v>
          </cell>
          <cell r="P780">
            <v>1</v>
          </cell>
          <cell r="R780">
            <v>1</v>
          </cell>
          <cell r="X780">
            <v>1</v>
          </cell>
          <cell r="AB780">
            <v>1</v>
          </cell>
          <cell r="AF780">
            <v>1</v>
          </cell>
        </row>
        <row r="781">
          <cell r="C781" t="str">
            <v>Latitude 5501</v>
          </cell>
          <cell r="D781" t="str">
            <v>Full Size LE (15"&gt;, Int GPU)</v>
          </cell>
          <cell r="E781" t="str">
            <v>Commercial</v>
          </cell>
          <cell r="F781" t="str">
            <v>Intel</v>
          </cell>
          <cell r="G781" t="str">
            <v>Coffee Lake</v>
          </cell>
          <cell r="H781" t="str">
            <v>Int</v>
          </cell>
          <cell r="I781">
            <v>15</v>
          </cell>
          <cell r="J781" t="str">
            <v>1920x1080</v>
          </cell>
          <cell r="L781" t="str">
            <v>Standard</v>
          </cell>
          <cell r="M781" t="str">
            <v>_1</v>
          </cell>
          <cell r="Q781">
            <v>1</v>
          </cell>
          <cell r="R781">
            <v>1</v>
          </cell>
          <cell r="X781">
            <v>1</v>
          </cell>
          <cell r="AB781">
            <v>1</v>
          </cell>
          <cell r="AF781">
            <v>1</v>
          </cell>
        </row>
        <row r="782">
          <cell r="C782" t="str">
            <v>Latitude 5510</v>
          </cell>
          <cell r="D782" t="str">
            <v>Full Size LE (15"&gt;, Int GPU)</v>
          </cell>
          <cell r="E782" t="str">
            <v>Commercial</v>
          </cell>
          <cell r="F782" t="str">
            <v>Intel</v>
          </cell>
          <cell r="G782" t="str">
            <v>Comet Lake</v>
          </cell>
          <cell r="H782" t="str">
            <v>Int</v>
          </cell>
          <cell r="I782">
            <v>15</v>
          </cell>
          <cell r="J782" t="str">
            <v>1920x1080</v>
          </cell>
          <cell r="L782" t="str">
            <v>Standard</v>
          </cell>
          <cell r="M782" t="str">
            <v>_6</v>
          </cell>
          <cell r="N782" t="str">
            <v>6 20</v>
          </cell>
          <cell r="P782">
            <v>1</v>
          </cell>
          <cell r="R782">
            <v>1</v>
          </cell>
          <cell r="X782">
            <v>1</v>
          </cell>
          <cell r="AB782">
            <v>1</v>
          </cell>
          <cell r="AF782">
            <v>1</v>
          </cell>
        </row>
        <row r="783">
          <cell r="C783" t="str">
            <v>Latitude 5520</v>
          </cell>
          <cell r="D783" t="str">
            <v>Full Size MS (15"&gt;, Mainstream Ex. GPU)</v>
          </cell>
          <cell r="E783" t="str">
            <v>Commercial</v>
          </cell>
          <cell r="F783" t="str">
            <v>Intel</v>
          </cell>
          <cell r="G783" t="str">
            <v>Tiger Lake</v>
          </cell>
          <cell r="H783" t="str">
            <v>MX450</v>
          </cell>
          <cell r="I783">
            <v>15</v>
          </cell>
          <cell r="J783" t="str">
            <v>1920x1080</v>
          </cell>
          <cell r="L783" t="str">
            <v>Standard</v>
          </cell>
          <cell r="M783" t="str">
            <v>_14</v>
          </cell>
          <cell r="P783">
            <v>1</v>
          </cell>
          <cell r="S783">
            <v>1</v>
          </cell>
          <cell r="X783">
            <v>1</v>
          </cell>
          <cell r="AB783">
            <v>1</v>
          </cell>
          <cell r="AG783">
            <v>1</v>
          </cell>
        </row>
        <row r="784">
          <cell r="C784" t="str">
            <v>Latitude 5511</v>
          </cell>
          <cell r="D784" t="str">
            <v>Full Size LE (15"&gt;, Int GPU)</v>
          </cell>
          <cell r="E784" t="str">
            <v>Commercial</v>
          </cell>
          <cell r="F784" t="str">
            <v>Intel</v>
          </cell>
          <cell r="G784" t="str">
            <v>Comet Lake</v>
          </cell>
          <cell r="H784" t="str">
            <v>Int</v>
          </cell>
          <cell r="I784">
            <v>15</v>
          </cell>
          <cell r="J784" t="str">
            <v>1920x1080</v>
          </cell>
          <cell r="L784" t="str">
            <v>Standard</v>
          </cell>
          <cell r="M784" t="str">
            <v>_6</v>
          </cell>
          <cell r="N784" t="str">
            <v>6 20</v>
          </cell>
          <cell r="P784">
            <v>1</v>
          </cell>
          <cell r="R784">
            <v>1</v>
          </cell>
          <cell r="X784">
            <v>1</v>
          </cell>
          <cell r="AB784">
            <v>1</v>
          </cell>
          <cell r="AF784">
            <v>1</v>
          </cell>
        </row>
        <row r="785">
          <cell r="C785" t="str">
            <v>Latitude 5590</v>
          </cell>
          <cell r="D785" t="str">
            <v>Full Size LE (15"&gt;, Int GPU)</v>
          </cell>
          <cell r="E785" t="str">
            <v>Commercial</v>
          </cell>
          <cell r="F785" t="str">
            <v>Intel</v>
          </cell>
          <cell r="G785" t="str">
            <v>Kaby Lake Refresh</v>
          </cell>
          <cell r="H785" t="str">
            <v>Int</v>
          </cell>
          <cell r="I785">
            <v>15</v>
          </cell>
          <cell r="J785" t="str">
            <v>1920x1080</v>
          </cell>
          <cell r="L785" t="str">
            <v>Standard</v>
          </cell>
          <cell r="M785" t="str">
            <v>_1</v>
          </cell>
          <cell r="P785">
            <v>1</v>
          </cell>
          <cell r="R785">
            <v>1</v>
          </cell>
          <cell r="X785">
            <v>1</v>
          </cell>
          <cell r="AB785">
            <v>1</v>
          </cell>
          <cell r="AF785">
            <v>1</v>
          </cell>
        </row>
        <row r="786">
          <cell r="C786" t="str">
            <v>Latitude 5591</v>
          </cell>
          <cell r="D786" t="str">
            <v>Full Size MS (15"&gt;, Mainstream Ex. GPU)</v>
          </cell>
          <cell r="E786" t="str">
            <v>Commercial</v>
          </cell>
          <cell r="F786" t="str">
            <v>Intel</v>
          </cell>
          <cell r="G786" t="str">
            <v>Coffee Lake</v>
          </cell>
          <cell r="H786" t="str">
            <v>Int/MX130</v>
          </cell>
          <cell r="I786">
            <v>15</v>
          </cell>
          <cell r="J786" t="str">
            <v>1920x1080</v>
          </cell>
          <cell r="L786" t="str">
            <v>Standard</v>
          </cell>
          <cell r="M786" t="str">
            <v>_1</v>
          </cell>
          <cell r="Q786">
            <v>1</v>
          </cell>
          <cell r="R786">
            <v>1</v>
          </cell>
          <cell r="S786">
            <v>1</v>
          </cell>
          <cell r="X786">
            <v>1</v>
          </cell>
          <cell r="AB786">
            <v>1</v>
          </cell>
          <cell r="AF786">
            <v>1</v>
          </cell>
          <cell r="AG786">
            <v>1</v>
          </cell>
        </row>
        <row r="787">
          <cell r="C787" t="str">
            <v>Latitude 7200 2-in-1</v>
          </cell>
          <cell r="D787" t="str">
            <v>Mini (&lt;12")</v>
          </cell>
          <cell r="E787" t="str">
            <v>Commercial</v>
          </cell>
          <cell r="F787" t="str">
            <v>Intel</v>
          </cell>
          <cell r="G787" t="str">
            <v>Whiskey Lake</v>
          </cell>
          <cell r="H787" t="str">
            <v>Int</v>
          </cell>
          <cell r="I787">
            <v>12</v>
          </cell>
          <cell r="J787" t="str">
            <v>1920x1080</v>
          </cell>
          <cell r="K787" t="str">
            <v>Touch</v>
          </cell>
          <cell r="L787" t="str">
            <v>Standard</v>
          </cell>
          <cell r="M787" t="str">
            <v>_6</v>
          </cell>
          <cell r="P787">
            <v>1</v>
          </cell>
          <cell r="R787">
            <v>1</v>
          </cell>
          <cell r="U787">
            <v>1</v>
          </cell>
          <cell r="V787">
            <v>1</v>
          </cell>
          <cell r="AA787">
            <v>1</v>
          </cell>
          <cell r="AB787">
            <v>1</v>
          </cell>
          <cell r="AE787">
            <v>1</v>
          </cell>
          <cell r="AI787">
            <v>1</v>
          </cell>
        </row>
        <row r="788">
          <cell r="C788" t="str">
            <v>Latitude 7210 2-in-1</v>
          </cell>
          <cell r="D788" t="str">
            <v>Mini (&lt;12")</v>
          </cell>
          <cell r="E788" t="str">
            <v>Commercial</v>
          </cell>
          <cell r="F788" t="str">
            <v>Intel</v>
          </cell>
          <cell r="G788" t="str">
            <v>Comet Lake</v>
          </cell>
          <cell r="H788" t="str">
            <v>Int</v>
          </cell>
          <cell r="I788">
            <v>12</v>
          </cell>
          <cell r="J788" t="str">
            <v>1920x1080</v>
          </cell>
          <cell r="K788" t="str">
            <v>Touch</v>
          </cell>
          <cell r="L788" t="str">
            <v>Standard</v>
          </cell>
          <cell r="M788" t="str">
            <v>_13</v>
          </cell>
          <cell r="P788">
            <v>1</v>
          </cell>
          <cell r="R788">
            <v>1</v>
          </cell>
          <cell r="U788">
            <v>1</v>
          </cell>
          <cell r="V788">
            <v>1</v>
          </cell>
          <cell r="AA788">
            <v>1</v>
          </cell>
          <cell r="AB788">
            <v>1</v>
          </cell>
          <cell r="AE788">
            <v>1</v>
          </cell>
          <cell r="AI788">
            <v>1</v>
          </cell>
        </row>
        <row r="789">
          <cell r="C789" t="str">
            <v>Latitude 7290</v>
          </cell>
          <cell r="D789" t="str">
            <v>Mini (&lt;12")</v>
          </cell>
          <cell r="E789" t="str">
            <v>Commercial</v>
          </cell>
          <cell r="F789" t="str">
            <v>Intel</v>
          </cell>
          <cell r="G789" t="str">
            <v>Kaby Lake Refresh</v>
          </cell>
          <cell r="H789" t="str">
            <v>Int</v>
          </cell>
          <cell r="I789">
            <v>12</v>
          </cell>
          <cell r="J789" t="str">
            <v>1366x768</v>
          </cell>
          <cell r="L789" t="str">
            <v>Standard</v>
          </cell>
          <cell r="M789" t="str">
            <v>_1</v>
          </cell>
          <cell r="P789">
            <v>1</v>
          </cell>
          <cell r="R789">
            <v>1</v>
          </cell>
          <cell r="V789">
            <v>1</v>
          </cell>
          <cell r="AA789">
            <v>1</v>
          </cell>
          <cell r="AB789">
            <v>1</v>
          </cell>
          <cell r="AE789">
            <v>1</v>
          </cell>
          <cell r="AI789">
            <v>1</v>
          </cell>
        </row>
        <row r="790">
          <cell r="C790" t="str">
            <v>Latitude 7300</v>
          </cell>
          <cell r="D790" t="str">
            <v>Light (13"-14")</v>
          </cell>
          <cell r="E790" t="str">
            <v>Commercial</v>
          </cell>
          <cell r="F790" t="str">
            <v>Intel</v>
          </cell>
          <cell r="G790" t="str">
            <v>Whiskey Lake</v>
          </cell>
          <cell r="H790" t="str">
            <v>Int</v>
          </cell>
          <cell r="I790">
            <v>13</v>
          </cell>
          <cell r="J790" t="str">
            <v>1920x1080</v>
          </cell>
          <cell r="L790" t="str">
            <v>Standard</v>
          </cell>
          <cell r="M790" t="str">
            <v>_1</v>
          </cell>
          <cell r="P790">
            <v>1</v>
          </cell>
          <cell r="R790">
            <v>1</v>
          </cell>
          <cell r="W790">
            <v>1</v>
          </cell>
          <cell r="AA790">
            <v>1</v>
          </cell>
          <cell r="AB790">
            <v>1</v>
          </cell>
          <cell r="AE790">
            <v>1</v>
          </cell>
          <cell r="AI790">
            <v>1</v>
          </cell>
        </row>
        <row r="791">
          <cell r="C791" t="str">
            <v>Latitude 7310</v>
          </cell>
          <cell r="D791" t="str">
            <v>Light (13"-14")</v>
          </cell>
          <cell r="E791" t="str">
            <v>Commercial</v>
          </cell>
          <cell r="F791" t="str">
            <v>Intel</v>
          </cell>
          <cell r="G791" t="str">
            <v>Comet Lake</v>
          </cell>
          <cell r="H791" t="str">
            <v>Int</v>
          </cell>
          <cell r="I791">
            <v>13</v>
          </cell>
          <cell r="J791" t="str">
            <v>1920x1080</v>
          </cell>
          <cell r="L791" t="str">
            <v>Standard</v>
          </cell>
          <cell r="M791" t="str">
            <v>_6</v>
          </cell>
          <cell r="N791" t="str">
            <v>6 20</v>
          </cell>
          <cell r="P791">
            <v>1</v>
          </cell>
          <cell r="R791">
            <v>1</v>
          </cell>
          <cell r="W791">
            <v>1</v>
          </cell>
          <cell r="AA791">
            <v>1</v>
          </cell>
          <cell r="AB791">
            <v>1</v>
          </cell>
          <cell r="AE791">
            <v>1</v>
          </cell>
          <cell r="AI791">
            <v>1</v>
          </cell>
        </row>
        <row r="792">
          <cell r="C792" t="str">
            <v>Latitude 7310 2-in-1</v>
          </cell>
          <cell r="D792" t="str">
            <v>Light (13"-14")</v>
          </cell>
          <cell r="E792" t="str">
            <v>Commercial</v>
          </cell>
          <cell r="F792" t="str">
            <v>Intel</v>
          </cell>
          <cell r="G792" t="str">
            <v>Comet Lake</v>
          </cell>
          <cell r="H792" t="str">
            <v>Int</v>
          </cell>
          <cell r="I792">
            <v>13</v>
          </cell>
          <cell r="J792" t="str">
            <v>1920x1080</v>
          </cell>
          <cell r="K792" t="str">
            <v>Touch</v>
          </cell>
          <cell r="L792" t="str">
            <v>Standard</v>
          </cell>
          <cell r="M792" t="str">
            <v>_10</v>
          </cell>
          <cell r="N792" t="str">
            <v>6 20</v>
          </cell>
          <cell r="P792">
            <v>1</v>
          </cell>
          <cell r="R792">
            <v>1</v>
          </cell>
          <cell r="U792">
            <v>1</v>
          </cell>
          <cell r="W792">
            <v>1</v>
          </cell>
          <cell r="AA792">
            <v>1</v>
          </cell>
          <cell r="AB792">
            <v>1</v>
          </cell>
          <cell r="AE792">
            <v>1</v>
          </cell>
          <cell r="AI792">
            <v>1</v>
          </cell>
        </row>
        <row r="793">
          <cell r="C793" t="str">
            <v>Latitude 7320</v>
          </cell>
          <cell r="D793" t="str">
            <v>Light (13"-14")</v>
          </cell>
          <cell r="E793" t="str">
            <v>Commercial</v>
          </cell>
          <cell r="F793" t="str">
            <v>Intel</v>
          </cell>
          <cell r="G793" t="str">
            <v>Tiger Lake</v>
          </cell>
          <cell r="H793" t="str">
            <v>Int</v>
          </cell>
          <cell r="I793">
            <v>13</v>
          </cell>
          <cell r="J793" t="str">
            <v>1920x1080</v>
          </cell>
          <cell r="L793" t="str">
            <v>Standard</v>
          </cell>
          <cell r="M793" t="str">
            <v>_16</v>
          </cell>
          <cell r="P793">
            <v>1</v>
          </cell>
          <cell r="R793">
            <v>1</v>
          </cell>
          <cell r="W793">
            <v>1</v>
          </cell>
          <cell r="AA793">
            <v>1</v>
          </cell>
          <cell r="AB793">
            <v>1</v>
          </cell>
          <cell r="AE793">
            <v>1</v>
          </cell>
          <cell r="AI793">
            <v>1</v>
          </cell>
        </row>
        <row r="794">
          <cell r="C794" t="str">
            <v>Latitude 7390</v>
          </cell>
          <cell r="D794" t="str">
            <v>Light (13"-14")</v>
          </cell>
          <cell r="E794" t="str">
            <v>Commercial</v>
          </cell>
          <cell r="F794" t="str">
            <v>Intel</v>
          </cell>
          <cell r="G794" t="str">
            <v>Kaby Lake Refresh</v>
          </cell>
          <cell r="H794" t="str">
            <v>Int</v>
          </cell>
          <cell r="I794">
            <v>13</v>
          </cell>
          <cell r="J794" t="str">
            <v>1920x1080</v>
          </cell>
          <cell r="K794" t="str">
            <v>Touch</v>
          </cell>
          <cell r="L794" t="str">
            <v>Standard</v>
          </cell>
          <cell r="M794" t="str">
            <v>_1</v>
          </cell>
          <cell r="P794">
            <v>1</v>
          </cell>
          <cell r="R794">
            <v>1</v>
          </cell>
          <cell r="U794">
            <v>1</v>
          </cell>
          <cell r="W794">
            <v>1</v>
          </cell>
          <cell r="AA794">
            <v>1</v>
          </cell>
          <cell r="AB794">
            <v>1</v>
          </cell>
          <cell r="AE794">
            <v>1</v>
          </cell>
          <cell r="AI794">
            <v>1</v>
          </cell>
        </row>
        <row r="795">
          <cell r="C795" t="str">
            <v>Latitude 7400</v>
          </cell>
          <cell r="D795" t="str">
            <v>Light (13"-14")</v>
          </cell>
          <cell r="E795" t="str">
            <v>Commercial</v>
          </cell>
          <cell r="F795" t="str">
            <v>Intel</v>
          </cell>
          <cell r="G795" t="str">
            <v>Whiskey Lake</v>
          </cell>
          <cell r="H795" t="str">
            <v>Int</v>
          </cell>
          <cell r="I795">
            <v>14</v>
          </cell>
          <cell r="J795" t="str">
            <v>1920x1080</v>
          </cell>
          <cell r="L795" t="str">
            <v>Standard</v>
          </cell>
          <cell r="M795" t="str">
            <v>_1</v>
          </cell>
          <cell r="P795">
            <v>1</v>
          </cell>
          <cell r="R795">
            <v>1</v>
          </cell>
          <cell r="W795">
            <v>1</v>
          </cell>
          <cell r="AA795">
            <v>1</v>
          </cell>
          <cell r="AB795">
            <v>1</v>
          </cell>
          <cell r="AI795">
            <v>1</v>
          </cell>
        </row>
        <row r="796">
          <cell r="C796" t="str">
            <v>Latitude 7400 2-in-1</v>
          </cell>
          <cell r="D796" t="str">
            <v>Light (13"-14")</v>
          </cell>
          <cell r="E796" t="str">
            <v>Commercial</v>
          </cell>
          <cell r="F796" t="str">
            <v>Intel</v>
          </cell>
          <cell r="G796" t="str">
            <v>Whiskey Lake</v>
          </cell>
          <cell r="H796" t="str">
            <v>Int</v>
          </cell>
          <cell r="I796">
            <v>14</v>
          </cell>
          <cell r="J796" t="str">
            <v>1920x1080</v>
          </cell>
          <cell r="K796" t="str">
            <v>Touch</v>
          </cell>
          <cell r="L796" t="str">
            <v>Standard</v>
          </cell>
          <cell r="M796" t="str">
            <v>_5</v>
          </cell>
          <cell r="P796">
            <v>1</v>
          </cell>
          <cell r="R796">
            <v>1</v>
          </cell>
          <cell r="U796">
            <v>1</v>
          </cell>
          <cell r="W796">
            <v>1</v>
          </cell>
          <cell r="AA796">
            <v>1</v>
          </cell>
          <cell r="AB796">
            <v>1</v>
          </cell>
          <cell r="AI796">
            <v>1</v>
          </cell>
        </row>
        <row r="797">
          <cell r="C797" t="str">
            <v>Latitude 7410</v>
          </cell>
          <cell r="D797" t="str">
            <v>Light (13"-14")</v>
          </cell>
          <cell r="E797" t="str">
            <v>Commercial</v>
          </cell>
          <cell r="F797" t="str">
            <v>Intel</v>
          </cell>
          <cell r="G797" t="str">
            <v>Comet Lake</v>
          </cell>
          <cell r="H797" t="str">
            <v>Int</v>
          </cell>
          <cell r="I797">
            <v>14</v>
          </cell>
          <cell r="J797" t="str">
            <v>1920x1080/3840x2160</v>
          </cell>
          <cell r="L797" t="str">
            <v>Standard</v>
          </cell>
          <cell r="M797" t="str">
            <v>_7</v>
          </cell>
          <cell r="N797" t="str">
            <v>7 20</v>
          </cell>
          <cell r="P797">
            <v>1</v>
          </cell>
          <cell r="R797">
            <v>1</v>
          </cell>
          <cell r="W797">
            <v>1</v>
          </cell>
          <cell r="AA797">
            <v>1</v>
          </cell>
          <cell r="AB797">
            <v>1</v>
          </cell>
          <cell r="AI797">
            <v>1</v>
          </cell>
        </row>
        <row r="798">
          <cell r="C798" t="str">
            <v>Latitude 7410 2-in-1</v>
          </cell>
          <cell r="D798" t="str">
            <v>Light (13"-14")</v>
          </cell>
          <cell r="E798" t="str">
            <v>Commercial</v>
          </cell>
          <cell r="F798" t="str">
            <v>Intel</v>
          </cell>
          <cell r="G798" t="str">
            <v>Comet Lake</v>
          </cell>
          <cell r="H798" t="str">
            <v>Int</v>
          </cell>
          <cell r="I798">
            <v>14</v>
          </cell>
          <cell r="J798" t="str">
            <v>1920x1080</v>
          </cell>
          <cell r="K798" t="str">
            <v>Touch</v>
          </cell>
          <cell r="L798" t="str">
            <v>Standard</v>
          </cell>
          <cell r="M798" t="str">
            <v>_8</v>
          </cell>
          <cell r="N798" t="str">
            <v>8 20</v>
          </cell>
          <cell r="P798">
            <v>1</v>
          </cell>
          <cell r="R798">
            <v>1</v>
          </cell>
          <cell r="U798">
            <v>1</v>
          </cell>
          <cell r="W798">
            <v>1</v>
          </cell>
          <cell r="AA798">
            <v>1</v>
          </cell>
          <cell r="AB798">
            <v>1</v>
          </cell>
          <cell r="AI798">
            <v>1</v>
          </cell>
        </row>
        <row r="799">
          <cell r="C799" t="str">
            <v>Latitude 7420</v>
          </cell>
          <cell r="D799" t="str">
            <v>Light (13"-14")</v>
          </cell>
          <cell r="E799" t="str">
            <v>Commercial</v>
          </cell>
          <cell r="F799" t="str">
            <v>Intel</v>
          </cell>
          <cell r="G799" t="str">
            <v>Tiger Lake</v>
          </cell>
          <cell r="H799" t="str">
            <v>Int</v>
          </cell>
          <cell r="I799">
            <v>14</v>
          </cell>
          <cell r="J799" t="str">
            <v>1920x1080</v>
          </cell>
          <cell r="L799" t="str">
            <v>Standard</v>
          </cell>
          <cell r="M799" t="str">
            <v>_16</v>
          </cell>
          <cell r="P799">
            <v>1</v>
          </cell>
          <cell r="R799">
            <v>1</v>
          </cell>
          <cell r="W799">
            <v>1</v>
          </cell>
          <cell r="AA799">
            <v>1</v>
          </cell>
          <cell r="AB799">
            <v>1</v>
          </cell>
          <cell r="AI799">
            <v>1</v>
          </cell>
        </row>
        <row r="800">
          <cell r="C800" t="str">
            <v>Latitude 7490</v>
          </cell>
          <cell r="D800" t="str">
            <v>Light (13"-14")</v>
          </cell>
          <cell r="E800" t="str">
            <v>Commercial</v>
          </cell>
          <cell r="F800" t="str">
            <v>Intel</v>
          </cell>
          <cell r="G800" t="str">
            <v>Kaby Lake Refresh</v>
          </cell>
          <cell r="H800" t="str">
            <v>Int</v>
          </cell>
          <cell r="I800">
            <v>14</v>
          </cell>
          <cell r="J800" t="str">
            <v>1920x1080</v>
          </cell>
          <cell r="L800" t="str">
            <v>Standard</v>
          </cell>
          <cell r="M800" t="str">
            <v>_1</v>
          </cell>
          <cell r="P800">
            <v>1</v>
          </cell>
          <cell r="R800">
            <v>1</v>
          </cell>
          <cell r="W800">
            <v>1</v>
          </cell>
          <cell r="AA800">
            <v>1</v>
          </cell>
          <cell r="AB800">
            <v>1</v>
          </cell>
          <cell r="AI800">
            <v>1</v>
          </cell>
        </row>
        <row r="801">
          <cell r="C801" t="str">
            <v>Latitude 7520</v>
          </cell>
          <cell r="D801" t="str">
            <v>Full Size LE (15"&gt;, Int GPU)</v>
          </cell>
          <cell r="E801" t="str">
            <v>Commercial</v>
          </cell>
          <cell r="F801" t="str">
            <v>Intel</v>
          </cell>
          <cell r="G801" t="str">
            <v>Tiger Lake</v>
          </cell>
          <cell r="H801" t="str">
            <v>Int</v>
          </cell>
          <cell r="I801">
            <v>15</v>
          </cell>
          <cell r="J801" t="str">
            <v>1920x1080</v>
          </cell>
          <cell r="L801" t="str">
            <v>Standard</v>
          </cell>
          <cell r="M801" t="str">
            <v>_16</v>
          </cell>
          <cell r="P801">
            <v>1</v>
          </cell>
          <cell r="R801">
            <v>1</v>
          </cell>
          <cell r="X801">
            <v>1</v>
          </cell>
          <cell r="AA801">
            <v>1</v>
          </cell>
          <cell r="AB801">
            <v>1</v>
          </cell>
        </row>
        <row r="802">
          <cell r="C802" t="str">
            <v>Latitude 9410 2-in-1</v>
          </cell>
          <cell r="D802" t="str">
            <v>Light (13"-14")</v>
          </cell>
          <cell r="E802" t="str">
            <v>Commercial</v>
          </cell>
          <cell r="F802" t="str">
            <v>Intel</v>
          </cell>
          <cell r="G802" t="str">
            <v>Comet Lake</v>
          </cell>
          <cell r="H802" t="str">
            <v>Int</v>
          </cell>
          <cell r="I802">
            <v>14</v>
          </cell>
          <cell r="J802" t="str">
            <v>1920x1080</v>
          </cell>
          <cell r="K802" t="str">
            <v>Touch</v>
          </cell>
          <cell r="L802" t="str">
            <v>Standard</v>
          </cell>
          <cell r="M802" t="str">
            <v>_6</v>
          </cell>
          <cell r="N802" t="str">
            <v>6 20</v>
          </cell>
          <cell r="P802">
            <v>1</v>
          </cell>
          <cell r="R802">
            <v>1</v>
          </cell>
          <cell r="U802">
            <v>1</v>
          </cell>
          <cell r="W802">
            <v>1</v>
          </cell>
          <cell r="AA802">
            <v>1</v>
          </cell>
          <cell r="AB802">
            <v>1</v>
          </cell>
          <cell r="AI802">
            <v>1</v>
          </cell>
        </row>
        <row r="803">
          <cell r="C803" t="str">
            <v>Latitude 9510 2-in-1</v>
          </cell>
          <cell r="D803" t="str">
            <v>Full Size LE (15"&gt;, Int GPU)</v>
          </cell>
          <cell r="E803" t="str">
            <v>Commercial</v>
          </cell>
          <cell r="F803" t="str">
            <v>Intel</v>
          </cell>
          <cell r="G803" t="str">
            <v>Comet Lake</v>
          </cell>
          <cell r="H803" t="str">
            <v>Int</v>
          </cell>
          <cell r="I803">
            <v>15</v>
          </cell>
          <cell r="J803" t="str">
            <v>1920x1080</v>
          </cell>
          <cell r="K803" t="str">
            <v>Touch</v>
          </cell>
          <cell r="L803" t="str">
            <v>Standard</v>
          </cell>
          <cell r="M803" t="str">
            <v>_8</v>
          </cell>
          <cell r="N803" t="str">
            <v>8 20</v>
          </cell>
          <cell r="P803">
            <v>1</v>
          </cell>
          <cell r="R803">
            <v>1</v>
          </cell>
          <cell r="U803">
            <v>1</v>
          </cell>
          <cell r="X803">
            <v>1</v>
          </cell>
          <cell r="AA803">
            <v>1</v>
          </cell>
          <cell r="AB803">
            <v>1</v>
          </cell>
        </row>
        <row r="804">
          <cell r="C804" t="str">
            <v>Latitude E3350</v>
          </cell>
          <cell r="D804" t="str">
            <v>Light (13"-14")</v>
          </cell>
          <cell r="E804" t="str">
            <v>Commercial</v>
          </cell>
          <cell r="F804" t="str">
            <v>Intel</v>
          </cell>
          <cell r="G804" t="str">
            <v>Coffee Lake</v>
          </cell>
          <cell r="H804" t="str">
            <v>Int</v>
          </cell>
          <cell r="I804">
            <v>13</v>
          </cell>
          <cell r="J804" t="str">
            <v>1366x768</v>
          </cell>
          <cell r="L804" t="str">
            <v>Standard</v>
          </cell>
          <cell r="M804" t="str">
            <v>_1</v>
          </cell>
          <cell r="Q804">
            <v>1</v>
          </cell>
          <cell r="R804">
            <v>1</v>
          </cell>
          <cell r="W804">
            <v>1</v>
          </cell>
          <cell r="AC804">
            <v>1</v>
          </cell>
          <cell r="AE804">
            <v>1</v>
          </cell>
        </row>
        <row r="805">
          <cell r="C805" t="str">
            <v>Latitude E3450</v>
          </cell>
          <cell r="D805" t="str">
            <v>Light (13"-14")</v>
          </cell>
          <cell r="E805" t="str">
            <v>Commercial</v>
          </cell>
          <cell r="F805" t="str">
            <v>Intel</v>
          </cell>
          <cell r="G805" t="str">
            <v>Broadwell</v>
          </cell>
          <cell r="H805" t="str">
            <v>Int</v>
          </cell>
          <cell r="I805">
            <v>14</v>
          </cell>
          <cell r="J805" t="str">
            <v>1366x768</v>
          </cell>
          <cell r="L805" t="str">
            <v>Standard</v>
          </cell>
          <cell r="M805" t="str">
            <v>_1</v>
          </cell>
          <cell r="P805">
            <v>1</v>
          </cell>
          <cell r="R805">
            <v>1</v>
          </cell>
          <cell r="W805">
            <v>1</v>
          </cell>
          <cell r="AC805">
            <v>1</v>
          </cell>
          <cell r="AF805">
            <v>1</v>
          </cell>
          <cell r="AI805">
            <v>1</v>
          </cell>
        </row>
        <row r="806">
          <cell r="C806" t="str">
            <v>Latitude E3450</v>
          </cell>
          <cell r="D806" t="str">
            <v>Light (13"-14")</v>
          </cell>
          <cell r="E806" t="str">
            <v>Commercial</v>
          </cell>
          <cell r="F806" t="str">
            <v>Intel</v>
          </cell>
          <cell r="G806" t="str">
            <v>Broadwell</v>
          </cell>
          <cell r="H806" t="str">
            <v>Int</v>
          </cell>
          <cell r="I806">
            <v>14</v>
          </cell>
          <cell r="J806" t="str">
            <v>1366x768</v>
          </cell>
          <cell r="L806" t="str">
            <v>Standard</v>
          </cell>
          <cell r="M806" t="str">
            <v>_1</v>
          </cell>
          <cell r="P806">
            <v>1</v>
          </cell>
          <cell r="R806">
            <v>1</v>
          </cell>
          <cell r="W806">
            <v>1</v>
          </cell>
          <cell r="AC806">
            <v>1</v>
          </cell>
          <cell r="AF806">
            <v>1</v>
          </cell>
          <cell r="AI806">
            <v>1</v>
          </cell>
        </row>
        <row r="807">
          <cell r="C807" t="str">
            <v>Latitude E3450 (B)</v>
          </cell>
          <cell r="D807" t="str">
            <v>Light (13"-14")</v>
          </cell>
          <cell r="E807" t="str">
            <v>Commercial</v>
          </cell>
          <cell r="F807" t="str">
            <v>Intel</v>
          </cell>
          <cell r="G807" t="str">
            <v>Broadwell</v>
          </cell>
          <cell r="H807" t="str">
            <v>Int</v>
          </cell>
          <cell r="I807">
            <v>14</v>
          </cell>
          <cell r="J807" t="str">
            <v>1366x768</v>
          </cell>
          <cell r="L807" t="str">
            <v>Standard</v>
          </cell>
          <cell r="M807" t="str">
            <v>_1</v>
          </cell>
          <cell r="P807">
            <v>1</v>
          </cell>
          <cell r="R807">
            <v>1</v>
          </cell>
          <cell r="W807">
            <v>1</v>
          </cell>
          <cell r="AC807">
            <v>1</v>
          </cell>
          <cell r="AF807">
            <v>1</v>
          </cell>
          <cell r="AI807">
            <v>1</v>
          </cell>
        </row>
        <row r="808">
          <cell r="C808" t="str">
            <v>Latitude E3460</v>
          </cell>
          <cell r="D808" t="str">
            <v>Light (13"-14")</v>
          </cell>
          <cell r="E808" t="str">
            <v>Commercial</v>
          </cell>
          <cell r="F808" t="str">
            <v>Intel</v>
          </cell>
          <cell r="G808" t="str">
            <v>Broadwell</v>
          </cell>
          <cell r="H808" t="str">
            <v>Int</v>
          </cell>
          <cell r="I808">
            <v>14</v>
          </cell>
          <cell r="J808" t="str">
            <v>1366x768</v>
          </cell>
          <cell r="L808" t="str">
            <v>Standard</v>
          </cell>
          <cell r="M808" t="str">
            <v>_1</v>
          </cell>
          <cell r="P808">
            <v>1</v>
          </cell>
          <cell r="R808">
            <v>1</v>
          </cell>
          <cell r="W808">
            <v>1</v>
          </cell>
          <cell r="AC808">
            <v>1</v>
          </cell>
          <cell r="AF808">
            <v>1</v>
          </cell>
          <cell r="AI808">
            <v>1</v>
          </cell>
        </row>
        <row r="809">
          <cell r="C809" t="str">
            <v>Latitude E3470</v>
          </cell>
          <cell r="D809" t="str">
            <v>Light (13"-14")</v>
          </cell>
          <cell r="E809" t="str">
            <v>Commercial</v>
          </cell>
          <cell r="F809" t="str">
            <v>Intel</v>
          </cell>
          <cell r="G809" t="str">
            <v>Skylake</v>
          </cell>
          <cell r="H809" t="str">
            <v>Int</v>
          </cell>
          <cell r="I809">
            <v>14</v>
          </cell>
          <cell r="J809" t="str">
            <v>1366x768</v>
          </cell>
          <cell r="L809" t="str">
            <v>Standard</v>
          </cell>
          <cell r="M809" t="str">
            <v>_1</v>
          </cell>
          <cell r="P809">
            <v>1</v>
          </cell>
          <cell r="R809">
            <v>1</v>
          </cell>
          <cell r="W809">
            <v>1</v>
          </cell>
          <cell r="AC809">
            <v>1</v>
          </cell>
          <cell r="AF809">
            <v>1</v>
          </cell>
          <cell r="AI809">
            <v>1</v>
          </cell>
        </row>
        <row r="810">
          <cell r="C810" t="str">
            <v>Latitude E3480</v>
          </cell>
          <cell r="D810" t="str">
            <v>Light (13"-14")</v>
          </cell>
          <cell r="E810" t="str">
            <v>Commercial</v>
          </cell>
          <cell r="F810" t="str">
            <v>Intel</v>
          </cell>
          <cell r="G810" t="str">
            <v>Kaby Lake</v>
          </cell>
          <cell r="H810" t="str">
            <v>Int</v>
          </cell>
          <cell r="I810">
            <v>14</v>
          </cell>
          <cell r="J810" t="str">
            <v>1366x768/1920x1080</v>
          </cell>
          <cell r="L810" t="str">
            <v>Standard</v>
          </cell>
          <cell r="M810" t="str">
            <v>_1</v>
          </cell>
          <cell r="P810">
            <v>1</v>
          </cell>
          <cell r="R810">
            <v>1</v>
          </cell>
          <cell r="W810">
            <v>1</v>
          </cell>
          <cell r="AC810">
            <v>1</v>
          </cell>
          <cell r="AF810">
            <v>1</v>
          </cell>
          <cell r="AI810">
            <v>1</v>
          </cell>
        </row>
        <row r="811">
          <cell r="C811" t="str">
            <v>Latitude E3540 (B)</v>
          </cell>
          <cell r="D811" t="str">
            <v>Full Size LE (15"&gt;, Int GPU)</v>
          </cell>
          <cell r="E811" t="str">
            <v>Commercial</v>
          </cell>
          <cell r="F811" t="str">
            <v>Intel</v>
          </cell>
          <cell r="G811" t="str">
            <v>Broadwell</v>
          </cell>
          <cell r="H811" t="str">
            <v>Int</v>
          </cell>
          <cell r="I811">
            <v>15</v>
          </cell>
          <cell r="J811" t="str">
            <v>1366x768/1920x1080</v>
          </cell>
          <cell r="L811" t="str">
            <v>Standard</v>
          </cell>
          <cell r="M811" t="str">
            <v>_1</v>
          </cell>
          <cell r="P811">
            <v>1</v>
          </cell>
          <cell r="R811">
            <v>1</v>
          </cell>
          <cell r="X811">
            <v>1</v>
          </cell>
          <cell r="AC811">
            <v>1</v>
          </cell>
          <cell r="AF811">
            <v>1</v>
          </cell>
        </row>
        <row r="812">
          <cell r="C812" t="str">
            <v>Latitude E3550</v>
          </cell>
          <cell r="D812" t="str">
            <v>Full Size MS (15"&gt;, Mainstream Ex. GPU)</v>
          </cell>
          <cell r="E812" t="str">
            <v>Commercial</v>
          </cell>
          <cell r="F812" t="str">
            <v>Intel</v>
          </cell>
          <cell r="G812" t="str">
            <v>Broadwell</v>
          </cell>
          <cell r="H812" t="str">
            <v>Int/GT830</v>
          </cell>
          <cell r="I812">
            <v>15</v>
          </cell>
          <cell r="J812" t="str">
            <v>1366x768/1920x1080</v>
          </cell>
          <cell r="L812" t="str">
            <v>Standard</v>
          </cell>
          <cell r="M812" t="str">
            <v>_1</v>
          </cell>
          <cell r="P812">
            <v>1</v>
          </cell>
          <cell r="R812">
            <v>1</v>
          </cell>
          <cell r="S812">
            <v>1</v>
          </cell>
          <cell r="X812">
            <v>1</v>
          </cell>
          <cell r="AC812">
            <v>1</v>
          </cell>
          <cell r="AF812">
            <v>1</v>
          </cell>
          <cell r="AG812">
            <v>1</v>
          </cell>
        </row>
        <row r="813">
          <cell r="C813" t="str">
            <v>Latitude E3550</v>
          </cell>
          <cell r="D813" t="str">
            <v>Full Size MS (15"&gt;, Mainstream Ex. GPU)</v>
          </cell>
          <cell r="E813" t="str">
            <v>Commercial</v>
          </cell>
          <cell r="F813" t="str">
            <v>Intel</v>
          </cell>
          <cell r="G813" t="str">
            <v>Broadwell</v>
          </cell>
          <cell r="H813" t="str">
            <v>Int/GT830</v>
          </cell>
          <cell r="I813">
            <v>15</v>
          </cell>
          <cell r="J813" t="str">
            <v>1366x768/1920x1080</v>
          </cell>
          <cell r="L813" t="str">
            <v>Standard</v>
          </cell>
          <cell r="M813" t="str">
            <v>_1</v>
          </cell>
          <cell r="P813">
            <v>1</v>
          </cell>
          <cell r="R813">
            <v>1</v>
          </cell>
          <cell r="S813">
            <v>1</v>
          </cell>
          <cell r="X813">
            <v>1</v>
          </cell>
          <cell r="AC813">
            <v>1</v>
          </cell>
          <cell r="AF813">
            <v>1</v>
          </cell>
          <cell r="AG813">
            <v>1</v>
          </cell>
        </row>
        <row r="814">
          <cell r="C814" t="str">
            <v>Latitude E3560</v>
          </cell>
          <cell r="D814" t="str">
            <v>Full Size LE (15"&gt;, Int GPU)</v>
          </cell>
          <cell r="E814" t="str">
            <v>Commercial</v>
          </cell>
          <cell r="F814" t="str">
            <v>Intel</v>
          </cell>
          <cell r="G814" t="str">
            <v>Broadwell</v>
          </cell>
          <cell r="H814" t="str">
            <v>Int</v>
          </cell>
          <cell r="I814">
            <v>15</v>
          </cell>
          <cell r="J814" t="str">
            <v>1366x768</v>
          </cell>
          <cell r="L814" t="str">
            <v>Standard</v>
          </cell>
          <cell r="M814" t="str">
            <v>_1</v>
          </cell>
          <cell r="P814">
            <v>1</v>
          </cell>
          <cell r="R814">
            <v>1</v>
          </cell>
          <cell r="X814">
            <v>1</v>
          </cell>
          <cell r="AC814">
            <v>1</v>
          </cell>
          <cell r="AF814">
            <v>1</v>
          </cell>
        </row>
        <row r="815">
          <cell r="C815" t="str">
            <v>Latitude E3570</v>
          </cell>
          <cell r="D815" t="str">
            <v>Full Size LE (15"&gt;, Int GPU)</v>
          </cell>
          <cell r="E815" t="str">
            <v>Commercial</v>
          </cell>
          <cell r="F815" t="str">
            <v>Intel</v>
          </cell>
          <cell r="G815" t="str">
            <v>Skylake</v>
          </cell>
          <cell r="H815" t="str">
            <v>Int</v>
          </cell>
          <cell r="I815">
            <v>15</v>
          </cell>
          <cell r="J815" t="str">
            <v>1920x1080</v>
          </cell>
          <cell r="L815" t="str">
            <v>Standard</v>
          </cell>
          <cell r="M815" t="str">
            <v>_1</v>
          </cell>
          <cell r="P815">
            <v>1</v>
          </cell>
          <cell r="R815">
            <v>1</v>
          </cell>
          <cell r="X815">
            <v>1</v>
          </cell>
          <cell r="AC815">
            <v>1</v>
          </cell>
          <cell r="AF815">
            <v>1</v>
          </cell>
        </row>
        <row r="816">
          <cell r="C816" t="str">
            <v>Latitude E3580</v>
          </cell>
          <cell r="D816" t="str">
            <v>Full Size LE (15"&gt;, Int GPU)</v>
          </cell>
          <cell r="E816" t="str">
            <v>Commercial</v>
          </cell>
          <cell r="F816" t="str">
            <v>Intel</v>
          </cell>
          <cell r="G816" t="str">
            <v>Kaby Lake</v>
          </cell>
          <cell r="H816" t="str">
            <v>Int</v>
          </cell>
          <cell r="I816">
            <v>15</v>
          </cell>
          <cell r="J816" t="str">
            <v>1366x768</v>
          </cell>
          <cell r="L816" t="str">
            <v>Standard</v>
          </cell>
          <cell r="M816" t="str">
            <v>_1</v>
          </cell>
          <cell r="P816">
            <v>1</v>
          </cell>
          <cell r="R816">
            <v>1</v>
          </cell>
          <cell r="X816">
            <v>1</v>
          </cell>
          <cell r="AC816">
            <v>1</v>
          </cell>
          <cell r="AF816">
            <v>1</v>
          </cell>
        </row>
        <row r="817">
          <cell r="C817" t="str">
            <v>Latitude E5280</v>
          </cell>
          <cell r="D817" t="str">
            <v>Mini (&lt;12")</v>
          </cell>
          <cell r="E817" t="str">
            <v>Commercial</v>
          </cell>
          <cell r="F817" t="str">
            <v>Intel</v>
          </cell>
          <cell r="G817" t="str">
            <v>Kaby Lake</v>
          </cell>
          <cell r="H817" t="str">
            <v>Int</v>
          </cell>
          <cell r="I817">
            <v>12</v>
          </cell>
          <cell r="J817" t="str">
            <v>1920x1080</v>
          </cell>
          <cell r="L817" t="str">
            <v>Standard</v>
          </cell>
          <cell r="M817" t="str">
            <v>_1</v>
          </cell>
          <cell r="P817">
            <v>1</v>
          </cell>
          <cell r="R817">
            <v>1</v>
          </cell>
          <cell r="V817">
            <v>1</v>
          </cell>
          <cell r="AB817">
            <v>1</v>
          </cell>
          <cell r="AE817">
            <v>1</v>
          </cell>
          <cell r="AI817">
            <v>1</v>
          </cell>
        </row>
        <row r="818">
          <cell r="C818" t="str">
            <v>Latitude E5285</v>
          </cell>
          <cell r="D818" t="str">
            <v>Mini (&lt;12")</v>
          </cell>
          <cell r="E818" t="str">
            <v>Commercial</v>
          </cell>
          <cell r="F818" t="str">
            <v>Intel</v>
          </cell>
          <cell r="G818" t="str">
            <v>Kaby Lake</v>
          </cell>
          <cell r="H818" t="str">
            <v>Int</v>
          </cell>
          <cell r="I818">
            <v>12</v>
          </cell>
          <cell r="J818" t="str">
            <v>1920x1080</v>
          </cell>
          <cell r="K818" t="str">
            <v>Touch</v>
          </cell>
          <cell r="L818" t="str">
            <v>Standard</v>
          </cell>
          <cell r="M818" t="str">
            <v>_1</v>
          </cell>
          <cell r="P818">
            <v>1</v>
          </cell>
          <cell r="R818">
            <v>1</v>
          </cell>
          <cell r="U818">
            <v>1</v>
          </cell>
          <cell r="V818">
            <v>1</v>
          </cell>
          <cell r="AB818">
            <v>1</v>
          </cell>
          <cell r="AE818">
            <v>1</v>
          </cell>
          <cell r="AI818">
            <v>1</v>
          </cell>
        </row>
        <row r="819">
          <cell r="C819" t="str">
            <v>Latitude E5289</v>
          </cell>
          <cell r="D819" t="str">
            <v>Mini (&lt;12")</v>
          </cell>
          <cell r="E819" t="str">
            <v>Commercial</v>
          </cell>
          <cell r="F819" t="str">
            <v>Intel</v>
          </cell>
          <cell r="G819" t="str">
            <v>Kaby Lake</v>
          </cell>
          <cell r="H819" t="str">
            <v>Int</v>
          </cell>
          <cell r="I819">
            <v>12</v>
          </cell>
          <cell r="J819" t="str">
            <v>1920x1080</v>
          </cell>
          <cell r="K819" t="str">
            <v>Touch</v>
          </cell>
          <cell r="L819" t="str">
            <v>Standard</v>
          </cell>
          <cell r="M819" t="str">
            <v>_1</v>
          </cell>
          <cell r="P819">
            <v>1</v>
          </cell>
          <cell r="R819">
            <v>1</v>
          </cell>
          <cell r="U819">
            <v>1</v>
          </cell>
          <cell r="V819">
            <v>1</v>
          </cell>
          <cell r="AB819">
            <v>1</v>
          </cell>
          <cell r="AE819">
            <v>1</v>
          </cell>
          <cell r="AI819">
            <v>1</v>
          </cell>
        </row>
        <row r="820">
          <cell r="C820" t="str">
            <v>Latitude E5414</v>
          </cell>
          <cell r="D820" t="str">
            <v>Light (13"-14")</v>
          </cell>
          <cell r="E820" t="str">
            <v>Commercial</v>
          </cell>
          <cell r="F820" t="str">
            <v>Intel</v>
          </cell>
          <cell r="G820" t="str">
            <v>Skylake</v>
          </cell>
          <cell r="H820" t="str">
            <v>Int</v>
          </cell>
          <cell r="I820">
            <v>14</v>
          </cell>
          <cell r="J820" t="str">
            <v>1366x768</v>
          </cell>
          <cell r="L820" t="str">
            <v>Standard</v>
          </cell>
          <cell r="M820" t="str">
            <v>_1</v>
          </cell>
          <cell r="P820">
            <v>1</v>
          </cell>
          <cell r="R820">
            <v>1</v>
          </cell>
          <cell r="W820">
            <v>1</v>
          </cell>
          <cell r="AB820">
            <v>1</v>
          </cell>
          <cell r="AF820">
            <v>1</v>
          </cell>
          <cell r="AI820">
            <v>1</v>
          </cell>
        </row>
        <row r="821">
          <cell r="C821" t="str">
            <v>Latitude 5420 Rugged</v>
          </cell>
          <cell r="D821" t="str">
            <v>Light (13"-14")</v>
          </cell>
          <cell r="E821" t="str">
            <v>Commercial</v>
          </cell>
          <cell r="F821" t="str">
            <v>Intel</v>
          </cell>
          <cell r="G821" t="str">
            <v>Kaby Lake Refresh</v>
          </cell>
          <cell r="H821" t="str">
            <v>Int</v>
          </cell>
          <cell r="I821">
            <v>14</v>
          </cell>
          <cell r="J821" t="str">
            <v>1920x1080</v>
          </cell>
          <cell r="L821" t="str">
            <v>Standard</v>
          </cell>
          <cell r="M821" t="str">
            <v>_1</v>
          </cell>
          <cell r="P821">
            <v>1</v>
          </cell>
          <cell r="R821">
            <v>1</v>
          </cell>
          <cell r="W821">
            <v>1</v>
          </cell>
          <cell r="AB821">
            <v>1</v>
          </cell>
          <cell r="AF821">
            <v>1</v>
          </cell>
          <cell r="AI821">
            <v>1</v>
          </cell>
        </row>
        <row r="822">
          <cell r="C822" t="str">
            <v>Latitude E5424</v>
          </cell>
          <cell r="D822" t="str">
            <v>Light (13"-14")</v>
          </cell>
          <cell r="E822" t="str">
            <v>Commercial</v>
          </cell>
          <cell r="F822" t="str">
            <v>Intel</v>
          </cell>
          <cell r="G822" t="str">
            <v>Kaby Lake</v>
          </cell>
          <cell r="H822" t="str">
            <v>Int</v>
          </cell>
          <cell r="I822">
            <v>14</v>
          </cell>
          <cell r="J822" t="str">
            <v>1920x1080</v>
          </cell>
          <cell r="L822" t="str">
            <v>Standard</v>
          </cell>
          <cell r="M822" t="str">
            <v>_1</v>
          </cell>
          <cell r="P822">
            <v>1</v>
          </cell>
          <cell r="R822">
            <v>1</v>
          </cell>
          <cell r="W822">
            <v>1</v>
          </cell>
          <cell r="AB822">
            <v>1</v>
          </cell>
          <cell r="AF822">
            <v>1</v>
          </cell>
          <cell r="AI822">
            <v>1</v>
          </cell>
        </row>
        <row r="823">
          <cell r="C823" t="str">
            <v>Latitude E5480</v>
          </cell>
          <cell r="D823" t="str">
            <v>Light (13"-14")</v>
          </cell>
          <cell r="E823" t="str">
            <v>Commercial</v>
          </cell>
          <cell r="F823" t="str">
            <v>Intel</v>
          </cell>
          <cell r="G823" t="str">
            <v>Kaby Lake</v>
          </cell>
          <cell r="H823" t="str">
            <v>Int/GT930</v>
          </cell>
          <cell r="I823">
            <v>14</v>
          </cell>
          <cell r="J823" t="str">
            <v>1366x768/1920x1080</v>
          </cell>
          <cell r="L823" t="str">
            <v>Standard</v>
          </cell>
          <cell r="M823" t="str">
            <v>_1</v>
          </cell>
          <cell r="P823">
            <v>1</v>
          </cell>
          <cell r="R823">
            <v>1</v>
          </cell>
          <cell r="S823">
            <v>1</v>
          </cell>
          <cell r="W823">
            <v>1</v>
          </cell>
          <cell r="AB823">
            <v>1</v>
          </cell>
          <cell r="AF823">
            <v>1</v>
          </cell>
          <cell r="AG823">
            <v>1</v>
          </cell>
          <cell r="AI823">
            <v>1</v>
          </cell>
        </row>
        <row r="824">
          <cell r="C824" t="str">
            <v>Latitude E5580</v>
          </cell>
          <cell r="D824" t="str">
            <v>Full Size MS (15"&gt;, Mainstream Ex. GPU)</v>
          </cell>
          <cell r="E824" t="str">
            <v>Commercial</v>
          </cell>
          <cell r="F824" t="str">
            <v>Intel</v>
          </cell>
          <cell r="G824" t="str">
            <v>Kaby Lake</v>
          </cell>
          <cell r="H824" t="str">
            <v>Int/GT940</v>
          </cell>
          <cell r="I824">
            <v>15</v>
          </cell>
          <cell r="J824" t="str">
            <v>1366x768/1920x1080</v>
          </cell>
          <cell r="L824" t="str">
            <v>Standard</v>
          </cell>
          <cell r="M824" t="str">
            <v>_1</v>
          </cell>
          <cell r="P824">
            <v>1</v>
          </cell>
          <cell r="R824">
            <v>1</v>
          </cell>
          <cell r="S824">
            <v>1</v>
          </cell>
          <cell r="X824">
            <v>1</v>
          </cell>
          <cell r="AB824">
            <v>1</v>
          </cell>
          <cell r="AF824">
            <v>1</v>
          </cell>
          <cell r="AG824">
            <v>1</v>
          </cell>
        </row>
        <row r="825">
          <cell r="C825" t="str">
            <v>Latitude E7202</v>
          </cell>
          <cell r="D825" t="str">
            <v>Mini (&lt;12")</v>
          </cell>
          <cell r="E825" t="str">
            <v>Commercial</v>
          </cell>
          <cell r="F825" t="str">
            <v>Intel</v>
          </cell>
          <cell r="G825" t="str">
            <v>Broadwell-Y</v>
          </cell>
          <cell r="H825" t="str">
            <v>Int</v>
          </cell>
          <cell r="I825">
            <v>11</v>
          </cell>
          <cell r="J825" t="str">
            <v>1366x768</v>
          </cell>
          <cell r="L825" t="str">
            <v>Extra Mobile</v>
          </cell>
          <cell r="M825" t="str">
            <v>_1</v>
          </cell>
          <cell r="R825">
            <v>1</v>
          </cell>
          <cell r="V825">
            <v>1</v>
          </cell>
          <cell r="AB825">
            <v>1</v>
          </cell>
          <cell r="AE825">
            <v>1</v>
          </cell>
        </row>
        <row r="826">
          <cell r="C826" t="str">
            <v>Latitude E7204</v>
          </cell>
          <cell r="D826" t="str">
            <v>Mini (&lt;12")</v>
          </cell>
          <cell r="E826" t="str">
            <v>Commercial</v>
          </cell>
          <cell r="F826" t="str">
            <v>Intel</v>
          </cell>
          <cell r="G826" t="str">
            <v>Skylake</v>
          </cell>
          <cell r="H826" t="str">
            <v>Int</v>
          </cell>
          <cell r="I826">
            <v>11</v>
          </cell>
          <cell r="J826" t="str">
            <v>1366x768</v>
          </cell>
          <cell r="K826" t="str">
            <v>Touch</v>
          </cell>
          <cell r="L826" t="str">
            <v>Standard</v>
          </cell>
          <cell r="M826" t="str">
            <v>_1</v>
          </cell>
          <cell r="P826">
            <v>1</v>
          </cell>
          <cell r="R826">
            <v>1</v>
          </cell>
          <cell r="V826">
            <v>1</v>
          </cell>
          <cell r="AB826">
            <v>1</v>
          </cell>
          <cell r="AE826">
            <v>1</v>
          </cell>
        </row>
        <row r="827">
          <cell r="C827" t="str">
            <v>Latitude E7212</v>
          </cell>
          <cell r="D827" t="str">
            <v>Mini (&lt;12")</v>
          </cell>
          <cell r="E827" t="str">
            <v>Commercial</v>
          </cell>
          <cell r="F827" t="str">
            <v>Intel</v>
          </cell>
          <cell r="G827" t="str">
            <v>Kaby Lake</v>
          </cell>
          <cell r="H827" t="str">
            <v>Int</v>
          </cell>
          <cell r="I827">
            <v>11</v>
          </cell>
          <cell r="J827" t="str">
            <v>1920x1080</v>
          </cell>
          <cell r="K827" t="str">
            <v>Touch</v>
          </cell>
          <cell r="L827" t="str">
            <v>Standard</v>
          </cell>
          <cell r="M827" t="str">
            <v>_1</v>
          </cell>
          <cell r="P827">
            <v>1</v>
          </cell>
          <cell r="R827">
            <v>1</v>
          </cell>
          <cell r="V827">
            <v>1</v>
          </cell>
          <cell r="AB827">
            <v>1</v>
          </cell>
          <cell r="AE827">
            <v>1</v>
          </cell>
        </row>
        <row r="828">
          <cell r="C828" t="str">
            <v>Latitude E7214</v>
          </cell>
          <cell r="D828" t="str">
            <v>Mini (&lt;12")</v>
          </cell>
          <cell r="E828" t="str">
            <v>Commercial</v>
          </cell>
          <cell r="F828" t="str">
            <v>Intel</v>
          </cell>
          <cell r="G828" t="str">
            <v>Skylake</v>
          </cell>
          <cell r="H828" t="str">
            <v>Int</v>
          </cell>
          <cell r="I828">
            <v>11</v>
          </cell>
          <cell r="J828" t="str">
            <v>1366x768</v>
          </cell>
          <cell r="K828" t="str">
            <v>Touch</v>
          </cell>
          <cell r="L828" t="str">
            <v>Standard</v>
          </cell>
          <cell r="M828" t="str">
            <v>_1</v>
          </cell>
          <cell r="P828">
            <v>1</v>
          </cell>
          <cell r="R828">
            <v>1</v>
          </cell>
          <cell r="V828">
            <v>1</v>
          </cell>
          <cell r="AB828">
            <v>1</v>
          </cell>
          <cell r="AE828">
            <v>1</v>
          </cell>
        </row>
        <row r="829">
          <cell r="C829" t="str">
            <v>Latitude E7250</v>
          </cell>
          <cell r="D829" t="str">
            <v>Mini (&lt;12")</v>
          </cell>
          <cell r="E829" t="str">
            <v>Commercial</v>
          </cell>
          <cell r="F829" t="str">
            <v>Intel</v>
          </cell>
          <cell r="G829" t="str">
            <v>Broadwell</v>
          </cell>
          <cell r="H829" t="str">
            <v>Int</v>
          </cell>
          <cell r="I829">
            <v>12</v>
          </cell>
          <cell r="J829" t="str">
            <v>1366x768</v>
          </cell>
          <cell r="L829" t="str">
            <v>Standard</v>
          </cell>
          <cell r="M829" t="str">
            <v>_1</v>
          </cell>
          <cell r="P829">
            <v>1</v>
          </cell>
          <cell r="R829">
            <v>1</v>
          </cell>
          <cell r="V829">
            <v>1</v>
          </cell>
          <cell r="AA829">
            <v>1</v>
          </cell>
          <cell r="AB829">
            <v>1</v>
          </cell>
          <cell r="AE829">
            <v>1</v>
          </cell>
          <cell r="AI829">
            <v>1</v>
          </cell>
        </row>
        <row r="830">
          <cell r="C830" t="str">
            <v>Latitude E7250</v>
          </cell>
          <cell r="D830" t="str">
            <v>Mini (&lt;12")</v>
          </cell>
          <cell r="E830" t="str">
            <v>Commercial</v>
          </cell>
          <cell r="F830" t="str">
            <v>Intel</v>
          </cell>
          <cell r="G830" t="str">
            <v>Broadwell</v>
          </cell>
          <cell r="H830" t="str">
            <v>Int</v>
          </cell>
          <cell r="I830">
            <v>12</v>
          </cell>
          <cell r="J830" t="str">
            <v>1366x768</v>
          </cell>
          <cell r="L830" t="str">
            <v>Standard</v>
          </cell>
          <cell r="M830" t="str">
            <v>_1</v>
          </cell>
          <cell r="P830">
            <v>1</v>
          </cell>
          <cell r="R830">
            <v>1</v>
          </cell>
          <cell r="V830">
            <v>1</v>
          </cell>
          <cell r="AA830">
            <v>1</v>
          </cell>
          <cell r="AB830">
            <v>1</v>
          </cell>
          <cell r="AE830">
            <v>1</v>
          </cell>
          <cell r="AI830">
            <v>1</v>
          </cell>
        </row>
        <row r="831">
          <cell r="C831" t="str">
            <v>Latitude E7270</v>
          </cell>
          <cell r="D831" t="str">
            <v>Mini (&lt;12")</v>
          </cell>
          <cell r="E831" t="str">
            <v>Commercial</v>
          </cell>
          <cell r="F831" t="str">
            <v>Intel</v>
          </cell>
          <cell r="G831" t="str">
            <v>Skylake</v>
          </cell>
          <cell r="H831" t="str">
            <v>Int</v>
          </cell>
          <cell r="I831">
            <v>12</v>
          </cell>
          <cell r="J831" t="str">
            <v>1366x768</v>
          </cell>
          <cell r="L831" t="str">
            <v>Standard</v>
          </cell>
          <cell r="M831" t="str">
            <v>_1</v>
          </cell>
          <cell r="P831">
            <v>1</v>
          </cell>
          <cell r="R831">
            <v>1</v>
          </cell>
          <cell r="V831">
            <v>1</v>
          </cell>
          <cell r="AA831">
            <v>1</v>
          </cell>
          <cell r="AB831">
            <v>1</v>
          </cell>
          <cell r="AE831">
            <v>1</v>
          </cell>
          <cell r="AI831">
            <v>1</v>
          </cell>
        </row>
        <row r="832">
          <cell r="C832" t="str">
            <v>Latitude E7270 Touch</v>
          </cell>
          <cell r="D832" t="str">
            <v>Mini (&lt;12")</v>
          </cell>
          <cell r="E832" t="str">
            <v>Commercial</v>
          </cell>
          <cell r="F832" t="str">
            <v>Intel</v>
          </cell>
          <cell r="G832" t="str">
            <v>Skylake</v>
          </cell>
          <cell r="H832" t="str">
            <v>Int</v>
          </cell>
          <cell r="I832">
            <v>12</v>
          </cell>
          <cell r="J832" t="str">
            <v>1366x768</v>
          </cell>
          <cell r="K832" t="str">
            <v>Touch</v>
          </cell>
          <cell r="L832" t="str">
            <v>Standard</v>
          </cell>
          <cell r="M832" t="str">
            <v>_1</v>
          </cell>
          <cell r="P832">
            <v>1</v>
          </cell>
          <cell r="R832">
            <v>1</v>
          </cell>
          <cell r="U832">
            <v>1</v>
          </cell>
          <cell r="V832">
            <v>1</v>
          </cell>
          <cell r="AA832">
            <v>1</v>
          </cell>
          <cell r="AB832">
            <v>1</v>
          </cell>
          <cell r="AE832">
            <v>1</v>
          </cell>
          <cell r="AI832">
            <v>1</v>
          </cell>
        </row>
        <row r="833">
          <cell r="C833" t="str">
            <v>Latitude E7275</v>
          </cell>
          <cell r="D833" t="str">
            <v>Mini (&lt;12")</v>
          </cell>
          <cell r="E833" t="str">
            <v>Commercial</v>
          </cell>
          <cell r="F833" t="str">
            <v>Intel</v>
          </cell>
          <cell r="G833" t="str">
            <v>Skylake-Y</v>
          </cell>
          <cell r="H833" t="str">
            <v>Int</v>
          </cell>
          <cell r="I833">
            <v>12</v>
          </cell>
          <cell r="J833" t="str">
            <v>1920x1080</v>
          </cell>
          <cell r="K833" t="str">
            <v>Touch</v>
          </cell>
          <cell r="L833" t="str">
            <v>Extra Mobile</v>
          </cell>
          <cell r="M833" t="str">
            <v>_1</v>
          </cell>
          <cell r="R833">
            <v>1</v>
          </cell>
          <cell r="U833">
            <v>1</v>
          </cell>
          <cell r="V833">
            <v>1</v>
          </cell>
          <cell r="AA833">
            <v>1</v>
          </cell>
          <cell r="AB833">
            <v>1</v>
          </cell>
          <cell r="AE833">
            <v>1</v>
          </cell>
        </row>
        <row r="834">
          <cell r="C834" t="str">
            <v>Latitude E7280</v>
          </cell>
          <cell r="D834" t="str">
            <v>Mini (&lt;12")</v>
          </cell>
          <cell r="E834" t="str">
            <v>Commercial</v>
          </cell>
          <cell r="F834" t="str">
            <v>Intel</v>
          </cell>
          <cell r="G834" t="str">
            <v>Kaby Lake</v>
          </cell>
          <cell r="H834" t="str">
            <v>Int</v>
          </cell>
          <cell r="I834">
            <v>12</v>
          </cell>
          <cell r="J834" t="str">
            <v>1920x1080</v>
          </cell>
          <cell r="K834" t="str">
            <v>Touch</v>
          </cell>
          <cell r="L834" t="str">
            <v>Standard</v>
          </cell>
          <cell r="M834" t="str">
            <v>_1</v>
          </cell>
          <cell r="P834">
            <v>1</v>
          </cell>
          <cell r="R834">
            <v>1</v>
          </cell>
          <cell r="V834">
            <v>1</v>
          </cell>
          <cell r="AA834">
            <v>1</v>
          </cell>
          <cell r="AB834">
            <v>1</v>
          </cell>
          <cell r="AE834">
            <v>1</v>
          </cell>
          <cell r="AI834">
            <v>1</v>
          </cell>
        </row>
        <row r="835">
          <cell r="C835" t="str">
            <v>Latitude E7285</v>
          </cell>
          <cell r="D835" t="str">
            <v>Mini (&lt;12")</v>
          </cell>
          <cell r="E835" t="str">
            <v>Commercial</v>
          </cell>
          <cell r="F835" t="str">
            <v>Intel</v>
          </cell>
          <cell r="G835" t="str">
            <v>Kaby Lake-Y</v>
          </cell>
          <cell r="H835" t="str">
            <v>Int</v>
          </cell>
          <cell r="I835">
            <v>12</v>
          </cell>
          <cell r="J835" t="str">
            <v>2880x1920</v>
          </cell>
          <cell r="K835" t="str">
            <v>Touch</v>
          </cell>
          <cell r="L835" t="str">
            <v>Extra Mobile</v>
          </cell>
          <cell r="M835" t="str">
            <v>_1</v>
          </cell>
          <cell r="R835">
            <v>1</v>
          </cell>
          <cell r="U835">
            <v>1</v>
          </cell>
          <cell r="V835">
            <v>1</v>
          </cell>
          <cell r="AA835">
            <v>1</v>
          </cell>
          <cell r="AB835">
            <v>1</v>
          </cell>
          <cell r="AE835">
            <v>1</v>
          </cell>
        </row>
        <row r="836">
          <cell r="C836" t="str">
            <v>Latitude E7350</v>
          </cell>
          <cell r="D836" t="str">
            <v>Light (13"-14")</v>
          </cell>
          <cell r="E836" t="str">
            <v>Commercial</v>
          </cell>
          <cell r="F836" t="str">
            <v>Intel</v>
          </cell>
          <cell r="G836" t="str">
            <v>Broadwell-Y</v>
          </cell>
          <cell r="H836" t="str">
            <v>Int</v>
          </cell>
          <cell r="I836">
            <v>13</v>
          </cell>
          <cell r="J836" t="str">
            <v>1920x1080</v>
          </cell>
          <cell r="L836" t="str">
            <v>Extra Mobile</v>
          </cell>
          <cell r="M836" t="str">
            <v>_1</v>
          </cell>
          <cell r="R836">
            <v>1</v>
          </cell>
          <cell r="W836">
            <v>1</v>
          </cell>
          <cell r="AA836">
            <v>1</v>
          </cell>
          <cell r="AB836">
            <v>1</v>
          </cell>
          <cell r="AE836">
            <v>1</v>
          </cell>
        </row>
        <row r="837">
          <cell r="C837" t="str">
            <v>Latitude E7370</v>
          </cell>
          <cell r="D837" t="str">
            <v>Light (13"-14")</v>
          </cell>
          <cell r="E837" t="str">
            <v>Commercial</v>
          </cell>
          <cell r="F837" t="str">
            <v>Intel</v>
          </cell>
          <cell r="G837" t="str">
            <v>Skylake-Y</v>
          </cell>
          <cell r="H837" t="str">
            <v>Int</v>
          </cell>
          <cell r="I837">
            <v>13</v>
          </cell>
          <cell r="J837" t="str">
            <v>1920x1080</v>
          </cell>
          <cell r="L837" t="str">
            <v>Extra Mobile</v>
          </cell>
          <cell r="M837" t="str">
            <v>_1</v>
          </cell>
          <cell r="R837">
            <v>1</v>
          </cell>
          <cell r="W837">
            <v>1</v>
          </cell>
          <cell r="AA837">
            <v>1</v>
          </cell>
          <cell r="AB837">
            <v>1</v>
          </cell>
          <cell r="AE837">
            <v>1</v>
          </cell>
        </row>
        <row r="838">
          <cell r="C838" t="str">
            <v>Latitude E7380</v>
          </cell>
          <cell r="D838" t="str">
            <v>Light (13"-14")</v>
          </cell>
          <cell r="E838" t="str">
            <v>Commercial</v>
          </cell>
          <cell r="F838" t="str">
            <v>Intel</v>
          </cell>
          <cell r="G838" t="str">
            <v>Kaby Lake</v>
          </cell>
          <cell r="H838" t="str">
            <v>Int</v>
          </cell>
          <cell r="I838">
            <v>13</v>
          </cell>
          <cell r="J838" t="str">
            <v>1920x1080</v>
          </cell>
          <cell r="L838" t="str">
            <v>Standard</v>
          </cell>
          <cell r="M838" t="str">
            <v>_1</v>
          </cell>
          <cell r="P838">
            <v>1</v>
          </cell>
          <cell r="R838">
            <v>1</v>
          </cell>
          <cell r="W838">
            <v>1</v>
          </cell>
          <cell r="AA838">
            <v>1</v>
          </cell>
          <cell r="AB838">
            <v>1</v>
          </cell>
          <cell r="AE838">
            <v>1</v>
          </cell>
          <cell r="AI838">
            <v>1</v>
          </cell>
        </row>
        <row r="839">
          <cell r="C839" t="str">
            <v>Latitude E7389</v>
          </cell>
          <cell r="D839" t="str">
            <v>Light (13"-14")</v>
          </cell>
          <cell r="E839" t="str">
            <v>Commercial</v>
          </cell>
          <cell r="F839" t="str">
            <v>Intel</v>
          </cell>
          <cell r="G839" t="str">
            <v>Kaby Lake</v>
          </cell>
          <cell r="H839" t="str">
            <v>Int</v>
          </cell>
          <cell r="I839">
            <v>13</v>
          </cell>
          <cell r="J839" t="str">
            <v>1920x1080</v>
          </cell>
          <cell r="K839" t="str">
            <v>Touch</v>
          </cell>
          <cell r="L839" t="str">
            <v>Standard</v>
          </cell>
          <cell r="M839" t="str">
            <v>_1</v>
          </cell>
          <cell r="P839">
            <v>1</v>
          </cell>
          <cell r="R839">
            <v>1</v>
          </cell>
          <cell r="U839">
            <v>1</v>
          </cell>
          <cell r="W839">
            <v>1</v>
          </cell>
          <cell r="AA839">
            <v>1</v>
          </cell>
          <cell r="AB839">
            <v>1</v>
          </cell>
          <cell r="AE839">
            <v>1</v>
          </cell>
          <cell r="AI839">
            <v>1</v>
          </cell>
        </row>
        <row r="840">
          <cell r="C840" t="str">
            <v>Latitude E7414</v>
          </cell>
          <cell r="D840" t="str">
            <v>Light (13"-14")</v>
          </cell>
          <cell r="E840" t="str">
            <v>Commercial</v>
          </cell>
          <cell r="F840" t="str">
            <v>Intel</v>
          </cell>
          <cell r="G840" t="str">
            <v>Skylake</v>
          </cell>
          <cell r="H840" t="str">
            <v>Int</v>
          </cell>
          <cell r="I840">
            <v>14</v>
          </cell>
          <cell r="J840" t="str">
            <v>1366x768</v>
          </cell>
          <cell r="K840" t="str">
            <v>Touch</v>
          </cell>
          <cell r="L840" t="str">
            <v>Standard</v>
          </cell>
          <cell r="M840" t="str">
            <v>_1</v>
          </cell>
          <cell r="P840">
            <v>1</v>
          </cell>
          <cell r="R840">
            <v>1</v>
          </cell>
          <cell r="W840">
            <v>1</v>
          </cell>
          <cell r="AB840">
            <v>1</v>
          </cell>
          <cell r="AF840">
            <v>1</v>
          </cell>
          <cell r="AI840">
            <v>1</v>
          </cell>
        </row>
        <row r="841">
          <cell r="C841" t="str">
            <v>Latitude 7424 Rugged</v>
          </cell>
          <cell r="D841" t="str">
            <v>Light (13"-14")</v>
          </cell>
          <cell r="E841" t="str">
            <v>Commercial</v>
          </cell>
          <cell r="F841" t="str">
            <v>Intel</v>
          </cell>
          <cell r="G841" t="str">
            <v>Kaby Lake Refresh</v>
          </cell>
          <cell r="H841" t="str">
            <v>Int</v>
          </cell>
          <cell r="I841">
            <v>14</v>
          </cell>
          <cell r="J841" t="str">
            <v>1920x1080</v>
          </cell>
          <cell r="K841" t="str">
            <v>Touch</v>
          </cell>
          <cell r="L841" t="str">
            <v>Standard</v>
          </cell>
          <cell r="M841" t="str">
            <v>_1</v>
          </cell>
          <cell r="P841">
            <v>1</v>
          </cell>
          <cell r="R841">
            <v>1</v>
          </cell>
          <cell r="W841">
            <v>1</v>
          </cell>
          <cell r="AB841">
            <v>1</v>
          </cell>
          <cell r="AF841">
            <v>1</v>
          </cell>
          <cell r="AI841">
            <v>1</v>
          </cell>
        </row>
        <row r="842">
          <cell r="C842" t="str">
            <v>Latitude E7450</v>
          </cell>
          <cell r="D842" t="str">
            <v>Light (13"-14")</v>
          </cell>
          <cell r="E842" t="str">
            <v>Commercial</v>
          </cell>
          <cell r="F842" t="str">
            <v>Intel</v>
          </cell>
          <cell r="G842" t="str">
            <v>Broadwell</v>
          </cell>
          <cell r="H842" t="str">
            <v>Int</v>
          </cell>
          <cell r="I842">
            <v>14</v>
          </cell>
          <cell r="L842" t="str">
            <v>Standard</v>
          </cell>
          <cell r="M842" t="str">
            <v>_1</v>
          </cell>
          <cell r="P842">
            <v>1</v>
          </cell>
          <cell r="R842">
            <v>1</v>
          </cell>
          <cell r="W842">
            <v>1</v>
          </cell>
          <cell r="AA842">
            <v>1</v>
          </cell>
          <cell r="AB842">
            <v>1</v>
          </cell>
          <cell r="AI842">
            <v>1</v>
          </cell>
        </row>
        <row r="843">
          <cell r="C843" t="str">
            <v>Latitude E7450</v>
          </cell>
          <cell r="D843" t="str">
            <v>Light (13"-14")</v>
          </cell>
          <cell r="E843" t="str">
            <v>Commercial</v>
          </cell>
          <cell r="F843" t="str">
            <v>Intel</v>
          </cell>
          <cell r="G843" t="str">
            <v>Broadwell</v>
          </cell>
          <cell r="H843" t="str">
            <v>Int</v>
          </cell>
          <cell r="I843">
            <v>14</v>
          </cell>
          <cell r="L843" t="str">
            <v>Standard</v>
          </cell>
          <cell r="M843" t="str">
            <v>_1</v>
          </cell>
          <cell r="P843">
            <v>1</v>
          </cell>
          <cell r="R843">
            <v>1</v>
          </cell>
          <cell r="W843">
            <v>1</v>
          </cell>
          <cell r="AA843">
            <v>1</v>
          </cell>
          <cell r="AB843">
            <v>1</v>
          </cell>
          <cell r="AI843">
            <v>1</v>
          </cell>
        </row>
        <row r="844">
          <cell r="C844" t="str">
            <v>Latitude E7450 (B)</v>
          </cell>
          <cell r="D844" t="str">
            <v>Light (13"-14")</v>
          </cell>
          <cell r="E844" t="str">
            <v>Commercial</v>
          </cell>
          <cell r="F844" t="str">
            <v>Intel</v>
          </cell>
          <cell r="G844" t="str">
            <v>Broadwell</v>
          </cell>
          <cell r="H844" t="str">
            <v>Int</v>
          </cell>
          <cell r="I844">
            <v>14</v>
          </cell>
          <cell r="L844" t="str">
            <v>Standard</v>
          </cell>
          <cell r="M844" t="str">
            <v>_1</v>
          </cell>
          <cell r="P844">
            <v>1</v>
          </cell>
          <cell r="R844">
            <v>1</v>
          </cell>
          <cell r="W844">
            <v>1</v>
          </cell>
          <cell r="AA844">
            <v>1</v>
          </cell>
          <cell r="AB844">
            <v>1</v>
          </cell>
          <cell r="AI844">
            <v>1</v>
          </cell>
        </row>
        <row r="845">
          <cell r="C845" t="str">
            <v>Latitude E7450 (B)</v>
          </cell>
          <cell r="D845" t="str">
            <v>Light (13"-14")</v>
          </cell>
          <cell r="E845" t="str">
            <v>Commercial</v>
          </cell>
          <cell r="F845" t="str">
            <v>Intel</v>
          </cell>
          <cell r="G845" t="str">
            <v>Broadwell</v>
          </cell>
          <cell r="H845" t="str">
            <v>Int</v>
          </cell>
          <cell r="I845">
            <v>14</v>
          </cell>
          <cell r="L845" t="str">
            <v>Standard</v>
          </cell>
          <cell r="M845" t="str">
            <v>_1</v>
          </cell>
          <cell r="P845">
            <v>1</v>
          </cell>
          <cell r="R845">
            <v>1</v>
          </cell>
          <cell r="W845">
            <v>1</v>
          </cell>
          <cell r="AA845">
            <v>1</v>
          </cell>
          <cell r="AB845">
            <v>1</v>
          </cell>
          <cell r="AI845">
            <v>1</v>
          </cell>
        </row>
        <row r="846">
          <cell r="C846" t="str">
            <v>Latitude E7450 (B) Touch</v>
          </cell>
          <cell r="D846" t="str">
            <v>Light (13"-14")</v>
          </cell>
          <cell r="E846" t="str">
            <v>Commercial</v>
          </cell>
          <cell r="F846" t="str">
            <v>Intel</v>
          </cell>
          <cell r="G846" t="str">
            <v>Broadwell</v>
          </cell>
          <cell r="H846" t="str">
            <v>Int</v>
          </cell>
          <cell r="I846">
            <v>14</v>
          </cell>
          <cell r="K846" t="str">
            <v>Touch</v>
          </cell>
          <cell r="L846" t="str">
            <v>Standard</v>
          </cell>
          <cell r="M846" t="str">
            <v>_1</v>
          </cell>
          <cell r="P846">
            <v>1</v>
          </cell>
          <cell r="R846">
            <v>1</v>
          </cell>
          <cell r="W846">
            <v>1</v>
          </cell>
          <cell r="AA846">
            <v>1</v>
          </cell>
          <cell r="AB846">
            <v>1</v>
          </cell>
          <cell r="AI846">
            <v>1</v>
          </cell>
        </row>
        <row r="847">
          <cell r="C847" t="str">
            <v>Latitude E7470</v>
          </cell>
          <cell r="D847" t="str">
            <v>Light (13"-14")</v>
          </cell>
          <cell r="E847" t="str">
            <v>Commercial</v>
          </cell>
          <cell r="F847" t="str">
            <v>Intel</v>
          </cell>
          <cell r="G847" t="str">
            <v>Skylake</v>
          </cell>
          <cell r="H847" t="str">
            <v>Int</v>
          </cell>
          <cell r="I847">
            <v>14</v>
          </cell>
          <cell r="J847" t="str">
            <v>1920x1080</v>
          </cell>
          <cell r="L847" t="str">
            <v>Standard</v>
          </cell>
          <cell r="M847" t="str">
            <v>_1</v>
          </cell>
          <cell r="P847">
            <v>1</v>
          </cell>
          <cell r="R847">
            <v>1</v>
          </cell>
          <cell r="W847">
            <v>1</v>
          </cell>
          <cell r="AA847">
            <v>1</v>
          </cell>
          <cell r="AB847">
            <v>1</v>
          </cell>
          <cell r="AI847">
            <v>1</v>
          </cell>
        </row>
        <row r="848">
          <cell r="C848" t="str">
            <v>Latitude E7470 Touch</v>
          </cell>
          <cell r="D848" t="str">
            <v>Light (13"-14")</v>
          </cell>
          <cell r="E848" t="str">
            <v>Commercial</v>
          </cell>
          <cell r="F848" t="str">
            <v>Intel</v>
          </cell>
          <cell r="G848" t="str">
            <v>Skylake</v>
          </cell>
          <cell r="H848" t="str">
            <v>Int</v>
          </cell>
          <cell r="I848">
            <v>14</v>
          </cell>
          <cell r="J848" t="str">
            <v>1920x1080</v>
          </cell>
          <cell r="K848" t="str">
            <v>Touch</v>
          </cell>
          <cell r="L848" t="str">
            <v>Standard</v>
          </cell>
          <cell r="M848" t="str">
            <v>_1</v>
          </cell>
          <cell r="P848">
            <v>1</v>
          </cell>
          <cell r="R848">
            <v>1</v>
          </cell>
          <cell r="U848">
            <v>1</v>
          </cell>
          <cell r="W848">
            <v>1</v>
          </cell>
          <cell r="AA848">
            <v>1</v>
          </cell>
          <cell r="AB848">
            <v>1</v>
          </cell>
          <cell r="AI848">
            <v>1</v>
          </cell>
        </row>
        <row r="849">
          <cell r="C849" t="str">
            <v>Latitude E7480</v>
          </cell>
          <cell r="D849" t="str">
            <v>Light (13"-14")</v>
          </cell>
          <cell r="E849" t="str">
            <v>Commercial</v>
          </cell>
          <cell r="F849" t="str">
            <v>Intel</v>
          </cell>
          <cell r="G849" t="str">
            <v>Kaby Lake</v>
          </cell>
          <cell r="H849" t="str">
            <v>Int</v>
          </cell>
          <cell r="I849">
            <v>14</v>
          </cell>
          <cell r="J849" t="str">
            <v>1920x1080/3200x1800</v>
          </cell>
          <cell r="L849" t="str">
            <v>Standard</v>
          </cell>
          <cell r="M849" t="str">
            <v>_1</v>
          </cell>
          <cell r="P849">
            <v>1</v>
          </cell>
          <cell r="R849">
            <v>1</v>
          </cell>
          <cell r="W849">
            <v>1</v>
          </cell>
          <cell r="AA849">
            <v>1</v>
          </cell>
          <cell r="AB849">
            <v>1</v>
          </cell>
          <cell r="AI849">
            <v>1</v>
          </cell>
        </row>
        <row r="850">
          <cell r="C850" t="str">
            <v>Latitude E7480 Touch</v>
          </cell>
          <cell r="D850" t="str">
            <v>Light (13"-14")</v>
          </cell>
          <cell r="E850" t="str">
            <v>Commercial</v>
          </cell>
          <cell r="F850" t="str">
            <v>Intel</v>
          </cell>
          <cell r="G850" t="str">
            <v>Kaby Lake</v>
          </cell>
          <cell r="H850" t="str">
            <v>Int</v>
          </cell>
          <cell r="I850">
            <v>14</v>
          </cell>
          <cell r="J850" t="str">
            <v>3200x1800</v>
          </cell>
          <cell r="K850" t="str">
            <v>Touch</v>
          </cell>
          <cell r="L850" t="str">
            <v>Standard</v>
          </cell>
          <cell r="M850" t="str">
            <v>_1</v>
          </cell>
          <cell r="P850">
            <v>1</v>
          </cell>
          <cell r="R850">
            <v>1</v>
          </cell>
          <cell r="W850">
            <v>1</v>
          </cell>
          <cell r="AA850">
            <v>1</v>
          </cell>
          <cell r="AB850">
            <v>1</v>
          </cell>
          <cell r="AI850">
            <v>1</v>
          </cell>
        </row>
        <row r="851">
          <cell r="C851" t="str">
            <v>Precision 3510</v>
          </cell>
          <cell r="D851" t="str">
            <v>Prof. Workstation (Prof. GPU)</v>
          </cell>
          <cell r="E851" t="str">
            <v>Commercial</v>
          </cell>
          <cell r="F851" t="str">
            <v>Intel</v>
          </cell>
          <cell r="G851" t="str">
            <v>Skylake</v>
          </cell>
          <cell r="H851" t="str">
            <v>Fire Pro W5130</v>
          </cell>
          <cell r="I851">
            <v>15</v>
          </cell>
          <cell r="J851" t="str">
            <v>1920x1080</v>
          </cell>
          <cell r="L851" t="str">
            <v>Standard</v>
          </cell>
          <cell r="M851" t="str">
            <v>_1</v>
          </cell>
          <cell r="P851">
            <v>1</v>
          </cell>
          <cell r="T851">
            <v>1</v>
          </cell>
          <cell r="X851">
            <v>1</v>
          </cell>
          <cell r="AG851">
            <v>1</v>
          </cell>
        </row>
        <row r="852">
          <cell r="C852" t="str">
            <v>Precision 3520</v>
          </cell>
          <cell r="D852" t="str">
            <v>Prof. Workstation (Prof. GPU)</v>
          </cell>
          <cell r="E852" t="str">
            <v>Commercial</v>
          </cell>
          <cell r="F852" t="str">
            <v>Intel</v>
          </cell>
          <cell r="G852" t="str">
            <v>Kaby Lake</v>
          </cell>
          <cell r="H852" t="str">
            <v>Quadro M620</v>
          </cell>
          <cell r="I852">
            <v>15</v>
          </cell>
          <cell r="J852" t="str">
            <v>1920x1080</v>
          </cell>
          <cell r="L852" t="str">
            <v>Standard</v>
          </cell>
          <cell r="M852" t="str">
            <v>_1</v>
          </cell>
          <cell r="P852">
            <v>1</v>
          </cell>
          <cell r="T852">
            <v>1</v>
          </cell>
          <cell r="X852">
            <v>1</v>
          </cell>
          <cell r="AG852">
            <v>1</v>
          </cell>
        </row>
        <row r="853">
          <cell r="C853" t="str">
            <v>Precision 3530</v>
          </cell>
          <cell r="D853" t="str">
            <v>Prof. Workstation (Prof. GPU)</v>
          </cell>
          <cell r="E853" t="str">
            <v>Commercial</v>
          </cell>
          <cell r="F853" t="str">
            <v>Intel</v>
          </cell>
          <cell r="G853" t="str">
            <v>Coffee Lake</v>
          </cell>
          <cell r="H853" t="str">
            <v>Quadro P600</v>
          </cell>
          <cell r="I853">
            <v>15</v>
          </cell>
          <cell r="J853" t="str">
            <v>1920x1080</v>
          </cell>
          <cell r="L853" t="str">
            <v>Standard</v>
          </cell>
          <cell r="M853" t="str">
            <v>_1</v>
          </cell>
          <cell r="Q853">
            <v>1</v>
          </cell>
          <cell r="T853">
            <v>1</v>
          </cell>
          <cell r="X853">
            <v>1</v>
          </cell>
          <cell r="AG853">
            <v>1</v>
          </cell>
        </row>
        <row r="854">
          <cell r="C854" t="str">
            <v>Precision 3540</v>
          </cell>
          <cell r="D854" t="str">
            <v>Prof. Workstation (Prof. GPU)</v>
          </cell>
          <cell r="E854" t="str">
            <v>Commercial</v>
          </cell>
          <cell r="F854" t="str">
            <v>Intel</v>
          </cell>
          <cell r="G854" t="str">
            <v>Whiskey Lake</v>
          </cell>
          <cell r="H854" t="str">
            <v>Pro WX 2100</v>
          </cell>
          <cell r="I854">
            <v>15</v>
          </cell>
          <cell r="J854" t="str">
            <v>1920x1080</v>
          </cell>
          <cell r="L854" t="str">
            <v>Standard</v>
          </cell>
          <cell r="M854" t="str">
            <v>_1</v>
          </cell>
          <cell r="N854" t="str">
            <v>1 20</v>
          </cell>
          <cell r="P854">
            <v>1</v>
          </cell>
          <cell r="T854">
            <v>1</v>
          </cell>
          <cell r="X854">
            <v>1</v>
          </cell>
          <cell r="AG854">
            <v>1</v>
          </cell>
        </row>
        <row r="855">
          <cell r="C855" t="str">
            <v>Precision 3541</v>
          </cell>
          <cell r="D855" t="str">
            <v>Prof. Workstation (Prof. GPU)</v>
          </cell>
          <cell r="E855" t="str">
            <v>Commercial</v>
          </cell>
          <cell r="F855" t="str">
            <v>Intel</v>
          </cell>
          <cell r="G855" t="str">
            <v>Coffee Lake</v>
          </cell>
          <cell r="H855" t="str">
            <v>Quadro M620</v>
          </cell>
          <cell r="I855">
            <v>15</v>
          </cell>
          <cell r="J855" t="str">
            <v>1920x1080</v>
          </cell>
          <cell r="L855" t="str">
            <v>Standard</v>
          </cell>
          <cell r="M855" t="str">
            <v>_1</v>
          </cell>
          <cell r="Q855">
            <v>1</v>
          </cell>
          <cell r="T855">
            <v>1</v>
          </cell>
          <cell r="X855">
            <v>1</v>
          </cell>
          <cell r="AG855">
            <v>1</v>
          </cell>
        </row>
        <row r="856">
          <cell r="C856" t="str">
            <v>Precision 3550</v>
          </cell>
          <cell r="D856" t="str">
            <v>Prof. Workstation (Prof. GPU)</v>
          </cell>
          <cell r="E856" t="str">
            <v>Commercial</v>
          </cell>
          <cell r="F856" t="str">
            <v>Intel</v>
          </cell>
          <cell r="G856" t="str">
            <v>Comet Lake-H</v>
          </cell>
          <cell r="H856" t="str">
            <v>Quadro P520</v>
          </cell>
          <cell r="I856">
            <v>15</v>
          </cell>
          <cell r="J856" t="str">
            <v>1920x1080</v>
          </cell>
          <cell r="L856" t="str">
            <v>Standard</v>
          </cell>
          <cell r="M856" t="str">
            <v>_8</v>
          </cell>
          <cell r="N856" t="str">
            <v>8 20</v>
          </cell>
          <cell r="Q856">
            <v>1</v>
          </cell>
          <cell r="T856">
            <v>1</v>
          </cell>
          <cell r="X856">
            <v>1</v>
          </cell>
          <cell r="AG856">
            <v>1</v>
          </cell>
        </row>
        <row r="857">
          <cell r="C857" t="str">
            <v>Precision 3551</v>
          </cell>
          <cell r="D857" t="str">
            <v>Prof. Workstation (Prof. GPU)</v>
          </cell>
          <cell r="E857" t="str">
            <v>Commercial</v>
          </cell>
          <cell r="F857" t="str">
            <v>Intel</v>
          </cell>
          <cell r="G857" t="str">
            <v>Comet Lake-H</v>
          </cell>
          <cell r="H857" t="str">
            <v>Quadro P620</v>
          </cell>
          <cell r="I857">
            <v>15</v>
          </cell>
          <cell r="J857" t="str">
            <v>1920x1080</v>
          </cell>
          <cell r="L857" t="str">
            <v>Standard</v>
          </cell>
          <cell r="M857" t="str">
            <v>_7</v>
          </cell>
          <cell r="N857" t="str">
            <v>7 20</v>
          </cell>
          <cell r="Q857">
            <v>1</v>
          </cell>
          <cell r="T857">
            <v>1</v>
          </cell>
          <cell r="X857">
            <v>1</v>
          </cell>
          <cell r="AG857">
            <v>1</v>
          </cell>
        </row>
        <row r="858">
          <cell r="C858" t="str">
            <v>Precision 3560</v>
          </cell>
          <cell r="D858" t="str">
            <v>Prof. Workstation (Prof. GPU)</v>
          </cell>
          <cell r="E858" t="str">
            <v>Commercial</v>
          </cell>
          <cell r="F858" t="str">
            <v>Intel</v>
          </cell>
          <cell r="G858" t="str">
            <v>Tiger Lake</v>
          </cell>
          <cell r="H858" t="str">
            <v>Int</v>
          </cell>
          <cell r="I858">
            <v>15</v>
          </cell>
          <cell r="J858" t="str">
            <v>1920x1080</v>
          </cell>
          <cell r="L858" t="str">
            <v>Standard</v>
          </cell>
          <cell r="M858" t="str">
            <v>_15</v>
          </cell>
          <cell r="P858">
            <v>1</v>
          </cell>
          <cell r="R858">
            <v>1</v>
          </cell>
          <cell r="X858">
            <v>1</v>
          </cell>
          <cell r="AG858">
            <v>1</v>
          </cell>
        </row>
        <row r="859">
          <cell r="C859" t="str">
            <v>Precision 5510</v>
          </cell>
          <cell r="D859" t="str">
            <v>Prof. Workstation (Prof. GPU)</v>
          </cell>
          <cell r="E859" t="str">
            <v>Commercial</v>
          </cell>
          <cell r="F859" t="str">
            <v>Intel</v>
          </cell>
          <cell r="G859" t="str">
            <v>Skylake</v>
          </cell>
          <cell r="H859" t="str">
            <v xml:space="preserve">Quadro K1000M </v>
          </cell>
          <cell r="I859">
            <v>15</v>
          </cell>
          <cell r="J859" t="str">
            <v>3840x2160</v>
          </cell>
          <cell r="L859" t="str">
            <v>Standard</v>
          </cell>
          <cell r="M859" t="str">
            <v>_1</v>
          </cell>
          <cell r="P859">
            <v>1</v>
          </cell>
          <cell r="T859">
            <v>1</v>
          </cell>
          <cell r="X859">
            <v>1</v>
          </cell>
          <cell r="AG859">
            <v>1</v>
          </cell>
        </row>
        <row r="860">
          <cell r="C860" t="str">
            <v>Precision 5520</v>
          </cell>
          <cell r="D860" t="str">
            <v>Prof. Workstation (Prof. GPU)</v>
          </cell>
          <cell r="E860" t="str">
            <v>Commercial</v>
          </cell>
          <cell r="F860" t="str">
            <v>Intel</v>
          </cell>
          <cell r="G860" t="str">
            <v>Kaby Lake</v>
          </cell>
          <cell r="H860" t="str">
            <v>Quadro M1200</v>
          </cell>
          <cell r="I860">
            <v>15</v>
          </cell>
          <cell r="J860" t="str">
            <v>1920x1080/3840x2160</v>
          </cell>
          <cell r="L860" t="str">
            <v>Standard</v>
          </cell>
          <cell r="M860" t="str">
            <v>_1</v>
          </cell>
          <cell r="P860">
            <v>1</v>
          </cell>
          <cell r="T860">
            <v>1</v>
          </cell>
          <cell r="X860">
            <v>1</v>
          </cell>
          <cell r="AG860">
            <v>1</v>
          </cell>
        </row>
        <row r="861">
          <cell r="C861" t="str">
            <v>Precision 5530</v>
          </cell>
          <cell r="D861" t="str">
            <v>Prof. Workstation (Prof. GPU)</v>
          </cell>
          <cell r="E861" t="str">
            <v>Commercial</v>
          </cell>
          <cell r="F861" t="str">
            <v>Intel</v>
          </cell>
          <cell r="G861" t="str">
            <v>Kaby Lake Refresh</v>
          </cell>
          <cell r="H861" t="str">
            <v>Quadro P2000</v>
          </cell>
          <cell r="I861">
            <v>15</v>
          </cell>
          <cell r="J861" t="str">
            <v>1920x1080</v>
          </cell>
          <cell r="L861" t="str">
            <v>Standard</v>
          </cell>
          <cell r="M861" t="str">
            <v>_1</v>
          </cell>
          <cell r="P861">
            <v>1</v>
          </cell>
          <cell r="T861">
            <v>1</v>
          </cell>
          <cell r="X861">
            <v>1</v>
          </cell>
          <cell r="AG861">
            <v>1</v>
          </cell>
        </row>
        <row r="862">
          <cell r="C862" t="str">
            <v>Precision 5530 Touch</v>
          </cell>
          <cell r="D862" t="str">
            <v>Prof. Workstation (Prof. GPU)</v>
          </cell>
          <cell r="E862" t="str">
            <v>Commercial</v>
          </cell>
          <cell r="F862" t="str">
            <v>Intel</v>
          </cell>
          <cell r="G862" t="str">
            <v>Kaby Lake Refresh</v>
          </cell>
          <cell r="H862" t="str">
            <v>Vega M GL</v>
          </cell>
          <cell r="I862">
            <v>15</v>
          </cell>
          <cell r="J862" t="str">
            <v>1920x1080</v>
          </cell>
          <cell r="L862" t="str">
            <v>Standard</v>
          </cell>
          <cell r="M862" t="str">
            <v>_1</v>
          </cell>
          <cell r="P862">
            <v>1</v>
          </cell>
          <cell r="T862">
            <v>1</v>
          </cell>
          <cell r="X862">
            <v>1</v>
          </cell>
          <cell r="AG862">
            <v>1</v>
          </cell>
        </row>
        <row r="863">
          <cell r="C863" t="str">
            <v>Precision 5540</v>
          </cell>
          <cell r="D863" t="str">
            <v>Prof. Workstation (Prof. GPU)</v>
          </cell>
          <cell r="E863" t="str">
            <v>Commercial</v>
          </cell>
          <cell r="F863" t="str">
            <v>Intel</v>
          </cell>
          <cell r="G863" t="str">
            <v>Coffee Lake</v>
          </cell>
          <cell r="H863" t="str">
            <v>Quadro T1000/T2000</v>
          </cell>
          <cell r="I863">
            <v>15</v>
          </cell>
          <cell r="J863" t="str">
            <v>1920x1080/3840x2160</v>
          </cell>
          <cell r="L863" t="str">
            <v>Standard</v>
          </cell>
          <cell r="M863" t="str">
            <v>_1</v>
          </cell>
          <cell r="Q863">
            <v>1</v>
          </cell>
          <cell r="T863">
            <v>1</v>
          </cell>
          <cell r="X863">
            <v>1</v>
          </cell>
          <cell r="AG863">
            <v>1</v>
          </cell>
        </row>
        <row r="864">
          <cell r="C864" t="str">
            <v>Precision 5550</v>
          </cell>
          <cell r="D864" t="str">
            <v>Prof. Workstation (Prof. GPU)</v>
          </cell>
          <cell r="E864" t="str">
            <v>Commercial</v>
          </cell>
          <cell r="F864" t="str">
            <v>Intel</v>
          </cell>
          <cell r="G864" t="str">
            <v>Comet Lake-H</v>
          </cell>
          <cell r="H864" t="str">
            <v>Quadro T1000/T2000</v>
          </cell>
          <cell r="I864">
            <v>15</v>
          </cell>
          <cell r="J864" t="str">
            <v>1920x1280</v>
          </cell>
          <cell r="L864" t="str">
            <v>Standard</v>
          </cell>
          <cell r="M864" t="str">
            <v>_7</v>
          </cell>
          <cell r="N864" t="str">
            <v>7 20</v>
          </cell>
          <cell r="Q864">
            <v>1</v>
          </cell>
          <cell r="T864">
            <v>1</v>
          </cell>
          <cell r="X864">
            <v>1</v>
          </cell>
          <cell r="AG864">
            <v>1</v>
          </cell>
        </row>
        <row r="865">
          <cell r="C865" t="str">
            <v>Precision 5750</v>
          </cell>
          <cell r="D865" t="str">
            <v>Prof. Workstation (Prof. GPU)</v>
          </cell>
          <cell r="E865" t="str">
            <v>Commercial</v>
          </cell>
          <cell r="F865" t="str">
            <v>Intel</v>
          </cell>
          <cell r="G865" t="str">
            <v>Comet Lake-H</v>
          </cell>
          <cell r="H865" t="str">
            <v>Quadro RTX3000</v>
          </cell>
          <cell r="I865">
            <v>15</v>
          </cell>
          <cell r="J865" t="str">
            <v>1920x1280/3840x2400</v>
          </cell>
          <cell r="L865" t="str">
            <v>Standard</v>
          </cell>
          <cell r="M865" t="str">
            <v>_7</v>
          </cell>
          <cell r="N865" t="str">
            <v>7 20</v>
          </cell>
          <cell r="Q865">
            <v>1</v>
          </cell>
          <cell r="T865">
            <v>1</v>
          </cell>
          <cell r="X865">
            <v>1</v>
          </cell>
          <cell r="AG865">
            <v>1</v>
          </cell>
        </row>
        <row r="866">
          <cell r="C866" t="str">
            <v>Precision 7520</v>
          </cell>
          <cell r="D866" t="str">
            <v>Prof. Workstation (Prof. GPU)</v>
          </cell>
          <cell r="E866" t="str">
            <v>Commercial</v>
          </cell>
          <cell r="F866" t="str">
            <v>Intel</v>
          </cell>
          <cell r="G866" t="str">
            <v>Skylake</v>
          </cell>
          <cell r="H866" t="str">
            <v>M1200/M2200</v>
          </cell>
          <cell r="I866">
            <v>15</v>
          </cell>
          <cell r="J866" t="str">
            <v>3840x2160</v>
          </cell>
          <cell r="L866" t="str">
            <v>Standard</v>
          </cell>
          <cell r="M866" t="str">
            <v>_1</v>
          </cell>
          <cell r="P866">
            <v>1</v>
          </cell>
          <cell r="T866">
            <v>1</v>
          </cell>
          <cell r="X866">
            <v>1</v>
          </cell>
          <cell r="AG866">
            <v>1</v>
          </cell>
        </row>
        <row r="867">
          <cell r="C867" t="str">
            <v>Precision 7530</v>
          </cell>
          <cell r="D867" t="str">
            <v>Prof. Workstation (Prof. GPU)</v>
          </cell>
          <cell r="E867" t="str">
            <v>Commercial</v>
          </cell>
          <cell r="F867" t="str">
            <v>Intel</v>
          </cell>
          <cell r="G867" t="str">
            <v>Coffee Lake</v>
          </cell>
          <cell r="H867" t="str">
            <v>P2000</v>
          </cell>
          <cell r="I867">
            <v>15</v>
          </cell>
          <cell r="J867" t="str">
            <v>1920x1080</v>
          </cell>
          <cell r="L867" t="str">
            <v>Standard</v>
          </cell>
          <cell r="M867" t="str">
            <v>_1</v>
          </cell>
          <cell r="Q867">
            <v>1</v>
          </cell>
          <cell r="T867">
            <v>1</v>
          </cell>
          <cell r="X867">
            <v>1</v>
          </cell>
          <cell r="AG867">
            <v>1</v>
          </cell>
        </row>
        <row r="868">
          <cell r="C868" t="str">
            <v>Precision 7540</v>
          </cell>
          <cell r="D868" t="str">
            <v>Prof. Workstation (Prof. GPU)</v>
          </cell>
          <cell r="E868" t="str">
            <v>Commercial</v>
          </cell>
          <cell r="F868" t="str">
            <v>Intel</v>
          </cell>
          <cell r="G868" t="str">
            <v>Coffee Lake</v>
          </cell>
          <cell r="H868" t="str">
            <v>Quadro T2000/RTX3000</v>
          </cell>
          <cell r="I868">
            <v>15</v>
          </cell>
          <cell r="J868" t="str">
            <v>1920x1080/3840x2160</v>
          </cell>
          <cell r="L868" t="str">
            <v>Standard</v>
          </cell>
          <cell r="M868" t="str">
            <v>_1</v>
          </cell>
          <cell r="Q868">
            <v>1</v>
          </cell>
          <cell r="T868">
            <v>1</v>
          </cell>
          <cell r="X868">
            <v>1</v>
          </cell>
          <cell r="AG868">
            <v>1</v>
          </cell>
        </row>
        <row r="869">
          <cell r="C869" t="str">
            <v>Precision 7550</v>
          </cell>
          <cell r="D869" t="str">
            <v>Prof. Workstation (Prof. GPU)</v>
          </cell>
          <cell r="E869" t="str">
            <v>Commercial</v>
          </cell>
          <cell r="F869" t="str">
            <v>Intel</v>
          </cell>
          <cell r="G869" t="str">
            <v>Comet Lake-H</v>
          </cell>
          <cell r="H869" t="str">
            <v>Quadro RTX4000/RTX5000</v>
          </cell>
          <cell r="I869">
            <v>15</v>
          </cell>
          <cell r="J869" t="str">
            <v>1920x1080/3840x2160</v>
          </cell>
          <cell r="L869" t="str">
            <v>Standard</v>
          </cell>
          <cell r="M869" t="str">
            <v>_7</v>
          </cell>
          <cell r="N869" t="str">
            <v>7 20</v>
          </cell>
          <cell r="Q869">
            <v>1</v>
          </cell>
          <cell r="T869">
            <v>1</v>
          </cell>
          <cell r="X869">
            <v>1</v>
          </cell>
          <cell r="AG869">
            <v>1</v>
          </cell>
        </row>
        <row r="870">
          <cell r="C870" t="str">
            <v>Precision 7710</v>
          </cell>
          <cell r="D870" t="str">
            <v>Prof. Workstation (Prof. GPU)</v>
          </cell>
          <cell r="E870" t="str">
            <v>Commercial</v>
          </cell>
          <cell r="F870" t="str">
            <v>Intel</v>
          </cell>
          <cell r="G870" t="str">
            <v>Skylake</v>
          </cell>
          <cell r="H870" t="str">
            <v>Quadro M3000</v>
          </cell>
          <cell r="I870">
            <v>17</v>
          </cell>
          <cell r="J870" t="str">
            <v>1920x1080</v>
          </cell>
          <cell r="L870" t="str">
            <v>Standard</v>
          </cell>
          <cell r="M870" t="str">
            <v>_1</v>
          </cell>
          <cell r="P870">
            <v>1</v>
          </cell>
          <cell r="T870">
            <v>1</v>
          </cell>
          <cell r="Y870">
            <v>1</v>
          </cell>
          <cell r="AG870">
            <v>1</v>
          </cell>
        </row>
        <row r="871">
          <cell r="C871" t="str">
            <v>Precision 7720</v>
          </cell>
          <cell r="D871" t="str">
            <v>Prof. Workstation (Prof. GPU)</v>
          </cell>
          <cell r="E871" t="str">
            <v>Commercial</v>
          </cell>
          <cell r="F871" t="str">
            <v>Intel</v>
          </cell>
          <cell r="G871" t="str">
            <v>Kaby Lake</v>
          </cell>
          <cell r="H871" t="str">
            <v>P3000/P4000</v>
          </cell>
          <cell r="I871">
            <v>17</v>
          </cell>
          <cell r="J871" t="str">
            <v>3840x2160</v>
          </cell>
          <cell r="L871" t="str">
            <v>Standard</v>
          </cell>
          <cell r="M871" t="str">
            <v>_1</v>
          </cell>
          <cell r="P871">
            <v>1</v>
          </cell>
          <cell r="T871">
            <v>1</v>
          </cell>
          <cell r="Y871">
            <v>1</v>
          </cell>
          <cell r="AG871">
            <v>1</v>
          </cell>
        </row>
        <row r="872">
          <cell r="C872" t="str">
            <v>Precision 7730</v>
          </cell>
          <cell r="D872" t="str">
            <v>Prof. Workstation (Prof. GPU)</v>
          </cell>
          <cell r="E872" t="str">
            <v>Commercial</v>
          </cell>
          <cell r="F872" t="str">
            <v>Intel</v>
          </cell>
          <cell r="G872" t="str">
            <v>Coffee Lake</v>
          </cell>
          <cell r="H872" t="str">
            <v>Quadro P3200</v>
          </cell>
          <cell r="I872">
            <v>17</v>
          </cell>
          <cell r="J872" t="str">
            <v>1920x1080</v>
          </cell>
          <cell r="L872" t="str">
            <v>Standard</v>
          </cell>
          <cell r="M872" t="str">
            <v>_1</v>
          </cell>
          <cell r="Q872">
            <v>1</v>
          </cell>
          <cell r="T872">
            <v>1</v>
          </cell>
          <cell r="Y872">
            <v>1</v>
          </cell>
          <cell r="AG872">
            <v>1</v>
          </cell>
        </row>
        <row r="873">
          <cell r="C873" t="str">
            <v>Precision 7740</v>
          </cell>
          <cell r="D873" t="str">
            <v>Prof. Workstation (Prof. GPU)</v>
          </cell>
          <cell r="E873" t="str">
            <v>Commercial</v>
          </cell>
          <cell r="F873" t="str">
            <v>Intel</v>
          </cell>
          <cell r="G873" t="str">
            <v>Coffee Lake</v>
          </cell>
          <cell r="H873" t="str">
            <v>RTX3000/RTX4000</v>
          </cell>
          <cell r="I873">
            <v>17</v>
          </cell>
          <cell r="J873" t="str">
            <v>1920x1080</v>
          </cell>
          <cell r="L873" t="str">
            <v>Standard</v>
          </cell>
          <cell r="M873" t="str">
            <v>_1</v>
          </cell>
          <cell r="Q873">
            <v>1</v>
          </cell>
          <cell r="T873">
            <v>1</v>
          </cell>
          <cell r="Y873">
            <v>1</v>
          </cell>
          <cell r="AG873">
            <v>1</v>
          </cell>
        </row>
        <row r="874">
          <cell r="C874" t="str">
            <v>Precision 7750</v>
          </cell>
          <cell r="D874" t="str">
            <v>Prof. Workstation (Prof. GPU)</v>
          </cell>
          <cell r="E874" t="str">
            <v>Commercial</v>
          </cell>
          <cell r="F874" t="str">
            <v>Intel</v>
          </cell>
          <cell r="G874" t="str">
            <v>Comet Lake-H</v>
          </cell>
          <cell r="H874" t="str">
            <v>RTX3000/RTX4000</v>
          </cell>
          <cell r="I874">
            <v>17</v>
          </cell>
          <cell r="J874" t="str">
            <v>3840x2160</v>
          </cell>
          <cell r="L874" t="str">
            <v>Standard</v>
          </cell>
          <cell r="M874" t="str">
            <v>_7</v>
          </cell>
          <cell r="N874" t="str">
            <v>7 20</v>
          </cell>
          <cell r="Q874">
            <v>1</v>
          </cell>
          <cell r="T874">
            <v>1</v>
          </cell>
          <cell r="Y874">
            <v>1</v>
          </cell>
          <cell r="AG874">
            <v>1</v>
          </cell>
        </row>
        <row r="875">
          <cell r="C875" t="str">
            <v>Vostro 3400</v>
          </cell>
          <cell r="D875" t="str">
            <v>Light (13"-14")</v>
          </cell>
          <cell r="E875" t="str">
            <v>Commercial</v>
          </cell>
          <cell r="F875" t="str">
            <v>Intel</v>
          </cell>
          <cell r="G875" t="str">
            <v>Tiger Lake</v>
          </cell>
          <cell r="H875" t="str">
            <v>Int</v>
          </cell>
          <cell r="I875">
            <v>14</v>
          </cell>
          <cell r="J875" t="str">
            <v>1920x1080</v>
          </cell>
          <cell r="L875" t="str">
            <v>Standard</v>
          </cell>
          <cell r="M875" t="str">
            <v>_14</v>
          </cell>
          <cell r="P875">
            <v>1</v>
          </cell>
          <cell r="R875">
            <v>1</v>
          </cell>
          <cell r="W875">
            <v>1</v>
          </cell>
          <cell r="AC875">
            <v>1</v>
          </cell>
          <cell r="AF875">
            <v>1</v>
          </cell>
          <cell r="AI875">
            <v>1</v>
          </cell>
        </row>
        <row r="876">
          <cell r="C876" t="str">
            <v>Vostro 3401</v>
          </cell>
          <cell r="D876" t="str">
            <v>Light (13"-14")</v>
          </cell>
          <cell r="E876" t="str">
            <v>Commercial</v>
          </cell>
          <cell r="F876" t="str">
            <v>Intel</v>
          </cell>
          <cell r="G876" t="str">
            <v>Ice Lake</v>
          </cell>
          <cell r="H876" t="str">
            <v>Int</v>
          </cell>
          <cell r="I876">
            <v>14</v>
          </cell>
          <cell r="J876" t="str">
            <v>1920x1080</v>
          </cell>
          <cell r="L876" t="str">
            <v>Standard</v>
          </cell>
          <cell r="M876" t="str">
            <v>_13</v>
          </cell>
          <cell r="P876">
            <v>1</v>
          </cell>
          <cell r="R876">
            <v>1</v>
          </cell>
          <cell r="W876">
            <v>1</v>
          </cell>
          <cell r="AC876">
            <v>1</v>
          </cell>
          <cell r="AF876">
            <v>1</v>
          </cell>
          <cell r="AI876">
            <v>1</v>
          </cell>
        </row>
        <row r="877">
          <cell r="C877" t="str">
            <v>Vostro 3480</v>
          </cell>
          <cell r="D877" t="str">
            <v>Light (13"-14")</v>
          </cell>
          <cell r="E877" t="str">
            <v>Commercial</v>
          </cell>
          <cell r="F877" t="str">
            <v>Intel</v>
          </cell>
          <cell r="G877" t="str">
            <v>Whiskey Lake</v>
          </cell>
          <cell r="H877" t="str">
            <v>Int</v>
          </cell>
          <cell r="I877">
            <v>14</v>
          </cell>
          <cell r="J877" t="str">
            <v>1920x1080</v>
          </cell>
          <cell r="L877" t="str">
            <v>Standard</v>
          </cell>
          <cell r="M877" t="str">
            <v>_1</v>
          </cell>
          <cell r="P877">
            <v>1</v>
          </cell>
          <cell r="R877">
            <v>1</v>
          </cell>
          <cell r="W877">
            <v>1</v>
          </cell>
          <cell r="AC877">
            <v>1</v>
          </cell>
          <cell r="AF877">
            <v>1</v>
          </cell>
          <cell r="AI877">
            <v>1</v>
          </cell>
        </row>
        <row r="878">
          <cell r="C878" t="str">
            <v>Vostro 3481</v>
          </cell>
          <cell r="D878" t="str">
            <v>Light (13"-14")</v>
          </cell>
          <cell r="E878" t="str">
            <v>Commercial</v>
          </cell>
          <cell r="F878" t="str">
            <v>Intel</v>
          </cell>
          <cell r="G878" t="str">
            <v>Kaby Lake</v>
          </cell>
          <cell r="H878" t="str">
            <v>Int</v>
          </cell>
          <cell r="I878">
            <v>14</v>
          </cell>
          <cell r="J878" t="str">
            <v>1920x1080</v>
          </cell>
          <cell r="L878" t="str">
            <v>Standard</v>
          </cell>
          <cell r="M878" t="str">
            <v>_1</v>
          </cell>
          <cell r="P878">
            <v>1</v>
          </cell>
          <cell r="R878">
            <v>1</v>
          </cell>
          <cell r="W878">
            <v>1</v>
          </cell>
          <cell r="AC878">
            <v>1</v>
          </cell>
          <cell r="AF878">
            <v>1</v>
          </cell>
          <cell r="AI878">
            <v>1</v>
          </cell>
        </row>
        <row r="879">
          <cell r="C879" t="str">
            <v>Vostro 3490</v>
          </cell>
          <cell r="D879" t="str">
            <v>Light (13"-14")</v>
          </cell>
          <cell r="E879" t="str">
            <v>Commercial</v>
          </cell>
          <cell r="F879" t="str">
            <v>Intel</v>
          </cell>
          <cell r="G879" t="str">
            <v>Comet Lake</v>
          </cell>
          <cell r="H879" t="str">
            <v>Int</v>
          </cell>
          <cell r="I879">
            <v>14</v>
          </cell>
          <cell r="J879" t="str">
            <v>1366x768/1920x1080</v>
          </cell>
          <cell r="L879" t="str">
            <v>Standard</v>
          </cell>
          <cell r="M879" t="str">
            <v>_1</v>
          </cell>
          <cell r="P879">
            <v>1</v>
          </cell>
          <cell r="R879">
            <v>1</v>
          </cell>
          <cell r="W879">
            <v>1</v>
          </cell>
          <cell r="AC879">
            <v>1</v>
          </cell>
          <cell r="AF879">
            <v>1</v>
          </cell>
          <cell r="AI879">
            <v>1</v>
          </cell>
        </row>
        <row r="880">
          <cell r="C880" t="str">
            <v>Vostro 3491</v>
          </cell>
          <cell r="D880" t="str">
            <v>Light (13"-14")</v>
          </cell>
          <cell r="E880" t="str">
            <v>Commercial</v>
          </cell>
          <cell r="F880" t="str">
            <v>Intel</v>
          </cell>
          <cell r="G880" t="str">
            <v>Ice Lake</v>
          </cell>
          <cell r="H880" t="str">
            <v>Int</v>
          </cell>
          <cell r="I880">
            <v>14</v>
          </cell>
          <cell r="J880" t="str">
            <v>1920x1080</v>
          </cell>
          <cell r="L880" t="str">
            <v>Standard</v>
          </cell>
          <cell r="M880" t="str">
            <v>_6</v>
          </cell>
          <cell r="N880" t="str">
            <v>6 20</v>
          </cell>
          <cell r="P880">
            <v>1</v>
          </cell>
          <cell r="R880">
            <v>1</v>
          </cell>
          <cell r="W880">
            <v>1</v>
          </cell>
          <cell r="AC880">
            <v>1</v>
          </cell>
          <cell r="AF880">
            <v>1</v>
          </cell>
          <cell r="AI880">
            <v>1</v>
          </cell>
        </row>
        <row r="881">
          <cell r="C881" t="str">
            <v>Vostro 3491</v>
          </cell>
          <cell r="D881" t="str">
            <v>Light (13"-14")</v>
          </cell>
          <cell r="E881" t="str">
            <v>Commercial</v>
          </cell>
          <cell r="F881" t="str">
            <v>Intel</v>
          </cell>
          <cell r="G881" t="str">
            <v>Ice Lake</v>
          </cell>
          <cell r="H881" t="str">
            <v>Int</v>
          </cell>
          <cell r="I881">
            <v>14</v>
          </cell>
          <cell r="J881" t="str">
            <v>1920x1080</v>
          </cell>
          <cell r="L881" t="str">
            <v>Standard</v>
          </cell>
          <cell r="M881" t="str">
            <v>_6</v>
          </cell>
          <cell r="N881" t="str">
            <v>6 20</v>
          </cell>
          <cell r="P881">
            <v>1</v>
          </cell>
          <cell r="R881">
            <v>1</v>
          </cell>
          <cell r="W881">
            <v>1</v>
          </cell>
          <cell r="AC881">
            <v>1</v>
          </cell>
          <cell r="AF881">
            <v>1</v>
          </cell>
          <cell r="AI881">
            <v>1</v>
          </cell>
        </row>
        <row r="882">
          <cell r="C882" t="str">
            <v>Vostro 3501</v>
          </cell>
          <cell r="D882" t="str">
            <v>Full Size LE (15"&gt;, Int GPU)</v>
          </cell>
          <cell r="E882" t="str">
            <v>Commercial</v>
          </cell>
          <cell r="F882" t="str">
            <v>Intel</v>
          </cell>
          <cell r="G882" t="str">
            <v>Ice Lake</v>
          </cell>
          <cell r="H882" t="str">
            <v>Int</v>
          </cell>
          <cell r="I882">
            <v>15</v>
          </cell>
          <cell r="J882" t="str">
            <v>1920x1080</v>
          </cell>
          <cell r="L882" t="str">
            <v>Standard</v>
          </cell>
          <cell r="M882" t="str">
            <v>_11</v>
          </cell>
          <cell r="P882">
            <v>1</v>
          </cell>
          <cell r="R882">
            <v>1</v>
          </cell>
          <cell r="X882">
            <v>1</v>
          </cell>
          <cell r="AC882">
            <v>1</v>
          </cell>
          <cell r="AF882">
            <v>1</v>
          </cell>
        </row>
        <row r="883">
          <cell r="C883" t="str">
            <v>Vostro 3500</v>
          </cell>
          <cell r="D883" t="str">
            <v>Full Size MS (15"&gt;, Mainstream Ex. GPU)</v>
          </cell>
          <cell r="E883" t="str">
            <v>Commercial</v>
          </cell>
          <cell r="F883" t="str">
            <v>Intel</v>
          </cell>
          <cell r="G883" t="str">
            <v>Tiger Lake</v>
          </cell>
          <cell r="H883" t="str">
            <v>Int/MX330</v>
          </cell>
          <cell r="I883">
            <v>15</v>
          </cell>
          <cell r="J883" t="str">
            <v>1920x1080</v>
          </cell>
          <cell r="L883" t="str">
            <v>Standard</v>
          </cell>
          <cell r="M883" t="str">
            <v>_14</v>
          </cell>
          <cell r="P883">
            <v>1</v>
          </cell>
          <cell r="R883">
            <v>1</v>
          </cell>
          <cell r="S883">
            <v>1</v>
          </cell>
          <cell r="X883">
            <v>1</v>
          </cell>
          <cell r="AC883">
            <v>1</v>
          </cell>
          <cell r="AF883">
            <v>1</v>
          </cell>
          <cell r="AG883">
            <v>1</v>
          </cell>
        </row>
        <row r="884">
          <cell r="C884" t="str">
            <v>Vostro 3558</v>
          </cell>
          <cell r="D884" t="str">
            <v>Full Size MS (15"&gt;, Mainstream Ex. GPU)</v>
          </cell>
          <cell r="E884" t="str">
            <v>Commercial</v>
          </cell>
          <cell r="F884" t="str">
            <v>Intel</v>
          </cell>
          <cell r="G884" t="str">
            <v>Broadwell</v>
          </cell>
          <cell r="H884" t="str">
            <v>Int/GT820</v>
          </cell>
          <cell r="I884">
            <v>15</v>
          </cell>
          <cell r="J884" t="str">
            <v>1366x768</v>
          </cell>
          <cell r="L884" t="str">
            <v>Standard</v>
          </cell>
          <cell r="M884" t="str">
            <v>_1</v>
          </cell>
          <cell r="P884">
            <v>1</v>
          </cell>
          <cell r="R884">
            <v>1</v>
          </cell>
          <cell r="S884">
            <v>1</v>
          </cell>
          <cell r="X884">
            <v>1</v>
          </cell>
          <cell r="AC884">
            <v>1</v>
          </cell>
          <cell r="AF884">
            <v>1</v>
          </cell>
          <cell r="AG884">
            <v>1</v>
          </cell>
        </row>
        <row r="885">
          <cell r="C885" t="str">
            <v>Vostro 3559</v>
          </cell>
          <cell r="D885" t="str">
            <v>Full Size MS (15"&gt;, Mainstream Ex. GPU)</v>
          </cell>
          <cell r="E885" t="str">
            <v>Commercial</v>
          </cell>
          <cell r="F885" t="str">
            <v>Intel</v>
          </cell>
          <cell r="G885" t="str">
            <v>Skylake</v>
          </cell>
          <cell r="H885" t="str">
            <v>R5 M315</v>
          </cell>
          <cell r="I885">
            <v>15</v>
          </cell>
          <cell r="J885" t="str">
            <v>1366x768</v>
          </cell>
          <cell r="L885" t="str">
            <v>Standard</v>
          </cell>
          <cell r="M885" t="str">
            <v>_1</v>
          </cell>
          <cell r="P885">
            <v>1</v>
          </cell>
          <cell r="S885">
            <v>1</v>
          </cell>
          <cell r="X885">
            <v>1</v>
          </cell>
          <cell r="AC885">
            <v>1</v>
          </cell>
          <cell r="AG885">
            <v>1</v>
          </cell>
        </row>
        <row r="886">
          <cell r="C886" t="str">
            <v>Vostro 3565</v>
          </cell>
          <cell r="D886" t="str">
            <v>Full Size MS (15"&gt;, Mainstream Ex. GPU)</v>
          </cell>
          <cell r="E886" t="str">
            <v>Commercial</v>
          </cell>
          <cell r="F886" t="str">
            <v>AMD</v>
          </cell>
          <cell r="G886" t="str">
            <v>Carrizo-L</v>
          </cell>
          <cell r="H886" t="str">
            <v>R5 M315</v>
          </cell>
          <cell r="I886">
            <v>15</v>
          </cell>
          <cell r="J886" t="str">
            <v>1366x768</v>
          </cell>
          <cell r="L886" t="str">
            <v>Budget</v>
          </cell>
          <cell r="M886" t="str">
            <v>_1</v>
          </cell>
          <cell r="O886">
            <v>1</v>
          </cell>
          <cell r="S886">
            <v>1</v>
          </cell>
          <cell r="X886">
            <v>1</v>
          </cell>
          <cell r="AC886">
            <v>1</v>
          </cell>
          <cell r="AE886">
            <v>1</v>
          </cell>
          <cell r="AG886">
            <v>1</v>
          </cell>
        </row>
        <row r="887">
          <cell r="C887" t="str">
            <v>Vostro 3568</v>
          </cell>
          <cell r="D887" t="str">
            <v>Full Size LE (15"&gt;, Int GPU)</v>
          </cell>
          <cell r="E887" t="str">
            <v>Commercial</v>
          </cell>
          <cell r="F887" t="str">
            <v>Intel</v>
          </cell>
          <cell r="G887" t="str">
            <v>Skylake</v>
          </cell>
          <cell r="H887" t="str">
            <v>Int</v>
          </cell>
          <cell r="I887">
            <v>15</v>
          </cell>
          <cell r="J887" t="str">
            <v>1366x768</v>
          </cell>
          <cell r="L887" t="str">
            <v>Standard</v>
          </cell>
          <cell r="M887" t="str">
            <v>_1</v>
          </cell>
          <cell r="P887">
            <v>1</v>
          </cell>
          <cell r="R887">
            <v>1</v>
          </cell>
          <cell r="X887">
            <v>1</v>
          </cell>
          <cell r="AC887">
            <v>1</v>
          </cell>
          <cell r="AF887">
            <v>1</v>
          </cell>
        </row>
        <row r="888">
          <cell r="C888" t="str">
            <v>Vostro 3578</v>
          </cell>
          <cell r="D888" t="str">
            <v>Full Size MS (15"&gt;, Mainstream Ex. GPU)</v>
          </cell>
          <cell r="E888" t="str">
            <v>Commercial</v>
          </cell>
          <cell r="F888" t="str">
            <v>Intel</v>
          </cell>
          <cell r="G888" t="str">
            <v>Kaby Lake Refresh</v>
          </cell>
          <cell r="H888" t="str">
            <v>R5 M420</v>
          </cell>
          <cell r="I888">
            <v>15</v>
          </cell>
          <cell r="J888" t="str">
            <v>1920x1080</v>
          </cell>
          <cell r="L888" t="str">
            <v>Standard</v>
          </cell>
          <cell r="M888" t="str">
            <v>_1</v>
          </cell>
          <cell r="P888">
            <v>1</v>
          </cell>
          <cell r="S888">
            <v>1</v>
          </cell>
          <cell r="X888">
            <v>1</v>
          </cell>
          <cell r="AC888">
            <v>1</v>
          </cell>
          <cell r="AG888">
            <v>1</v>
          </cell>
        </row>
        <row r="889">
          <cell r="C889" t="str">
            <v>Vostro 3580</v>
          </cell>
          <cell r="D889" t="str">
            <v>Full Size MS (15"&gt;, Mainstream Ex. GPU)</v>
          </cell>
          <cell r="E889" t="str">
            <v>Commercial</v>
          </cell>
          <cell r="F889" t="str">
            <v>Intel</v>
          </cell>
          <cell r="G889" t="str">
            <v>Whiskey Lake</v>
          </cell>
          <cell r="H889" t="str">
            <v>Int/520</v>
          </cell>
          <cell r="I889">
            <v>15</v>
          </cell>
          <cell r="J889" t="str">
            <v>1920x1080</v>
          </cell>
          <cell r="L889" t="str">
            <v>Standard</v>
          </cell>
          <cell r="M889" t="str">
            <v>_1</v>
          </cell>
          <cell r="P889">
            <v>1</v>
          </cell>
          <cell r="R889">
            <v>1</v>
          </cell>
          <cell r="S889">
            <v>1</v>
          </cell>
          <cell r="X889">
            <v>1</v>
          </cell>
          <cell r="AC889">
            <v>1</v>
          </cell>
          <cell r="AF889">
            <v>1</v>
          </cell>
          <cell r="AG889">
            <v>1</v>
          </cell>
        </row>
        <row r="890">
          <cell r="C890" t="str">
            <v>Vostro 3581</v>
          </cell>
          <cell r="D890" t="str">
            <v>Full Size LE (15"&gt;, Int GPU)</v>
          </cell>
          <cell r="E890" t="str">
            <v>Commercial</v>
          </cell>
          <cell r="F890" t="str">
            <v>Intel</v>
          </cell>
          <cell r="G890" t="str">
            <v>Kaby Lake</v>
          </cell>
          <cell r="H890" t="str">
            <v>Int</v>
          </cell>
          <cell r="I890">
            <v>15</v>
          </cell>
          <cell r="J890" t="str">
            <v>1920x1080</v>
          </cell>
          <cell r="L890" t="str">
            <v>Standard</v>
          </cell>
          <cell r="M890" t="str">
            <v>_1</v>
          </cell>
          <cell r="P890">
            <v>1</v>
          </cell>
          <cell r="R890">
            <v>1</v>
          </cell>
          <cell r="X890">
            <v>1</v>
          </cell>
          <cell r="AC890">
            <v>1</v>
          </cell>
          <cell r="AF890">
            <v>1</v>
          </cell>
        </row>
        <row r="891">
          <cell r="C891" t="str">
            <v>Vostro 3583</v>
          </cell>
          <cell r="D891" t="str">
            <v>Full Size LE (15"&gt;, Int GPU)</v>
          </cell>
          <cell r="E891" t="str">
            <v>Commercial</v>
          </cell>
          <cell r="F891" t="str">
            <v>Intel</v>
          </cell>
          <cell r="G891" t="str">
            <v>Whiskey Lake</v>
          </cell>
          <cell r="H891" t="str">
            <v>Int</v>
          </cell>
          <cell r="I891">
            <v>15</v>
          </cell>
          <cell r="J891" t="str">
            <v>1920x1080</v>
          </cell>
          <cell r="L891" t="str">
            <v>Standard</v>
          </cell>
          <cell r="M891" t="str">
            <v>_1</v>
          </cell>
          <cell r="P891">
            <v>1</v>
          </cell>
          <cell r="R891">
            <v>1</v>
          </cell>
          <cell r="X891">
            <v>1</v>
          </cell>
          <cell r="AC891">
            <v>1</v>
          </cell>
          <cell r="AF891">
            <v>1</v>
          </cell>
        </row>
        <row r="892">
          <cell r="C892" t="str">
            <v>Vostro 3584</v>
          </cell>
          <cell r="D892" t="str">
            <v>Full Size LE (15"&gt;, Int GPU)</v>
          </cell>
          <cell r="E892" t="str">
            <v>Commercial</v>
          </cell>
          <cell r="F892" t="str">
            <v>Intel</v>
          </cell>
          <cell r="G892" t="str">
            <v>Kaby Lake</v>
          </cell>
          <cell r="H892" t="str">
            <v>Int</v>
          </cell>
          <cell r="I892">
            <v>15</v>
          </cell>
          <cell r="J892" t="str">
            <v>1920x1080</v>
          </cell>
          <cell r="L892" t="str">
            <v>Standard</v>
          </cell>
          <cell r="M892" t="str">
            <v>_1</v>
          </cell>
          <cell r="P892">
            <v>1</v>
          </cell>
          <cell r="R892">
            <v>1</v>
          </cell>
          <cell r="X892">
            <v>1</v>
          </cell>
          <cell r="AC892">
            <v>1</v>
          </cell>
          <cell r="AF892">
            <v>1</v>
          </cell>
        </row>
        <row r="893">
          <cell r="C893" t="str">
            <v>Vostro 3590</v>
          </cell>
          <cell r="D893" t="str">
            <v>Full Size LE (15"&gt;, Int GPU)</v>
          </cell>
          <cell r="E893" t="str">
            <v>Commercial</v>
          </cell>
          <cell r="F893" t="str">
            <v>Intel</v>
          </cell>
          <cell r="G893" t="str">
            <v>Comet Lake</v>
          </cell>
          <cell r="H893" t="str">
            <v>Int</v>
          </cell>
          <cell r="I893">
            <v>15</v>
          </cell>
          <cell r="J893" t="str">
            <v>1920x1080</v>
          </cell>
          <cell r="L893" t="str">
            <v>Standard</v>
          </cell>
          <cell r="M893" t="str">
            <v>_1</v>
          </cell>
          <cell r="P893">
            <v>1</v>
          </cell>
          <cell r="R893">
            <v>1</v>
          </cell>
          <cell r="X893">
            <v>1</v>
          </cell>
          <cell r="AC893">
            <v>1</v>
          </cell>
          <cell r="AF893">
            <v>1</v>
          </cell>
        </row>
        <row r="894">
          <cell r="C894" t="str">
            <v>Vostro 3591</v>
          </cell>
          <cell r="D894" t="str">
            <v>Full Size LE (15"&gt;, Int GPU)</v>
          </cell>
          <cell r="E894" t="str">
            <v>Commercial</v>
          </cell>
          <cell r="F894" t="str">
            <v>Intel</v>
          </cell>
          <cell r="G894" t="str">
            <v>Ice Lake</v>
          </cell>
          <cell r="H894" t="str">
            <v>Int</v>
          </cell>
          <cell r="I894">
            <v>15</v>
          </cell>
          <cell r="J894" t="str">
            <v>1920x1080</v>
          </cell>
          <cell r="L894" t="str">
            <v>Standard</v>
          </cell>
          <cell r="M894" t="str">
            <v>_6</v>
          </cell>
          <cell r="N894" t="str">
            <v>6 20</v>
          </cell>
          <cell r="P894">
            <v>1</v>
          </cell>
          <cell r="R894">
            <v>1</v>
          </cell>
          <cell r="X894">
            <v>1</v>
          </cell>
          <cell r="AC894">
            <v>1</v>
          </cell>
          <cell r="AF894">
            <v>1</v>
          </cell>
        </row>
        <row r="895">
          <cell r="C895" t="str">
            <v>Vostro 5301</v>
          </cell>
          <cell r="D895" t="str">
            <v>Light (13"-14")</v>
          </cell>
          <cell r="E895" t="str">
            <v>Commercial</v>
          </cell>
          <cell r="F895" t="str">
            <v>Intel</v>
          </cell>
          <cell r="G895" t="str">
            <v>Tiger Lake</v>
          </cell>
          <cell r="H895" t="str">
            <v>Int</v>
          </cell>
          <cell r="I895">
            <v>13</v>
          </cell>
          <cell r="J895" t="str">
            <v>1920x1080</v>
          </cell>
          <cell r="L895" t="str">
            <v>Standard</v>
          </cell>
          <cell r="M895" t="str">
            <v>_12</v>
          </cell>
          <cell r="P895">
            <v>1</v>
          </cell>
          <cell r="R895">
            <v>1</v>
          </cell>
          <cell r="W895">
            <v>1</v>
          </cell>
          <cell r="AC895">
            <v>1</v>
          </cell>
          <cell r="AE895">
            <v>1</v>
          </cell>
          <cell r="AI895">
            <v>1</v>
          </cell>
        </row>
        <row r="896">
          <cell r="C896" t="str">
            <v>Vostro 5370</v>
          </cell>
          <cell r="D896" t="str">
            <v>Light (13"-14")</v>
          </cell>
          <cell r="E896" t="str">
            <v>Commercial</v>
          </cell>
          <cell r="F896" t="str">
            <v>Intel</v>
          </cell>
          <cell r="G896" t="str">
            <v>Kaby Lake Refresh</v>
          </cell>
          <cell r="H896" t="str">
            <v>Int/530</v>
          </cell>
          <cell r="I896">
            <v>13</v>
          </cell>
          <cell r="J896" t="str">
            <v>1920x1080</v>
          </cell>
          <cell r="L896" t="str">
            <v>Standard</v>
          </cell>
          <cell r="M896" t="str">
            <v>_1</v>
          </cell>
          <cell r="P896">
            <v>1</v>
          </cell>
          <cell r="R896">
            <v>1</v>
          </cell>
          <cell r="S896">
            <v>1</v>
          </cell>
          <cell r="W896">
            <v>1</v>
          </cell>
          <cell r="AC896">
            <v>1</v>
          </cell>
          <cell r="AI896">
            <v>1</v>
          </cell>
        </row>
        <row r="897">
          <cell r="C897" t="str">
            <v>Vostro 5390</v>
          </cell>
          <cell r="D897" t="str">
            <v>Light (13"-14")</v>
          </cell>
          <cell r="E897" t="str">
            <v>Commercial</v>
          </cell>
          <cell r="F897" t="str">
            <v>Intel</v>
          </cell>
          <cell r="G897" t="str">
            <v>Whiskey Lake</v>
          </cell>
          <cell r="H897" t="str">
            <v>MX250</v>
          </cell>
          <cell r="I897">
            <v>13</v>
          </cell>
          <cell r="J897" t="str">
            <v>1920x1080</v>
          </cell>
          <cell r="L897" t="str">
            <v>Standard</v>
          </cell>
          <cell r="M897" t="str">
            <v>_1</v>
          </cell>
          <cell r="P897">
            <v>1</v>
          </cell>
          <cell r="S897">
            <v>1</v>
          </cell>
          <cell r="W897">
            <v>1</v>
          </cell>
          <cell r="AC897">
            <v>1</v>
          </cell>
          <cell r="AI897">
            <v>1</v>
          </cell>
        </row>
        <row r="898">
          <cell r="C898" t="str">
            <v>Vostro 5391</v>
          </cell>
          <cell r="D898" t="str">
            <v>Light (13"-14")</v>
          </cell>
          <cell r="E898" t="str">
            <v>Commercial</v>
          </cell>
          <cell r="F898" t="str">
            <v>Intel</v>
          </cell>
          <cell r="G898" t="str">
            <v>Comet Lake</v>
          </cell>
          <cell r="H898" t="str">
            <v>Int/MX230</v>
          </cell>
          <cell r="I898">
            <v>13</v>
          </cell>
          <cell r="J898" t="str">
            <v>1920x1080</v>
          </cell>
          <cell r="L898" t="str">
            <v>Standard</v>
          </cell>
          <cell r="M898" t="str">
            <v>_1</v>
          </cell>
          <cell r="P898">
            <v>1</v>
          </cell>
          <cell r="R898">
            <v>1</v>
          </cell>
          <cell r="S898">
            <v>1</v>
          </cell>
          <cell r="W898">
            <v>1</v>
          </cell>
          <cell r="AC898">
            <v>1</v>
          </cell>
          <cell r="AI898">
            <v>1</v>
          </cell>
        </row>
        <row r="899">
          <cell r="C899" t="str">
            <v>Vostro 5401</v>
          </cell>
          <cell r="D899" t="str">
            <v>Light (13"-14")</v>
          </cell>
          <cell r="E899" t="str">
            <v>Commercial</v>
          </cell>
          <cell r="F899" t="str">
            <v>Intel</v>
          </cell>
          <cell r="G899" t="str">
            <v>Ice Lake</v>
          </cell>
          <cell r="H899" t="str">
            <v>Int</v>
          </cell>
          <cell r="I899">
            <v>14</v>
          </cell>
          <cell r="J899" t="str">
            <v>1920x1080</v>
          </cell>
          <cell r="L899" t="str">
            <v>Standard</v>
          </cell>
          <cell r="M899" t="str">
            <v>_9</v>
          </cell>
          <cell r="P899">
            <v>1</v>
          </cell>
          <cell r="R899">
            <v>1</v>
          </cell>
          <cell r="W899">
            <v>1</v>
          </cell>
          <cell r="AC899">
            <v>1</v>
          </cell>
          <cell r="AF899">
            <v>1</v>
          </cell>
          <cell r="AI899">
            <v>1</v>
          </cell>
        </row>
        <row r="900">
          <cell r="C900" t="str">
            <v>Vostro 5402</v>
          </cell>
          <cell r="D900" t="str">
            <v>Light (13"-14")</v>
          </cell>
          <cell r="E900" t="str">
            <v>Commercial</v>
          </cell>
          <cell r="F900" t="str">
            <v>Intel</v>
          </cell>
          <cell r="G900" t="str">
            <v>Tiger Lake</v>
          </cell>
          <cell r="H900" t="str">
            <v>Int/MX330</v>
          </cell>
          <cell r="I900">
            <v>14</v>
          </cell>
          <cell r="J900" t="str">
            <v>1920x1080</v>
          </cell>
          <cell r="L900" t="str">
            <v>Standard</v>
          </cell>
          <cell r="M900" t="str">
            <v>_15</v>
          </cell>
          <cell r="P900">
            <v>1</v>
          </cell>
          <cell r="R900">
            <v>1</v>
          </cell>
          <cell r="S900">
            <v>1</v>
          </cell>
          <cell r="W900">
            <v>1</v>
          </cell>
          <cell r="AC900">
            <v>1</v>
          </cell>
          <cell r="AF900">
            <v>1</v>
          </cell>
          <cell r="AG900">
            <v>1</v>
          </cell>
          <cell r="AI900">
            <v>1</v>
          </cell>
        </row>
        <row r="901">
          <cell r="C901" t="str">
            <v>Vostro 5459</v>
          </cell>
          <cell r="D901" t="str">
            <v>Light (13"-14")</v>
          </cell>
          <cell r="E901" t="str">
            <v>Commercial</v>
          </cell>
          <cell r="F901" t="str">
            <v>Intel</v>
          </cell>
          <cell r="G901" t="str">
            <v>Skylake</v>
          </cell>
          <cell r="H901" t="str">
            <v>Int/GT930</v>
          </cell>
          <cell r="I901">
            <v>14</v>
          </cell>
          <cell r="J901" t="str">
            <v>1366x768</v>
          </cell>
          <cell r="L901" t="str">
            <v>Standard</v>
          </cell>
          <cell r="M901" t="str">
            <v>_1</v>
          </cell>
          <cell r="P901">
            <v>1</v>
          </cell>
          <cell r="R901">
            <v>1</v>
          </cell>
          <cell r="S901">
            <v>1</v>
          </cell>
          <cell r="W901">
            <v>1</v>
          </cell>
          <cell r="AC901">
            <v>1</v>
          </cell>
          <cell r="AF901">
            <v>1</v>
          </cell>
          <cell r="AG901">
            <v>1</v>
          </cell>
          <cell r="AI901">
            <v>1</v>
          </cell>
        </row>
        <row r="902">
          <cell r="C902" t="str">
            <v>Vostro 5468</v>
          </cell>
          <cell r="D902" t="str">
            <v>Light (13"-14")</v>
          </cell>
          <cell r="E902" t="str">
            <v>Commercial</v>
          </cell>
          <cell r="F902" t="str">
            <v>Intel</v>
          </cell>
          <cell r="G902" t="str">
            <v>Kaby Lake</v>
          </cell>
          <cell r="H902" t="str">
            <v>Int/GT940</v>
          </cell>
          <cell r="I902">
            <v>14</v>
          </cell>
          <cell r="J902" t="str">
            <v>1366x768</v>
          </cell>
          <cell r="L902" t="str">
            <v>Standard</v>
          </cell>
          <cell r="M902" t="str">
            <v>_1</v>
          </cell>
          <cell r="P902">
            <v>1</v>
          </cell>
          <cell r="R902">
            <v>1</v>
          </cell>
          <cell r="S902">
            <v>1</v>
          </cell>
          <cell r="W902">
            <v>1</v>
          </cell>
          <cell r="AC902">
            <v>1</v>
          </cell>
          <cell r="AF902">
            <v>1</v>
          </cell>
          <cell r="AG902">
            <v>1</v>
          </cell>
          <cell r="AI902">
            <v>1</v>
          </cell>
        </row>
        <row r="903">
          <cell r="C903" t="str">
            <v>Vostro 5471</v>
          </cell>
          <cell r="D903" t="str">
            <v>Light (13"-14")</v>
          </cell>
          <cell r="E903" t="str">
            <v>Commercial</v>
          </cell>
          <cell r="F903" t="str">
            <v>Intel</v>
          </cell>
          <cell r="G903" t="str">
            <v>Kaby Lake Refresh</v>
          </cell>
          <cell r="H903" t="str">
            <v>Int</v>
          </cell>
          <cell r="I903">
            <v>14</v>
          </cell>
          <cell r="J903" t="str">
            <v>1920x1080</v>
          </cell>
          <cell r="L903" t="str">
            <v>Standard</v>
          </cell>
          <cell r="M903" t="str">
            <v>_1</v>
          </cell>
          <cell r="P903">
            <v>1</v>
          </cell>
          <cell r="R903">
            <v>1</v>
          </cell>
          <cell r="W903">
            <v>1</v>
          </cell>
          <cell r="AC903">
            <v>1</v>
          </cell>
          <cell r="AF903">
            <v>1</v>
          </cell>
          <cell r="AI903">
            <v>1</v>
          </cell>
        </row>
        <row r="904">
          <cell r="C904" t="str">
            <v>Vostro 5481</v>
          </cell>
          <cell r="D904" t="str">
            <v>Light (13"-14")</v>
          </cell>
          <cell r="E904" t="str">
            <v>Commercial</v>
          </cell>
          <cell r="F904" t="str">
            <v>Intel</v>
          </cell>
          <cell r="G904" t="str">
            <v>Whiskey Lake</v>
          </cell>
          <cell r="H904" t="str">
            <v>Int/MX130</v>
          </cell>
          <cell r="I904">
            <v>14</v>
          </cell>
          <cell r="J904" t="str">
            <v>1920x1080</v>
          </cell>
          <cell r="L904" t="str">
            <v>Standard</v>
          </cell>
          <cell r="M904" t="str">
            <v>_1</v>
          </cell>
          <cell r="P904">
            <v>1</v>
          </cell>
          <cell r="R904">
            <v>1</v>
          </cell>
          <cell r="S904">
            <v>1</v>
          </cell>
          <cell r="W904">
            <v>1</v>
          </cell>
          <cell r="AC904">
            <v>1</v>
          </cell>
          <cell r="AF904">
            <v>1</v>
          </cell>
          <cell r="AG904">
            <v>1</v>
          </cell>
          <cell r="AI904">
            <v>1</v>
          </cell>
        </row>
        <row r="905">
          <cell r="C905" t="str">
            <v>Vostro 5490</v>
          </cell>
          <cell r="D905" t="str">
            <v>Light (13"-14")</v>
          </cell>
          <cell r="E905" t="str">
            <v>Commercial</v>
          </cell>
          <cell r="F905" t="str">
            <v>Intel</v>
          </cell>
          <cell r="G905" t="str">
            <v>Comet Lake</v>
          </cell>
          <cell r="H905" t="str">
            <v>Int/MX230</v>
          </cell>
          <cell r="I905">
            <v>14</v>
          </cell>
          <cell r="J905" t="str">
            <v>1920x1080</v>
          </cell>
          <cell r="L905" t="str">
            <v>Standard</v>
          </cell>
          <cell r="M905" t="str">
            <v>_1</v>
          </cell>
          <cell r="P905">
            <v>1</v>
          </cell>
          <cell r="R905">
            <v>1</v>
          </cell>
          <cell r="S905">
            <v>1</v>
          </cell>
          <cell r="W905">
            <v>1</v>
          </cell>
          <cell r="AC905">
            <v>1</v>
          </cell>
          <cell r="AF905">
            <v>1</v>
          </cell>
          <cell r="AG905">
            <v>1</v>
          </cell>
          <cell r="AI905">
            <v>1</v>
          </cell>
        </row>
        <row r="906">
          <cell r="C906" t="str">
            <v>Vostro 5501</v>
          </cell>
          <cell r="D906" t="str">
            <v>Full Size LE (15"&gt;, Int GPU)</v>
          </cell>
          <cell r="E906" t="str">
            <v>Commercial</v>
          </cell>
          <cell r="F906" t="str">
            <v>Intel</v>
          </cell>
          <cell r="G906" t="str">
            <v>Ice Lake</v>
          </cell>
          <cell r="H906" t="str">
            <v>Int</v>
          </cell>
          <cell r="I906">
            <v>15</v>
          </cell>
          <cell r="J906" t="str">
            <v>1920x1080</v>
          </cell>
          <cell r="L906" t="str">
            <v>Standard</v>
          </cell>
          <cell r="M906" t="str">
            <v>_8</v>
          </cell>
          <cell r="N906" t="str">
            <v>8 20</v>
          </cell>
          <cell r="P906">
            <v>1</v>
          </cell>
          <cell r="R906">
            <v>1</v>
          </cell>
          <cell r="X906">
            <v>1</v>
          </cell>
          <cell r="AC906">
            <v>1</v>
          </cell>
          <cell r="AF906">
            <v>1</v>
          </cell>
        </row>
        <row r="907">
          <cell r="C907" t="str">
            <v>Vostro 5502</v>
          </cell>
          <cell r="D907" t="str">
            <v>Full Size MS (15"&gt;, Mainstream Ex. GPU)</v>
          </cell>
          <cell r="E907" t="str">
            <v>Commercial</v>
          </cell>
          <cell r="F907" t="str">
            <v>Intel</v>
          </cell>
          <cell r="G907" t="str">
            <v>Tiger Lake</v>
          </cell>
          <cell r="H907" t="str">
            <v>Int / MX350</v>
          </cell>
          <cell r="I907">
            <v>15</v>
          </cell>
          <cell r="J907" t="str">
            <v>1920x1080</v>
          </cell>
          <cell r="L907" t="str">
            <v>Standard</v>
          </cell>
          <cell r="M907" t="str">
            <v>_15</v>
          </cell>
          <cell r="P907">
            <v>1</v>
          </cell>
          <cell r="R907">
            <v>1</v>
          </cell>
          <cell r="S907">
            <v>1</v>
          </cell>
          <cell r="X907">
            <v>1</v>
          </cell>
          <cell r="AC907">
            <v>1</v>
          </cell>
          <cell r="AF907">
            <v>1</v>
          </cell>
          <cell r="AG907">
            <v>1</v>
          </cell>
        </row>
        <row r="908">
          <cell r="C908" t="str">
            <v>Vostro 5568</v>
          </cell>
          <cell r="D908" t="str">
            <v>Full Size MS (15"&gt;, Mainstream Ex. GPU)</v>
          </cell>
          <cell r="E908" t="str">
            <v>Commercial</v>
          </cell>
          <cell r="F908" t="str">
            <v>Intel</v>
          </cell>
          <cell r="G908" t="str">
            <v>Kaby Lake</v>
          </cell>
          <cell r="H908" t="str">
            <v>Int/GT940</v>
          </cell>
          <cell r="I908">
            <v>15</v>
          </cell>
          <cell r="J908" t="str">
            <v>1366x768/1920x1080</v>
          </cell>
          <cell r="L908" t="str">
            <v>Standard</v>
          </cell>
          <cell r="M908" t="str">
            <v>_1</v>
          </cell>
          <cell r="P908">
            <v>1</v>
          </cell>
          <cell r="R908">
            <v>1</v>
          </cell>
          <cell r="S908">
            <v>1</v>
          </cell>
          <cell r="X908">
            <v>1</v>
          </cell>
          <cell r="AC908">
            <v>1</v>
          </cell>
          <cell r="AF908">
            <v>1</v>
          </cell>
          <cell r="AG908">
            <v>1</v>
          </cell>
        </row>
        <row r="909">
          <cell r="C909" t="str">
            <v>Vostro 5581</v>
          </cell>
          <cell r="D909" t="str">
            <v>Full Size MS (15"&gt;, Mainstream Ex. GPU)</v>
          </cell>
          <cell r="E909" t="str">
            <v>Commercial</v>
          </cell>
          <cell r="F909" t="str">
            <v>Intel</v>
          </cell>
          <cell r="G909" t="str">
            <v>Whiskey Lake</v>
          </cell>
          <cell r="H909" t="str">
            <v>MX130</v>
          </cell>
          <cell r="I909">
            <v>15</v>
          </cell>
          <cell r="J909" t="str">
            <v>1920x1080</v>
          </cell>
          <cell r="L909" t="str">
            <v>Standard</v>
          </cell>
          <cell r="M909" t="str">
            <v>_1</v>
          </cell>
          <cell r="P909">
            <v>1</v>
          </cell>
          <cell r="S909">
            <v>1</v>
          </cell>
          <cell r="X909">
            <v>1</v>
          </cell>
          <cell r="AC909">
            <v>1</v>
          </cell>
          <cell r="AG909">
            <v>1</v>
          </cell>
        </row>
        <row r="910">
          <cell r="C910" t="str">
            <v>Vostro 5590</v>
          </cell>
          <cell r="D910" t="str">
            <v>Full Size MS (15"&gt;, Mainstream Ex. GPU)</v>
          </cell>
          <cell r="E910" t="str">
            <v>Commercial</v>
          </cell>
          <cell r="F910" t="str">
            <v>Intel</v>
          </cell>
          <cell r="G910" t="str">
            <v>Comet Lake</v>
          </cell>
          <cell r="H910" t="str">
            <v>Int/MX230/MX250</v>
          </cell>
          <cell r="I910">
            <v>15</v>
          </cell>
          <cell r="J910" t="str">
            <v>1920x1080</v>
          </cell>
          <cell r="L910" t="str">
            <v>Standard</v>
          </cell>
          <cell r="M910" t="str">
            <v>_1</v>
          </cell>
          <cell r="P910">
            <v>1</v>
          </cell>
          <cell r="R910">
            <v>1</v>
          </cell>
          <cell r="S910">
            <v>1</v>
          </cell>
          <cell r="X910">
            <v>1</v>
          </cell>
          <cell r="AC910">
            <v>1</v>
          </cell>
          <cell r="AF910">
            <v>1</v>
          </cell>
          <cell r="AG910">
            <v>1</v>
          </cell>
        </row>
        <row r="911">
          <cell r="C911" t="str">
            <v>Vostro 7500</v>
          </cell>
          <cell r="D911" t="str">
            <v>Full Size GM (15"&gt; Gamer GPU)</v>
          </cell>
          <cell r="E911" t="str">
            <v>Commercial</v>
          </cell>
          <cell r="F911" t="str">
            <v>Intel</v>
          </cell>
          <cell r="G911" t="str">
            <v>Comet Lake-H</v>
          </cell>
          <cell r="H911" t="str">
            <v>GTX1650</v>
          </cell>
          <cell r="I911">
            <v>15</v>
          </cell>
          <cell r="J911" t="str">
            <v>1920x1080</v>
          </cell>
          <cell r="L911" t="str">
            <v>Standard</v>
          </cell>
          <cell r="M911" t="str">
            <v>_9</v>
          </cell>
          <cell r="Q911">
            <v>1</v>
          </cell>
          <cell r="T911">
            <v>1</v>
          </cell>
          <cell r="X911">
            <v>1</v>
          </cell>
          <cell r="AC911">
            <v>1</v>
          </cell>
          <cell r="AG911">
            <v>1</v>
          </cell>
        </row>
        <row r="912">
          <cell r="C912" t="str">
            <v>Vostro 7590</v>
          </cell>
          <cell r="D912" t="str">
            <v>Full Size GM (15"&gt; Gamer GPU)</v>
          </cell>
          <cell r="E912" t="str">
            <v>Commercial</v>
          </cell>
          <cell r="F912" t="str">
            <v>Intel</v>
          </cell>
          <cell r="G912" t="str">
            <v>Coffee Lake</v>
          </cell>
          <cell r="H912" t="str">
            <v>GTX1650</v>
          </cell>
          <cell r="I912">
            <v>15</v>
          </cell>
          <cell r="J912" t="str">
            <v>1920x1080</v>
          </cell>
          <cell r="L912" t="str">
            <v>Standard</v>
          </cell>
          <cell r="M912" t="str">
            <v>_1</v>
          </cell>
          <cell r="Q912">
            <v>1</v>
          </cell>
          <cell r="T912">
            <v>1</v>
          </cell>
          <cell r="X912">
            <v>1</v>
          </cell>
          <cell r="AC912">
            <v>1</v>
          </cell>
          <cell r="AG912">
            <v>1</v>
          </cell>
        </row>
        <row r="913">
          <cell r="C913" t="str">
            <v>XPS 12 9250</v>
          </cell>
          <cell r="D913" t="str">
            <v>Mini (&lt;12")</v>
          </cell>
          <cell r="E913" t="str">
            <v>Consumer</v>
          </cell>
          <cell r="F913" t="str">
            <v>Intel</v>
          </cell>
          <cell r="G913" t="str">
            <v>Skylake-Y</v>
          </cell>
          <cell r="H913" t="str">
            <v>Int</v>
          </cell>
          <cell r="I913">
            <v>12</v>
          </cell>
          <cell r="J913" t="str">
            <v>1920x1080/3840x2160</v>
          </cell>
          <cell r="K913" t="str">
            <v>Touch</v>
          </cell>
          <cell r="L913" t="str">
            <v>Extra Mobile</v>
          </cell>
          <cell r="M913" t="str">
            <v>_1</v>
          </cell>
          <cell r="R913">
            <v>1</v>
          </cell>
          <cell r="U913">
            <v>1</v>
          </cell>
          <cell r="V913">
            <v>1</v>
          </cell>
          <cell r="AA913">
            <v>1</v>
          </cell>
          <cell r="AE913">
            <v>1</v>
          </cell>
        </row>
        <row r="914">
          <cell r="C914" t="str">
            <v>XPS 13 7390</v>
          </cell>
          <cell r="D914" t="str">
            <v>Light (13"-14")</v>
          </cell>
          <cell r="E914" t="str">
            <v>Consumer</v>
          </cell>
          <cell r="F914" t="str">
            <v>Intel</v>
          </cell>
          <cell r="G914" t="str">
            <v>Comet Lake</v>
          </cell>
          <cell r="H914" t="str">
            <v>Int</v>
          </cell>
          <cell r="I914">
            <v>13</v>
          </cell>
          <cell r="J914" t="str">
            <v>1920x1080/3840x2160</v>
          </cell>
          <cell r="K914" t="str">
            <v>Touch</v>
          </cell>
          <cell r="L914" t="str">
            <v>Standard</v>
          </cell>
          <cell r="M914" t="str">
            <v>_4</v>
          </cell>
          <cell r="P914">
            <v>1</v>
          </cell>
          <cell r="R914">
            <v>1</v>
          </cell>
          <cell r="W914">
            <v>1</v>
          </cell>
          <cell r="AA914">
            <v>1</v>
          </cell>
          <cell r="AE914">
            <v>1</v>
          </cell>
          <cell r="AI914">
            <v>1</v>
          </cell>
        </row>
        <row r="915">
          <cell r="C915" t="str">
            <v>XPS 13 7390 2-in-1</v>
          </cell>
          <cell r="D915" t="str">
            <v>Light (13"-14")</v>
          </cell>
          <cell r="E915" t="str">
            <v>Consumer</v>
          </cell>
          <cell r="F915" t="str">
            <v>Intel</v>
          </cell>
          <cell r="G915" t="str">
            <v>Ice Lake</v>
          </cell>
          <cell r="H915" t="str">
            <v>Int</v>
          </cell>
          <cell r="I915">
            <v>13</v>
          </cell>
          <cell r="J915" t="str">
            <v>1920x1080/1920x1200/3840x2160/3840x2400</v>
          </cell>
          <cell r="K915" t="str">
            <v>Touch</v>
          </cell>
          <cell r="L915" t="str">
            <v>Standard</v>
          </cell>
          <cell r="M915" t="str">
            <v>_4</v>
          </cell>
          <cell r="P915">
            <v>1</v>
          </cell>
          <cell r="R915">
            <v>1</v>
          </cell>
          <cell r="U915">
            <v>1</v>
          </cell>
          <cell r="W915">
            <v>1</v>
          </cell>
          <cell r="AA915">
            <v>1</v>
          </cell>
          <cell r="AE915">
            <v>1</v>
          </cell>
          <cell r="AI915">
            <v>1</v>
          </cell>
        </row>
        <row r="916">
          <cell r="C916" t="str">
            <v>XPS 13 7390 CML 2-in-1</v>
          </cell>
          <cell r="D916" t="str">
            <v>Light (13"-14")</v>
          </cell>
          <cell r="E916" t="str">
            <v>Consumer</v>
          </cell>
          <cell r="F916" t="str">
            <v>Intel</v>
          </cell>
          <cell r="G916" t="str">
            <v>Comet Lake</v>
          </cell>
          <cell r="H916" t="str">
            <v>Int</v>
          </cell>
          <cell r="I916">
            <v>13</v>
          </cell>
          <cell r="J916" t="str">
            <v>1920x1080/3840x2160</v>
          </cell>
          <cell r="K916" t="str">
            <v>Touch</v>
          </cell>
          <cell r="L916" t="str">
            <v>Standard</v>
          </cell>
          <cell r="M916" t="str">
            <v>_4</v>
          </cell>
          <cell r="P916">
            <v>1</v>
          </cell>
          <cell r="R916">
            <v>1</v>
          </cell>
          <cell r="U916">
            <v>1</v>
          </cell>
          <cell r="W916">
            <v>1</v>
          </cell>
          <cell r="AA916">
            <v>1</v>
          </cell>
          <cell r="AE916">
            <v>1</v>
          </cell>
          <cell r="AI916">
            <v>1</v>
          </cell>
        </row>
        <row r="917">
          <cell r="C917" t="str">
            <v>XPS 13 9300</v>
          </cell>
          <cell r="D917" t="str">
            <v>Light (13"-14")</v>
          </cell>
          <cell r="E917" t="str">
            <v>Consumer</v>
          </cell>
          <cell r="F917" t="str">
            <v>Intel</v>
          </cell>
          <cell r="G917" t="str">
            <v>Ice Lake</v>
          </cell>
          <cell r="H917" t="str">
            <v>Int</v>
          </cell>
          <cell r="I917">
            <v>13</v>
          </cell>
          <cell r="J917" t="str">
            <v>1920x1080/1920x1200/3840x2400</v>
          </cell>
          <cell r="K917" t="str">
            <v>Touch</v>
          </cell>
          <cell r="L917" t="str">
            <v>Standard</v>
          </cell>
          <cell r="M917" t="str">
            <v>_4</v>
          </cell>
          <cell r="P917">
            <v>1</v>
          </cell>
          <cell r="R917">
            <v>1</v>
          </cell>
          <cell r="W917">
            <v>1</v>
          </cell>
          <cell r="AA917">
            <v>1</v>
          </cell>
          <cell r="AE917">
            <v>1</v>
          </cell>
          <cell r="AI917">
            <v>1</v>
          </cell>
        </row>
        <row r="918">
          <cell r="C918" t="str">
            <v>XPS 13 9305</v>
          </cell>
          <cell r="D918" t="str">
            <v>Light (13"-14")</v>
          </cell>
          <cell r="E918" t="str">
            <v>Consumer</v>
          </cell>
          <cell r="F918" t="str">
            <v>Intel</v>
          </cell>
          <cell r="G918" t="str">
            <v>Tiger Lake</v>
          </cell>
          <cell r="H918" t="str">
            <v>Int</v>
          </cell>
          <cell r="I918">
            <v>13</v>
          </cell>
          <cell r="J918" t="str">
            <v>1920x1080/1920x1200/3840x2400</v>
          </cell>
          <cell r="L918" t="str">
            <v>Standard</v>
          </cell>
          <cell r="M918" t="str">
            <v>_15</v>
          </cell>
          <cell r="P918">
            <v>1</v>
          </cell>
          <cell r="R918">
            <v>1</v>
          </cell>
          <cell r="W918">
            <v>1</v>
          </cell>
          <cell r="AA918">
            <v>1</v>
          </cell>
          <cell r="AE918">
            <v>1</v>
          </cell>
          <cell r="AI918">
            <v>1</v>
          </cell>
        </row>
        <row r="919">
          <cell r="C919" t="str">
            <v>XPS 13 9310</v>
          </cell>
          <cell r="D919" t="str">
            <v>Light (13"-14")</v>
          </cell>
          <cell r="E919" t="str">
            <v>Consumer</v>
          </cell>
          <cell r="F919" t="str">
            <v>Intel</v>
          </cell>
          <cell r="G919" t="str">
            <v>Tiger Lake</v>
          </cell>
          <cell r="H919" t="str">
            <v>Int</v>
          </cell>
          <cell r="I919">
            <v>13</v>
          </cell>
          <cell r="J919" t="str">
            <v>1920x1080/1920x1200/3840x2400</v>
          </cell>
          <cell r="L919" t="str">
            <v>Standard</v>
          </cell>
          <cell r="M919" t="str">
            <v>_11</v>
          </cell>
          <cell r="P919">
            <v>1</v>
          </cell>
          <cell r="R919">
            <v>1</v>
          </cell>
          <cell r="W919">
            <v>1</v>
          </cell>
          <cell r="AA919">
            <v>1</v>
          </cell>
          <cell r="AE919">
            <v>1</v>
          </cell>
          <cell r="AI919">
            <v>1</v>
          </cell>
        </row>
        <row r="920">
          <cell r="C920" t="str">
            <v>XPS 13 9310 2-in-1</v>
          </cell>
          <cell r="D920" t="str">
            <v>Light (13"-14")</v>
          </cell>
          <cell r="E920" t="str">
            <v>Consumer</v>
          </cell>
          <cell r="F920" t="str">
            <v>Intel</v>
          </cell>
          <cell r="G920" t="str">
            <v>Tiger Lake</v>
          </cell>
          <cell r="H920" t="str">
            <v>Int</v>
          </cell>
          <cell r="I920">
            <v>13</v>
          </cell>
          <cell r="J920" t="str">
            <v>1920x1200/3840x2400</v>
          </cell>
          <cell r="K920" t="str">
            <v>Touch</v>
          </cell>
          <cell r="L920" t="str">
            <v>Standard</v>
          </cell>
          <cell r="M920" t="str">
            <v>_12</v>
          </cell>
          <cell r="P920">
            <v>1</v>
          </cell>
          <cell r="R920">
            <v>1</v>
          </cell>
          <cell r="U920">
            <v>1</v>
          </cell>
          <cell r="AA920">
            <v>1</v>
          </cell>
          <cell r="AE920">
            <v>1</v>
          </cell>
          <cell r="AI920">
            <v>1</v>
          </cell>
        </row>
        <row r="921">
          <cell r="C921" t="str">
            <v>XPS 13 9350</v>
          </cell>
          <cell r="D921" t="str">
            <v>Light (13"-14")</v>
          </cell>
          <cell r="E921" t="str">
            <v>Consumer</v>
          </cell>
          <cell r="F921" t="str">
            <v>Intel</v>
          </cell>
          <cell r="G921" t="str">
            <v>Skylake</v>
          </cell>
          <cell r="H921" t="str">
            <v>Int</v>
          </cell>
          <cell r="I921">
            <v>13</v>
          </cell>
          <cell r="J921" t="str">
            <v>1920x1080/3200x1800</v>
          </cell>
          <cell r="K921" t="str">
            <v>Touch</v>
          </cell>
          <cell r="L921" t="str">
            <v>Standard</v>
          </cell>
          <cell r="M921" t="str">
            <v>_1</v>
          </cell>
          <cell r="P921">
            <v>1</v>
          </cell>
          <cell r="R921">
            <v>1</v>
          </cell>
          <cell r="W921">
            <v>1</v>
          </cell>
          <cell r="AA921">
            <v>1</v>
          </cell>
          <cell r="AE921">
            <v>1</v>
          </cell>
          <cell r="AI921">
            <v>1</v>
          </cell>
        </row>
        <row r="922">
          <cell r="C922" t="str">
            <v>XPS 13 9360</v>
          </cell>
          <cell r="D922" t="str">
            <v>Light (13"-14")</v>
          </cell>
          <cell r="E922" t="str">
            <v>Consumer</v>
          </cell>
          <cell r="F922" t="str">
            <v>Intel</v>
          </cell>
          <cell r="G922" t="str">
            <v>Kaby Lake</v>
          </cell>
          <cell r="H922" t="str">
            <v>Int</v>
          </cell>
          <cell r="I922">
            <v>13</v>
          </cell>
          <cell r="J922" t="str">
            <v>1920x1080/3200x1800</v>
          </cell>
          <cell r="K922" t="str">
            <v>Touch</v>
          </cell>
          <cell r="L922" t="str">
            <v>Standard</v>
          </cell>
          <cell r="M922" t="str">
            <v>_1</v>
          </cell>
          <cell r="P922">
            <v>1</v>
          </cell>
          <cell r="R922">
            <v>1</v>
          </cell>
          <cell r="W922">
            <v>1</v>
          </cell>
          <cell r="AA922">
            <v>1</v>
          </cell>
          <cell r="AE922">
            <v>1</v>
          </cell>
          <cell r="AI922">
            <v>1</v>
          </cell>
        </row>
        <row r="923">
          <cell r="C923" t="str">
            <v>XPS 13 9365</v>
          </cell>
          <cell r="D923" t="str">
            <v>Light (13"-14")</v>
          </cell>
          <cell r="E923" t="str">
            <v>Consumer</v>
          </cell>
          <cell r="F923" t="str">
            <v>Intel</v>
          </cell>
          <cell r="G923" t="str">
            <v>Amber Lake-Y</v>
          </cell>
          <cell r="H923" t="str">
            <v>Int</v>
          </cell>
          <cell r="I923">
            <v>13</v>
          </cell>
          <cell r="J923" t="str">
            <v>3200x1800</v>
          </cell>
          <cell r="K923" t="str">
            <v>Touch</v>
          </cell>
          <cell r="L923" t="str">
            <v>Extra Mobile</v>
          </cell>
          <cell r="M923" t="str">
            <v>_1</v>
          </cell>
          <cell r="R923">
            <v>1</v>
          </cell>
          <cell r="U923">
            <v>1</v>
          </cell>
          <cell r="W923">
            <v>1</v>
          </cell>
          <cell r="AA923">
            <v>1</v>
          </cell>
          <cell r="AE923">
            <v>1</v>
          </cell>
        </row>
        <row r="924">
          <cell r="C924" t="str">
            <v>XPS 13 9370</v>
          </cell>
          <cell r="D924" t="str">
            <v>Light (13"-14")</v>
          </cell>
          <cell r="E924" t="str">
            <v>Consumer</v>
          </cell>
          <cell r="F924" t="str">
            <v>Intel</v>
          </cell>
          <cell r="G924" t="str">
            <v>Kaby Lake Refresh</v>
          </cell>
          <cell r="H924" t="str">
            <v>Int</v>
          </cell>
          <cell r="I924">
            <v>13</v>
          </cell>
          <cell r="J924" t="str">
            <v>1920x1080/3200x1800</v>
          </cell>
          <cell r="K924" t="str">
            <v>Touch</v>
          </cell>
          <cell r="L924" t="str">
            <v>Standard</v>
          </cell>
          <cell r="M924" t="str">
            <v>_1</v>
          </cell>
          <cell r="P924">
            <v>1</v>
          </cell>
          <cell r="R924">
            <v>1</v>
          </cell>
          <cell r="W924">
            <v>1</v>
          </cell>
          <cell r="AA924">
            <v>1</v>
          </cell>
          <cell r="AE924">
            <v>1</v>
          </cell>
          <cell r="AI924">
            <v>1</v>
          </cell>
        </row>
        <row r="925">
          <cell r="C925" t="str">
            <v>XPS 13 9380</v>
          </cell>
          <cell r="D925" t="str">
            <v>Light (13"-14")</v>
          </cell>
          <cell r="E925" t="str">
            <v>Consumer</v>
          </cell>
          <cell r="F925" t="str">
            <v>Intel</v>
          </cell>
          <cell r="G925" t="str">
            <v>Whiskey Lake</v>
          </cell>
          <cell r="H925" t="str">
            <v>Int</v>
          </cell>
          <cell r="I925">
            <v>13</v>
          </cell>
          <cell r="J925" t="str">
            <v>1920x1080/3200x1800/3840x2160</v>
          </cell>
          <cell r="K925" t="str">
            <v>Touch</v>
          </cell>
          <cell r="L925" t="str">
            <v>Standard</v>
          </cell>
          <cell r="M925" t="str">
            <v>_1</v>
          </cell>
          <cell r="P925">
            <v>1</v>
          </cell>
          <cell r="R925">
            <v>1</v>
          </cell>
          <cell r="W925">
            <v>1</v>
          </cell>
          <cell r="AA925">
            <v>1</v>
          </cell>
          <cell r="AE925">
            <v>1</v>
          </cell>
          <cell r="AI925">
            <v>1</v>
          </cell>
        </row>
        <row r="926">
          <cell r="C926" t="str">
            <v>XPS 13 Ultarbook</v>
          </cell>
          <cell r="D926" t="str">
            <v>Light (13"-14")</v>
          </cell>
          <cell r="E926" t="str">
            <v>Consumer</v>
          </cell>
          <cell r="F926" t="str">
            <v>Intel</v>
          </cell>
          <cell r="G926" t="str">
            <v>Broadwell</v>
          </cell>
          <cell r="H926" t="str">
            <v>Int</v>
          </cell>
          <cell r="I926">
            <v>13</v>
          </cell>
          <cell r="J926" t="str">
            <v>1920x1080</v>
          </cell>
          <cell r="L926" t="str">
            <v>Standard</v>
          </cell>
          <cell r="M926" t="str">
            <v>_1</v>
          </cell>
          <cell r="P926">
            <v>1</v>
          </cell>
          <cell r="R926">
            <v>1</v>
          </cell>
          <cell r="W926">
            <v>1</v>
          </cell>
          <cell r="AA926">
            <v>1</v>
          </cell>
          <cell r="AE926">
            <v>1</v>
          </cell>
          <cell r="AI926">
            <v>1</v>
          </cell>
        </row>
        <row r="927">
          <cell r="C927" t="str">
            <v>XPS 15 (K)</v>
          </cell>
          <cell r="D927" t="str">
            <v>Full Size GM (15"&gt; Gamer GPU)</v>
          </cell>
          <cell r="E927" t="str">
            <v>Consumer</v>
          </cell>
          <cell r="F927" t="str">
            <v>Intel</v>
          </cell>
          <cell r="G927" t="str">
            <v>Kaby Lake</v>
          </cell>
          <cell r="H927" t="str">
            <v>GTX1050</v>
          </cell>
          <cell r="I927">
            <v>15</v>
          </cell>
          <cell r="J927" t="str">
            <v>1920x1080/3200x1800</v>
          </cell>
          <cell r="L927" t="str">
            <v>Standard</v>
          </cell>
          <cell r="M927" t="str">
            <v>_1</v>
          </cell>
          <cell r="P927">
            <v>1</v>
          </cell>
          <cell r="T927">
            <v>1</v>
          </cell>
          <cell r="X927">
            <v>1</v>
          </cell>
          <cell r="AA927">
            <v>1</v>
          </cell>
          <cell r="AG927">
            <v>1</v>
          </cell>
          <cell r="AH927">
            <v>1</v>
          </cell>
        </row>
        <row r="928">
          <cell r="C928" t="str">
            <v>XPS 15 7590</v>
          </cell>
          <cell r="D928" t="str">
            <v>Full Size GM (15"&gt; Gamer GPU)</v>
          </cell>
          <cell r="E928" t="str">
            <v>Consumer</v>
          </cell>
          <cell r="F928" t="str">
            <v>Intel</v>
          </cell>
          <cell r="G928" t="str">
            <v>Coffee Lake</v>
          </cell>
          <cell r="H928" t="str">
            <v>GTX1050/GTX1650</v>
          </cell>
          <cell r="I928">
            <v>15</v>
          </cell>
          <cell r="J928" t="str">
            <v>1920x1080/3840x2160</v>
          </cell>
          <cell r="L928" t="str">
            <v>Standard</v>
          </cell>
          <cell r="M928" t="str">
            <v>_4</v>
          </cell>
          <cell r="Q928">
            <v>1</v>
          </cell>
          <cell r="T928">
            <v>1</v>
          </cell>
          <cell r="X928">
            <v>1</v>
          </cell>
          <cell r="AA928">
            <v>1</v>
          </cell>
          <cell r="AG928">
            <v>1</v>
          </cell>
          <cell r="AH928">
            <v>1</v>
          </cell>
        </row>
        <row r="929">
          <cell r="C929" t="str">
            <v>XPS 15 9500</v>
          </cell>
          <cell r="D929" t="str">
            <v>Full Size GM (15"&gt; Gamer GPU)</v>
          </cell>
          <cell r="E929" t="str">
            <v>Consumer</v>
          </cell>
          <cell r="F929" t="str">
            <v>Intel</v>
          </cell>
          <cell r="G929" t="str">
            <v>Comet Lake-H</v>
          </cell>
          <cell r="H929" t="str">
            <v>GTX1650</v>
          </cell>
          <cell r="I929">
            <v>15</v>
          </cell>
          <cell r="J929" t="str">
            <v>1920x1080/3840x2400</v>
          </cell>
          <cell r="K929" t="str">
            <v>Touch</v>
          </cell>
          <cell r="L929" t="str">
            <v>Standard</v>
          </cell>
          <cell r="M929" t="str">
            <v>_6</v>
          </cell>
          <cell r="N929" t="str">
            <v>6 20</v>
          </cell>
          <cell r="Q929">
            <v>1</v>
          </cell>
          <cell r="T929">
            <v>1</v>
          </cell>
          <cell r="X929">
            <v>1</v>
          </cell>
          <cell r="AA929">
            <v>1</v>
          </cell>
          <cell r="AG929">
            <v>1</v>
          </cell>
          <cell r="AH929">
            <v>1</v>
          </cell>
        </row>
        <row r="930">
          <cell r="C930" t="str">
            <v>XPS 15 9550</v>
          </cell>
          <cell r="D930" t="str">
            <v>Full Size GM (15"&gt; Gamer GPU)</v>
          </cell>
          <cell r="E930" t="str">
            <v>Consumer</v>
          </cell>
          <cell r="F930" t="str">
            <v>Intel</v>
          </cell>
          <cell r="G930" t="str">
            <v>Skylake</v>
          </cell>
          <cell r="H930" t="str">
            <v>GTX960</v>
          </cell>
          <cell r="I930">
            <v>15</v>
          </cell>
          <cell r="J930" t="str">
            <v>1920x1080/3200x1800</v>
          </cell>
          <cell r="L930" t="str">
            <v>Standard</v>
          </cell>
          <cell r="M930" t="str">
            <v>_1</v>
          </cell>
          <cell r="P930">
            <v>1</v>
          </cell>
          <cell r="T930">
            <v>1</v>
          </cell>
          <cell r="X930">
            <v>1</v>
          </cell>
          <cell r="AA930">
            <v>1</v>
          </cell>
          <cell r="AG930">
            <v>1</v>
          </cell>
          <cell r="AH930">
            <v>1</v>
          </cell>
        </row>
        <row r="931">
          <cell r="C931" t="str">
            <v>XPS 15 9560</v>
          </cell>
          <cell r="D931" t="str">
            <v>Full Size GM (15"&gt; Gamer GPU)</v>
          </cell>
          <cell r="E931" t="str">
            <v>Consumer</v>
          </cell>
          <cell r="F931" t="str">
            <v>Intel</v>
          </cell>
          <cell r="G931" t="str">
            <v>Kaby Lake Refresh</v>
          </cell>
          <cell r="H931" t="str">
            <v>Vega M GL</v>
          </cell>
          <cell r="I931">
            <v>15</v>
          </cell>
          <cell r="J931" t="str">
            <v>1920x1080/3840x2160</v>
          </cell>
          <cell r="K931" t="str">
            <v>Touch</v>
          </cell>
          <cell r="L931" t="str">
            <v>Standard</v>
          </cell>
          <cell r="M931" t="str">
            <v>_1</v>
          </cell>
          <cell r="P931">
            <v>1</v>
          </cell>
          <cell r="T931">
            <v>1</v>
          </cell>
          <cell r="X931">
            <v>1</v>
          </cell>
          <cell r="AA931">
            <v>1</v>
          </cell>
          <cell r="AG931">
            <v>1</v>
          </cell>
          <cell r="AH931">
            <v>1</v>
          </cell>
        </row>
        <row r="932">
          <cell r="C932" t="str">
            <v>XPS 15 9570</v>
          </cell>
          <cell r="D932" t="str">
            <v>Full Size GM (15"&gt; Gamer GPU)</v>
          </cell>
          <cell r="E932" t="str">
            <v>Consumer</v>
          </cell>
          <cell r="F932" t="str">
            <v>Intel</v>
          </cell>
          <cell r="G932" t="str">
            <v>Coffee Lake</v>
          </cell>
          <cell r="H932" t="str">
            <v>GTX1050/RX Vega GL</v>
          </cell>
          <cell r="I932">
            <v>15</v>
          </cell>
          <cell r="J932" t="str">
            <v>1920x1080/3840x2160</v>
          </cell>
          <cell r="K932" t="str">
            <v>Touch</v>
          </cell>
          <cell r="L932" t="str">
            <v>Standard</v>
          </cell>
          <cell r="M932" t="str">
            <v>_1</v>
          </cell>
          <cell r="Q932">
            <v>1</v>
          </cell>
          <cell r="T932">
            <v>1</v>
          </cell>
          <cell r="X932">
            <v>1</v>
          </cell>
          <cell r="AA932">
            <v>1</v>
          </cell>
          <cell r="AG932">
            <v>1</v>
          </cell>
          <cell r="AH932">
            <v>1</v>
          </cell>
        </row>
        <row r="933">
          <cell r="C933" t="str">
            <v>XPS 15 9575</v>
          </cell>
          <cell r="D933" t="str">
            <v>Full Size GM (15"&gt; Gamer GPU)</v>
          </cell>
          <cell r="E933" t="str">
            <v>Consumer</v>
          </cell>
          <cell r="F933" t="str">
            <v>Intel</v>
          </cell>
          <cell r="G933" t="str">
            <v>Kaby Lake</v>
          </cell>
          <cell r="H933" t="str">
            <v>GTX1050/RX Vega M GL</v>
          </cell>
          <cell r="I933">
            <v>15</v>
          </cell>
          <cell r="J933" t="str">
            <v>1920x1080/3840x2160</v>
          </cell>
          <cell r="K933" t="str">
            <v>Touch</v>
          </cell>
          <cell r="L933" t="str">
            <v>Standard</v>
          </cell>
          <cell r="M933" t="str">
            <v>_4</v>
          </cell>
          <cell r="P933">
            <v>1</v>
          </cell>
          <cell r="T933">
            <v>1</v>
          </cell>
          <cell r="U933">
            <v>1</v>
          </cell>
          <cell r="X933">
            <v>1</v>
          </cell>
          <cell r="AA933">
            <v>1</v>
          </cell>
          <cell r="AG933">
            <v>1</v>
          </cell>
          <cell r="AH933">
            <v>1</v>
          </cell>
        </row>
        <row r="934">
          <cell r="C934" t="str">
            <v>XPS 17 9700</v>
          </cell>
          <cell r="D934" t="str">
            <v>Full Size GM (15"&gt; Gamer GPU)</v>
          </cell>
          <cell r="E934" t="str">
            <v>Consumer</v>
          </cell>
          <cell r="F934" t="str">
            <v>Intel</v>
          </cell>
          <cell r="G934" t="str">
            <v>Comet Lake-H</v>
          </cell>
          <cell r="H934" t="str">
            <v>RTX2060</v>
          </cell>
          <cell r="I934">
            <v>15</v>
          </cell>
          <cell r="J934" t="str">
            <v>3840x2400</v>
          </cell>
          <cell r="L934" t="str">
            <v>Standard</v>
          </cell>
          <cell r="M934" t="str">
            <v>_7</v>
          </cell>
          <cell r="N934" t="str">
            <v>7 20</v>
          </cell>
          <cell r="Q934">
            <v>1</v>
          </cell>
          <cell r="T934">
            <v>1</v>
          </cell>
          <cell r="X934">
            <v>1</v>
          </cell>
          <cell r="AG934">
            <v>1</v>
          </cell>
        </row>
        <row r="935">
          <cell r="C935" t="str">
            <v>Citi E302</v>
          </cell>
          <cell r="D935" t="str">
            <v>Light (13"-14")</v>
          </cell>
          <cell r="E935" t="str">
            <v>Consumer</v>
          </cell>
          <cell r="F935" t="str">
            <v>Intel</v>
          </cell>
          <cell r="G935" t="str">
            <v>Kaby Lake-Y</v>
          </cell>
          <cell r="H935" t="str">
            <v>Int</v>
          </cell>
          <cell r="I935">
            <v>13</v>
          </cell>
          <cell r="J935" t="str">
            <v>1920x1080</v>
          </cell>
          <cell r="L935" t="str">
            <v>Extra Mobile</v>
          </cell>
          <cell r="M935" t="str">
            <v>_1</v>
          </cell>
          <cell r="R935">
            <v>1</v>
          </cell>
          <cell r="W935">
            <v>1</v>
          </cell>
          <cell r="AE935">
            <v>1</v>
          </cell>
        </row>
        <row r="936">
          <cell r="C936" t="str">
            <v>Citi E400</v>
          </cell>
          <cell r="D936" t="str">
            <v>Light (13"-14")</v>
          </cell>
          <cell r="E936" t="str">
            <v>Consumer</v>
          </cell>
          <cell r="F936" t="str">
            <v>Intel</v>
          </cell>
          <cell r="G936" t="str">
            <v>Cherry Trail</v>
          </cell>
          <cell r="H936" t="str">
            <v>Int</v>
          </cell>
          <cell r="I936">
            <v>14</v>
          </cell>
          <cell r="J936" t="str">
            <v>1366x768</v>
          </cell>
          <cell r="L936" t="str">
            <v>Extra Mobile</v>
          </cell>
          <cell r="M936" t="str">
            <v>_1</v>
          </cell>
          <cell r="O936">
            <v>1</v>
          </cell>
          <cell r="R936">
            <v>1</v>
          </cell>
          <cell r="W936">
            <v>1</v>
          </cell>
          <cell r="AE936">
            <v>1</v>
          </cell>
        </row>
        <row r="937">
          <cell r="C937" t="str">
            <v>Citi E404</v>
          </cell>
          <cell r="D937" t="str">
            <v>Light (13"-14")</v>
          </cell>
          <cell r="E937" t="str">
            <v>Consumer</v>
          </cell>
          <cell r="F937" t="str">
            <v>Intel</v>
          </cell>
          <cell r="G937" t="str">
            <v>Apollo Lake</v>
          </cell>
          <cell r="H937" t="str">
            <v>Int</v>
          </cell>
          <cell r="I937">
            <v>14</v>
          </cell>
          <cell r="J937" t="str">
            <v>1920x1080</v>
          </cell>
          <cell r="L937" t="str">
            <v>Budget</v>
          </cell>
          <cell r="M937" t="str">
            <v>_1</v>
          </cell>
          <cell r="O937">
            <v>1</v>
          </cell>
          <cell r="R937">
            <v>1</v>
          </cell>
          <cell r="W937">
            <v>1</v>
          </cell>
          <cell r="AE937">
            <v>1</v>
          </cell>
        </row>
        <row r="938">
          <cell r="C938" t="str">
            <v>Citi E600</v>
          </cell>
          <cell r="D938" t="str">
            <v>Full Size LE (15"&gt;, Int GPU)</v>
          </cell>
          <cell r="E938" t="str">
            <v>Consumer</v>
          </cell>
          <cell r="F938" t="str">
            <v>Intel</v>
          </cell>
          <cell r="G938" t="str">
            <v>Cherry Trail</v>
          </cell>
          <cell r="H938" t="str">
            <v>Int</v>
          </cell>
          <cell r="I938">
            <v>15</v>
          </cell>
          <cell r="J938" t="str">
            <v>1920x1080</v>
          </cell>
          <cell r="L938" t="str">
            <v>Extra Mobile</v>
          </cell>
          <cell r="M938" t="str">
            <v>_1</v>
          </cell>
          <cell r="O938">
            <v>1</v>
          </cell>
          <cell r="R938">
            <v>1</v>
          </cell>
          <cell r="X938">
            <v>1</v>
          </cell>
          <cell r="AE938">
            <v>1</v>
          </cell>
        </row>
        <row r="939">
          <cell r="C939" t="str">
            <v>Citi E602</v>
          </cell>
          <cell r="D939" t="str">
            <v>Full Size LE (15"&gt;, Int GPU)</v>
          </cell>
          <cell r="E939" t="str">
            <v>Consumer</v>
          </cell>
          <cell r="F939" t="str">
            <v>Intel</v>
          </cell>
          <cell r="G939" t="str">
            <v>Apollo Lake</v>
          </cell>
          <cell r="H939" t="str">
            <v>Int</v>
          </cell>
          <cell r="I939">
            <v>15</v>
          </cell>
          <cell r="J939" t="str">
            <v>1920x1080</v>
          </cell>
          <cell r="L939" t="str">
            <v>Budget</v>
          </cell>
          <cell r="M939" t="str">
            <v>_1</v>
          </cell>
          <cell r="O939">
            <v>1</v>
          </cell>
          <cell r="R939">
            <v>1</v>
          </cell>
          <cell r="X939">
            <v>1</v>
          </cell>
          <cell r="AE939">
            <v>1</v>
          </cell>
        </row>
        <row r="940">
          <cell r="C940" t="str">
            <v>Citi E603</v>
          </cell>
          <cell r="D940" t="str">
            <v>Full Size LE (15"&gt;, Int GPU)</v>
          </cell>
          <cell r="E940" t="str">
            <v>Consumer</v>
          </cell>
          <cell r="F940" t="str">
            <v>Intel</v>
          </cell>
          <cell r="G940" t="str">
            <v>Apollo Lake</v>
          </cell>
          <cell r="H940" t="str">
            <v>Int</v>
          </cell>
          <cell r="I940">
            <v>15</v>
          </cell>
          <cell r="J940" t="str">
            <v>1920x1080</v>
          </cell>
          <cell r="L940" t="str">
            <v>Budget</v>
          </cell>
          <cell r="M940" t="str">
            <v>_1</v>
          </cell>
          <cell r="O940">
            <v>1</v>
          </cell>
          <cell r="R940">
            <v>1</v>
          </cell>
          <cell r="X940">
            <v>1</v>
          </cell>
          <cell r="AE940">
            <v>1</v>
          </cell>
        </row>
        <row r="941">
          <cell r="C941" t="str">
            <v>EVE 1400</v>
          </cell>
          <cell r="D941" t="str">
            <v>Light (13"-14")</v>
          </cell>
          <cell r="E941" t="str">
            <v>Consumer</v>
          </cell>
          <cell r="F941" t="str">
            <v>Intel</v>
          </cell>
          <cell r="G941" t="str">
            <v>Cherry Trail</v>
          </cell>
          <cell r="H941" t="str">
            <v>Int</v>
          </cell>
          <cell r="I941">
            <v>14</v>
          </cell>
          <cell r="J941" t="str">
            <v>1366x768</v>
          </cell>
          <cell r="L941" t="str">
            <v>Extra Mobile</v>
          </cell>
          <cell r="M941" t="str">
            <v>_1</v>
          </cell>
          <cell r="O941">
            <v>1</v>
          </cell>
          <cell r="R941">
            <v>1</v>
          </cell>
          <cell r="W941">
            <v>1</v>
          </cell>
          <cell r="AE941">
            <v>1</v>
          </cell>
        </row>
        <row r="942">
          <cell r="C942" t="str">
            <v>EVE 305</v>
          </cell>
          <cell r="D942" t="str">
            <v>Light (13"-14")</v>
          </cell>
          <cell r="E942" t="str">
            <v>Consumer</v>
          </cell>
          <cell r="F942" t="str">
            <v>Intel</v>
          </cell>
          <cell r="G942" t="str">
            <v>Apollo Lake</v>
          </cell>
          <cell r="H942" t="str">
            <v>Int</v>
          </cell>
          <cell r="I942">
            <v>13</v>
          </cell>
          <cell r="J942" t="str">
            <v>1920x1080</v>
          </cell>
          <cell r="L942" t="str">
            <v>Budget</v>
          </cell>
          <cell r="M942" t="str">
            <v>_1</v>
          </cell>
          <cell r="O942">
            <v>1</v>
          </cell>
          <cell r="R942">
            <v>1</v>
          </cell>
          <cell r="W942">
            <v>1</v>
          </cell>
          <cell r="AE942">
            <v>1</v>
          </cell>
        </row>
        <row r="943">
          <cell r="C943" t="str">
            <v>EVE 403</v>
          </cell>
          <cell r="D943" t="str">
            <v>Light (13"-14")</v>
          </cell>
          <cell r="E943" t="str">
            <v>Consumer</v>
          </cell>
          <cell r="F943" t="str">
            <v>Intel</v>
          </cell>
          <cell r="G943" t="str">
            <v>Apollo Lake</v>
          </cell>
          <cell r="H943" t="str">
            <v>Int</v>
          </cell>
          <cell r="I943">
            <v>14</v>
          </cell>
          <cell r="J943" t="str">
            <v>1920x1080</v>
          </cell>
          <cell r="L943" t="str">
            <v>Budget</v>
          </cell>
          <cell r="M943" t="str">
            <v>_1</v>
          </cell>
          <cell r="O943">
            <v>1</v>
          </cell>
          <cell r="R943">
            <v>1</v>
          </cell>
          <cell r="W943">
            <v>1</v>
          </cell>
          <cell r="AE943">
            <v>1</v>
          </cell>
        </row>
        <row r="944">
          <cell r="C944" t="str">
            <v>LifeBook E559</v>
          </cell>
          <cell r="D944" t="str">
            <v>Full Size LE (15"&gt;, Int GPU)</v>
          </cell>
          <cell r="E944" t="str">
            <v>Commercial</v>
          </cell>
          <cell r="F944" t="str">
            <v>Intel</v>
          </cell>
          <cell r="G944" t="str">
            <v>Whiskey Lake</v>
          </cell>
          <cell r="H944" t="str">
            <v>Int</v>
          </cell>
          <cell r="I944">
            <v>15</v>
          </cell>
          <cell r="J944" t="str">
            <v>1920x1080</v>
          </cell>
          <cell r="L944" t="str">
            <v>Standard</v>
          </cell>
          <cell r="M944" t="str">
            <v>_7</v>
          </cell>
          <cell r="P944">
            <v>1</v>
          </cell>
          <cell r="R944">
            <v>1</v>
          </cell>
          <cell r="X944">
            <v>1</v>
          </cell>
          <cell r="AA944">
            <v>1</v>
          </cell>
          <cell r="AB944">
            <v>1</v>
          </cell>
        </row>
        <row r="945">
          <cell r="C945" t="str">
            <v>LifeBook S937</v>
          </cell>
          <cell r="D945" t="str">
            <v>Light (13"-14")</v>
          </cell>
          <cell r="E945" t="str">
            <v>Commercial</v>
          </cell>
          <cell r="F945" t="str">
            <v>Intel</v>
          </cell>
          <cell r="G945" t="str">
            <v>Kaby Lake</v>
          </cell>
          <cell r="H945" t="str">
            <v>Int</v>
          </cell>
          <cell r="I945">
            <v>13</v>
          </cell>
          <cell r="J945" t="str">
            <v>2560x1440</v>
          </cell>
          <cell r="K945" t="str">
            <v>Touch</v>
          </cell>
          <cell r="L945" t="str">
            <v>Standard</v>
          </cell>
          <cell r="M945" t="str">
            <v>_1</v>
          </cell>
          <cell r="P945">
            <v>1</v>
          </cell>
          <cell r="R945">
            <v>1</v>
          </cell>
          <cell r="U945">
            <v>1</v>
          </cell>
          <cell r="W945">
            <v>1</v>
          </cell>
          <cell r="AA945">
            <v>1</v>
          </cell>
          <cell r="AB945">
            <v>1</v>
          </cell>
          <cell r="AE945">
            <v>1</v>
          </cell>
          <cell r="AI945">
            <v>1</v>
          </cell>
        </row>
        <row r="946">
          <cell r="C946" t="str">
            <v>LifeBook S938</v>
          </cell>
          <cell r="D946" t="str">
            <v>Light (13"-14")</v>
          </cell>
          <cell r="E946" t="str">
            <v>Commercial</v>
          </cell>
          <cell r="F946" t="str">
            <v>Intel</v>
          </cell>
          <cell r="G946" t="str">
            <v>Whiskey Lake</v>
          </cell>
          <cell r="H946" t="str">
            <v>Int</v>
          </cell>
          <cell r="I946">
            <v>13</v>
          </cell>
          <cell r="J946" t="str">
            <v>1920x1080</v>
          </cell>
          <cell r="L946" t="str">
            <v>Standard</v>
          </cell>
          <cell r="M946" t="str">
            <v>_1</v>
          </cell>
          <cell r="P946">
            <v>1</v>
          </cell>
          <cell r="R946">
            <v>1</v>
          </cell>
          <cell r="W946">
            <v>1</v>
          </cell>
          <cell r="AA946">
            <v>1</v>
          </cell>
          <cell r="AB946">
            <v>1</v>
          </cell>
          <cell r="AE946">
            <v>1</v>
          </cell>
          <cell r="AI946">
            <v>1</v>
          </cell>
        </row>
        <row r="947">
          <cell r="C947" t="str">
            <v>LifeBook T939</v>
          </cell>
          <cell r="D947" t="str">
            <v>Light (13"-14")</v>
          </cell>
          <cell r="E947" t="str">
            <v>Commercial</v>
          </cell>
          <cell r="G947" t="str">
            <v>Whiskey Lake</v>
          </cell>
          <cell r="H947" t="str">
            <v>Int</v>
          </cell>
          <cell r="I947">
            <v>13</v>
          </cell>
          <cell r="J947" t="str">
            <v>1920x1080</v>
          </cell>
          <cell r="K947" t="str">
            <v>Touch</v>
          </cell>
          <cell r="L947" t="str">
            <v>Standard</v>
          </cell>
          <cell r="M947" t="str">
            <v>_1</v>
          </cell>
          <cell r="P947">
            <v>1</v>
          </cell>
          <cell r="R947">
            <v>1</v>
          </cell>
          <cell r="U947">
            <v>1</v>
          </cell>
          <cell r="W947">
            <v>1</v>
          </cell>
          <cell r="AA947">
            <v>1</v>
          </cell>
          <cell r="AB947">
            <v>1</v>
          </cell>
          <cell r="AE947">
            <v>1</v>
          </cell>
          <cell r="AI947">
            <v>1</v>
          </cell>
        </row>
        <row r="948">
          <cell r="C948" t="str">
            <v>LifeBook U939X</v>
          </cell>
          <cell r="D948" t="str">
            <v>Light (13"-14")</v>
          </cell>
          <cell r="E948" t="str">
            <v>Commercial</v>
          </cell>
          <cell r="F948" t="str">
            <v>Intel</v>
          </cell>
          <cell r="G948" t="str">
            <v>Whiskey Lake</v>
          </cell>
          <cell r="H948" t="str">
            <v>Int</v>
          </cell>
          <cell r="I948">
            <v>13</v>
          </cell>
          <cell r="J948" t="str">
            <v>1920x1080</v>
          </cell>
          <cell r="K948" t="str">
            <v>Touch</v>
          </cell>
          <cell r="L948" t="str">
            <v>Standard</v>
          </cell>
          <cell r="M948" t="str">
            <v>_1</v>
          </cell>
          <cell r="P948">
            <v>1</v>
          </cell>
          <cell r="R948">
            <v>1</v>
          </cell>
          <cell r="U948">
            <v>1</v>
          </cell>
          <cell r="W948">
            <v>1</v>
          </cell>
          <cell r="AA948">
            <v>1</v>
          </cell>
          <cell r="AB948">
            <v>1</v>
          </cell>
          <cell r="AE948">
            <v>1</v>
          </cell>
          <cell r="AI948">
            <v>1</v>
          </cell>
        </row>
        <row r="949">
          <cell r="C949" t="str">
            <v>Haier A914</v>
          </cell>
          <cell r="D949" t="str">
            <v>Light (13"-14")</v>
          </cell>
          <cell r="E949" t="str">
            <v>Consumer</v>
          </cell>
          <cell r="F949" t="str">
            <v>Intel</v>
          </cell>
          <cell r="G949" t="str">
            <v>Apollo Lake</v>
          </cell>
          <cell r="H949" t="str">
            <v>Int</v>
          </cell>
          <cell r="I949">
            <v>13</v>
          </cell>
          <cell r="J949" t="str">
            <v>1920x1080</v>
          </cell>
          <cell r="L949" t="str">
            <v>Budget</v>
          </cell>
          <cell r="M949" t="str">
            <v>_1</v>
          </cell>
          <cell r="O949">
            <v>1</v>
          </cell>
          <cell r="R949">
            <v>1</v>
          </cell>
          <cell r="W949">
            <v>1</v>
          </cell>
          <cell r="AE949">
            <v>1</v>
          </cell>
        </row>
        <row r="950">
          <cell r="C950" t="str">
            <v>Haier ES34</v>
          </cell>
          <cell r="D950" t="str">
            <v>Light (13"-14")</v>
          </cell>
          <cell r="E950" t="str">
            <v>Consumer</v>
          </cell>
          <cell r="F950" t="str">
            <v>Intel</v>
          </cell>
          <cell r="G950" t="str">
            <v>Kaby Lake-Y</v>
          </cell>
          <cell r="H950" t="str">
            <v>Int</v>
          </cell>
          <cell r="I950">
            <v>13</v>
          </cell>
          <cell r="J950" t="str">
            <v>1920x1080</v>
          </cell>
          <cell r="L950" t="str">
            <v>Extra Mobile</v>
          </cell>
          <cell r="M950" t="str">
            <v>_1</v>
          </cell>
          <cell r="R950">
            <v>1</v>
          </cell>
          <cell r="W950">
            <v>1</v>
          </cell>
          <cell r="AE950">
            <v>1</v>
          </cell>
        </row>
        <row r="951">
          <cell r="C951" t="str">
            <v>Haier HI133L</v>
          </cell>
          <cell r="D951" t="str">
            <v>Light (13"-14")</v>
          </cell>
          <cell r="E951" t="str">
            <v>Consumer</v>
          </cell>
          <cell r="F951" t="str">
            <v>Intel</v>
          </cell>
          <cell r="G951" t="str">
            <v>Cherry Trail</v>
          </cell>
          <cell r="H951" t="str">
            <v>Int</v>
          </cell>
          <cell r="I951">
            <v>13</v>
          </cell>
          <cell r="J951" t="str">
            <v>1920x1080</v>
          </cell>
          <cell r="L951" t="str">
            <v>Extra Mobile</v>
          </cell>
          <cell r="M951" t="str">
            <v>_1</v>
          </cell>
          <cell r="O951">
            <v>1</v>
          </cell>
          <cell r="R951">
            <v>1</v>
          </cell>
          <cell r="W951">
            <v>1</v>
          </cell>
          <cell r="AE951">
            <v>1</v>
          </cell>
        </row>
        <row r="952">
          <cell r="C952" t="str">
            <v>Haier I424</v>
          </cell>
          <cell r="D952" t="str">
            <v>Light (13"-14")</v>
          </cell>
          <cell r="E952" t="str">
            <v>Consumer</v>
          </cell>
          <cell r="F952" t="str">
            <v>Intel</v>
          </cell>
          <cell r="G952" t="str">
            <v>Apollo Lake</v>
          </cell>
          <cell r="H952" t="str">
            <v>Int</v>
          </cell>
          <cell r="I952">
            <v>13</v>
          </cell>
          <cell r="J952" t="str">
            <v>1920x1080</v>
          </cell>
          <cell r="L952" t="str">
            <v>Budget</v>
          </cell>
          <cell r="M952" t="str">
            <v>_1</v>
          </cell>
          <cell r="O952">
            <v>1</v>
          </cell>
          <cell r="R952">
            <v>1</v>
          </cell>
          <cell r="W952">
            <v>1</v>
          </cell>
          <cell r="AE952">
            <v>1</v>
          </cell>
        </row>
        <row r="953">
          <cell r="C953" t="str">
            <v>Haier I428</v>
          </cell>
          <cell r="D953" t="str">
            <v>Light (13"-14")</v>
          </cell>
          <cell r="E953" t="str">
            <v>Consumer</v>
          </cell>
          <cell r="F953" t="str">
            <v>Intel</v>
          </cell>
          <cell r="G953" t="str">
            <v>Apollo Lake</v>
          </cell>
          <cell r="H953" t="str">
            <v>Int</v>
          </cell>
          <cell r="I953">
            <v>13</v>
          </cell>
          <cell r="J953" t="str">
            <v>1920x1080</v>
          </cell>
          <cell r="L953" t="str">
            <v>Budget</v>
          </cell>
          <cell r="M953" t="str">
            <v>_1</v>
          </cell>
          <cell r="O953">
            <v>1</v>
          </cell>
          <cell r="R953">
            <v>1</v>
          </cell>
          <cell r="W953">
            <v>1</v>
          </cell>
          <cell r="AE953">
            <v>1</v>
          </cell>
        </row>
        <row r="954">
          <cell r="C954" t="str">
            <v>Haier S424</v>
          </cell>
          <cell r="D954" t="str">
            <v>Light (13"-14")</v>
          </cell>
          <cell r="E954" t="str">
            <v>Consumer</v>
          </cell>
          <cell r="F954" t="str">
            <v>Intel</v>
          </cell>
          <cell r="G954" t="str">
            <v>Apollo Lake</v>
          </cell>
          <cell r="H954" t="str">
            <v>Int</v>
          </cell>
          <cell r="I954">
            <v>13</v>
          </cell>
          <cell r="J954" t="str">
            <v>1920x1080</v>
          </cell>
          <cell r="L954" t="str">
            <v>Budget</v>
          </cell>
          <cell r="M954" t="str">
            <v>_1</v>
          </cell>
          <cell r="O954">
            <v>1</v>
          </cell>
          <cell r="R954">
            <v>1</v>
          </cell>
          <cell r="W954">
            <v>1</v>
          </cell>
          <cell r="AE954">
            <v>1</v>
          </cell>
        </row>
        <row r="955">
          <cell r="C955" t="str">
            <v>Haier S428</v>
          </cell>
          <cell r="D955" t="str">
            <v>Light (13"-14")</v>
          </cell>
          <cell r="E955" t="str">
            <v>Consumer</v>
          </cell>
          <cell r="F955" t="str">
            <v>Intel</v>
          </cell>
          <cell r="G955" t="str">
            <v>Apollo Lake</v>
          </cell>
          <cell r="H955" t="str">
            <v>Int</v>
          </cell>
          <cell r="I955">
            <v>13</v>
          </cell>
          <cell r="J955" t="str">
            <v>1920x1080</v>
          </cell>
          <cell r="L955" t="str">
            <v>Budget</v>
          </cell>
          <cell r="M955" t="str">
            <v>_1</v>
          </cell>
          <cell r="O955">
            <v>1</v>
          </cell>
          <cell r="R955">
            <v>1</v>
          </cell>
          <cell r="W955">
            <v>1</v>
          </cell>
          <cell r="AE955">
            <v>1</v>
          </cell>
        </row>
        <row r="956">
          <cell r="C956" t="str">
            <v>Haier U144</v>
          </cell>
          <cell r="D956" t="str">
            <v>Light (13"-14")</v>
          </cell>
          <cell r="E956" t="str">
            <v>Consumer</v>
          </cell>
          <cell r="F956" t="str">
            <v>Intel</v>
          </cell>
          <cell r="G956" t="str">
            <v>Apollo Lake</v>
          </cell>
          <cell r="H956" t="str">
            <v>Int</v>
          </cell>
          <cell r="I956">
            <v>14</v>
          </cell>
          <cell r="J956" t="str">
            <v>1920x1080</v>
          </cell>
          <cell r="L956" t="str">
            <v>Budget</v>
          </cell>
          <cell r="M956" t="str">
            <v>_1</v>
          </cell>
          <cell r="O956">
            <v>1</v>
          </cell>
          <cell r="R956">
            <v>1</v>
          </cell>
          <cell r="W956">
            <v>1</v>
          </cell>
          <cell r="AE956">
            <v>1</v>
          </cell>
        </row>
        <row r="957">
          <cell r="C957" t="str">
            <v>Haier U156</v>
          </cell>
          <cell r="D957" t="str">
            <v>Full Size LE (15"&gt;, Int GPU)</v>
          </cell>
          <cell r="E957" t="str">
            <v>Consumer</v>
          </cell>
          <cell r="F957" t="str">
            <v>Intel</v>
          </cell>
          <cell r="G957" t="str">
            <v>Apollo Lake</v>
          </cell>
          <cell r="H957" t="str">
            <v>Int</v>
          </cell>
          <cell r="I957">
            <v>15</v>
          </cell>
          <cell r="J957" t="str">
            <v>1920x1080</v>
          </cell>
          <cell r="L957" t="str">
            <v>Budget</v>
          </cell>
          <cell r="M957" t="str">
            <v>_1</v>
          </cell>
          <cell r="O957">
            <v>1</v>
          </cell>
          <cell r="R957">
            <v>1</v>
          </cell>
          <cell r="X957">
            <v>1</v>
          </cell>
          <cell r="AE957">
            <v>1</v>
          </cell>
        </row>
        <row r="958">
          <cell r="C958" t="str">
            <v>Light Book S378</v>
          </cell>
          <cell r="D958" t="str">
            <v>Light (13"-14")</v>
          </cell>
          <cell r="E958" t="str">
            <v>Consumer</v>
          </cell>
          <cell r="F958" t="str">
            <v>Intel</v>
          </cell>
          <cell r="G958" t="str">
            <v>Braswell</v>
          </cell>
          <cell r="H958" t="str">
            <v>Int</v>
          </cell>
          <cell r="I958">
            <v>13</v>
          </cell>
          <cell r="J958" t="str">
            <v>1920x1080</v>
          </cell>
          <cell r="L958" t="str">
            <v>Budget</v>
          </cell>
          <cell r="M958" t="str">
            <v>_1</v>
          </cell>
          <cell r="O958">
            <v>1</v>
          </cell>
          <cell r="R958">
            <v>1</v>
          </cell>
          <cell r="W958">
            <v>1</v>
          </cell>
          <cell r="AE958">
            <v>1</v>
          </cell>
        </row>
        <row r="959">
          <cell r="C959" t="str">
            <v>340S G7</v>
          </cell>
          <cell r="D959" t="str">
            <v>Light (13"-14")</v>
          </cell>
          <cell r="E959" t="str">
            <v>Commercial</v>
          </cell>
          <cell r="F959" t="str">
            <v>Intel</v>
          </cell>
          <cell r="G959" t="str">
            <v>Ice Lake</v>
          </cell>
          <cell r="H959" t="str">
            <v>Int</v>
          </cell>
          <cell r="I959">
            <v>14</v>
          </cell>
          <cell r="J959" t="str">
            <v>1920x1080</v>
          </cell>
          <cell r="L959" t="str">
            <v>Standard</v>
          </cell>
          <cell r="M959" t="str">
            <v>_4</v>
          </cell>
          <cell r="P959">
            <v>1</v>
          </cell>
          <cell r="R959">
            <v>1</v>
          </cell>
          <cell r="W959">
            <v>1</v>
          </cell>
          <cell r="AD959">
            <v>1</v>
          </cell>
          <cell r="AF959">
            <v>1</v>
          </cell>
          <cell r="AI959">
            <v>1</v>
          </cell>
        </row>
        <row r="960">
          <cell r="C960" t="str">
            <v>Chromebook 11 G5</v>
          </cell>
          <cell r="D960" t="str">
            <v>Mini (&lt;12")</v>
          </cell>
          <cell r="E960" t="str">
            <v>Consumer</v>
          </cell>
          <cell r="F960" t="str">
            <v>Intel</v>
          </cell>
          <cell r="G960" t="str">
            <v>Braswell</v>
          </cell>
          <cell r="H960" t="str">
            <v>Int</v>
          </cell>
          <cell r="I960">
            <v>11</v>
          </cell>
          <cell r="J960" t="str">
            <v>1366x768</v>
          </cell>
          <cell r="L960" t="str">
            <v>Budget</v>
          </cell>
          <cell r="M960" t="str">
            <v>_1</v>
          </cell>
          <cell r="O960">
            <v>1</v>
          </cell>
          <cell r="R960">
            <v>1</v>
          </cell>
          <cell r="V960">
            <v>1</v>
          </cell>
          <cell r="AE960">
            <v>1</v>
          </cell>
        </row>
        <row r="961">
          <cell r="C961" t="str">
            <v>Chromebook 11 G6</v>
          </cell>
          <cell r="D961" t="str">
            <v>Mini (&lt;12")</v>
          </cell>
          <cell r="E961" t="str">
            <v>Consumer</v>
          </cell>
          <cell r="F961" t="str">
            <v>Intel</v>
          </cell>
          <cell r="G961" t="str">
            <v>Apollo Lake</v>
          </cell>
          <cell r="H961" t="str">
            <v>Int</v>
          </cell>
          <cell r="I961">
            <v>11</v>
          </cell>
          <cell r="J961" t="str">
            <v>1366x768</v>
          </cell>
          <cell r="L961" t="str">
            <v>Budget</v>
          </cell>
          <cell r="M961" t="str">
            <v>_1</v>
          </cell>
          <cell r="O961">
            <v>1</v>
          </cell>
          <cell r="R961">
            <v>1</v>
          </cell>
          <cell r="V961">
            <v>1</v>
          </cell>
          <cell r="AE961">
            <v>1</v>
          </cell>
        </row>
        <row r="962">
          <cell r="C962" t="str">
            <v>Chromebook 13 G1</v>
          </cell>
          <cell r="D962" t="str">
            <v>Light (13"-14")</v>
          </cell>
          <cell r="E962" t="str">
            <v>Consumer</v>
          </cell>
          <cell r="F962" t="str">
            <v>Intel</v>
          </cell>
          <cell r="G962" t="str">
            <v>Skylake-Y</v>
          </cell>
          <cell r="H962" t="str">
            <v>Int</v>
          </cell>
          <cell r="I962">
            <v>13</v>
          </cell>
          <cell r="J962" t="str">
            <v>3200x1800</v>
          </cell>
          <cell r="L962" t="str">
            <v>Extra Mobile</v>
          </cell>
          <cell r="M962" t="str">
            <v>_1</v>
          </cell>
          <cell r="R962">
            <v>1</v>
          </cell>
          <cell r="W962">
            <v>1</v>
          </cell>
          <cell r="AE962">
            <v>1</v>
          </cell>
        </row>
        <row r="963">
          <cell r="C963" t="str">
            <v>Chromebook 13 Pro</v>
          </cell>
          <cell r="D963" t="str">
            <v>Light (13"-14")</v>
          </cell>
          <cell r="E963" t="str">
            <v>Consumer</v>
          </cell>
          <cell r="F963" t="str">
            <v>Intel</v>
          </cell>
          <cell r="G963" t="str">
            <v>Skylake-Y</v>
          </cell>
          <cell r="H963" t="str">
            <v>Int</v>
          </cell>
          <cell r="I963">
            <v>13</v>
          </cell>
          <cell r="J963" t="str">
            <v>1920x1080/3200x1800</v>
          </cell>
          <cell r="L963" t="str">
            <v>Extra Mobile</v>
          </cell>
          <cell r="M963" t="str">
            <v>_1</v>
          </cell>
          <cell r="R963">
            <v>1</v>
          </cell>
          <cell r="W963">
            <v>1</v>
          </cell>
          <cell r="AE963">
            <v>1</v>
          </cell>
        </row>
        <row r="964">
          <cell r="C964" t="str">
            <v>Chromebook 14 G5</v>
          </cell>
          <cell r="D964" t="str">
            <v>Light (13"-14")</v>
          </cell>
          <cell r="E964" t="str">
            <v>Consumer</v>
          </cell>
          <cell r="F964" t="str">
            <v>Intel</v>
          </cell>
          <cell r="G964" t="str">
            <v>Apollo Lake</v>
          </cell>
          <cell r="H964" t="str">
            <v>Int</v>
          </cell>
          <cell r="I964">
            <v>14</v>
          </cell>
          <cell r="J964" t="str">
            <v>1920x1080</v>
          </cell>
          <cell r="L964" t="str">
            <v>Budget</v>
          </cell>
          <cell r="M964" t="str">
            <v>_1</v>
          </cell>
          <cell r="O964">
            <v>1</v>
          </cell>
          <cell r="R964">
            <v>1</v>
          </cell>
          <cell r="W964">
            <v>1</v>
          </cell>
          <cell r="AE964">
            <v>1</v>
          </cell>
        </row>
        <row r="965">
          <cell r="C965" t="str">
            <v>Chromebook 14 G6</v>
          </cell>
          <cell r="D965" t="str">
            <v>Light (13"-14")</v>
          </cell>
          <cell r="E965" t="str">
            <v>Consumer</v>
          </cell>
          <cell r="F965" t="str">
            <v>Intel</v>
          </cell>
          <cell r="G965" t="str">
            <v>Gemini Lake</v>
          </cell>
          <cell r="H965" t="str">
            <v>Int</v>
          </cell>
          <cell r="I965">
            <v>14</v>
          </cell>
          <cell r="J965" t="str">
            <v>1920x1080</v>
          </cell>
          <cell r="L965" t="str">
            <v>Budget</v>
          </cell>
          <cell r="M965" t="str">
            <v>_7</v>
          </cell>
          <cell r="O965">
            <v>1</v>
          </cell>
          <cell r="R965">
            <v>1</v>
          </cell>
          <cell r="W965">
            <v>1</v>
          </cell>
          <cell r="AE965">
            <v>1</v>
          </cell>
        </row>
        <row r="966">
          <cell r="C966" t="str">
            <v>Chromebook x360 11 G1</v>
          </cell>
          <cell r="D966" t="str">
            <v>Mini (&lt;12")</v>
          </cell>
          <cell r="E966" t="str">
            <v>Consumer</v>
          </cell>
          <cell r="F966" t="str">
            <v>Intel</v>
          </cell>
          <cell r="G966" t="str">
            <v>Apollo Lake</v>
          </cell>
          <cell r="H966" t="str">
            <v>Int</v>
          </cell>
          <cell r="I966">
            <v>11</v>
          </cell>
          <cell r="J966" t="str">
            <v>1366x768</v>
          </cell>
          <cell r="K966" t="str">
            <v>Touch</v>
          </cell>
          <cell r="L966" t="str">
            <v>Budget</v>
          </cell>
          <cell r="M966" t="str">
            <v>_1</v>
          </cell>
          <cell r="O966">
            <v>1</v>
          </cell>
          <cell r="R966">
            <v>1</v>
          </cell>
          <cell r="U966">
            <v>1</v>
          </cell>
          <cell r="V966">
            <v>1</v>
          </cell>
          <cell r="AE966">
            <v>1</v>
          </cell>
        </row>
        <row r="967">
          <cell r="C967" t="str">
            <v>Chromebook x360 11 G2</v>
          </cell>
          <cell r="D967" t="str">
            <v>Mini (&lt;12")</v>
          </cell>
          <cell r="E967" t="str">
            <v>Consumer</v>
          </cell>
          <cell r="F967" t="str">
            <v>Intel</v>
          </cell>
          <cell r="G967" t="str">
            <v>Gemini Lake</v>
          </cell>
          <cell r="H967" t="str">
            <v>Int</v>
          </cell>
          <cell r="I967">
            <v>11</v>
          </cell>
          <cell r="J967" t="str">
            <v>1366x768</v>
          </cell>
          <cell r="K967" t="str">
            <v>Touch</v>
          </cell>
          <cell r="L967" t="str">
            <v>Budget</v>
          </cell>
          <cell r="M967" t="str">
            <v>_1</v>
          </cell>
          <cell r="O967">
            <v>1</v>
          </cell>
          <cell r="R967">
            <v>1</v>
          </cell>
          <cell r="U967">
            <v>1</v>
          </cell>
          <cell r="V967">
            <v>1</v>
          </cell>
          <cell r="AE967">
            <v>1</v>
          </cell>
        </row>
        <row r="968">
          <cell r="C968" t="str">
            <v>Chromebook x360 12b-ca0000</v>
          </cell>
          <cell r="D968" t="str">
            <v>Mini (&lt;12")</v>
          </cell>
          <cell r="E968" t="str">
            <v>Consumer</v>
          </cell>
          <cell r="F968" t="str">
            <v>Intel</v>
          </cell>
          <cell r="G968" t="str">
            <v>Gemini Lake</v>
          </cell>
          <cell r="H968" t="str">
            <v>Int</v>
          </cell>
          <cell r="I968">
            <v>12</v>
          </cell>
          <cell r="J968" t="str">
            <v>1366x1768</v>
          </cell>
          <cell r="K968" t="str">
            <v>Touch</v>
          </cell>
          <cell r="L968" t="str">
            <v>Budget</v>
          </cell>
          <cell r="M968" t="str">
            <v>_1</v>
          </cell>
          <cell r="O968">
            <v>1</v>
          </cell>
          <cell r="R968">
            <v>1</v>
          </cell>
          <cell r="U968">
            <v>1</v>
          </cell>
          <cell r="V968">
            <v>1</v>
          </cell>
          <cell r="AE968">
            <v>1</v>
          </cell>
        </row>
        <row r="969">
          <cell r="C969" t="str">
            <v>Chromebook x360 14 G1</v>
          </cell>
          <cell r="D969" t="str">
            <v>Light (13"-14")</v>
          </cell>
          <cell r="E969" t="str">
            <v>Consumer</v>
          </cell>
          <cell r="F969" t="str">
            <v>Intel</v>
          </cell>
          <cell r="G969" t="str">
            <v>Kaby Lake Refresh</v>
          </cell>
          <cell r="H969" t="str">
            <v>Int</v>
          </cell>
          <cell r="I969">
            <v>14</v>
          </cell>
          <cell r="J969" t="str">
            <v>1920x1080</v>
          </cell>
          <cell r="K969" t="str">
            <v>Touch</v>
          </cell>
          <cell r="L969" t="str">
            <v>Standard</v>
          </cell>
          <cell r="M969" t="str">
            <v>_1</v>
          </cell>
          <cell r="P969">
            <v>1</v>
          </cell>
          <cell r="R969">
            <v>1</v>
          </cell>
          <cell r="U969">
            <v>1</v>
          </cell>
          <cell r="W969">
            <v>1</v>
          </cell>
          <cell r="AI969">
            <v>1</v>
          </cell>
        </row>
        <row r="970">
          <cell r="C970" t="str">
            <v>Chromebook x360 14b-ca0000</v>
          </cell>
          <cell r="D970" t="str">
            <v>Light (13"-14")</v>
          </cell>
          <cell r="E970" t="str">
            <v>Consumer</v>
          </cell>
          <cell r="F970" t="str">
            <v>Intel</v>
          </cell>
          <cell r="G970" t="str">
            <v>Gemini Lake</v>
          </cell>
          <cell r="H970" t="str">
            <v>Int</v>
          </cell>
          <cell r="I970">
            <v>14</v>
          </cell>
          <cell r="J970" t="str">
            <v>1920x1080</v>
          </cell>
          <cell r="K970" t="str">
            <v>Touch</v>
          </cell>
          <cell r="L970" t="str">
            <v>Budget</v>
          </cell>
          <cell r="M970" t="str">
            <v>_1</v>
          </cell>
          <cell r="O970">
            <v>1</v>
          </cell>
          <cell r="R970">
            <v>1</v>
          </cell>
          <cell r="U970">
            <v>1</v>
          </cell>
          <cell r="W970">
            <v>1</v>
          </cell>
          <cell r="AE970">
            <v>1</v>
          </cell>
        </row>
        <row r="971">
          <cell r="C971" t="str">
            <v>Elite Dragonfly x360 13</v>
          </cell>
          <cell r="D971" t="str">
            <v>Light (13"-14")</v>
          </cell>
          <cell r="E971" t="str">
            <v>Commercial</v>
          </cell>
          <cell r="F971" t="str">
            <v>Intel</v>
          </cell>
          <cell r="G971" t="str">
            <v>Whiskey Lake</v>
          </cell>
          <cell r="H971" t="str">
            <v>Int</v>
          </cell>
          <cell r="I971">
            <v>13</v>
          </cell>
          <cell r="J971" t="str">
            <v>1920x1080</v>
          </cell>
          <cell r="K971" t="str">
            <v>Touch</v>
          </cell>
          <cell r="L971" t="str">
            <v>Standard</v>
          </cell>
          <cell r="M971" t="str">
            <v>_1</v>
          </cell>
          <cell r="N971" t="str">
            <v>1 20</v>
          </cell>
          <cell r="P971">
            <v>1</v>
          </cell>
          <cell r="R971">
            <v>1</v>
          </cell>
          <cell r="U971">
            <v>1</v>
          </cell>
          <cell r="W971">
            <v>1</v>
          </cell>
          <cell r="AA971">
            <v>1</v>
          </cell>
          <cell r="AB971">
            <v>1</v>
          </cell>
          <cell r="AE971">
            <v>1</v>
          </cell>
          <cell r="AI971">
            <v>1</v>
          </cell>
        </row>
        <row r="972">
          <cell r="C972" t="str">
            <v>Elite Dragonfly G2</v>
          </cell>
          <cell r="D972" t="str">
            <v>Light (13"-14")</v>
          </cell>
          <cell r="E972" t="str">
            <v>Commercial</v>
          </cell>
          <cell r="F972" t="str">
            <v>Intel</v>
          </cell>
          <cell r="G972" t="str">
            <v>Tiger Lake</v>
          </cell>
          <cell r="H972" t="str">
            <v>Int</v>
          </cell>
          <cell r="I972">
            <v>13</v>
          </cell>
          <cell r="J972" t="str">
            <v>1920x1080/3840x2160</v>
          </cell>
          <cell r="K972" t="str">
            <v>Touch</v>
          </cell>
          <cell r="L972" t="str">
            <v>Standard</v>
          </cell>
          <cell r="M972" t="str">
            <v>_15</v>
          </cell>
          <cell r="P972">
            <v>1</v>
          </cell>
          <cell r="R972">
            <v>1</v>
          </cell>
          <cell r="U972">
            <v>1</v>
          </cell>
          <cell r="W972">
            <v>1</v>
          </cell>
          <cell r="AA972">
            <v>1</v>
          </cell>
          <cell r="AB972">
            <v>1</v>
          </cell>
          <cell r="AE972">
            <v>1</v>
          </cell>
          <cell r="AI972">
            <v>1</v>
          </cell>
        </row>
        <row r="973">
          <cell r="C973" t="str">
            <v>EliteBook 1030</v>
          </cell>
          <cell r="D973" t="str">
            <v>Light (13"-14")</v>
          </cell>
          <cell r="E973" t="str">
            <v>Commercial</v>
          </cell>
          <cell r="F973" t="str">
            <v>Intel</v>
          </cell>
          <cell r="G973" t="str">
            <v>Skylake-Y</v>
          </cell>
          <cell r="H973" t="str">
            <v>Int</v>
          </cell>
          <cell r="I973">
            <v>13</v>
          </cell>
          <cell r="J973" t="str">
            <v xml:space="preserve">1920x1080/3200x1800 </v>
          </cell>
          <cell r="K973" t="str">
            <v>Touch</v>
          </cell>
          <cell r="L973" t="str">
            <v>Extra Mobile</v>
          </cell>
          <cell r="M973" t="str">
            <v>_1</v>
          </cell>
          <cell r="R973">
            <v>1</v>
          </cell>
          <cell r="W973">
            <v>1</v>
          </cell>
          <cell r="AA973">
            <v>1</v>
          </cell>
          <cell r="AB973">
            <v>1</v>
          </cell>
          <cell r="AE973">
            <v>1</v>
          </cell>
        </row>
        <row r="974">
          <cell r="C974" t="str">
            <v>Elitebook 725 G3</v>
          </cell>
          <cell r="D974" t="str">
            <v>Mini (&lt;12")</v>
          </cell>
          <cell r="E974" t="str">
            <v>Commercial</v>
          </cell>
          <cell r="F974" t="str">
            <v>AMD</v>
          </cell>
          <cell r="G974" t="str">
            <v>Carrizo</v>
          </cell>
          <cell r="H974" t="str">
            <v>Int</v>
          </cell>
          <cell r="I974">
            <v>12</v>
          </cell>
          <cell r="J974" t="str">
            <v>1366x768/1920x1080</v>
          </cell>
          <cell r="L974" t="str">
            <v>Standard</v>
          </cell>
          <cell r="M974" t="str">
            <v>_1</v>
          </cell>
          <cell r="P974">
            <v>1</v>
          </cell>
          <cell r="R974">
            <v>1</v>
          </cell>
          <cell r="V974">
            <v>1</v>
          </cell>
          <cell r="AA974">
            <v>1</v>
          </cell>
          <cell r="AB974">
            <v>1</v>
          </cell>
          <cell r="AE974">
            <v>1</v>
          </cell>
          <cell r="AI974">
            <v>1</v>
          </cell>
        </row>
        <row r="975">
          <cell r="C975" t="str">
            <v>Elitebook 725 G4</v>
          </cell>
          <cell r="D975" t="str">
            <v>Mini (&lt;12")</v>
          </cell>
          <cell r="E975" t="str">
            <v>Commercial</v>
          </cell>
          <cell r="F975" t="str">
            <v>AMD</v>
          </cell>
          <cell r="G975" t="str">
            <v>Bristol Ridge</v>
          </cell>
          <cell r="H975" t="str">
            <v>Int</v>
          </cell>
          <cell r="I975">
            <v>12</v>
          </cell>
          <cell r="J975" t="str">
            <v>1920x1080</v>
          </cell>
          <cell r="L975" t="str">
            <v>Standard</v>
          </cell>
          <cell r="M975" t="str">
            <v>_1</v>
          </cell>
          <cell r="P975">
            <v>1</v>
          </cell>
          <cell r="R975">
            <v>1</v>
          </cell>
          <cell r="V975">
            <v>1</v>
          </cell>
          <cell r="AA975">
            <v>1</v>
          </cell>
          <cell r="AB975">
            <v>1</v>
          </cell>
          <cell r="AE975">
            <v>1</v>
          </cell>
          <cell r="AI975">
            <v>1</v>
          </cell>
        </row>
        <row r="976">
          <cell r="C976" t="str">
            <v>Elitebook 735 G5</v>
          </cell>
          <cell r="D976" t="str">
            <v>Light (13"-14")</v>
          </cell>
          <cell r="E976" t="str">
            <v>Commercial</v>
          </cell>
          <cell r="F976" t="str">
            <v>AMD</v>
          </cell>
          <cell r="G976" t="str">
            <v>Ryzen</v>
          </cell>
          <cell r="H976" t="str">
            <v>Int</v>
          </cell>
          <cell r="I976">
            <v>13</v>
          </cell>
          <cell r="J976" t="str">
            <v>1920x1080</v>
          </cell>
          <cell r="L976" t="str">
            <v>Standard</v>
          </cell>
          <cell r="M976" t="str">
            <v>_1</v>
          </cell>
          <cell r="P976">
            <v>1</v>
          </cell>
          <cell r="R976">
            <v>1</v>
          </cell>
          <cell r="W976">
            <v>1</v>
          </cell>
          <cell r="AA976">
            <v>1</v>
          </cell>
          <cell r="AB976">
            <v>1</v>
          </cell>
          <cell r="AE976">
            <v>1</v>
          </cell>
          <cell r="AI976">
            <v>1</v>
          </cell>
        </row>
        <row r="977">
          <cell r="C977" t="str">
            <v>Elitebook 735 G6</v>
          </cell>
          <cell r="D977" t="str">
            <v>Light (13"-14")</v>
          </cell>
          <cell r="E977" t="str">
            <v>Commercial</v>
          </cell>
          <cell r="F977" t="str">
            <v>AMD</v>
          </cell>
          <cell r="G977" t="str">
            <v>Picasso</v>
          </cell>
          <cell r="H977" t="str">
            <v>Int</v>
          </cell>
          <cell r="I977">
            <v>13</v>
          </cell>
          <cell r="J977" t="str">
            <v>1920x1080</v>
          </cell>
          <cell r="L977" t="str">
            <v>Standard</v>
          </cell>
          <cell r="M977" t="str">
            <v>_1</v>
          </cell>
          <cell r="P977">
            <v>1</v>
          </cell>
          <cell r="R977">
            <v>1</v>
          </cell>
          <cell r="W977">
            <v>1</v>
          </cell>
          <cell r="AA977">
            <v>1</v>
          </cell>
          <cell r="AB977">
            <v>1</v>
          </cell>
          <cell r="AE977">
            <v>1</v>
          </cell>
          <cell r="AI977">
            <v>1</v>
          </cell>
        </row>
        <row r="978">
          <cell r="C978" t="str">
            <v>Elitebook 745 G3</v>
          </cell>
          <cell r="D978" t="str">
            <v>Light (13"-14")</v>
          </cell>
          <cell r="E978" t="str">
            <v>Commercial</v>
          </cell>
          <cell r="F978" t="str">
            <v>AMD</v>
          </cell>
          <cell r="G978" t="str">
            <v>Carrizo</v>
          </cell>
          <cell r="H978" t="str">
            <v>Int</v>
          </cell>
          <cell r="I978">
            <v>14</v>
          </cell>
          <cell r="J978" t="str">
            <v>3200x1800</v>
          </cell>
          <cell r="L978" t="str">
            <v>Standard</v>
          </cell>
          <cell r="M978" t="str">
            <v>_1</v>
          </cell>
          <cell r="P978">
            <v>1</v>
          </cell>
          <cell r="R978">
            <v>1</v>
          </cell>
          <cell r="W978">
            <v>1</v>
          </cell>
          <cell r="AA978">
            <v>1</v>
          </cell>
          <cell r="AB978">
            <v>1</v>
          </cell>
          <cell r="AI978">
            <v>1</v>
          </cell>
        </row>
        <row r="979">
          <cell r="C979" t="str">
            <v>Elitebook 745 G4</v>
          </cell>
          <cell r="D979" t="str">
            <v>Light (13"-14")</v>
          </cell>
          <cell r="E979" t="str">
            <v>Commercial</v>
          </cell>
          <cell r="F979" t="str">
            <v>AMD</v>
          </cell>
          <cell r="G979" t="str">
            <v>Bristol Ridge</v>
          </cell>
          <cell r="H979" t="str">
            <v>Int</v>
          </cell>
          <cell r="I979">
            <v>14</v>
          </cell>
          <cell r="J979" t="str">
            <v>1920x1080/2560x1440</v>
          </cell>
          <cell r="L979" t="str">
            <v>Standard</v>
          </cell>
          <cell r="M979" t="str">
            <v>_1</v>
          </cell>
          <cell r="P979">
            <v>1</v>
          </cell>
          <cell r="R979">
            <v>1</v>
          </cell>
          <cell r="W979">
            <v>1</v>
          </cell>
          <cell r="AA979">
            <v>1</v>
          </cell>
          <cell r="AB979">
            <v>1</v>
          </cell>
          <cell r="AI979">
            <v>1</v>
          </cell>
        </row>
        <row r="980">
          <cell r="C980" t="str">
            <v>Elitebook 745 G5</v>
          </cell>
          <cell r="D980" t="str">
            <v>Light (13"-14")</v>
          </cell>
          <cell r="E980" t="str">
            <v>Commercial</v>
          </cell>
          <cell r="F980" t="str">
            <v>AMD</v>
          </cell>
          <cell r="G980" t="str">
            <v>Ryzen</v>
          </cell>
          <cell r="H980" t="str">
            <v>Int</v>
          </cell>
          <cell r="I980">
            <v>14</v>
          </cell>
          <cell r="J980" t="str">
            <v>1920x1080</v>
          </cell>
          <cell r="L980" t="str">
            <v>Standard</v>
          </cell>
          <cell r="M980" t="str">
            <v>_1</v>
          </cell>
          <cell r="P980">
            <v>1</v>
          </cell>
          <cell r="R980">
            <v>1</v>
          </cell>
          <cell r="W980">
            <v>1</v>
          </cell>
          <cell r="AA980">
            <v>1</v>
          </cell>
          <cell r="AB980">
            <v>1</v>
          </cell>
          <cell r="AI980">
            <v>1</v>
          </cell>
        </row>
        <row r="981">
          <cell r="C981" t="str">
            <v>Elitebook 745 G6</v>
          </cell>
          <cell r="D981" t="str">
            <v>Light (13"-14")</v>
          </cell>
          <cell r="E981" t="str">
            <v>Commercial</v>
          </cell>
          <cell r="F981" t="str">
            <v>AMD</v>
          </cell>
          <cell r="G981" t="str">
            <v>Picasso</v>
          </cell>
          <cell r="H981" t="str">
            <v>Int</v>
          </cell>
          <cell r="I981">
            <v>14</v>
          </cell>
          <cell r="J981" t="str">
            <v>1920x1080</v>
          </cell>
          <cell r="L981" t="str">
            <v>Standard</v>
          </cell>
          <cell r="M981" t="str">
            <v>_1</v>
          </cell>
          <cell r="P981">
            <v>1</v>
          </cell>
          <cell r="R981">
            <v>1</v>
          </cell>
          <cell r="W981">
            <v>1</v>
          </cell>
          <cell r="AA981">
            <v>1</v>
          </cell>
          <cell r="AB981">
            <v>1</v>
          </cell>
          <cell r="AI981">
            <v>1</v>
          </cell>
        </row>
        <row r="982">
          <cell r="C982" t="str">
            <v>Elitebook 755 G3</v>
          </cell>
          <cell r="D982" t="str">
            <v>Full Size LE (15"&gt;, Int GPU)</v>
          </cell>
          <cell r="E982" t="str">
            <v>Commercial</v>
          </cell>
          <cell r="F982" t="str">
            <v>AMD</v>
          </cell>
          <cell r="G982" t="str">
            <v>Carrizo</v>
          </cell>
          <cell r="H982" t="str">
            <v>Int</v>
          </cell>
          <cell r="I982">
            <v>15</v>
          </cell>
          <cell r="J982" t="str">
            <v>1920x1080</v>
          </cell>
          <cell r="L982" t="str">
            <v>Standard</v>
          </cell>
          <cell r="M982" t="str">
            <v>_1</v>
          </cell>
          <cell r="P982">
            <v>1</v>
          </cell>
          <cell r="R982">
            <v>1</v>
          </cell>
          <cell r="X982">
            <v>1</v>
          </cell>
          <cell r="AA982">
            <v>1</v>
          </cell>
          <cell r="AB982">
            <v>1</v>
          </cell>
        </row>
        <row r="983">
          <cell r="C983" t="str">
            <v>Elitebook 755 G4</v>
          </cell>
          <cell r="D983" t="str">
            <v>Full Size LE (15"&gt;, Int GPU)</v>
          </cell>
          <cell r="E983" t="str">
            <v>Commercial</v>
          </cell>
          <cell r="F983" t="str">
            <v>AMD</v>
          </cell>
          <cell r="G983" t="str">
            <v>Bristol Ridge</v>
          </cell>
          <cell r="H983" t="str">
            <v>Int</v>
          </cell>
          <cell r="I983">
            <v>15</v>
          </cell>
          <cell r="J983" t="str">
            <v>1920x1080</v>
          </cell>
          <cell r="L983" t="str">
            <v>Standard</v>
          </cell>
          <cell r="M983" t="str">
            <v>_1</v>
          </cell>
          <cell r="P983">
            <v>1</v>
          </cell>
          <cell r="R983">
            <v>1</v>
          </cell>
          <cell r="X983">
            <v>1</v>
          </cell>
          <cell r="AA983">
            <v>1</v>
          </cell>
          <cell r="AB983">
            <v>1</v>
          </cell>
        </row>
        <row r="984">
          <cell r="C984" t="str">
            <v>Elitebook 755 G5</v>
          </cell>
          <cell r="D984" t="str">
            <v>Full Size LE (15"&gt;, Int GPU)</v>
          </cell>
          <cell r="E984" t="str">
            <v>Commercial</v>
          </cell>
          <cell r="F984" t="str">
            <v>AMD</v>
          </cell>
          <cell r="G984" t="str">
            <v>Ryzen</v>
          </cell>
          <cell r="H984" t="str">
            <v>Int</v>
          </cell>
          <cell r="I984">
            <v>15</v>
          </cell>
          <cell r="J984" t="str">
            <v>1920x1080</v>
          </cell>
          <cell r="L984" t="str">
            <v>Standard</v>
          </cell>
          <cell r="M984" t="str">
            <v>_1</v>
          </cell>
          <cell r="P984">
            <v>1</v>
          </cell>
          <cell r="R984">
            <v>1</v>
          </cell>
          <cell r="X984">
            <v>1</v>
          </cell>
          <cell r="AA984">
            <v>1</v>
          </cell>
          <cell r="AB984">
            <v>1</v>
          </cell>
        </row>
        <row r="985">
          <cell r="C985" t="str">
            <v>EliteBook 820 G2</v>
          </cell>
          <cell r="D985" t="str">
            <v>Mini (&lt;12")</v>
          </cell>
          <cell r="E985" t="str">
            <v>Commercial</v>
          </cell>
          <cell r="F985" t="str">
            <v>Intel</v>
          </cell>
          <cell r="G985" t="str">
            <v>Broadwell</v>
          </cell>
          <cell r="H985" t="str">
            <v>Int</v>
          </cell>
          <cell r="I985">
            <v>12</v>
          </cell>
          <cell r="J985" t="str">
            <v>1920x1080</v>
          </cell>
          <cell r="L985" t="str">
            <v>Standard</v>
          </cell>
          <cell r="M985" t="str">
            <v>_1</v>
          </cell>
          <cell r="P985">
            <v>1</v>
          </cell>
          <cell r="R985">
            <v>1</v>
          </cell>
          <cell r="V985">
            <v>1</v>
          </cell>
          <cell r="AA985">
            <v>1</v>
          </cell>
          <cell r="AB985">
            <v>1</v>
          </cell>
          <cell r="AE985">
            <v>1</v>
          </cell>
          <cell r="AI985">
            <v>1</v>
          </cell>
        </row>
        <row r="986">
          <cell r="C986" t="str">
            <v>EliteBook 820 G2</v>
          </cell>
          <cell r="D986" t="str">
            <v>Mini (&lt;12")</v>
          </cell>
          <cell r="E986" t="str">
            <v>Commercial</v>
          </cell>
          <cell r="F986" t="str">
            <v>Intel</v>
          </cell>
          <cell r="G986" t="str">
            <v>Broadwell</v>
          </cell>
          <cell r="H986" t="str">
            <v>Int</v>
          </cell>
          <cell r="I986">
            <v>12</v>
          </cell>
          <cell r="J986" t="str">
            <v>1920x1080</v>
          </cell>
          <cell r="L986" t="str">
            <v>Standard</v>
          </cell>
          <cell r="M986" t="str">
            <v>_1</v>
          </cell>
          <cell r="P986">
            <v>1</v>
          </cell>
          <cell r="R986">
            <v>1</v>
          </cell>
          <cell r="V986">
            <v>1</v>
          </cell>
          <cell r="AA986">
            <v>1</v>
          </cell>
          <cell r="AB986">
            <v>1</v>
          </cell>
          <cell r="AE986">
            <v>1</v>
          </cell>
          <cell r="AI986">
            <v>1</v>
          </cell>
        </row>
        <row r="987">
          <cell r="C987" t="str">
            <v>EliteBook 820 G2 Touch</v>
          </cell>
          <cell r="D987" t="str">
            <v>Mini (&lt;12")</v>
          </cell>
          <cell r="E987" t="str">
            <v>Commercial</v>
          </cell>
          <cell r="F987" t="str">
            <v>Intel</v>
          </cell>
          <cell r="G987" t="str">
            <v>Broadwell</v>
          </cell>
          <cell r="H987" t="str">
            <v>Int</v>
          </cell>
          <cell r="I987">
            <v>12</v>
          </cell>
          <cell r="J987" t="str">
            <v>1920x1080</v>
          </cell>
          <cell r="K987" t="str">
            <v>Touch</v>
          </cell>
          <cell r="L987" t="str">
            <v>Standard</v>
          </cell>
          <cell r="M987" t="str">
            <v>_1</v>
          </cell>
          <cell r="P987">
            <v>1</v>
          </cell>
          <cell r="R987">
            <v>1</v>
          </cell>
          <cell r="V987">
            <v>1</v>
          </cell>
          <cell r="AA987">
            <v>1</v>
          </cell>
          <cell r="AB987">
            <v>1</v>
          </cell>
          <cell r="AE987">
            <v>1</v>
          </cell>
          <cell r="AI987">
            <v>1</v>
          </cell>
        </row>
        <row r="988">
          <cell r="C988" t="str">
            <v>EliteBook 820 G3</v>
          </cell>
          <cell r="D988" t="str">
            <v>Mini (&lt;12")</v>
          </cell>
          <cell r="E988" t="str">
            <v>Commercial</v>
          </cell>
          <cell r="F988" t="str">
            <v>Intel</v>
          </cell>
          <cell r="G988" t="str">
            <v>Skylake</v>
          </cell>
          <cell r="H988" t="str">
            <v>Int</v>
          </cell>
          <cell r="I988">
            <v>12</v>
          </cell>
          <cell r="J988" t="str">
            <v>1366x768/1920x1080</v>
          </cell>
          <cell r="L988" t="str">
            <v>Standard</v>
          </cell>
          <cell r="M988" t="str">
            <v>_1</v>
          </cell>
          <cell r="P988">
            <v>1</v>
          </cell>
          <cell r="R988">
            <v>1</v>
          </cell>
          <cell r="V988">
            <v>1</v>
          </cell>
          <cell r="AA988">
            <v>1</v>
          </cell>
          <cell r="AB988">
            <v>1</v>
          </cell>
          <cell r="AE988">
            <v>1</v>
          </cell>
          <cell r="AI988">
            <v>1</v>
          </cell>
        </row>
        <row r="989">
          <cell r="C989" t="str">
            <v>EliteBook 820 G4</v>
          </cell>
          <cell r="D989" t="str">
            <v>Mini (&lt;12")</v>
          </cell>
          <cell r="E989" t="str">
            <v>Commercial</v>
          </cell>
          <cell r="F989" t="str">
            <v>Intel</v>
          </cell>
          <cell r="G989" t="str">
            <v>Kaby Lake</v>
          </cell>
          <cell r="H989" t="str">
            <v>Int</v>
          </cell>
          <cell r="I989">
            <v>12</v>
          </cell>
          <cell r="J989" t="str">
            <v>1366x768/1920x1080</v>
          </cell>
          <cell r="L989" t="str">
            <v>Standard</v>
          </cell>
          <cell r="M989" t="str">
            <v>_1</v>
          </cell>
          <cell r="P989">
            <v>1</v>
          </cell>
          <cell r="R989">
            <v>1</v>
          </cell>
          <cell r="V989">
            <v>1</v>
          </cell>
          <cell r="AA989">
            <v>1</v>
          </cell>
          <cell r="AB989">
            <v>1</v>
          </cell>
          <cell r="AE989">
            <v>1</v>
          </cell>
          <cell r="AI989">
            <v>1</v>
          </cell>
        </row>
        <row r="990">
          <cell r="C990" t="str">
            <v>EliteBook 830 G4</v>
          </cell>
          <cell r="D990" t="str">
            <v>Light (13"-14")</v>
          </cell>
          <cell r="E990" t="str">
            <v>Commercial</v>
          </cell>
          <cell r="F990" t="str">
            <v>Intel</v>
          </cell>
          <cell r="G990" t="str">
            <v>Kaby Lake</v>
          </cell>
          <cell r="H990" t="str">
            <v>Int</v>
          </cell>
          <cell r="I990">
            <v>13</v>
          </cell>
          <cell r="J990" t="str">
            <v>1920x1080</v>
          </cell>
          <cell r="L990" t="str">
            <v>Standard</v>
          </cell>
          <cell r="M990" t="str">
            <v>_1</v>
          </cell>
          <cell r="P990">
            <v>1</v>
          </cell>
          <cell r="R990">
            <v>1</v>
          </cell>
          <cell r="W990">
            <v>1</v>
          </cell>
          <cell r="AA990">
            <v>1</v>
          </cell>
          <cell r="AB990">
            <v>1</v>
          </cell>
          <cell r="AE990">
            <v>1</v>
          </cell>
          <cell r="AI990">
            <v>1</v>
          </cell>
        </row>
        <row r="991">
          <cell r="C991" t="str">
            <v>EliteBook 830 G5</v>
          </cell>
          <cell r="D991" t="str">
            <v>Light (13"-14")</v>
          </cell>
          <cell r="E991" t="str">
            <v>Commercial</v>
          </cell>
          <cell r="F991" t="str">
            <v>Intel</v>
          </cell>
          <cell r="G991" t="str">
            <v>Kaby Lake Refresh</v>
          </cell>
          <cell r="H991" t="str">
            <v>Int</v>
          </cell>
          <cell r="I991">
            <v>13</v>
          </cell>
          <cell r="J991" t="str">
            <v>1920x1080</v>
          </cell>
          <cell r="L991" t="str">
            <v>Standard</v>
          </cell>
          <cell r="M991" t="str">
            <v>_1</v>
          </cell>
          <cell r="P991">
            <v>1</v>
          </cell>
          <cell r="R991">
            <v>1</v>
          </cell>
          <cell r="W991">
            <v>1</v>
          </cell>
          <cell r="AA991">
            <v>1</v>
          </cell>
          <cell r="AB991">
            <v>1</v>
          </cell>
          <cell r="AE991">
            <v>1</v>
          </cell>
          <cell r="AI991">
            <v>1</v>
          </cell>
        </row>
        <row r="992">
          <cell r="C992" t="str">
            <v>EliteBook 830 G6</v>
          </cell>
          <cell r="D992" t="str">
            <v>Light (13"-14")</v>
          </cell>
          <cell r="E992" t="str">
            <v>Commercial</v>
          </cell>
          <cell r="F992" t="str">
            <v>Intel</v>
          </cell>
          <cell r="G992" t="str">
            <v>Whiskey Lake</v>
          </cell>
          <cell r="H992" t="str">
            <v>Int</v>
          </cell>
          <cell r="I992">
            <v>13</v>
          </cell>
          <cell r="J992" t="str">
            <v>1920x1080</v>
          </cell>
          <cell r="L992" t="str">
            <v>Standard</v>
          </cell>
          <cell r="M992" t="str">
            <v>_1</v>
          </cell>
          <cell r="P992">
            <v>1</v>
          </cell>
          <cell r="R992">
            <v>1</v>
          </cell>
          <cell r="W992">
            <v>1</v>
          </cell>
          <cell r="AA992">
            <v>1</v>
          </cell>
          <cell r="AB992">
            <v>1</v>
          </cell>
          <cell r="AE992">
            <v>1</v>
          </cell>
          <cell r="AI992">
            <v>1</v>
          </cell>
        </row>
        <row r="993">
          <cell r="C993" t="str">
            <v>EliteBook 830 G7</v>
          </cell>
          <cell r="D993" t="str">
            <v>Light (13"-14")</v>
          </cell>
          <cell r="E993" t="str">
            <v>Commercial</v>
          </cell>
          <cell r="F993" t="str">
            <v>Intel</v>
          </cell>
          <cell r="G993" t="str">
            <v>Comet Lake</v>
          </cell>
          <cell r="H993" t="str">
            <v>Int</v>
          </cell>
          <cell r="I993">
            <v>13</v>
          </cell>
          <cell r="J993" t="str">
            <v>1920x1080</v>
          </cell>
          <cell r="L993" t="str">
            <v>Standard</v>
          </cell>
          <cell r="M993" t="str">
            <v>_9</v>
          </cell>
          <cell r="P993">
            <v>1</v>
          </cell>
          <cell r="R993">
            <v>1</v>
          </cell>
          <cell r="W993">
            <v>1</v>
          </cell>
          <cell r="AA993">
            <v>1</v>
          </cell>
          <cell r="AB993">
            <v>1</v>
          </cell>
          <cell r="AE993">
            <v>1</v>
          </cell>
          <cell r="AI993">
            <v>1</v>
          </cell>
        </row>
        <row r="994">
          <cell r="C994" t="str">
            <v>EliteBook 830 G8</v>
          </cell>
          <cell r="D994" t="str">
            <v>Light (13"-14")</v>
          </cell>
          <cell r="E994" t="str">
            <v>Commercial</v>
          </cell>
          <cell r="F994" t="str">
            <v>Intel</v>
          </cell>
          <cell r="G994" t="str">
            <v>Tiger Lake</v>
          </cell>
          <cell r="H994" t="str">
            <v>Int</v>
          </cell>
          <cell r="I994">
            <v>13</v>
          </cell>
          <cell r="J994" t="str">
            <v>1920x1080</v>
          </cell>
          <cell r="L994" t="str">
            <v>Standard</v>
          </cell>
          <cell r="M994" t="str">
            <v>_17</v>
          </cell>
          <cell r="P994">
            <v>1</v>
          </cell>
          <cell r="R994">
            <v>1</v>
          </cell>
          <cell r="W994">
            <v>1</v>
          </cell>
          <cell r="AA994">
            <v>1</v>
          </cell>
          <cell r="AB994">
            <v>1</v>
          </cell>
          <cell r="AE994">
            <v>1</v>
          </cell>
          <cell r="AI994">
            <v>1</v>
          </cell>
        </row>
        <row r="995">
          <cell r="C995" t="str">
            <v>EliteBook 835 G7</v>
          </cell>
          <cell r="D995" t="str">
            <v>Light (13"-14")</v>
          </cell>
          <cell r="E995" t="str">
            <v>Commercial</v>
          </cell>
          <cell r="F995" t="str">
            <v>AMD</v>
          </cell>
          <cell r="G995" t="str">
            <v>Renior</v>
          </cell>
          <cell r="H995" t="str">
            <v>Int</v>
          </cell>
          <cell r="I995">
            <v>13</v>
          </cell>
          <cell r="J995" t="str">
            <v>1920x1080</v>
          </cell>
          <cell r="L995" t="str">
            <v>Standard</v>
          </cell>
          <cell r="M995" t="str">
            <v>_10</v>
          </cell>
          <cell r="P995">
            <v>1</v>
          </cell>
          <cell r="R995">
            <v>1</v>
          </cell>
          <cell r="W995">
            <v>1</v>
          </cell>
          <cell r="AA995">
            <v>1</v>
          </cell>
          <cell r="AB995">
            <v>1</v>
          </cell>
          <cell r="AE995">
            <v>1</v>
          </cell>
          <cell r="AI995">
            <v>1</v>
          </cell>
        </row>
        <row r="996">
          <cell r="C996" t="str">
            <v>EliteBook 840 G3</v>
          </cell>
          <cell r="D996" t="str">
            <v>Light (13"-14")</v>
          </cell>
          <cell r="E996" t="str">
            <v>Commercial</v>
          </cell>
          <cell r="F996" t="str">
            <v>Intel</v>
          </cell>
          <cell r="G996" t="str">
            <v>Skylake</v>
          </cell>
          <cell r="H996" t="str">
            <v>Int</v>
          </cell>
          <cell r="I996">
            <v>14</v>
          </cell>
          <cell r="J996" t="str">
            <v>1366x768/1920x1080/2560x1440</v>
          </cell>
          <cell r="L996" t="str">
            <v>Standard</v>
          </cell>
          <cell r="M996" t="str">
            <v>_1</v>
          </cell>
          <cell r="P996">
            <v>1</v>
          </cell>
          <cell r="R996">
            <v>1</v>
          </cell>
          <cell r="W996">
            <v>1</v>
          </cell>
          <cell r="AA996">
            <v>1</v>
          </cell>
          <cell r="AB996">
            <v>1</v>
          </cell>
          <cell r="AI996">
            <v>1</v>
          </cell>
        </row>
        <row r="997">
          <cell r="C997" t="str">
            <v>EliteBook 840 G4</v>
          </cell>
          <cell r="D997" t="str">
            <v>Light (13"-14")</v>
          </cell>
          <cell r="E997" t="str">
            <v>Commercial</v>
          </cell>
          <cell r="F997" t="str">
            <v>Intel</v>
          </cell>
          <cell r="G997" t="str">
            <v>Kaby Lake</v>
          </cell>
          <cell r="H997" t="str">
            <v>Int</v>
          </cell>
          <cell r="I997">
            <v>14</v>
          </cell>
          <cell r="J997" t="str">
            <v>1366x768/1920x1080/2560x1440</v>
          </cell>
          <cell r="L997" t="str">
            <v>Standard</v>
          </cell>
          <cell r="M997" t="str">
            <v>_1</v>
          </cell>
          <cell r="P997">
            <v>1</v>
          </cell>
          <cell r="R997">
            <v>1</v>
          </cell>
          <cell r="W997">
            <v>1</v>
          </cell>
          <cell r="AA997">
            <v>1</v>
          </cell>
          <cell r="AB997">
            <v>1</v>
          </cell>
          <cell r="AI997">
            <v>1</v>
          </cell>
        </row>
        <row r="998">
          <cell r="C998" t="str">
            <v>EliteBook 840 G5</v>
          </cell>
          <cell r="D998" t="str">
            <v>Light (13"-14")</v>
          </cell>
          <cell r="E998" t="str">
            <v>Commercial</v>
          </cell>
          <cell r="F998" t="str">
            <v>Intel</v>
          </cell>
          <cell r="G998" t="str">
            <v>Kaby Lake Refresh</v>
          </cell>
          <cell r="H998" t="str">
            <v>Int/RX540</v>
          </cell>
          <cell r="I998">
            <v>14</v>
          </cell>
          <cell r="J998" t="str">
            <v>1920x1080/3840x2160</v>
          </cell>
          <cell r="K998" t="str">
            <v>Touch</v>
          </cell>
          <cell r="L998" t="str">
            <v>Standard</v>
          </cell>
          <cell r="M998" t="str">
            <v>_1</v>
          </cell>
          <cell r="P998">
            <v>1</v>
          </cell>
          <cell r="R998">
            <v>1</v>
          </cell>
          <cell r="S998">
            <v>1</v>
          </cell>
          <cell r="W998">
            <v>1</v>
          </cell>
          <cell r="AA998">
            <v>1</v>
          </cell>
          <cell r="AB998">
            <v>1</v>
          </cell>
          <cell r="AG998">
            <v>1</v>
          </cell>
          <cell r="AI998">
            <v>1</v>
          </cell>
        </row>
        <row r="999">
          <cell r="C999" t="str">
            <v>EliteBook 840 G6</v>
          </cell>
          <cell r="D999" t="str">
            <v>Light (13"-14")</v>
          </cell>
          <cell r="E999" t="str">
            <v>Commercial</v>
          </cell>
          <cell r="F999" t="str">
            <v>Intel</v>
          </cell>
          <cell r="G999" t="str">
            <v>Whiskey Lake</v>
          </cell>
          <cell r="H999" t="str">
            <v>Int</v>
          </cell>
          <cell r="I999">
            <v>14</v>
          </cell>
          <cell r="J999" t="str">
            <v>1920x1080</v>
          </cell>
          <cell r="L999" t="str">
            <v>Standard</v>
          </cell>
          <cell r="M999" t="str">
            <v>_1</v>
          </cell>
          <cell r="P999">
            <v>1</v>
          </cell>
          <cell r="R999">
            <v>1</v>
          </cell>
          <cell r="W999">
            <v>1</v>
          </cell>
          <cell r="AA999">
            <v>1</v>
          </cell>
          <cell r="AB999">
            <v>1</v>
          </cell>
          <cell r="AI999">
            <v>1</v>
          </cell>
        </row>
        <row r="1000">
          <cell r="C1000" t="str">
            <v>EliteBook 840 G7</v>
          </cell>
          <cell r="D1000" t="str">
            <v>Light (13"-14")</v>
          </cell>
          <cell r="E1000" t="str">
            <v>Commercial</v>
          </cell>
          <cell r="F1000" t="str">
            <v>Intel</v>
          </cell>
          <cell r="G1000" t="str">
            <v>Comet Lake</v>
          </cell>
          <cell r="H1000" t="str">
            <v>Int</v>
          </cell>
          <cell r="I1000">
            <v>14</v>
          </cell>
          <cell r="J1000" t="str">
            <v>1920x1080</v>
          </cell>
          <cell r="L1000" t="str">
            <v>Standard</v>
          </cell>
          <cell r="M1000" t="str">
            <v>_8</v>
          </cell>
          <cell r="N1000" t="str">
            <v>8 20</v>
          </cell>
          <cell r="P1000">
            <v>1</v>
          </cell>
          <cell r="R1000">
            <v>1</v>
          </cell>
          <cell r="W1000">
            <v>1</v>
          </cell>
          <cell r="AA1000">
            <v>1</v>
          </cell>
          <cell r="AB1000">
            <v>1</v>
          </cell>
          <cell r="AI1000">
            <v>1</v>
          </cell>
        </row>
        <row r="1001">
          <cell r="C1001" t="str">
            <v>EliteBook 840 G8</v>
          </cell>
          <cell r="D1001" t="str">
            <v>Light (13"-14")</v>
          </cell>
          <cell r="E1001" t="str">
            <v>Commercial</v>
          </cell>
          <cell r="F1001" t="str">
            <v>Intel</v>
          </cell>
          <cell r="G1001" t="str">
            <v>Tiger Lake</v>
          </cell>
          <cell r="H1001" t="str">
            <v>Int</v>
          </cell>
          <cell r="I1001">
            <v>14</v>
          </cell>
          <cell r="J1001" t="str">
            <v>1920x1080</v>
          </cell>
          <cell r="L1001" t="str">
            <v>Standard</v>
          </cell>
          <cell r="M1001" t="str">
            <v>_16</v>
          </cell>
          <cell r="P1001">
            <v>1</v>
          </cell>
          <cell r="R1001">
            <v>1</v>
          </cell>
          <cell r="W1001">
            <v>1</v>
          </cell>
          <cell r="AA1001">
            <v>1</v>
          </cell>
          <cell r="AB1001">
            <v>1</v>
          </cell>
          <cell r="AI1001">
            <v>1</v>
          </cell>
        </row>
        <row r="1002">
          <cell r="C1002" t="str">
            <v>EliteBook 845 G7</v>
          </cell>
          <cell r="D1002" t="str">
            <v>Light (13"-14")</v>
          </cell>
          <cell r="E1002" t="str">
            <v>Commercial</v>
          </cell>
          <cell r="F1002" t="str">
            <v>AMD</v>
          </cell>
          <cell r="G1002" t="str">
            <v>Renior</v>
          </cell>
          <cell r="H1002" t="str">
            <v>Int</v>
          </cell>
          <cell r="I1002">
            <v>14</v>
          </cell>
          <cell r="J1002" t="str">
            <v>1920x1080</v>
          </cell>
          <cell r="L1002" t="str">
            <v>Standard</v>
          </cell>
          <cell r="M1002" t="str">
            <v>_10</v>
          </cell>
          <cell r="P1002">
            <v>1</v>
          </cell>
          <cell r="R1002">
            <v>1</v>
          </cell>
          <cell r="W1002">
            <v>1</v>
          </cell>
          <cell r="AA1002">
            <v>1</v>
          </cell>
          <cell r="AB1002">
            <v>1</v>
          </cell>
          <cell r="AI1002">
            <v>1</v>
          </cell>
        </row>
        <row r="1003">
          <cell r="C1003" t="str">
            <v>EliteBook 850 G3</v>
          </cell>
          <cell r="D1003" t="str">
            <v>Full Size LE (15"&gt;, Int GPU)</v>
          </cell>
          <cell r="E1003" t="str">
            <v>Commercial</v>
          </cell>
          <cell r="F1003" t="str">
            <v>Intel</v>
          </cell>
          <cell r="G1003" t="str">
            <v>Skylake</v>
          </cell>
          <cell r="H1003" t="str">
            <v>Int</v>
          </cell>
          <cell r="I1003">
            <v>15</v>
          </cell>
          <cell r="J1003" t="str">
            <v>1366x768/1920x1080</v>
          </cell>
          <cell r="L1003" t="str">
            <v>Standard</v>
          </cell>
          <cell r="M1003" t="str">
            <v>_1</v>
          </cell>
          <cell r="P1003">
            <v>1</v>
          </cell>
          <cell r="R1003">
            <v>1</v>
          </cell>
          <cell r="X1003">
            <v>1</v>
          </cell>
          <cell r="AA1003">
            <v>1</v>
          </cell>
          <cell r="AB1003">
            <v>1</v>
          </cell>
        </row>
        <row r="1004">
          <cell r="C1004" t="str">
            <v>EliteBook 850 G4</v>
          </cell>
          <cell r="D1004" t="str">
            <v>Full Size MS (15"&gt;, Mainstream Ex. GPU)</v>
          </cell>
          <cell r="E1004" t="str">
            <v>Commercial</v>
          </cell>
          <cell r="F1004" t="str">
            <v>Intel</v>
          </cell>
          <cell r="G1004" t="str">
            <v>Kaby Lake</v>
          </cell>
          <cell r="H1004" t="str">
            <v>Int/R7 M465</v>
          </cell>
          <cell r="I1004">
            <v>15</v>
          </cell>
          <cell r="J1004" t="str">
            <v>1366x768/1920x1080</v>
          </cell>
          <cell r="L1004" t="str">
            <v>Standard</v>
          </cell>
          <cell r="M1004" t="str">
            <v>_1</v>
          </cell>
          <cell r="P1004">
            <v>1</v>
          </cell>
          <cell r="R1004">
            <v>1</v>
          </cell>
          <cell r="T1004">
            <v>1</v>
          </cell>
          <cell r="X1004">
            <v>1</v>
          </cell>
          <cell r="AA1004">
            <v>1</v>
          </cell>
          <cell r="AB1004">
            <v>1</v>
          </cell>
          <cell r="AG1004">
            <v>1</v>
          </cell>
        </row>
        <row r="1005">
          <cell r="C1005" t="str">
            <v>EliteBook 850 G5</v>
          </cell>
          <cell r="D1005" t="str">
            <v>Full Size MS (15"&gt;, Mainstream Ex. GPU)</v>
          </cell>
          <cell r="E1005" t="str">
            <v>Commercial</v>
          </cell>
          <cell r="F1005" t="str">
            <v>Intel</v>
          </cell>
          <cell r="G1005" t="str">
            <v>Kaby Lake Refresh</v>
          </cell>
          <cell r="H1005" t="str">
            <v>Int/RX540</v>
          </cell>
          <cell r="I1005">
            <v>15</v>
          </cell>
          <cell r="J1005" t="str">
            <v>1920x1080/3840x2160</v>
          </cell>
          <cell r="L1005" t="str">
            <v>Standard</v>
          </cell>
          <cell r="M1005" t="str">
            <v>_1</v>
          </cell>
          <cell r="P1005">
            <v>1</v>
          </cell>
          <cell r="R1005">
            <v>1</v>
          </cell>
          <cell r="S1005">
            <v>1</v>
          </cell>
          <cell r="X1005">
            <v>1</v>
          </cell>
          <cell r="AA1005">
            <v>1</v>
          </cell>
          <cell r="AB1005">
            <v>1</v>
          </cell>
          <cell r="AG1005">
            <v>1</v>
          </cell>
        </row>
        <row r="1006">
          <cell r="C1006" t="str">
            <v>EliteBook 850 G6</v>
          </cell>
          <cell r="D1006" t="str">
            <v>Full Size LE (15"&gt;, Int GPU)</v>
          </cell>
          <cell r="E1006" t="str">
            <v>Commercial</v>
          </cell>
          <cell r="F1006" t="str">
            <v>Intel</v>
          </cell>
          <cell r="G1006" t="str">
            <v>Whiskey Lake</v>
          </cell>
          <cell r="H1006" t="str">
            <v>Int</v>
          </cell>
          <cell r="I1006">
            <v>15</v>
          </cell>
          <cell r="J1006" t="str">
            <v>1920x1080</v>
          </cell>
          <cell r="L1006" t="str">
            <v>Standard</v>
          </cell>
          <cell r="M1006" t="str">
            <v>_1</v>
          </cell>
          <cell r="P1006">
            <v>1</v>
          </cell>
          <cell r="R1006">
            <v>1</v>
          </cell>
          <cell r="X1006">
            <v>1</v>
          </cell>
          <cell r="AA1006">
            <v>1</v>
          </cell>
          <cell r="AB1006">
            <v>1</v>
          </cell>
        </row>
        <row r="1007">
          <cell r="C1007" t="str">
            <v>EliteBook 850 G7</v>
          </cell>
          <cell r="D1007" t="str">
            <v>Full Size MS (15"&gt;, Mainstream Ex. GPU)</v>
          </cell>
          <cell r="E1007" t="str">
            <v>Commercial</v>
          </cell>
          <cell r="F1007" t="str">
            <v>Intel</v>
          </cell>
          <cell r="G1007" t="str">
            <v>Comet Lake</v>
          </cell>
          <cell r="H1007" t="str">
            <v>Int/MX230</v>
          </cell>
          <cell r="I1007">
            <v>15</v>
          </cell>
          <cell r="J1007" t="str">
            <v>1920x1080</v>
          </cell>
          <cell r="L1007" t="str">
            <v>Standard</v>
          </cell>
          <cell r="M1007" t="str">
            <v>_9</v>
          </cell>
          <cell r="P1007">
            <v>1</v>
          </cell>
          <cell r="R1007">
            <v>1</v>
          </cell>
          <cell r="S1007">
            <v>1</v>
          </cell>
          <cell r="X1007">
            <v>1</v>
          </cell>
          <cell r="AA1007">
            <v>1</v>
          </cell>
          <cell r="AB1007">
            <v>1</v>
          </cell>
          <cell r="AG1007">
            <v>1</v>
          </cell>
        </row>
        <row r="1008">
          <cell r="C1008" t="str">
            <v>EliteBook 850 G8</v>
          </cell>
          <cell r="D1008" t="str">
            <v>Full Size LE (15"&gt;, Int GPU)</v>
          </cell>
          <cell r="E1008" t="str">
            <v>Commercial</v>
          </cell>
          <cell r="F1008" t="str">
            <v>Intel</v>
          </cell>
          <cell r="G1008" t="str">
            <v>Tiger Lake</v>
          </cell>
          <cell r="H1008" t="str">
            <v>Int</v>
          </cell>
          <cell r="I1008">
            <v>15</v>
          </cell>
          <cell r="J1008" t="str">
            <v>1920x1080</v>
          </cell>
          <cell r="L1008" t="str">
            <v>Standard</v>
          </cell>
          <cell r="M1008" t="str">
            <v>_16</v>
          </cell>
          <cell r="P1008">
            <v>1</v>
          </cell>
          <cell r="R1008">
            <v>1</v>
          </cell>
          <cell r="X1008">
            <v>1</v>
          </cell>
          <cell r="AA1008">
            <v>1</v>
          </cell>
          <cell r="AB1008">
            <v>1</v>
          </cell>
        </row>
        <row r="1009">
          <cell r="C1009" t="str">
            <v>EliteBook 855 G7</v>
          </cell>
          <cell r="D1009" t="str">
            <v>Full Size LE (15"&gt;, Int GPU)</v>
          </cell>
          <cell r="E1009" t="str">
            <v>Commercial</v>
          </cell>
          <cell r="F1009" t="str">
            <v>AMD</v>
          </cell>
          <cell r="G1009" t="str">
            <v>Renior</v>
          </cell>
          <cell r="H1009" t="str">
            <v>Int</v>
          </cell>
          <cell r="I1009">
            <v>15</v>
          </cell>
          <cell r="J1009" t="str">
            <v>1920x1080</v>
          </cell>
          <cell r="L1009" t="str">
            <v>Standard</v>
          </cell>
          <cell r="M1009" t="str">
            <v>_10</v>
          </cell>
          <cell r="P1009">
            <v>1</v>
          </cell>
          <cell r="R1009">
            <v>1</v>
          </cell>
          <cell r="X1009">
            <v>1</v>
          </cell>
          <cell r="AA1009">
            <v>1</v>
          </cell>
          <cell r="AB1009">
            <v>1</v>
          </cell>
        </row>
        <row r="1010">
          <cell r="C1010" t="str">
            <v>EliteBook Folio 1020</v>
          </cell>
          <cell r="D1010" t="str">
            <v>Mini (&lt;12")</v>
          </cell>
          <cell r="E1010" t="str">
            <v>Commercial</v>
          </cell>
          <cell r="F1010" t="str">
            <v>Intel</v>
          </cell>
          <cell r="G1010" t="str">
            <v>Broadwell-Y</v>
          </cell>
          <cell r="H1010" t="str">
            <v>Int</v>
          </cell>
          <cell r="I1010">
            <v>12</v>
          </cell>
          <cell r="J1010" t="str">
            <v>1600x900</v>
          </cell>
          <cell r="L1010" t="str">
            <v>Extra Mobile</v>
          </cell>
          <cell r="M1010" t="str">
            <v>_1</v>
          </cell>
          <cell r="R1010">
            <v>1</v>
          </cell>
          <cell r="V1010">
            <v>1</v>
          </cell>
          <cell r="AA1010">
            <v>1</v>
          </cell>
          <cell r="AB1010">
            <v>1</v>
          </cell>
          <cell r="AE1010">
            <v>1</v>
          </cell>
        </row>
        <row r="1011">
          <cell r="C1011" t="str">
            <v>EliteBook Folio 1020 Touch</v>
          </cell>
          <cell r="D1011" t="str">
            <v>Mini (&lt;12")</v>
          </cell>
          <cell r="E1011" t="str">
            <v>Commercial</v>
          </cell>
          <cell r="F1011" t="str">
            <v>Intel</v>
          </cell>
          <cell r="G1011" t="str">
            <v>Broadwell-Y</v>
          </cell>
          <cell r="H1011" t="str">
            <v>Int</v>
          </cell>
          <cell r="I1011">
            <v>12</v>
          </cell>
          <cell r="J1011" t="str">
            <v>1920x1080</v>
          </cell>
          <cell r="K1011" t="str">
            <v>Touch</v>
          </cell>
          <cell r="L1011" t="str">
            <v>Extra Mobile</v>
          </cell>
          <cell r="M1011" t="str">
            <v>_1</v>
          </cell>
          <cell r="R1011">
            <v>1</v>
          </cell>
          <cell r="U1011">
            <v>1</v>
          </cell>
          <cell r="V1011">
            <v>1</v>
          </cell>
          <cell r="AA1011">
            <v>1</v>
          </cell>
          <cell r="AB1011">
            <v>1</v>
          </cell>
          <cell r="AE1011">
            <v>1</v>
          </cell>
        </row>
        <row r="1012">
          <cell r="C1012" t="str">
            <v>EliteBook Folio 1030</v>
          </cell>
          <cell r="D1012" t="str">
            <v>Light (13"-14")</v>
          </cell>
          <cell r="E1012" t="str">
            <v>Commercial</v>
          </cell>
          <cell r="F1012" t="str">
            <v>Intel</v>
          </cell>
          <cell r="G1012" t="str">
            <v>Skylake-Y</v>
          </cell>
          <cell r="H1012" t="str">
            <v>Int</v>
          </cell>
          <cell r="I1012">
            <v>13</v>
          </cell>
          <cell r="J1012" t="str">
            <v>1920x1080/3200x1800</v>
          </cell>
          <cell r="L1012" t="str">
            <v>Extra Mobile</v>
          </cell>
          <cell r="M1012" t="str">
            <v>_1</v>
          </cell>
          <cell r="R1012">
            <v>1</v>
          </cell>
          <cell r="W1012">
            <v>1</v>
          </cell>
          <cell r="AA1012">
            <v>1</v>
          </cell>
          <cell r="AB1012">
            <v>1</v>
          </cell>
          <cell r="AE1012">
            <v>1</v>
          </cell>
        </row>
        <row r="1013">
          <cell r="C1013" t="str">
            <v>Elitebook Folio 1040 G1</v>
          </cell>
          <cell r="D1013" t="str">
            <v>Light (13"-14")</v>
          </cell>
          <cell r="E1013" t="str">
            <v>Commercial</v>
          </cell>
          <cell r="F1013" t="str">
            <v>Intel</v>
          </cell>
          <cell r="G1013" t="str">
            <v>Broadwell</v>
          </cell>
          <cell r="H1013" t="str">
            <v>Int</v>
          </cell>
          <cell r="I1013">
            <v>14</v>
          </cell>
          <cell r="J1013" t="str">
            <v>1920x1080</v>
          </cell>
          <cell r="L1013" t="str">
            <v>Standard</v>
          </cell>
          <cell r="M1013" t="str">
            <v>_1</v>
          </cell>
          <cell r="P1013">
            <v>1</v>
          </cell>
          <cell r="R1013">
            <v>1</v>
          </cell>
          <cell r="W1013">
            <v>1</v>
          </cell>
          <cell r="AA1013">
            <v>1</v>
          </cell>
          <cell r="AB1013">
            <v>1</v>
          </cell>
          <cell r="AI1013">
            <v>1</v>
          </cell>
        </row>
        <row r="1014">
          <cell r="C1014" t="str">
            <v>Elitebook Folio 1040 G3</v>
          </cell>
          <cell r="D1014" t="str">
            <v>Light (13"-14")</v>
          </cell>
          <cell r="E1014" t="str">
            <v>Commercial</v>
          </cell>
          <cell r="F1014" t="str">
            <v>Intel</v>
          </cell>
          <cell r="G1014" t="str">
            <v>Skylake</v>
          </cell>
          <cell r="H1014" t="str">
            <v>Int</v>
          </cell>
          <cell r="I1014">
            <v>14</v>
          </cell>
          <cell r="J1014" t="str">
            <v>1920x1080/2560x1440</v>
          </cell>
          <cell r="L1014" t="str">
            <v>Standard</v>
          </cell>
          <cell r="M1014" t="str">
            <v>_1</v>
          </cell>
          <cell r="P1014">
            <v>1</v>
          </cell>
          <cell r="R1014">
            <v>1</v>
          </cell>
          <cell r="W1014">
            <v>1</v>
          </cell>
          <cell r="AA1014">
            <v>1</v>
          </cell>
          <cell r="AB1014">
            <v>1</v>
          </cell>
          <cell r="AI1014">
            <v>1</v>
          </cell>
        </row>
        <row r="1015">
          <cell r="C1015" t="str">
            <v>Elitebook Folio 1040 G4</v>
          </cell>
          <cell r="D1015" t="str">
            <v>Light (13"-14")</v>
          </cell>
          <cell r="E1015" t="str">
            <v>Commercial</v>
          </cell>
          <cell r="F1015" t="str">
            <v>Intel</v>
          </cell>
          <cell r="G1015" t="str">
            <v>Kaby Lake</v>
          </cell>
          <cell r="H1015" t="str">
            <v>Int</v>
          </cell>
          <cell r="I1015">
            <v>14</v>
          </cell>
          <cell r="J1015" t="str">
            <v>1920x1080/3840x2160</v>
          </cell>
          <cell r="L1015" t="str">
            <v>Standard</v>
          </cell>
          <cell r="M1015" t="str">
            <v>_1</v>
          </cell>
          <cell r="P1015">
            <v>1</v>
          </cell>
          <cell r="R1015">
            <v>1</v>
          </cell>
          <cell r="W1015">
            <v>1</v>
          </cell>
          <cell r="AA1015">
            <v>1</v>
          </cell>
          <cell r="AB1015">
            <v>1</v>
          </cell>
          <cell r="AI1015">
            <v>1</v>
          </cell>
        </row>
        <row r="1016">
          <cell r="C1016" t="str">
            <v>Elitebook Folio 1050 G1</v>
          </cell>
          <cell r="D1016" t="str">
            <v>Full Size GM (15"&gt; Gamer GPU)</v>
          </cell>
          <cell r="E1016" t="str">
            <v>Commercial</v>
          </cell>
          <cell r="F1016" t="str">
            <v>Intel</v>
          </cell>
          <cell r="G1016" t="str">
            <v>Kaby Lake Refresh</v>
          </cell>
          <cell r="H1016" t="str">
            <v>GTX1050</v>
          </cell>
          <cell r="I1016">
            <v>15</v>
          </cell>
          <cell r="J1016" t="str">
            <v>1920x1080/3840x2160</v>
          </cell>
          <cell r="L1016" t="str">
            <v>Standard</v>
          </cell>
          <cell r="M1016" t="str">
            <v>_1</v>
          </cell>
          <cell r="P1016">
            <v>1</v>
          </cell>
          <cell r="T1016">
            <v>1</v>
          </cell>
          <cell r="X1016">
            <v>1</v>
          </cell>
          <cell r="AA1016">
            <v>1</v>
          </cell>
          <cell r="AB1016">
            <v>1</v>
          </cell>
          <cell r="AG1016">
            <v>1</v>
          </cell>
        </row>
        <row r="1017">
          <cell r="C1017" t="str">
            <v>Elitebook Folio G1</v>
          </cell>
          <cell r="D1017" t="str">
            <v>Mini (&lt;12")</v>
          </cell>
          <cell r="E1017" t="str">
            <v>Commercial</v>
          </cell>
          <cell r="F1017" t="str">
            <v>Intel</v>
          </cell>
          <cell r="G1017" t="str">
            <v>Skylake-Y</v>
          </cell>
          <cell r="H1017" t="str">
            <v>Int</v>
          </cell>
          <cell r="I1017">
            <v>12</v>
          </cell>
          <cell r="J1017" t="str">
            <v xml:space="preserve">1920x1080/3840x2160 </v>
          </cell>
          <cell r="L1017" t="str">
            <v>Extra Mobile</v>
          </cell>
          <cell r="M1017" t="str">
            <v>_1</v>
          </cell>
          <cell r="R1017">
            <v>1</v>
          </cell>
          <cell r="V1017">
            <v>1</v>
          </cell>
          <cell r="AA1017">
            <v>1</v>
          </cell>
          <cell r="AB1017">
            <v>1</v>
          </cell>
          <cell r="AE1017">
            <v>1</v>
          </cell>
        </row>
        <row r="1018">
          <cell r="C1018" t="str">
            <v>Elitebook Revolve 810 G2</v>
          </cell>
          <cell r="D1018" t="str">
            <v>Mini (&lt;12")</v>
          </cell>
          <cell r="E1018" t="str">
            <v>Commercial</v>
          </cell>
          <cell r="F1018" t="str">
            <v>Intel</v>
          </cell>
          <cell r="G1018" t="str">
            <v>Broadwell</v>
          </cell>
          <cell r="H1018" t="str">
            <v>Int</v>
          </cell>
          <cell r="I1018">
            <v>11</v>
          </cell>
          <cell r="J1018" t="str">
            <v>1366x768</v>
          </cell>
          <cell r="K1018" t="str">
            <v>Touch</v>
          </cell>
          <cell r="L1018" t="str">
            <v>Standard</v>
          </cell>
          <cell r="M1018" t="str">
            <v>_1</v>
          </cell>
          <cell r="P1018">
            <v>1</v>
          </cell>
          <cell r="R1018">
            <v>1</v>
          </cell>
          <cell r="U1018">
            <v>1</v>
          </cell>
          <cell r="V1018">
            <v>1</v>
          </cell>
          <cell r="AA1018">
            <v>1</v>
          </cell>
          <cell r="AB1018">
            <v>1</v>
          </cell>
          <cell r="AE1018">
            <v>1</v>
          </cell>
        </row>
        <row r="1019">
          <cell r="C1019" t="str">
            <v>EliteBook x360 1020 G2</v>
          </cell>
          <cell r="D1019" t="str">
            <v>Mini (&lt;12")</v>
          </cell>
          <cell r="E1019" t="str">
            <v>Commercial</v>
          </cell>
          <cell r="F1019" t="str">
            <v>Intel</v>
          </cell>
          <cell r="G1019" t="str">
            <v>Kaby Lake</v>
          </cell>
          <cell r="H1019" t="str">
            <v>Int</v>
          </cell>
          <cell r="I1019">
            <v>12</v>
          </cell>
          <cell r="J1019" t="str">
            <v>1920x1080</v>
          </cell>
          <cell r="K1019" t="str">
            <v>Touch</v>
          </cell>
          <cell r="L1019" t="str">
            <v>Standard</v>
          </cell>
          <cell r="M1019" t="str">
            <v>_1</v>
          </cell>
          <cell r="P1019">
            <v>1</v>
          </cell>
          <cell r="R1019">
            <v>1</v>
          </cell>
          <cell r="U1019">
            <v>1</v>
          </cell>
          <cell r="V1019">
            <v>1</v>
          </cell>
          <cell r="AA1019">
            <v>1</v>
          </cell>
          <cell r="AB1019">
            <v>1</v>
          </cell>
          <cell r="AE1019">
            <v>1</v>
          </cell>
          <cell r="AI1019">
            <v>1</v>
          </cell>
        </row>
        <row r="1020">
          <cell r="C1020" t="str">
            <v>EliteBook x360 1030 G2</v>
          </cell>
          <cell r="D1020" t="str">
            <v>Light (13"-14")</v>
          </cell>
          <cell r="E1020" t="str">
            <v>Commercial</v>
          </cell>
          <cell r="F1020" t="str">
            <v>Intel</v>
          </cell>
          <cell r="G1020" t="str">
            <v>Kaby Lake</v>
          </cell>
          <cell r="H1020" t="str">
            <v>Int</v>
          </cell>
          <cell r="I1020">
            <v>13</v>
          </cell>
          <cell r="J1020" t="str">
            <v>1920x1080/3840x2160</v>
          </cell>
          <cell r="K1020" t="str">
            <v>Touch</v>
          </cell>
          <cell r="L1020" t="str">
            <v>Standard</v>
          </cell>
          <cell r="M1020" t="str">
            <v>_1</v>
          </cell>
          <cell r="P1020">
            <v>1</v>
          </cell>
          <cell r="R1020">
            <v>1</v>
          </cell>
          <cell r="U1020">
            <v>1</v>
          </cell>
          <cell r="W1020">
            <v>1</v>
          </cell>
          <cell r="AA1020">
            <v>1</v>
          </cell>
          <cell r="AB1020">
            <v>1</v>
          </cell>
          <cell r="AE1020">
            <v>1</v>
          </cell>
          <cell r="AI1020">
            <v>1</v>
          </cell>
        </row>
        <row r="1021">
          <cell r="C1021" t="str">
            <v>EliteBook x360 1030 G3</v>
          </cell>
          <cell r="D1021" t="str">
            <v>Light (13"-14")</v>
          </cell>
          <cell r="E1021" t="str">
            <v>Commercial</v>
          </cell>
          <cell r="F1021" t="str">
            <v>Intel</v>
          </cell>
          <cell r="G1021" t="str">
            <v>Kaby Lake Refresh</v>
          </cell>
          <cell r="H1021" t="str">
            <v>Int</v>
          </cell>
          <cell r="I1021">
            <v>13</v>
          </cell>
          <cell r="J1021" t="str">
            <v>1920x1080</v>
          </cell>
          <cell r="K1021" t="str">
            <v>Touch</v>
          </cell>
          <cell r="L1021" t="str">
            <v>Standard</v>
          </cell>
          <cell r="M1021" t="str">
            <v>_1</v>
          </cell>
          <cell r="P1021">
            <v>1</v>
          </cell>
          <cell r="R1021">
            <v>1</v>
          </cell>
          <cell r="U1021">
            <v>1</v>
          </cell>
          <cell r="W1021">
            <v>1</v>
          </cell>
          <cell r="AA1021">
            <v>1</v>
          </cell>
          <cell r="AB1021">
            <v>1</v>
          </cell>
          <cell r="AE1021">
            <v>1</v>
          </cell>
          <cell r="AI1021">
            <v>1</v>
          </cell>
        </row>
        <row r="1022">
          <cell r="C1022" t="str">
            <v>EliteBook x360 1030 G4</v>
          </cell>
          <cell r="D1022" t="str">
            <v>Light (13"-14")</v>
          </cell>
          <cell r="E1022" t="str">
            <v>Commercial</v>
          </cell>
          <cell r="F1022" t="str">
            <v>Intel</v>
          </cell>
          <cell r="G1022" t="str">
            <v>Whiskey Lake</v>
          </cell>
          <cell r="H1022" t="str">
            <v>Int</v>
          </cell>
          <cell r="I1022">
            <v>13</v>
          </cell>
          <cell r="J1022" t="str">
            <v>1920x1080</v>
          </cell>
          <cell r="K1022" t="str">
            <v>Touch</v>
          </cell>
          <cell r="L1022" t="str">
            <v>Standard</v>
          </cell>
          <cell r="M1022" t="str">
            <v>_1</v>
          </cell>
          <cell r="P1022">
            <v>1</v>
          </cell>
          <cell r="R1022">
            <v>1</v>
          </cell>
          <cell r="U1022">
            <v>1</v>
          </cell>
          <cell r="W1022">
            <v>1</v>
          </cell>
          <cell r="AA1022">
            <v>1</v>
          </cell>
          <cell r="AB1022">
            <v>1</v>
          </cell>
          <cell r="AE1022">
            <v>1</v>
          </cell>
          <cell r="AI1022">
            <v>1</v>
          </cell>
        </row>
        <row r="1023">
          <cell r="C1023" t="str">
            <v>EliteBook x360 1030 G7</v>
          </cell>
          <cell r="D1023" t="str">
            <v>Light (13"-14")</v>
          </cell>
          <cell r="E1023" t="str">
            <v>Commercial</v>
          </cell>
          <cell r="F1023" t="str">
            <v>Intel</v>
          </cell>
          <cell r="G1023" t="str">
            <v>Comet Lake</v>
          </cell>
          <cell r="H1023" t="str">
            <v>Int</v>
          </cell>
          <cell r="I1023">
            <v>13</v>
          </cell>
          <cell r="J1023" t="str">
            <v>1920x1080</v>
          </cell>
          <cell r="K1023" t="str">
            <v>Touch</v>
          </cell>
          <cell r="L1023" t="str">
            <v>Standard</v>
          </cell>
          <cell r="M1023" t="str">
            <v>_9</v>
          </cell>
          <cell r="P1023">
            <v>1</v>
          </cell>
          <cell r="R1023">
            <v>1</v>
          </cell>
          <cell r="U1023">
            <v>1</v>
          </cell>
          <cell r="W1023">
            <v>1</v>
          </cell>
          <cell r="AA1023">
            <v>1</v>
          </cell>
          <cell r="AB1023">
            <v>1</v>
          </cell>
          <cell r="AE1023">
            <v>1</v>
          </cell>
          <cell r="AI1023">
            <v>1</v>
          </cell>
        </row>
        <row r="1024">
          <cell r="C1024" t="str">
            <v>Elitebook x360 1040 G5</v>
          </cell>
          <cell r="D1024" t="str">
            <v>Light (13"-14")</v>
          </cell>
          <cell r="E1024" t="str">
            <v>Commercial</v>
          </cell>
          <cell r="F1024" t="str">
            <v>Intel</v>
          </cell>
          <cell r="G1024" t="str">
            <v>Kaby Lake Refresh</v>
          </cell>
          <cell r="H1024" t="str">
            <v>Int</v>
          </cell>
          <cell r="I1024">
            <v>14</v>
          </cell>
          <cell r="J1024" t="str">
            <v>1920x1080/3840x2160</v>
          </cell>
          <cell r="K1024" t="str">
            <v>Touch</v>
          </cell>
          <cell r="L1024" t="str">
            <v>Standard</v>
          </cell>
          <cell r="M1024" t="str">
            <v>_1</v>
          </cell>
          <cell r="P1024">
            <v>1</v>
          </cell>
          <cell r="R1024">
            <v>1</v>
          </cell>
          <cell r="U1024">
            <v>1</v>
          </cell>
          <cell r="W1024">
            <v>1</v>
          </cell>
          <cell r="AA1024">
            <v>1</v>
          </cell>
          <cell r="AB1024">
            <v>1</v>
          </cell>
          <cell r="AI1024">
            <v>1</v>
          </cell>
        </row>
        <row r="1025">
          <cell r="C1025" t="str">
            <v>Elitebook x360 1040 G6</v>
          </cell>
          <cell r="D1025" t="str">
            <v>Light (13"-14")</v>
          </cell>
          <cell r="E1025" t="str">
            <v>Commercial</v>
          </cell>
          <cell r="F1025" t="str">
            <v>Intel</v>
          </cell>
          <cell r="G1025" t="str">
            <v>Whiskey Lake</v>
          </cell>
          <cell r="H1025" t="str">
            <v>Int</v>
          </cell>
          <cell r="I1025">
            <v>14</v>
          </cell>
          <cell r="J1025" t="str">
            <v>1920x1080/3840x2160</v>
          </cell>
          <cell r="K1025" t="str">
            <v>Touch</v>
          </cell>
          <cell r="L1025" t="str">
            <v>Standard</v>
          </cell>
          <cell r="M1025" t="str">
            <v>_1</v>
          </cell>
          <cell r="P1025">
            <v>1</v>
          </cell>
          <cell r="R1025">
            <v>1</v>
          </cell>
          <cell r="U1025">
            <v>1</v>
          </cell>
          <cell r="W1025">
            <v>1</v>
          </cell>
          <cell r="AA1025">
            <v>1</v>
          </cell>
          <cell r="AB1025">
            <v>1</v>
          </cell>
          <cell r="AI1025">
            <v>1</v>
          </cell>
        </row>
        <row r="1026">
          <cell r="C1026" t="str">
            <v>Elitebook x360 1040 G7</v>
          </cell>
          <cell r="D1026" t="str">
            <v>Light (13"-14")</v>
          </cell>
          <cell r="E1026" t="str">
            <v>Commercial</v>
          </cell>
          <cell r="F1026" t="str">
            <v>Intel</v>
          </cell>
          <cell r="G1026" t="str">
            <v>Comet Lake</v>
          </cell>
          <cell r="H1026" t="str">
            <v>Int</v>
          </cell>
          <cell r="I1026">
            <v>14</v>
          </cell>
          <cell r="J1026" t="str">
            <v>1920x1080/3840x2160</v>
          </cell>
          <cell r="K1026" t="str">
            <v>Touch</v>
          </cell>
          <cell r="L1026" t="str">
            <v>Standard</v>
          </cell>
          <cell r="M1026" t="str">
            <v>_9</v>
          </cell>
          <cell r="P1026">
            <v>1</v>
          </cell>
          <cell r="R1026">
            <v>1</v>
          </cell>
          <cell r="U1026">
            <v>1</v>
          </cell>
          <cell r="W1026">
            <v>1</v>
          </cell>
          <cell r="AA1026">
            <v>1</v>
          </cell>
          <cell r="AB1026">
            <v>1</v>
          </cell>
          <cell r="AI1026">
            <v>1</v>
          </cell>
        </row>
        <row r="1027">
          <cell r="C1027" t="str">
            <v>Elitebook x360 1040 G8</v>
          </cell>
          <cell r="D1027" t="str">
            <v>Light (13"-14")</v>
          </cell>
          <cell r="E1027" t="str">
            <v>Commercial</v>
          </cell>
          <cell r="F1027" t="str">
            <v>Intel</v>
          </cell>
          <cell r="G1027" t="str">
            <v>Tiger Lake</v>
          </cell>
          <cell r="H1027" t="str">
            <v>Int</v>
          </cell>
          <cell r="I1027">
            <v>14</v>
          </cell>
          <cell r="J1027" t="str">
            <v>1920x1080/3840x2160</v>
          </cell>
          <cell r="K1027" t="str">
            <v>Touch</v>
          </cell>
          <cell r="L1027" t="str">
            <v>Standard</v>
          </cell>
          <cell r="M1027" t="str">
            <v>_17</v>
          </cell>
          <cell r="P1027">
            <v>1</v>
          </cell>
          <cell r="R1027">
            <v>1</v>
          </cell>
          <cell r="U1027">
            <v>1</v>
          </cell>
          <cell r="W1027">
            <v>1</v>
          </cell>
          <cell r="AA1027">
            <v>1</v>
          </cell>
          <cell r="AB1027">
            <v>1</v>
          </cell>
          <cell r="AI1027">
            <v>1</v>
          </cell>
        </row>
        <row r="1028">
          <cell r="C1028" t="str">
            <v>EliteBook x360 830 G5</v>
          </cell>
          <cell r="D1028" t="str">
            <v>Light (13"-14")</v>
          </cell>
          <cell r="E1028" t="str">
            <v>Commercial</v>
          </cell>
          <cell r="F1028" t="str">
            <v>Intel</v>
          </cell>
          <cell r="G1028" t="str">
            <v>Kaby Lake Refresh</v>
          </cell>
          <cell r="H1028" t="str">
            <v>Int</v>
          </cell>
          <cell r="I1028">
            <v>13</v>
          </cell>
          <cell r="J1028" t="str">
            <v>1920x1080</v>
          </cell>
          <cell r="K1028" t="str">
            <v>Touch</v>
          </cell>
          <cell r="L1028" t="str">
            <v>Standard</v>
          </cell>
          <cell r="M1028" t="str">
            <v>_1</v>
          </cell>
          <cell r="P1028">
            <v>1</v>
          </cell>
          <cell r="R1028">
            <v>1</v>
          </cell>
          <cell r="U1028">
            <v>1</v>
          </cell>
          <cell r="W1028">
            <v>1</v>
          </cell>
          <cell r="AA1028">
            <v>1</v>
          </cell>
          <cell r="AB1028">
            <v>1</v>
          </cell>
          <cell r="AE1028">
            <v>1</v>
          </cell>
          <cell r="AI1028">
            <v>1</v>
          </cell>
        </row>
        <row r="1029">
          <cell r="C1029" t="str">
            <v>EliteBook x360 830 G6</v>
          </cell>
          <cell r="D1029" t="str">
            <v>Light (13"-14")</v>
          </cell>
          <cell r="E1029" t="str">
            <v>Commercial</v>
          </cell>
          <cell r="F1029" t="str">
            <v>Intel</v>
          </cell>
          <cell r="G1029" t="str">
            <v>Whiskey Lake</v>
          </cell>
          <cell r="H1029" t="str">
            <v>Int</v>
          </cell>
          <cell r="I1029">
            <v>13</v>
          </cell>
          <cell r="J1029" t="str">
            <v>1920x1080</v>
          </cell>
          <cell r="K1029" t="str">
            <v>Touch</v>
          </cell>
          <cell r="L1029" t="str">
            <v>Standard</v>
          </cell>
          <cell r="M1029" t="str">
            <v>_1</v>
          </cell>
          <cell r="P1029">
            <v>1</v>
          </cell>
          <cell r="R1029">
            <v>1</v>
          </cell>
          <cell r="U1029">
            <v>1</v>
          </cell>
          <cell r="W1029">
            <v>1</v>
          </cell>
          <cell r="AA1029">
            <v>1</v>
          </cell>
          <cell r="AB1029">
            <v>1</v>
          </cell>
          <cell r="AE1029">
            <v>1</v>
          </cell>
          <cell r="AI1029">
            <v>1</v>
          </cell>
        </row>
        <row r="1030">
          <cell r="C1030" t="str">
            <v>EliteBook x360 830 G7</v>
          </cell>
          <cell r="D1030" t="str">
            <v>Light (13"-14")</v>
          </cell>
          <cell r="E1030" t="str">
            <v>Commercial</v>
          </cell>
          <cell r="F1030" t="str">
            <v>Intel</v>
          </cell>
          <cell r="G1030" t="str">
            <v>Comet Lake</v>
          </cell>
          <cell r="H1030" t="str">
            <v>Int</v>
          </cell>
          <cell r="I1030">
            <v>13</v>
          </cell>
          <cell r="J1030" t="str">
            <v>1920x1080</v>
          </cell>
          <cell r="K1030" t="str">
            <v>Touch</v>
          </cell>
          <cell r="L1030" t="str">
            <v>Standard</v>
          </cell>
          <cell r="M1030" t="str">
            <v>_9</v>
          </cell>
          <cell r="P1030">
            <v>1</v>
          </cell>
          <cell r="R1030">
            <v>1</v>
          </cell>
          <cell r="U1030">
            <v>1</v>
          </cell>
          <cell r="W1030">
            <v>1</v>
          </cell>
          <cell r="AA1030">
            <v>1</v>
          </cell>
          <cell r="AB1030">
            <v>1</v>
          </cell>
          <cell r="AE1030">
            <v>1</v>
          </cell>
          <cell r="AI1030">
            <v>1</v>
          </cell>
        </row>
        <row r="1031">
          <cell r="C1031" t="str">
            <v>Envy 13-ab000</v>
          </cell>
          <cell r="D1031" t="str">
            <v>Light (13"-14")</v>
          </cell>
          <cell r="E1031" t="str">
            <v>Consumer</v>
          </cell>
          <cell r="F1031" t="str">
            <v>Intel</v>
          </cell>
          <cell r="G1031" t="str">
            <v>Kaby Lake</v>
          </cell>
          <cell r="H1031" t="str">
            <v>Int</v>
          </cell>
          <cell r="I1031">
            <v>13</v>
          </cell>
          <cell r="J1031" t="str">
            <v>1920x1080/3200x1800</v>
          </cell>
          <cell r="L1031" t="str">
            <v>Standard</v>
          </cell>
          <cell r="M1031" t="str">
            <v>_1</v>
          </cell>
          <cell r="P1031">
            <v>1</v>
          </cell>
          <cell r="R1031">
            <v>1</v>
          </cell>
          <cell r="W1031">
            <v>1</v>
          </cell>
          <cell r="AE1031">
            <v>1</v>
          </cell>
          <cell r="AI1031">
            <v>1</v>
          </cell>
        </row>
        <row r="1032">
          <cell r="C1032" t="str">
            <v>Envy 13-ad000</v>
          </cell>
          <cell r="D1032" t="str">
            <v>Light (13"-14")</v>
          </cell>
          <cell r="E1032" t="str">
            <v>Consumer</v>
          </cell>
          <cell r="F1032" t="str">
            <v>Intel</v>
          </cell>
          <cell r="G1032" t="str">
            <v>Kaby Lake</v>
          </cell>
          <cell r="H1032" t="str">
            <v>Int</v>
          </cell>
          <cell r="I1032">
            <v>13</v>
          </cell>
          <cell r="J1032" t="str">
            <v>1920x1080</v>
          </cell>
          <cell r="L1032" t="str">
            <v>Standard</v>
          </cell>
          <cell r="M1032" t="str">
            <v>_1</v>
          </cell>
          <cell r="P1032">
            <v>1</v>
          </cell>
          <cell r="R1032">
            <v>1</v>
          </cell>
          <cell r="W1032">
            <v>1</v>
          </cell>
          <cell r="AE1032">
            <v>1</v>
          </cell>
          <cell r="AI1032">
            <v>1</v>
          </cell>
        </row>
        <row r="1033">
          <cell r="C1033" t="str">
            <v>Envy 13-ad100</v>
          </cell>
          <cell r="D1033" t="str">
            <v>Light (13"-14")</v>
          </cell>
          <cell r="E1033" t="str">
            <v>Consumer</v>
          </cell>
          <cell r="F1033" t="str">
            <v>Intel</v>
          </cell>
          <cell r="G1033" t="str">
            <v>Kaby Lake Refresh</v>
          </cell>
          <cell r="H1033" t="str">
            <v>Int</v>
          </cell>
          <cell r="I1033">
            <v>13</v>
          </cell>
          <cell r="J1033" t="str">
            <v>1920x1080</v>
          </cell>
          <cell r="L1033" t="str">
            <v>Standard</v>
          </cell>
          <cell r="M1033" t="str">
            <v>_1</v>
          </cell>
          <cell r="P1033">
            <v>1</v>
          </cell>
          <cell r="R1033">
            <v>1</v>
          </cell>
          <cell r="W1033">
            <v>1</v>
          </cell>
          <cell r="AE1033">
            <v>1</v>
          </cell>
          <cell r="AI1033">
            <v>1</v>
          </cell>
        </row>
        <row r="1034">
          <cell r="C1034" t="str">
            <v>Envy 13-ah0000</v>
          </cell>
          <cell r="D1034" t="str">
            <v>Light (13"-14")</v>
          </cell>
          <cell r="E1034" t="str">
            <v>Consumer</v>
          </cell>
          <cell r="F1034" t="str">
            <v>Intel</v>
          </cell>
          <cell r="G1034" t="str">
            <v>Kaby Lake Refresh</v>
          </cell>
          <cell r="H1034" t="str">
            <v>Int</v>
          </cell>
          <cell r="I1034">
            <v>13</v>
          </cell>
          <cell r="J1034" t="str">
            <v>1920x1080/3840x2160</v>
          </cell>
          <cell r="L1034" t="str">
            <v>Standard</v>
          </cell>
          <cell r="M1034" t="str">
            <v>_1</v>
          </cell>
          <cell r="P1034">
            <v>1</v>
          </cell>
          <cell r="R1034">
            <v>1</v>
          </cell>
          <cell r="W1034">
            <v>1</v>
          </cell>
          <cell r="AE1034">
            <v>1</v>
          </cell>
          <cell r="AI1034">
            <v>1</v>
          </cell>
        </row>
        <row r="1035">
          <cell r="C1035" t="str">
            <v>Envy 13-ah1000</v>
          </cell>
          <cell r="D1035" t="str">
            <v>Light (13"-14")</v>
          </cell>
          <cell r="E1035" t="str">
            <v>Consumer</v>
          </cell>
          <cell r="F1035" t="str">
            <v>Intel</v>
          </cell>
          <cell r="G1035" t="str">
            <v>Kaby Lake Refresh</v>
          </cell>
          <cell r="H1035" t="str">
            <v>MX150</v>
          </cell>
          <cell r="I1035">
            <v>13</v>
          </cell>
          <cell r="J1035" t="str">
            <v>1920x1080/3840x2160</v>
          </cell>
          <cell r="L1035" t="str">
            <v>Standard</v>
          </cell>
          <cell r="M1035" t="str">
            <v>_1</v>
          </cell>
          <cell r="P1035">
            <v>1</v>
          </cell>
          <cell r="S1035">
            <v>1</v>
          </cell>
          <cell r="W1035">
            <v>1</v>
          </cell>
          <cell r="AI1035">
            <v>1</v>
          </cell>
        </row>
        <row r="1036">
          <cell r="C1036" t="str">
            <v>Envy 13-aq0000</v>
          </cell>
          <cell r="D1036" t="str">
            <v>Light (13"-14")</v>
          </cell>
          <cell r="E1036" t="str">
            <v>Consumer</v>
          </cell>
          <cell r="F1036" t="str">
            <v>Intel</v>
          </cell>
          <cell r="G1036" t="str">
            <v>Whiskey Lake</v>
          </cell>
          <cell r="H1036" t="str">
            <v>MX250</v>
          </cell>
          <cell r="I1036">
            <v>13</v>
          </cell>
          <cell r="J1036" t="str">
            <v>1920x1080/3840x2160</v>
          </cell>
          <cell r="L1036" t="str">
            <v>Standard</v>
          </cell>
          <cell r="M1036" t="str">
            <v>_1</v>
          </cell>
          <cell r="P1036">
            <v>1</v>
          </cell>
          <cell r="S1036">
            <v>1</v>
          </cell>
          <cell r="W1036">
            <v>1</v>
          </cell>
          <cell r="AI1036">
            <v>1</v>
          </cell>
        </row>
        <row r="1037">
          <cell r="C1037" t="str">
            <v>Envy 13-aq1000</v>
          </cell>
          <cell r="D1037" t="str">
            <v>Light (13"-14")</v>
          </cell>
          <cell r="E1037" t="str">
            <v>Consumer</v>
          </cell>
          <cell r="F1037" t="str">
            <v>Intel</v>
          </cell>
          <cell r="G1037" t="str">
            <v>Ice Lake</v>
          </cell>
          <cell r="H1037" t="str">
            <v>Int</v>
          </cell>
          <cell r="I1037">
            <v>13</v>
          </cell>
          <cell r="J1037" t="str">
            <v>1920x1080/3840x2160</v>
          </cell>
          <cell r="L1037" t="str">
            <v>Standard</v>
          </cell>
          <cell r="M1037" t="str">
            <v>_6</v>
          </cell>
          <cell r="P1037">
            <v>1</v>
          </cell>
          <cell r="R1037">
            <v>1</v>
          </cell>
          <cell r="W1037">
            <v>1</v>
          </cell>
          <cell r="AE1037">
            <v>1</v>
          </cell>
          <cell r="AI1037">
            <v>1</v>
          </cell>
        </row>
        <row r="1038">
          <cell r="C1038" t="str">
            <v>Envy 13-ba0000</v>
          </cell>
          <cell r="D1038" t="str">
            <v>Light (13"-14")</v>
          </cell>
          <cell r="E1038" t="str">
            <v>Consumer</v>
          </cell>
          <cell r="F1038" t="str">
            <v>Intel</v>
          </cell>
          <cell r="G1038" t="str">
            <v>Comet Lake</v>
          </cell>
          <cell r="H1038" t="str">
            <v>Int/MX350</v>
          </cell>
          <cell r="I1038">
            <v>13</v>
          </cell>
          <cell r="J1038" t="str">
            <v>1920x1080</v>
          </cell>
          <cell r="L1038" t="str">
            <v>Standard</v>
          </cell>
          <cell r="M1038" t="str">
            <v>_7</v>
          </cell>
          <cell r="N1038" t="str">
            <v>7 20</v>
          </cell>
          <cell r="P1038">
            <v>1</v>
          </cell>
          <cell r="R1038">
            <v>1</v>
          </cell>
          <cell r="S1038">
            <v>1</v>
          </cell>
          <cell r="W1038">
            <v>1</v>
          </cell>
          <cell r="AI1038">
            <v>1</v>
          </cell>
        </row>
        <row r="1039">
          <cell r="C1039" t="str">
            <v>Envy 13-ba1000</v>
          </cell>
          <cell r="D1039" t="str">
            <v>Light (13"-14")</v>
          </cell>
          <cell r="E1039" t="str">
            <v>Consumer</v>
          </cell>
          <cell r="F1039" t="str">
            <v>Intel</v>
          </cell>
          <cell r="G1039" t="str">
            <v>Tiger Lake</v>
          </cell>
          <cell r="H1039" t="str">
            <v>Int/MX450</v>
          </cell>
          <cell r="I1039">
            <v>13</v>
          </cell>
          <cell r="J1039" t="str">
            <v>1920x1080</v>
          </cell>
          <cell r="L1039" t="str">
            <v>Standard</v>
          </cell>
          <cell r="M1039" t="str">
            <v>_12</v>
          </cell>
          <cell r="P1039">
            <v>1</v>
          </cell>
          <cell r="R1039">
            <v>1</v>
          </cell>
          <cell r="S1039">
            <v>1</v>
          </cell>
          <cell r="W1039">
            <v>1</v>
          </cell>
          <cell r="AI1039">
            <v>1</v>
          </cell>
        </row>
        <row r="1040">
          <cell r="C1040" t="str">
            <v>Envy 13-d100</v>
          </cell>
          <cell r="D1040" t="str">
            <v>Light (13"-14")</v>
          </cell>
          <cell r="E1040" t="str">
            <v>Consumer</v>
          </cell>
          <cell r="F1040" t="str">
            <v>Intel</v>
          </cell>
          <cell r="G1040" t="str">
            <v>Skylake</v>
          </cell>
          <cell r="H1040" t="str">
            <v>Int</v>
          </cell>
          <cell r="I1040">
            <v>13</v>
          </cell>
          <cell r="J1040" t="str">
            <v>1920x1080/3200x1800</v>
          </cell>
          <cell r="L1040" t="str">
            <v>Standard</v>
          </cell>
          <cell r="M1040" t="str">
            <v>_1</v>
          </cell>
          <cell r="P1040">
            <v>1</v>
          </cell>
          <cell r="R1040">
            <v>1</v>
          </cell>
          <cell r="W1040">
            <v>1</v>
          </cell>
          <cell r="AE1040">
            <v>1</v>
          </cell>
          <cell r="AI1040">
            <v>1</v>
          </cell>
        </row>
        <row r="1041">
          <cell r="C1041" t="str">
            <v>Envy 14-eb0000</v>
          </cell>
          <cell r="D1041" t="str">
            <v>Light (13"-14")</v>
          </cell>
          <cell r="E1041" t="str">
            <v>Consumer</v>
          </cell>
          <cell r="F1041" t="str">
            <v>Intel</v>
          </cell>
          <cell r="G1041" t="str">
            <v>Tiger Lake</v>
          </cell>
          <cell r="H1041" t="str">
            <v>GTX1650</v>
          </cell>
          <cell r="I1041">
            <v>14</v>
          </cell>
          <cell r="J1041" t="str">
            <v>1920x1080</v>
          </cell>
          <cell r="L1041" t="str">
            <v>Standard</v>
          </cell>
          <cell r="M1041" t="str">
            <v>_16</v>
          </cell>
          <cell r="P1041">
            <v>1</v>
          </cell>
          <cell r="T1041">
            <v>1</v>
          </cell>
          <cell r="W1041">
            <v>1</v>
          </cell>
          <cell r="AG1041">
            <v>1</v>
          </cell>
          <cell r="AI1041">
            <v>1</v>
          </cell>
        </row>
        <row r="1042">
          <cell r="C1042" t="str">
            <v>Envy 15-as000</v>
          </cell>
          <cell r="D1042" t="str">
            <v>Full Size LE (15"&gt;, Int GPU)</v>
          </cell>
          <cell r="E1042" t="str">
            <v>Consumer</v>
          </cell>
          <cell r="F1042" t="str">
            <v>Intel</v>
          </cell>
          <cell r="G1042" t="str">
            <v>Skylake</v>
          </cell>
          <cell r="H1042" t="str">
            <v>Int</v>
          </cell>
          <cell r="I1042">
            <v>15</v>
          </cell>
          <cell r="J1042" t="str">
            <v>3840x2160</v>
          </cell>
          <cell r="L1042" t="str">
            <v>Standard</v>
          </cell>
          <cell r="M1042" t="str">
            <v>_1</v>
          </cell>
          <cell r="P1042">
            <v>1</v>
          </cell>
          <cell r="R1042">
            <v>1</v>
          </cell>
          <cell r="X1042">
            <v>1</v>
          </cell>
          <cell r="AF1042">
            <v>1</v>
          </cell>
          <cell r="AH1042">
            <v>1</v>
          </cell>
        </row>
        <row r="1043">
          <cell r="C1043" t="str">
            <v>Envy 15-as100</v>
          </cell>
          <cell r="D1043" t="str">
            <v>Full Size LE (15"&gt;, Int GPU)</v>
          </cell>
          <cell r="E1043" t="str">
            <v>Consumer</v>
          </cell>
          <cell r="F1043" t="str">
            <v>Intel</v>
          </cell>
          <cell r="G1043" t="str">
            <v>Kaby Lake</v>
          </cell>
          <cell r="H1043" t="str">
            <v>Int</v>
          </cell>
          <cell r="I1043">
            <v>15</v>
          </cell>
          <cell r="J1043" t="str">
            <v>1920x1080/3840x2160</v>
          </cell>
          <cell r="L1043" t="str">
            <v>Standard</v>
          </cell>
          <cell r="M1043" t="str">
            <v>_1</v>
          </cell>
          <cell r="P1043">
            <v>1</v>
          </cell>
          <cell r="R1043">
            <v>1</v>
          </cell>
          <cell r="X1043">
            <v>1</v>
          </cell>
          <cell r="AF1043">
            <v>1</v>
          </cell>
          <cell r="AH1043">
            <v>1</v>
          </cell>
        </row>
        <row r="1044">
          <cell r="C1044" t="str">
            <v>Envy 15-ep0000</v>
          </cell>
          <cell r="D1044" t="str">
            <v>Full Size GM (15"&gt; Gamer GPU)</v>
          </cell>
          <cell r="E1044" t="str">
            <v>Consumer</v>
          </cell>
          <cell r="F1044" t="str">
            <v>Intel</v>
          </cell>
          <cell r="G1044" t="str">
            <v>Comet Lake-H</v>
          </cell>
          <cell r="H1044" t="str">
            <v>GTX1660</v>
          </cell>
          <cell r="I1044">
            <v>15</v>
          </cell>
          <cell r="J1044" t="str">
            <v>3840x2160</v>
          </cell>
          <cell r="K1044" t="str">
            <v>Touch</v>
          </cell>
          <cell r="L1044" t="str">
            <v>Standard</v>
          </cell>
          <cell r="M1044" t="str">
            <v>_7</v>
          </cell>
          <cell r="N1044" t="str">
            <v>7 20</v>
          </cell>
          <cell r="Q1044">
            <v>1</v>
          </cell>
          <cell r="T1044">
            <v>1</v>
          </cell>
          <cell r="X1044">
            <v>1</v>
          </cell>
          <cell r="AG1044">
            <v>1</v>
          </cell>
          <cell r="AH1044">
            <v>1</v>
          </cell>
        </row>
        <row r="1045">
          <cell r="C1045" t="str">
            <v>Envy 17-ae000</v>
          </cell>
          <cell r="D1045" t="str">
            <v>Full Size GM (15"&gt; Gamer GPU)</v>
          </cell>
          <cell r="E1045" t="str">
            <v>Consumer</v>
          </cell>
          <cell r="F1045" t="str">
            <v>Intel</v>
          </cell>
          <cell r="G1045" t="str">
            <v>Kaby Lake</v>
          </cell>
          <cell r="H1045" t="str">
            <v>GT940</v>
          </cell>
          <cell r="I1045">
            <v>17</v>
          </cell>
          <cell r="J1045" t="str">
            <v>1920x1080/3840x2160</v>
          </cell>
          <cell r="L1045" t="str">
            <v>Standard</v>
          </cell>
          <cell r="M1045" t="str">
            <v>_1</v>
          </cell>
          <cell r="P1045">
            <v>1</v>
          </cell>
          <cell r="S1045">
            <v>1</v>
          </cell>
          <cell r="Y1045">
            <v>1</v>
          </cell>
          <cell r="AG1045">
            <v>1</v>
          </cell>
          <cell r="AH1045">
            <v>1</v>
          </cell>
        </row>
        <row r="1046">
          <cell r="C1046" t="str">
            <v>Envy 17-ae100</v>
          </cell>
          <cell r="D1046" t="str">
            <v>Full Size MS (15"&gt;, Mainstream Ex. GPU)</v>
          </cell>
          <cell r="E1046" t="str">
            <v>Consumer</v>
          </cell>
          <cell r="F1046" t="str">
            <v>Intel</v>
          </cell>
          <cell r="G1046" t="str">
            <v>Kaby Lake Refresh</v>
          </cell>
          <cell r="H1046" t="str">
            <v>MX150</v>
          </cell>
          <cell r="I1046">
            <v>17</v>
          </cell>
          <cell r="J1046" t="str">
            <v>1920x1080/3840x2160</v>
          </cell>
          <cell r="L1046" t="str">
            <v>Standard</v>
          </cell>
          <cell r="M1046" t="str">
            <v>_1</v>
          </cell>
          <cell r="P1046">
            <v>1</v>
          </cell>
          <cell r="S1046">
            <v>1</v>
          </cell>
          <cell r="Y1046">
            <v>1</v>
          </cell>
          <cell r="AG1046">
            <v>1</v>
          </cell>
          <cell r="AH1046">
            <v>1</v>
          </cell>
        </row>
        <row r="1047">
          <cell r="C1047" t="str">
            <v>Envy 17-bw0000</v>
          </cell>
          <cell r="D1047" t="str">
            <v>Full Size MS (15"&gt;, Mainstream Ex. GPU)</v>
          </cell>
          <cell r="E1047" t="str">
            <v>Consumer</v>
          </cell>
          <cell r="F1047" t="str">
            <v>Intel</v>
          </cell>
          <cell r="G1047" t="str">
            <v>Kaby Lake Refresh</v>
          </cell>
          <cell r="H1047" t="str">
            <v>MX150</v>
          </cell>
          <cell r="I1047">
            <v>17</v>
          </cell>
          <cell r="J1047" t="str">
            <v>1920x1080/3840x2160</v>
          </cell>
          <cell r="L1047" t="str">
            <v>Standard</v>
          </cell>
          <cell r="M1047" t="str">
            <v>_1</v>
          </cell>
          <cell r="P1047">
            <v>1</v>
          </cell>
          <cell r="S1047">
            <v>1</v>
          </cell>
          <cell r="Y1047">
            <v>1</v>
          </cell>
          <cell r="AG1047">
            <v>1</v>
          </cell>
          <cell r="AH1047">
            <v>1</v>
          </cell>
        </row>
        <row r="1048">
          <cell r="C1048" t="str">
            <v>Envy 17-ce0000</v>
          </cell>
          <cell r="D1048" t="str">
            <v>Full Size MS (15"&gt;, Mainstream Ex. GPU)</v>
          </cell>
          <cell r="E1048" t="str">
            <v>Consumer</v>
          </cell>
          <cell r="F1048" t="str">
            <v>Intel</v>
          </cell>
          <cell r="G1048" t="str">
            <v>Whiskey Lake</v>
          </cell>
          <cell r="H1048" t="str">
            <v>MX250</v>
          </cell>
          <cell r="I1048">
            <v>17</v>
          </cell>
          <cell r="J1048" t="str">
            <v>1920x1080</v>
          </cell>
          <cell r="L1048" t="str">
            <v>Standard</v>
          </cell>
          <cell r="M1048" t="str">
            <v>_1</v>
          </cell>
          <cell r="P1048">
            <v>1</v>
          </cell>
          <cell r="S1048">
            <v>1</v>
          </cell>
          <cell r="Y1048">
            <v>1</v>
          </cell>
          <cell r="AG1048">
            <v>1</v>
          </cell>
          <cell r="AH1048">
            <v>1</v>
          </cell>
        </row>
        <row r="1049">
          <cell r="C1049" t="str">
            <v>Envy 17-ce1000</v>
          </cell>
          <cell r="D1049" t="str">
            <v>Full Size MS (15"&gt;, Mainstream Ex. GPU)</v>
          </cell>
          <cell r="E1049" t="str">
            <v>Consumer</v>
          </cell>
          <cell r="F1049" t="str">
            <v>Intel</v>
          </cell>
          <cell r="G1049" t="str">
            <v>Comet Lake</v>
          </cell>
          <cell r="H1049" t="str">
            <v>MX250</v>
          </cell>
          <cell r="I1049">
            <v>17</v>
          </cell>
          <cell r="J1049" t="str">
            <v>1920x1080</v>
          </cell>
          <cell r="L1049" t="str">
            <v>Standard</v>
          </cell>
          <cell r="M1049" t="str">
            <v>_5</v>
          </cell>
          <cell r="N1049" t="str">
            <v>5 20</v>
          </cell>
          <cell r="P1049">
            <v>1</v>
          </cell>
          <cell r="S1049">
            <v>1</v>
          </cell>
          <cell r="Y1049">
            <v>1</v>
          </cell>
          <cell r="AG1049">
            <v>1</v>
          </cell>
          <cell r="AH1049">
            <v>1</v>
          </cell>
        </row>
        <row r="1050">
          <cell r="C1050" t="str">
            <v>Envy 17-cg0000</v>
          </cell>
          <cell r="D1050" t="str">
            <v>Full Size MS (15"&gt;, Mainstream Ex. GPU)</v>
          </cell>
          <cell r="E1050" t="str">
            <v>Consumer</v>
          </cell>
          <cell r="F1050" t="str">
            <v>Intel</v>
          </cell>
          <cell r="G1050" t="str">
            <v>Ice Lake</v>
          </cell>
          <cell r="H1050" t="str">
            <v>MX330</v>
          </cell>
          <cell r="I1050">
            <v>17</v>
          </cell>
          <cell r="J1050" t="str">
            <v>1920x1080</v>
          </cell>
          <cell r="L1050" t="str">
            <v>Standard</v>
          </cell>
          <cell r="M1050" t="str">
            <v>_7</v>
          </cell>
          <cell r="N1050" t="str">
            <v>7 20</v>
          </cell>
          <cell r="P1050">
            <v>1</v>
          </cell>
          <cell r="S1050">
            <v>1</v>
          </cell>
          <cell r="Y1050">
            <v>1</v>
          </cell>
          <cell r="AG1050">
            <v>1</v>
          </cell>
          <cell r="AH1050">
            <v>1</v>
          </cell>
        </row>
        <row r="1051">
          <cell r="C1051" t="str">
            <v>Envy 17-cg1000</v>
          </cell>
          <cell r="D1051" t="str">
            <v>Full Size MS (15"&gt;, Mainstream Ex. GPU)</v>
          </cell>
          <cell r="E1051" t="str">
            <v>Consumer</v>
          </cell>
          <cell r="F1051" t="str">
            <v>Intel</v>
          </cell>
          <cell r="G1051" t="str">
            <v>Tiger Lake</v>
          </cell>
          <cell r="H1051" t="str">
            <v>Int/MX450</v>
          </cell>
          <cell r="I1051">
            <v>17</v>
          </cell>
          <cell r="J1051" t="str">
            <v>1920x1080</v>
          </cell>
          <cell r="L1051" t="str">
            <v>Standard</v>
          </cell>
          <cell r="M1051" t="str">
            <v>_13</v>
          </cell>
          <cell r="P1051">
            <v>1</v>
          </cell>
          <cell r="R1051">
            <v>1</v>
          </cell>
          <cell r="S1051">
            <v>1</v>
          </cell>
          <cell r="Y1051">
            <v>1</v>
          </cell>
          <cell r="AF1051">
            <v>1</v>
          </cell>
          <cell r="AG1051">
            <v>1</v>
          </cell>
          <cell r="AH1051">
            <v>1</v>
          </cell>
        </row>
        <row r="1052">
          <cell r="C1052" t="str">
            <v>Envy 17-r100</v>
          </cell>
          <cell r="D1052" t="str">
            <v>Full Size GM (15"&gt; Gamer GPU)</v>
          </cell>
          <cell r="E1052" t="str">
            <v>Consumer</v>
          </cell>
          <cell r="F1052" t="str">
            <v>Intel</v>
          </cell>
          <cell r="G1052" t="str">
            <v>Skylake</v>
          </cell>
          <cell r="H1052" t="str">
            <v>GTX950</v>
          </cell>
          <cell r="I1052">
            <v>17</v>
          </cell>
          <cell r="J1052" t="str">
            <v>1920x1080</v>
          </cell>
          <cell r="L1052" t="str">
            <v>Standard</v>
          </cell>
          <cell r="M1052" t="str">
            <v>_1</v>
          </cell>
          <cell r="P1052">
            <v>1</v>
          </cell>
          <cell r="T1052">
            <v>1</v>
          </cell>
          <cell r="Y1052">
            <v>1</v>
          </cell>
          <cell r="AG1052">
            <v>1</v>
          </cell>
          <cell r="AH1052">
            <v>1</v>
          </cell>
        </row>
        <row r="1053">
          <cell r="C1053" t="str">
            <v>Envy x360 13-ag0000</v>
          </cell>
          <cell r="D1053" t="str">
            <v>Light (13"-14")</v>
          </cell>
          <cell r="E1053" t="str">
            <v>Consumer</v>
          </cell>
          <cell r="F1053" t="str">
            <v>AMD</v>
          </cell>
          <cell r="G1053" t="str">
            <v>Ryzen</v>
          </cell>
          <cell r="H1053" t="str">
            <v>Int</v>
          </cell>
          <cell r="I1053">
            <v>13</v>
          </cell>
          <cell r="J1053" t="str">
            <v>1920x1080</v>
          </cell>
          <cell r="K1053" t="str">
            <v>Touch</v>
          </cell>
          <cell r="L1053" t="str">
            <v>Standard</v>
          </cell>
          <cell r="M1053" t="str">
            <v>_1</v>
          </cell>
          <cell r="P1053">
            <v>1</v>
          </cell>
          <cell r="R1053">
            <v>1</v>
          </cell>
          <cell r="U1053">
            <v>1</v>
          </cell>
          <cell r="W1053">
            <v>1</v>
          </cell>
          <cell r="AE1053">
            <v>1</v>
          </cell>
          <cell r="AI1053">
            <v>1</v>
          </cell>
        </row>
        <row r="1054">
          <cell r="C1054" t="str">
            <v>Envy x360 13-ar0000</v>
          </cell>
          <cell r="D1054" t="str">
            <v>Light (13"-14")</v>
          </cell>
          <cell r="E1054" t="str">
            <v>Consumer</v>
          </cell>
          <cell r="F1054" t="str">
            <v>AMD</v>
          </cell>
          <cell r="G1054" t="str">
            <v>Picasso</v>
          </cell>
          <cell r="H1054" t="str">
            <v>Int</v>
          </cell>
          <cell r="I1054">
            <v>13</v>
          </cell>
          <cell r="J1054" t="str">
            <v>1920x1080</v>
          </cell>
          <cell r="K1054" t="str">
            <v>Touch</v>
          </cell>
          <cell r="L1054" t="str">
            <v>Standard</v>
          </cell>
          <cell r="M1054" t="str">
            <v>_1</v>
          </cell>
          <cell r="P1054">
            <v>1</v>
          </cell>
          <cell r="R1054">
            <v>1</v>
          </cell>
          <cell r="U1054">
            <v>1</v>
          </cell>
          <cell r="W1054">
            <v>1</v>
          </cell>
          <cell r="AE1054">
            <v>1</v>
          </cell>
          <cell r="AI1054">
            <v>1</v>
          </cell>
        </row>
        <row r="1055">
          <cell r="C1055" t="str">
            <v>Envy x360 13-ay0000</v>
          </cell>
          <cell r="D1055" t="str">
            <v>Light (13"-14")</v>
          </cell>
          <cell r="E1055" t="str">
            <v>Consumer</v>
          </cell>
          <cell r="F1055" t="str">
            <v>AMD</v>
          </cell>
          <cell r="G1055" t="str">
            <v>Renior</v>
          </cell>
          <cell r="H1055" t="str">
            <v>Int</v>
          </cell>
          <cell r="I1055">
            <v>13</v>
          </cell>
          <cell r="J1055" t="str">
            <v>1920x1080</v>
          </cell>
          <cell r="K1055" t="str">
            <v>Touch</v>
          </cell>
          <cell r="L1055" t="str">
            <v>Standard</v>
          </cell>
          <cell r="M1055" t="str">
            <v>_8</v>
          </cell>
          <cell r="N1055" t="str">
            <v>8 20</v>
          </cell>
          <cell r="P1055">
            <v>1</v>
          </cell>
          <cell r="R1055">
            <v>1</v>
          </cell>
          <cell r="U1055">
            <v>1</v>
          </cell>
          <cell r="W1055">
            <v>1</v>
          </cell>
          <cell r="AE1055">
            <v>1</v>
          </cell>
          <cell r="AI1055">
            <v>1</v>
          </cell>
        </row>
        <row r="1056">
          <cell r="C1056" t="str">
            <v>Envy x360 13-bd0000</v>
          </cell>
          <cell r="D1056" t="str">
            <v>Light (13"-14")</v>
          </cell>
          <cell r="E1056" t="str">
            <v>Consumer</v>
          </cell>
          <cell r="F1056" t="str">
            <v>Intel</v>
          </cell>
          <cell r="G1056" t="str">
            <v>Tiger Lake</v>
          </cell>
          <cell r="H1056" t="str">
            <v>Int</v>
          </cell>
          <cell r="I1056">
            <v>13</v>
          </cell>
          <cell r="J1056" t="str">
            <v>1920x1080</v>
          </cell>
          <cell r="K1056" t="str">
            <v>Touch</v>
          </cell>
          <cell r="L1056" t="str">
            <v>Standard</v>
          </cell>
          <cell r="M1056" t="str">
            <v>_17</v>
          </cell>
          <cell r="P1056">
            <v>1</v>
          </cell>
          <cell r="R1056">
            <v>1</v>
          </cell>
          <cell r="U1056">
            <v>1</v>
          </cell>
          <cell r="W1056">
            <v>1</v>
          </cell>
          <cell r="AE1056">
            <v>1</v>
          </cell>
          <cell r="AI1056">
            <v>1</v>
          </cell>
        </row>
        <row r="1057">
          <cell r="C1057" t="str">
            <v>Envy x360 13-ds0000</v>
          </cell>
          <cell r="D1057" t="str">
            <v>Light (13"-14")</v>
          </cell>
          <cell r="E1057" t="str">
            <v>Consumer</v>
          </cell>
          <cell r="F1057" t="str">
            <v>AMD</v>
          </cell>
          <cell r="G1057" t="str">
            <v>Picasso</v>
          </cell>
          <cell r="H1057" t="str">
            <v>Int</v>
          </cell>
          <cell r="I1057">
            <v>13</v>
          </cell>
          <cell r="J1057" t="str">
            <v>1920x1080</v>
          </cell>
          <cell r="K1057" t="str">
            <v>Touch</v>
          </cell>
          <cell r="L1057" t="str">
            <v>Standard</v>
          </cell>
          <cell r="M1057" t="str">
            <v>_3</v>
          </cell>
          <cell r="N1057" t="str">
            <v>3 20</v>
          </cell>
          <cell r="P1057">
            <v>1</v>
          </cell>
          <cell r="R1057">
            <v>1</v>
          </cell>
          <cell r="U1057">
            <v>1</v>
          </cell>
          <cell r="W1057">
            <v>1</v>
          </cell>
          <cell r="AE1057">
            <v>1</v>
          </cell>
          <cell r="AI1057">
            <v>1</v>
          </cell>
        </row>
        <row r="1058">
          <cell r="C1058" t="str">
            <v>Envy x360 15-aq000</v>
          </cell>
          <cell r="D1058" t="str">
            <v>Full Size LE (15"&gt;, Int GPU)</v>
          </cell>
          <cell r="E1058" t="str">
            <v>Consumer</v>
          </cell>
          <cell r="F1058" t="str">
            <v>Intel</v>
          </cell>
          <cell r="G1058" t="str">
            <v>Skylake</v>
          </cell>
          <cell r="H1058" t="str">
            <v>Int</v>
          </cell>
          <cell r="I1058">
            <v>15</v>
          </cell>
          <cell r="J1058" t="str">
            <v>1920x1080/3840x2160</v>
          </cell>
          <cell r="K1058" t="str">
            <v>Touch</v>
          </cell>
          <cell r="L1058" t="str">
            <v>Standard</v>
          </cell>
          <cell r="M1058" t="str">
            <v>_1</v>
          </cell>
          <cell r="P1058">
            <v>1</v>
          </cell>
          <cell r="R1058">
            <v>1</v>
          </cell>
          <cell r="U1058">
            <v>1</v>
          </cell>
          <cell r="X1058">
            <v>1</v>
          </cell>
          <cell r="AH1058">
            <v>1</v>
          </cell>
        </row>
        <row r="1059">
          <cell r="C1059" t="str">
            <v>Envy x360 15-aq100</v>
          </cell>
          <cell r="D1059" t="str">
            <v>Full Size LE (15"&gt;, Int GPU)</v>
          </cell>
          <cell r="E1059" t="str">
            <v>Consumer</v>
          </cell>
          <cell r="F1059" t="str">
            <v>Intel</v>
          </cell>
          <cell r="G1059" t="str">
            <v>Kaby Lake</v>
          </cell>
          <cell r="H1059" t="str">
            <v>Int</v>
          </cell>
          <cell r="I1059">
            <v>15</v>
          </cell>
          <cell r="J1059" t="str">
            <v>1920x1080/3840x2160</v>
          </cell>
          <cell r="K1059" t="str">
            <v>Touch</v>
          </cell>
          <cell r="L1059" t="str">
            <v>Standard</v>
          </cell>
          <cell r="M1059" t="str">
            <v>_1</v>
          </cell>
          <cell r="P1059">
            <v>1</v>
          </cell>
          <cell r="R1059">
            <v>1</v>
          </cell>
          <cell r="U1059">
            <v>1</v>
          </cell>
          <cell r="X1059">
            <v>1</v>
          </cell>
          <cell r="AH1059">
            <v>1</v>
          </cell>
        </row>
        <row r="1060">
          <cell r="C1060" t="str">
            <v>Envy x360 15-ar000</v>
          </cell>
          <cell r="D1060" t="str">
            <v>Full Size LE (15"&gt;, Int GPU)</v>
          </cell>
          <cell r="E1060" t="str">
            <v>Consumer</v>
          </cell>
          <cell r="F1060" t="str">
            <v>AMD</v>
          </cell>
          <cell r="G1060" t="str">
            <v>Stoney Ridge</v>
          </cell>
          <cell r="H1060" t="str">
            <v>Int</v>
          </cell>
          <cell r="I1060">
            <v>15</v>
          </cell>
          <cell r="J1060" t="str">
            <v>1920x1080</v>
          </cell>
          <cell r="K1060" t="str">
            <v>Touch</v>
          </cell>
          <cell r="L1060" t="str">
            <v>Standard</v>
          </cell>
          <cell r="M1060" t="str">
            <v>_1</v>
          </cell>
          <cell r="O1060">
            <v>1</v>
          </cell>
          <cell r="R1060">
            <v>1</v>
          </cell>
          <cell r="U1060">
            <v>1</v>
          </cell>
          <cell r="X1060">
            <v>1</v>
          </cell>
        </row>
        <row r="1061">
          <cell r="C1061" t="str">
            <v>Envy x360 15-ar100</v>
          </cell>
          <cell r="D1061" t="str">
            <v>Full Size LE (15"&gt;, Int GPU)</v>
          </cell>
          <cell r="E1061" t="str">
            <v>Consumer</v>
          </cell>
          <cell r="F1061" t="str">
            <v>AMD</v>
          </cell>
          <cell r="G1061" t="str">
            <v>Bristol Ridge</v>
          </cell>
          <cell r="H1061" t="str">
            <v>Int</v>
          </cell>
          <cell r="I1061">
            <v>15</v>
          </cell>
          <cell r="J1061" t="str">
            <v>1920x1080</v>
          </cell>
          <cell r="K1061" t="str">
            <v>Touch</v>
          </cell>
          <cell r="L1061" t="str">
            <v>Standard</v>
          </cell>
          <cell r="M1061" t="str">
            <v>_1</v>
          </cell>
          <cell r="P1061">
            <v>1</v>
          </cell>
          <cell r="R1061">
            <v>1</v>
          </cell>
          <cell r="U1061">
            <v>1</v>
          </cell>
          <cell r="X1061">
            <v>1</v>
          </cell>
          <cell r="AH1061">
            <v>1</v>
          </cell>
        </row>
        <row r="1062">
          <cell r="C1062" t="str">
            <v>Envy x360 15-bp000</v>
          </cell>
          <cell r="D1062" t="str">
            <v>Full Size LE (15"&gt;, Int GPU)</v>
          </cell>
          <cell r="E1062" t="str">
            <v>Consumer</v>
          </cell>
          <cell r="F1062" t="str">
            <v>Intel</v>
          </cell>
          <cell r="G1062" t="str">
            <v>Kaby Lake</v>
          </cell>
          <cell r="H1062" t="str">
            <v>Int</v>
          </cell>
          <cell r="I1062">
            <v>15</v>
          </cell>
          <cell r="J1062" t="str">
            <v>3840x2160</v>
          </cell>
          <cell r="K1062" t="str">
            <v>Touch</v>
          </cell>
          <cell r="L1062" t="str">
            <v>Standard</v>
          </cell>
          <cell r="M1062" t="str">
            <v>_1</v>
          </cell>
          <cell r="P1062">
            <v>1</v>
          </cell>
          <cell r="R1062">
            <v>1</v>
          </cell>
          <cell r="U1062">
            <v>1</v>
          </cell>
          <cell r="X1062">
            <v>1</v>
          </cell>
          <cell r="AH1062">
            <v>1</v>
          </cell>
        </row>
        <row r="1063">
          <cell r="C1063" t="str">
            <v>Envy x360 15-bp100</v>
          </cell>
          <cell r="D1063" t="str">
            <v>Full Size MS (15"&gt;, Mainstream Ex. GPU)</v>
          </cell>
          <cell r="E1063" t="str">
            <v>Consumer</v>
          </cell>
          <cell r="F1063" t="str">
            <v>Intel</v>
          </cell>
          <cell r="G1063" t="str">
            <v>Kaby Lake Refresh</v>
          </cell>
          <cell r="H1063" t="str">
            <v>Int/MX150</v>
          </cell>
          <cell r="I1063">
            <v>15</v>
          </cell>
          <cell r="J1063" t="str">
            <v>1920x1080/3840x2160</v>
          </cell>
          <cell r="K1063" t="str">
            <v>Touch</v>
          </cell>
          <cell r="L1063" t="str">
            <v>Standard</v>
          </cell>
          <cell r="M1063" t="str">
            <v>_1</v>
          </cell>
          <cell r="P1063">
            <v>1</v>
          </cell>
          <cell r="R1063">
            <v>1</v>
          </cell>
          <cell r="S1063">
            <v>1</v>
          </cell>
          <cell r="U1063">
            <v>1</v>
          </cell>
          <cell r="X1063">
            <v>1</v>
          </cell>
          <cell r="AG1063">
            <v>1</v>
          </cell>
          <cell r="AH1063">
            <v>1</v>
          </cell>
        </row>
        <row r="1064">
          <cell r="C1064" t="str">
            <v>Envy x360 15-bq000</v>
          </cell>
          <cell r="D1064" t="str">
            <v>Full Size LE (15"&gt;, Int GPU)</v>
          </cell>
          <cell r="E1064" t="str">
            <v>Consumer</v>
          </cell>
          <cell r="F1064" t="str">
            <v>AMD</v>
          </cell>
          <cell r="G1064" t="str">
            <v>Bristol Ridge</v>
          </cell>
          <cell r="H1064" t="str">
            <v>Int</v>
          </cell>
          <cell r="I1064">
            <v>15</v>
          </cell>
          <cell r="J1064" t="str">
            <v>1920x1080</v>
          </cell>
          <cell r="K1064" t="str">
            <v>Touch</v>
          </cell>
          <cell r="L1064" t="str">
            <v>Standard</v>
          </cell>
          <cell r="M1064" t="str">
            <v>_1</v>
          </cell>
          <cell r="P1064">
            <v>1</v>
          </cell>
          <cell r="R1064">
            <v>1</v>
          </cell>
          <cell r="U1064">
            <v>1</v>
          </cell>
          <cell r="X1064">
            <v>1</v>
          </cell>
          <cell r="AH1064">
            <v>1</v>
          </cell>
        </row>
        <row r="1065">
          <cell r="C1065" t="str">
            <v>Envy x360 15-bq000 Stoney</v>
          </cell>
          <cell r="D1065" t="str">
            <v>Full Size LE (15"&gt;, Int GPU)</v>
          </cell>
          <cell r="E1065" t="str">
            <v>Consumer</v>
          </cell>
          <cell r="F1065" t="str">
            <v>AMD</v>
          </cell>
          <cell r="G1065" t="str">
            <v>Stoney Ridge</v>
          </cell>
          <cell r="H1065" t="str">
            <v>Int</v>
          </cell>
          <cell r="I1065">
            <v>15</v>
          </cell>
          <cell r="J1065" t="str">
            <v>1920x1080</v>
          </cell>
          <cell r="K1065" t="str">
            <v>Touch</v>
          </cell>
          <cell r="L1065" t="str">
            <v>Standard</v>
          </cell>
          <cell r="M1065" t="str">
            <v>_1</v>
          </cell>
          <cell r="O1065">
            <v>1</v>
          </cell>
          <cell r="R1065">
            <v>1</v>
          </cell>
          <cell r="U1065">
            <v>1</v>
          </cell>
          <cell r="X1065">
            <v>1</v>
          </cell>
        </row>
        <row r="1066">
          <cell r="C1066" t="str">
            <v>Envy x360 15-bq100</v>
          </cell>
          <cell r="D1066" t="str">
            <v>Full Size LE (15"&gt;, Int GPU)</v>
          </cell>
          <cell r="E1066" t="str">
            <v>Consumer</v>
          </cell>
          <cell r="F1066" t="str">
            <v>AMD</v>
          </cell>
          <cell r="G1066" t="str">
            <v>Ryzen</v>
          </cell>
          <cell r="H1066" t="str">
            <v>Int</v>
          </cell>
          <cell r="I1066">
            <v>15</v>
          </cell>
          <cell r="J1066" t="str">
            <v>1920x1080</v>
          </cell>
          <cell r="K1066" t="str">
            <v>Touch</v>
          </cell>
          <cell r="L1066" t="str">
            <v>Standard</v>
          </cell>
          <cell r="M1066" t="str">
            <v>_1</v>
          </cell>
          <cell r="P1066">
            <v>1</v>
          </cell>
          <cell r="R1066">
            <v>1</v>
          </cell>
          <cell r="U1066">
            <v>1</v>
          </cell>
          <cell r="X1066">
            <v>1</v>
          </cell>
          <cell r="AH1066">
            <v>1</v>
          </cell>
        </row>
        <row r="1067">
          <cell r="C1067" t="str">
            <v>Envy x360 15-cn0000</v>
          </cell>
          <cell r="D1067" t="str">
            <v>Full Size MS (15"&gt;, Mainstream Ex. GPU)</v>
          </cell>
          <cell r="E1067" t="str">
            <v>Consumer</v>
          </cell>
          <cell r="F1067" t="str">
            <v>Intel</v>
          </cell>
          <cell r="G1067" t="str">
            <v>Kaby Lake Refresh</v>
          </cell>
          <cell r="H1067" t="str">
            <v>MX150</v>
          </cell>
          <cell r="I1067">
            <v>15</v>
          </cell>
          <cell r="J1067" t="str">
            <v>1920x1080/3840x2160</v>
          </cell>
          <cell r="K1067" t="str">
            <v>Touch</v>
          </cell>
          <cell r="L1067" t="str">
            <v>Standard</v>
          </cell>
          <cell r="M1067" t="str">
            <v>_1</v>
          </cell>
          <cell r="P1067">
            <v>1</v>
          </cell>
          <cell r="S1067">
            <v>1</v>
          </cell>
          <cell r="U1067">
            <v>1</v>
          </cell>
          <cell r="X1067">
            <v>1</v>
          </cell>
          <cell r="AG1067">
            <v>1</v>
          </cell>
          <cell r="AH1067">
            <v>1</v>
          </cell>
        </row>
        <row r="1068">
          <cell r="C1068" t="str">
            <v>Envy x360 15-cn1000</v>
          </cell>
          <cell r="D1068" t="str">
            <v>Full Size MS (15"&gt;, Mainstream Ex. GPU)</v>
          </cell>
          <cell r="E1068" t="str">
            <v>Consumer</v>
          </cell>
          <cell r="F1068" t="str">
            <v>Intel</v>
          </cell>
          <cell r="G1068" t="str">
            <v>Whiskey Lake</v>
          </cell>
          <cell r="H1068" t="str">
            <v>MX150</v>
          </cell>
          <cell r="I1068">
            <v>15</v>
          </cell>
          <cell r="J1068" t="str">
            <v>1920x1080/3840x2160</v>
          </cell>
          <cell r="K1068" t="str">
            <v>Touch</v>
          </cell>
          <cell r="L1068" t="str">
            <v>Standard</v>
          </cell>
          <cell r="M1068" t="str">
            <v>_1</v>
          </cell>
          <cell r="P1068">
            <v>1</v>
          </cell>
          <cell r="S1068">
            <v>1</v>
          </cell>
          <cell r="U1068">
            <v>1</v>
          </cell>
          <cell r="X1068">
            <v>1</v>
          </cell>
          <cell r="AG1068">
            <v>1</v>
          </cell>
          <cell r="AH1068">
            <v>1</v>
          </cell>
        </row>
        <row r="1069">
          <cell r="C1069" t="str">
            <v>Envy x360 15-cp0000</v>
          </cell>
          <cell r="D1069" t="str">
            <v>Full Size LE (15"&gt;, Int GPU)</v>
          </cell>
          <cell r="E1069" t="str">
            <v>Consumer</v>
          </cell>
          <cell r="F1069" t="str">
            <v>AMD</v>
          </cell>
          <cell r="G1069" t="str">
            <v>Ryzen</v>
          </cell>
          <cell r="H1069" t="str">
            <v>Int</v>
          </cell>
          <cell r="I1069">
            <v>15</v>
          </cell>
          <cell r="J1069" t="str">
            <v>1920x1080</v>
          </cell>
          <cell r="K1069" t="str">
            <v>Touch</v>
          </cell>
          <cell r="L1069" t="str">
            <v>Standard</v>
          </cell>
          <cell r="M1069" t="str">
            <v>_1</v>
          </cell>
          <cell r="P1069">
            <v>1</v>
          </cell>
          <cell r="R1069">
            <v>1</v>
          </cell>
          <cell r="U1069">
            <v>1</v>
          </cell>
          <cell r="X1069">
            <v>1</v>
          </cell>
          <cell r="AH1069">
            <v>1</v>
          </cell>
        </row>
        <row r="1070">
          <cell r="C1070" t="str">
            <v>Envy x360 15-dr0000</v>
          </cell>
          <cell r="D1070" t="str">
            <v>Full Size LE (15"&gt;, Int GPU)</v>
          </cell>
          <cell r="E1070" t="str">
            <v>Consumer</v>
          </cell>
          <cell r="F1070" t="str">
            <v>Intel</v>
          </cell>
          <cell r="G1070" t="str">
            <v>Whiskey Lake</v>
          </cell>
          <cell r="H1070" t="str">
            <v>Int</v>
          </cell>
          <cell r="I1070">
            <v>15</v>
          </cell>
          <cell r="J1070" t="str">
            <v>1920x1080</v>
          </cell>
          <cell r="K1070" t="str">
            <v>Touch</v>
          </cell>
          <cell r="L1070" t="str">
            <v>Standard</v>
          </cell>
          <cell r="M1070" t="str">
            <v>_1</v>
          </cell>
          <cell r="P1070">
            <v>1</v>
          </cell>
          <cell r="R1070">
            <v>1</v>
          </cell>
          <cell r="U1070">
            <v>1</v>
          </cell>
          <cell r="W1070" t="str">
            <v xml:space="preserve"> </v>
          </cell>
          <cell r="X1070">
            <v>1</v>
          </cell>
          <cell r="AH1070">
            <v>1</v>
          </cell>
        </row>
        <row r="1071">
          <cell r="C1071" t="str">
            <v>Envy x360 15-dr1000</v>
          </cell>
          <cell r="D1071" t="str">
            <v>Full Size MS (15"&gt;, Mainstream Ex. GPU)</v>
          </cell>
          <cell r="E1071" t="str">
            <v>Consumer</v>
          </cell>
          <cell r="F1071" t="str">
            <v>Intel</v>
          </cell>
          <cell r="G1071" t="str">
            <v>Comet Lake</v>
          </cell>
          <cell r="H1071" t="str">
            <v>MX250</v>
          </cell>
          <cell r="I1071">
            <v>15</v>
          </cell>
          <cell r="J1071" t="str">
            <v>1920x1080</v>
          </cell>
          <cell r="K1071" t="str">
            <v>Touch</v>
          </cell>
          <cell r="L1071" t="str">
            <v>Standard</v>
          </cell>
          <cell r="M1071" t="str">
            <v>_6</v>
          </cell>
          <cell r="N1071" t="str">
            <v>6 20</v>
          </cell>
          <cell r="P1071">
            <v>1</v>
          </cell>
          <cell r="S1071">
            <v>1</v>
          </cell>
          <cell r="U1071">
            <v>1</v>
          </cell>
          <cell r="X1071">
            <v>1</v>
          </cell>
          <cell r="AG1071">
            <v>1</v>
          </cell>
          <cell r="AH1071">
            <v>1</v>
          </cell>
        </row>
        <row r="1072">
          <cell r="C1072" t="str">
            <v>Envy x360 15-ds0000</v>
          </cell>
          <cell r="D1072" t="str">
            <v>Full Size LE (15"&gt;, Int GPU)</v>
          </cell>
          <cell r="E1072" t="str">
            <v>Consumer</v>
          </cell>
          <cell r="F1072" t="str">
            <v>AMD</v>
          </cell>
          <cell r="G1072" t="str">
            <v>Picasso</v>
          </cell>
          <cell r="H1072" t="str">
            <v>Int</v>
          </cell>
          <cell r="I1072">
            <v>15</v>
          </cell>
          <cell r="J1072" t="str">
            <v>1920x1080</v>
          </cell>
          <cell r="K1072" t="str">
            <v>Touch</v>
          </cell>
          <cell r="L1072" t="str">
            <v>Standard</v>
          </cell>
          <cell r="M1072" t="str">
            <v>_1</v>
          </cell>
          <cell r="P1072">
            <v>1</v>
          </cell>
          <cell r="R1072">
            <v>1</v>
          </cell>
          <cell r="U1072">
            <v>1</v>
          </cell>
          <cell r="X1072">
            <v>1</v>
          </cell>
          <cell r="AH1072">
            <v>1</v>
          </cell>
        </row>
        <row r="1073">
          <cell r="C1073" t="str">
            <v>Envy x360 15-ed0000</v>
          </cell>
          <cell r="D1073" t="str">
            <v>Full Size MS (15"&gt;, Mainstream Ex. GPU)</v>
          </cell>
          <cell r="E1073" t="str">
            <v>Consumer</v>
          </cell>
          <cell r="F1073" t="str">
            <v>Intel</v>
          </cell>
          <cell r="G1073" t="str">
            <v>Ice Lake</v>
          </cell>
          <cell r="H1073" t="str">
            <v>Int/MX330</v>
          </cell>
          <cell r="I1073">
            <v>15</v>
          </cell>
          <cell r="J1073" t="str">
            <v>1920x1080</v>
          </cell>
          <cell r="K1073" t="str">
            <v>Touch</v>
          </cell>
          <cell r="L1073" t="str">
            <v>Standard</v>
          </cell>
          <cell r="M1073" t="str">
            <v>_7</v>
          </cell>
          <cell r="N1073" t="str">
            <v>7 20</v>
          </cell>
          <cell r="P1073">
            <v>1</v>
          </cell>
          <cell r="R1073">
            <v>1</v>
          </cell>
          <cell r="S1073">
            <v>1</v>
          </cell>
          <cell r="U1073">
            <v>1</v>
          </cell>
          <cell r="X1073">
            <v>1</v>
          </cell>
          <cell r="AG1073">
            <v>1</v>
          </cell>
          <cell r="AH1073">
            <v>1</v>
          </cell>
        </row>
        <row r="1074">
          <cell r="C1074" t="str">
            <v>Envy x360 15-ed1000</v>
          </cell>
          <cell r="D1074" t="str">
            <v>Full Size MS (15"&gt;, Mainstream Ex. GPU)</v>
          </cell>
          <cell r="E1074" t="str">
            <v>Consumer</v>
          </cell>
          <cell r="F1074" t="str">
            <v>Intel</v>
          </cell>
          <cell r="G1074" t="str">
            <v>Tiger Lake</v>
          </cell>
          <cell r="H1074" t="str">
            <v>Int/MX450</v>
          </cell>
          <cell r="I1074">
            <v>15</v>
          </cell>
          <cell r="J1074" t="str">
            <v>1920x1080</v>
          </cell>
          <cell r="K1074" t="str">
            <v>Touch</v>
          </cell>
          <cell r="L1074" t="str">
            <v>Standard</v>
          </cell>
          <cell r="M1074" t="str">
            <v>_12</v>
          </cell>
          <cell r="P1074">
            <v>1</v>
          </cell>
          <cell r="R1074">
            <v>1</v>
          </cell>
          <cell r="S1074">
            <v>1</v>
          </cell>
          <cell r="U1074">
            <v>1</v>
          </cell>
          <cell r="X1074">
            <v>1</v>
          </cell>
          <cell r="AG1074">
            <v>1</v>
          </cell>
          <cell r="AH1074">
            <v>1</v>
          </cell>
        </row>
        <row r="1075">
          <cell r="C1075" t="str">
            <v>Envy x360 15-ee0000</v>
          </cell>
          <cell r="D1075" t="str">
            <v>Full Size LE (15"&gt;, Int GPU)</v>
          </cell>
          <cell r="E1075" t="str">
            <v>Consumer</v>
          </cell>
          <cell r="F1075" t="str">
            <v>AMD</v>
          </cell>
          <cell r="G1075" t="str">
            <v>Renior</v>
          </cell>
          <cell r="H1075" t="str">
            <v>Int</v>
          </cell>
          <cell r="I1075">
            <v>15</v>
          </cell>
          <cell r="J1075" t="str">
            <v>1920x1080</v>
          </cell>
          <cell r="K1075" t="str">
            <v>Touch</v>
          </cell>
          <cell r="L1075" t="str">
            <v>Standard</v>
          </cell>
          <cell r="M1075" t="str">
            <v>_8</v>
          </cell>
          <cell r="N1075" t="str">
            <v>8 20</v>
          </cell>
          <cell r="P1075">
            <v>1</v>
          </cell>
          <cell r="R1075">
            <v>1</v>
          </cell>
          <cell r="U1075">
            <v>1</v>
          </cell>
          <cell r="X1075">
            <v>1</v>
          </cell>
          <cell r="AH1075">
            <v>1</v>
          </cell>
        </row>
        <row r="1076">
          <cell r="C1076" t="str">
            <v>Envy x360 15-u250</v>
          </cell>
          <cell r="D1076" t="str">
            <v>Full Size LE (15"&gt;, Int GPU)</v>
          </cell>
          <cell r="E1076" t="str">
            <v>Consumer</v>
          </cell>
          <cell r="F1076" t="str">
            <v>Intel</v>
          </cell>
          <cell r="G1076" t="str">
            <v>Broadwell</v>
          </cell>
          <cell r="H1076" t="str">
            <v>Int</v>
          </cell>
          <cell r="I1076">
            <v>15</v>
          </cell>
          <cell r="J1076" t="str">
            <v>1920x1080</v>
          </cell>
          <cell r="K1076" t="str">
            <v>Touch</v>
          </cell>
          <cell r="L1076" t="str">
            <v>Standard</v>
          </cell>
          <cell r="M1076" t="str">
            <v>_1</v>
          </cell>
          <cell r="P1076">
            <v>1</v>
          </cell>
          <cell r="R1076">
            <v>1</v>
          </cell>
          <cell r="U1076">
            <v>1</v>
          </cell>
          <cell r="X1076">
            <v>1</v>
          </cell>
          <cell r="AH1076">
            <v>1</v>
          </cell>
        </row>
        <row r="1077">
          <cell r="C1077" t="str">
            <v>Envy x360 15-w000</v>
          </cell>
          <cell r="D1077" t="str">
            <v>Full Size MS (15"&gt;, Mainstream Ex. GPU)</v>
          </cell>
          <cell r="E1077" t="str">
            <v>Consumer</v>
          </cell>
          <cell r="F1077" t="str">
            <v>Intel</v>
          </cell>
          <cell r="G1077" t="str">
            <v>Broadwell</v>
          </cell>
          <cell r="H1077" t="str">
            <v>GT930</v>
          </cell>
          <cell r="I1077">
            <v>15</v>
          </cell>
          <cell r="J1077" t="str">
            <v>1920x1080</v>
          </cell>
          <cell r="K1077" t="str">
            <v>Touch</v>
          </cell>
          <cell r="L1077" t="str">
            <v>Standard</v>
          </cell>
          <cell r="M1077" t="str">
            <v>_1</v>
          </cell>
          <cell r="P1077">
            <v>1</v>
          </cell>
          <cell r="S1077">
            <v>1</v>
          </cell>
          <cell r="U1077">
            <v>1</v>
          </cell>
          <cell r="X1077">
            <v>1</v>
          </cell>
          <cell r="AG1077">
            <v>1</v>
          </cell>
          <cell r="AH1077">
            <v>1</v>
          </cell>
        </row>
        <row r="1078">
          <cell r="C1078" t="str">
            <v>Envy x360 15-w000</v>
          </cell>
          <cell r="D1078" t="str">
            <v>Full Size MS (15"&gt;, Mainstream Ex. GPU)</v>
          </cell>
          <cell r="E1078" t="str">
            <v>Consumer</v>
          </cell>
          <cell r="F1078" t="str">
            <v>Intel</v>
          </cell>
          <cell r="G1078" t="str">
            <v>Broadwell</v>
          </cell>
          <cell r="H1078" t="str">
            <v>GT930</v>
          </cell>
          <cell r="I1078">
            <v>15</v>
          </cell>
          <cell r="J1078" t="str">
            <v>1920x1080</v>
          </cell>
          <cell r="K1078" t="str">
            <v>Touch</v>
          </cell>
          <cell r="L1078" t="str">
            <v>Standard</v>
          </cell>
          <cell r="M1078" t="str">
            <v>_1</v>
          </cell>
          <cell r="P1078">
            <v>1</v>
          </cell>
          <cell r="S1078">
            <v>1</v>
          </cell>
          <cell r="U1078">
            <v>1</v>
          </cell>
          <cell r="X1078">
            <v>1</v>
          </cell>
          <cell r="AG1078">
            <v>1</v>
          </cell>
          <cell r="AH1078">
            <v>1</v>
          </cell>
        </row>
        <row r="1079">
          <cell r="C1079" t="str">
            <v>Envy x360 15-w100</v>
          </cell>
          <cell r="D1079" t="str">
            <v>Full Size MS (15"&gt;, Mainstream Ex. GPU)</v>
          </cell>
          <cell r="E1079" t="str">
            <v>Consumer</v>
          </cell>
          <cell r="F1079" t="str">
            <v>Intel</v>
          </cell>
          <cell r="G1079" t="str">
            <v>Skylake</v>
          </cell>
          <cell r="H1079" t="str">
            <v>GT930</v>
          </cell>
          <cell r="I1079">
            <v>15</v>
          </cell>
          <cell r="J1079" t="str">
            <v>1920x1080</v>
          </cell>
          <cell r="K1079" t="str">
            <v>Touch</v>
          </cell>
          <cell r="L1079" t="str">
            <v>Standard</v>
          </cell>
          <cell r="M1079" t="str">
            <v>_1</v>
          </cell>
          <cell r="P1079">
            <v>1</v>
          </cell>
          <cell r="S1079">
            <v>1</v>
          </cell>
          <cell r="U1079">
            <v>1</v>
          </cell>
          <cell r="X1079">
            <v>1</v>
          </cell>
          <cell r="AG1079">
            <v>1</v>
          </cell>
          <cell r="AH1079">
            <v>1</v>
          </cell>
        </row>
        <row r="1080">
          <cell r="C1080" t="str">
            <v>Essential 240 G6</v>
          </cell>
          <cell r="D1080" t="str">
            <v>Light (13"-14")</v>
          </cell>
          <cell r="E1080" t="str">
            <v>Commercial</v>
          </cell>
          <cell r="F1080" t="str">
            <v>Intel</v>
          </cell>
          <cell r="G1080" t="str">
            <v>Gemini Lake</v>
          </cell>
          <cell r="H1080" t="str">
            <v>Int</v>
          </cell>
          <cell r="I1080">
            <v>14</v>
          </cell>
          <cell r="J1080" t="str">
            <v>1366x768</v>
          </cell>
          <cell r="L1080" t="str">
            <v>Budget</v>
          </cell>
          <cell r="M1080" t="str">
            <v>_1</v>
          </cell>
          <cell r="O1080">
            <v>1</v>
          </cell>
          <cell r="R1080">
            <v>1</v>
          </cell>
          <cell r="W1080">
            <v>1</v>
          </cell>
          <cell r="AD1080">
            <v>1</v>
          </cell>
          <cell r="AE1080">
            <v>1</v>
          </cell>
        </row>
        <row r="1081">
          <cell r="C1081" t="str">
            <v>Essential 240 G6 Core</v>
          </cell>
          <cell r="D1081" t="str">
            <v>Light (13"-14")</v>
          </cell>
          <cell r="E1081" t="str">
            <v>Commercial</v>
          </cell>
          <cell r="F1081" t="str">
            <v>Intel</v>
          </cell>
          <cell r="G1081" t="str">
            <v>Kaby Lake</v>
          </cell>
          <cell r="H1081" t="str">
            <v>Int</v>
          </cell>
          <cell r="I1081">
            <v>14</v>
          </cell>
          <cell r="J1081" t="str">
            <v>1366x768</v>
          </cell>
          <cell r="L1081" t="str">
            <v>Standard</v>
          </cell>
          <cell r="M1081" t="str">
            <v>_1</v>
          </cell>
          <cell r="P1081">
            <v>1</v>
          </cell>
          <cell r="R1081">
            <v>1</v>
          </cell>
          <cell r="W1081">
            <v>1</v>
          </cell>
          <cell r="AD1081">
            <v>1</v>
          </cell>
          <cell r="AF1081">
            <v>1</v>
          </cell>
          <cell r="AI1081">
            <v>1</v>
          </cell>
        </row>
        <row r="1082">
          <cell r="C1082" t="str">
            <v>Essential 240 G7</v>
          </cell>
          <cell r="D1082" t="str">
            <v>Light (13"-14")</v>
          </cell>
          <cell r="E1082" t="str">
            <v>Commercial</v>
          </cell>
          <cell r="F1082" t="str">
            <v>Intel</v>
          </cell>
          <cell r="G1082" t="str">
            <v>Gemini Lake</v>
          </cell>
          <cell r="H1082" t="str">
            <v>Int</v>
          </cell>
          <cell r="I1082">
            <v>14</v>
          </cell>
          <cell r="J1082" t="str">
            <v>1366x768</v>
          </cell>
          <cell r="L1082" t="str">
            <v>Budget</v>
          </cell>
          <cell r="M1082" t="str">
            <v>_1</v>
          </cell>
          <cell r="O1082">
            <v>1</v>
          </cell>
          <cell r="R1082">
            <v>1</v>
          </cell>
          <cell r="W1082">
            <v>1</v>
          </cell>
          <cell r="AD1082">
            <v>1</v>
          </cell>
          <cell r="AE1082">
            <v>1</v>
          </cell>
        </row>
        <row r="1083">
          <cell r="C1083" t="str">
            <v>Essential 240 G7 Core</v>
          </cell>
          <cell r="D1083" t="str">
            <v>Light (13"-14")</v>
          </cell>
          <cell r="E1083" t="str">
            <v>Commercial</v>
          </cell>
          <cell r="F1083" t="str">
            <v>Intel</v>
          </cell>
          <cell r="G1083" t="str">
            <v>Whiskey Lake</v>
          </cell>
          <cell r="H1083" t="str">
            <v>Int</v>
          </cell>
          <cell r="I1083">
            <v>14</v>
          </cell>
          <cell r="J1083" t="str">
            <v>1920x1080</v>
          </cell>
          <cell r="L1083" t="str">
            <v>Standard</v>
          </cell>
          <cell r="M1083" t="str">
            <v>_1</v>
          </cell>
          <cell r="P1083">
            <v>1</v>
          </cell>
          <cell r="R1083">
            <v>1</v>
          </cell>
          <cell r="W1083">
            <v>1</v>
          </cell>
          <cell r="AD1083">
            <v>1</v>
          </cell>
          <cell r="AF1083">
            <v>1</v>
          </cell>
          <cell r="AI1083">
            <v>1</v>
          </cell>
        </row>
        <row r="1084">
          <cell r="C1084" t="str">
            <v>Essential 240 G7 Core IL</v>
          </cell>
          <cell r="D1084" t="str">
            <v>Light (13"-14")</v>
          </cell>
          <cell r="E1084" t="str">
            <v>Commercial</v>
          </cell>
          <cell r="F1084" t="str">
            <v>Intel</v>
          </cell>
          <cell r="G1084" t="str">
            <v>Ice Lake</v>
          </cell>
          <cell r="H1084" t="str">
            <v>Int</v>
          </cell>
          <cell r="I1084">
            <v>14</v>
          </cell>
          <cell r="J1084" t="str">
            <v>1920x1080</v>
          </cell>
          <cell r="L1084" t="str">
            <v>Standard</v>
          </cell>
          <cell r="M1084" t="str">
            <v>_8</v>
          </cell>
          <cell r="P1084">
            <v>1</v>
          </cell>
          <cell r="R1084">
            <v>1</v>
          </cell>
          <cell r="W1084">
            <v>1</v>
          </cell>
          <cell r="AD1084">
            <v>1</v>
          </cell>
          <cell r="AF1084">
            <v>1</v>
          </cell>
          <cell r="AI1084">
            <v>1</v>
          </cell>
        </row>
        <row r="1085">
          <cell r="C1085" t="str">
            <v>Essential 240 G8 Core</v>
          </cell>
          <cell r="D1085" t="str">
            <v>Light (13"-14")</v>
          </cell>
          <cell r="E1085" t="str">
            <v>Commercial</v>
          </cell>
          <cell r="F1085" t="str">
            <v>Intel</v>
          </cell>
          <cell r="G1085" t="str">
            <v>Ice Lake</v>
          </cell>
          <cell r="H1085" t="str">
            <v>Int</v>
          </cell>
          <cell r="I1085">
            <v>14</v>
          </cell>
          <cell r="J1085" t="str">
            <v>1366x768/1920x1080</v>
          </cell>
          <cell r="L1085" t="str">
            <v>Standard</v>
          </cell>
          <cell r="M1085" t="str">
            <v>_12</v>
          </cell>
          <cell r="P1085">
            <v>1</v>
          </cell>
          <cell r="R1085">
            <v>1</v>
          </cell>
          <cell r="W1085">
            <v>1</v>
          </cell>
          <cell r="AD1085">
            <v>1</v>
          </cell>
          <cell r="AF1085">
            <v>1</v>
          </cell>
          <cell r="AI1085">
            <v>1</v>
          </cell>
        </row>
        <row r="1086">
          <cell r="C1086" t="str">
            <v>Essential 240 G8</v>
          </cell>
          <cell r="D1086" t="str">
            <v>Light (13"-14")</v>
          </cell>
          <cell r="E1086" t="str">
            <v>Commercial</v>
          </cell>
          <cell r="F1086" t="str">
            <v>Intel</v>
          </cell>
          <cell r="G1086" t="str">
            <v>Gemini Lake</v>
          </cell>
          <cell r="H1086" t="str">
            <v>Int</v>
          </cell>
          <cell r="I1086">
            <v>14</v>
          </cell>
          <cell r="J1086" t="str">
            <v>1366x768</v>
          </cell>
          <cell r="L1086" t="str">
            <v>Budget</v>
          </cell>
          <cell r="M1086" t="str">
            <v>_15</v>
          </cell>
          <cell r="O1086">
            <v>1</v>
          </cell>
          <cell r="R1086">
            <v>1</v>
          </cell>
          <cell r="W1086">
            <v>1</v>
          </cell>
          <cell r="AD1086">
            <v>1</v>
          </cell>
          <cell r="AE1086">
            <v>1</v>
          </cell>
        </row>
        <row r="1087">
          <cell r="C1087" t="str">
            <v>Essential 245 G8</v>
          </cell>
          <cell r="D1087" t="str">
            <v>Light (13"-14")</v>
          </cell>
          <cell r="E1087" t="str">
            <v>Commercial</v>
          </cell>
          <cell r="F1087" t="str">
            <v>AMD</v>
          </cell>
          <cell r="G1087" t="str">
            <v>Picasso</v>
          </cell>
          <cell r="H1087" t="str">
            <v>Int</v>
          </cell>
          <cell r="I1087">
            <v>14</v>
          </cell>
          <cell r="J1087" t="str">
            <v>1920x1080</v>
          </cell>
          <cell r="L1087" t="str">
            <v>Standard</v>
          </cell>
          <cell r="M1087" t="str">
            <v>_14</v>
          </cell>
          <cell r="P1087">
            <v>1</v>
          </cell>
          <cell r="R1087">
            <v>1</v>
          </cell>
          <cell r="W1087">
            <v>1</v>
          </cell>
          <cell r="AD1087">
            <v>1</v>
          </cell>
          <cell r="AF1087">
            <v>1</v>
          </cell>
          <cell r="AI1087">
            <v>1</v>
          </cell>
        </row>
        <row r="1088">
          <cell r="C1088" t="str">
            <v>Essential 250 g4</v>
          </cell>
          <cell r="D1088" t="str">
            <v>Full Size LE (15"&gt;, Int GPU)</v>
          </cell>
          <cell r="E1088" t="str">
            <v>Commercial</v>
          </cell>
          <cell r="F1088" t="str">
            <v>Intel</v>
          </cell>
          <cell r="G1088" t="str">
            <v>Braswell</v>
          </cell>
          <cell r="H1088" t="str">
            <v>Int</v>
          </cell>
          <cell r="I1088">
            <v>15</v>
          </cell>
          <cell r="J1088" t="str">
            <v>1366x768</v>
          </cell>
          <cell r="L1088" t="str">
            <v>Budget</v>
          </cell>
          <cell r="M1088" t="str">
            <v>_1</v>
          </cell>
          <cell r="O1088">
            <v>1</v>
          </cell>
          <cell r="R1088">
            <v>1</v>
          </cell>
          <cell r="X1088">
            <v>1</v>
          </cell>
          <cell r="AD1088">
            <v>1</v>
          </cell>
          <cell r="AE1088">
            <v>1</v>
          </cell>
        </row>
        <row r="1089">
          <cell r="C1089" t="str">
            <v>Essential 250 g4 Core</v>
          </cell>
          <cell r="D1089" t="str">
            <v>Full Size LE (15"&gt;, Int GPU)</v>
          </cell>
          <cell r="E1089" t="str">
            <v>Commercial</v>
          </cell>
          <cell r="F1089" t="str">
            <v>Intel</v>
          </cell>
          <cell r="G1089" t="str">
            <v>Broadwell</v>
          </cell>
          <cell r="H1089" t="str">
            <v>Int</v>
          </cell>
          <cell r="I1089">
            <v>15</v>
          </cell>
          <cell r="J1089" t="str">
            <v>1366x768</v>
          </cell>
          <cell r="L1089" t="str">
            <v>Standard</v>
          </cell>
          <cell r="M1089" t="str">
            <v>_1</v>
          </cell>
          <cell r="P1089">
            <v>1</v>
          </cell>
          <cell r="R1089">
            <v>1</v>
          </cell>
          <cell r="X1089">
            <v>1</v>
          </cell>
          <cell r="AD1089">
            <v>1</v>
          </cell>
          <cell r="AF1089">
            <v>1</v>
          </cell>
        </row>
        <row r="1090">
          <cell r="C1090" t="str">
            <v>Essential 250 g5</v>
          </cell>
          <cell r="D1090" t="str">
            <v>Full Size LE (15"&gt;, Int GPU)</v>
          </cell>
          <cell r="E1090" t="str">
            <v>Commercial</v>
          </cell>
          <cell r="F1090" t="str">
            <v>Intel</v>
          </cell>
          <cell r="G1090" t="str">
            <v>Braswell</v>
          </cell>
          <cell r="H1090" t="str">
            <v>Int</v>
          </cell>
          <cell r="I1090">
            <v>15</v>
          </cell>
          <cell r="J1090" t="str">
            <v>1366x768</v>
          </cell>
          <cell r="L1090" t="str">
            <v>Budget</v>
          </cell>
          <cell r="M1090" t="str">
            <v>_1</v>
          </cell>
          <cell r="O1090">
            <v>1</v>
          </cell>
          <cell r="R1090">
            <v>1</v>
          </cell>
          <cell r="X1090">
            <v>1</v>
          </cell>
          <cell r="AD1090">
            <v>1</v>
          </cell>
          <cell r="AE1090">
            <v>1</v>
          </cell>
        </row>
        <row r="1091">
          <cell r="C1091" t="str">
            <v>Essential 250 g5 Core</v>
          </cell>
          <cell r="D1091" t="str">
            <v>Full Size MS (15"&gt;, Mainstream Ex. GPU)</v>
          </cell>
          <cell r="E1091" t="str">
            <v>Commercial</v>
          </cell>
          <cell r="F1091" t="str">
            <v>Intel</v>
          </cell>
          <cell r="G1091" t="str">
            <v>Skylake</v>
          </cell>
          <cell r="H1091" t="str">
            <v>Int/R5 M330</v>
          </cell>
          <cell r="I1091">
            <v>15</v>
          </cell>
          <cell r="J1091" t="str">
            <v>1366x768</v>
          </cell>
          <cell r="L1091" t="str">
            <v>Standard</v>
          </cell>
          <cell r="M1091" t="str">
            <v>_1</v>
          </cell>
          <cell r="P1091">
            <v>1</v>
          </cell>
          <cell r="R1091">
            <v>1</v>
          </cell>
          <cell r="S1091">
            <v>1</v>
          </cell>
          <cell r="X1091">
            <v>1</v>
          </cell>
          <cell r="AD1091">
            <v>1</v>
          </cell>
          <cell r="AF1091">
            <v>1</v>
          </cell>
          <cell r="AG1091">
            <v>1</v>
          </cell>
        </row>
        <row r="1092">
          <cell r="C1092" t="str">
            <v>Essential 250 G6</v>
          </cell>
          <cell r="D1092" t="str">
            <v>Full Size LE (15"&gt;, Int GPU)</v>
          </cell>
          <cell r="E1092" t="str">
            <v>Commercial</v>
          </cell>
          <cell r="F1092" t="str">
            <v>Intel</v>
          </cell>
          <cell r="G1092" t="str">
            <v>Apollo Lake</v>
          </cell>
          <cell r="H1092" t="str">
            <v>Int</v>
          </cell>
          <cell r="I1092">
            <v>15</v>
          </cell>
          <cell r="J1092" t="str">
            <v>1920x1080</v>
          </cell>
          <cell r="L1092" t="str">
            <v>Budget</v>
          </cell>
          <cell r="M1092" t="str">
            <v>_1</v>
          </cell>
          <cell r="O1092">
            <v>1</v>
          </cell>
          <cell r="R1092">
            <v>1</v>
          </cell>
          <cell r="X1092">
            <v>1</v>
          </cell>
          <cell r="AD1092">
            <v>1</v>
          </cell>
          <cell r="AE1092">
            <v>1</v>
          </cell>
        </row>
        <row r="1093">
          <cell r="C1093" t="str">
            <v>Essential 250 G6 (GL)</v>
          </cell>
          <cell r="D1093" t="str">
            <v>Full Size LE (15"&gt;, Int GPU)</v>
          </cell>
          <cell r="E1093" t="str">
            <v>Commercial</v>
          </cell>
          <cell r="F1093" t="str">
            <v>Intel</v>
          </cell>
          <cell r="G1093" t="str">
            <v>Gemini Lake</v>
          </cell>
          <cell r="H1093" t="str">
            <v>Int</v>
          </cell>
          <cell r="I1093">
            <v>15</v>
          </cell>
          <cell r="J1093" t="str">
            <v>1366x768</v>
          </cell>
          <cell r="L1093" t="str">
            <v>Budget</v>
          </cell>
          <cell r="M1093" t="str">
            <v>_1</v>
          </cell>
          <cell r="O1093">
            <v>1</v>
          </cell>
          <cell r="R1093">
            <v>1</v>
          </cell>
          <cell r="X1093">
            <v>1</v>
          </cell>
          <cell r="AD1093">
            <v>1</v>
          </cell>
          <cell r="AE1093">
            <v>1</v>
          </cell>
        </row>
        <row r="1094">
          <cell r="C1094" t="str">
            <v>Essential 250 G6 Core</v>
          </cell>
          <cell r="D1094" t="str">
            <v>Full Size LE (15"&gt;, Int GPU)</v>
          </cell>
          <cell r="E1094" t="str">
            <v>Commercial</v>
          </cell>
          <cell r="F1094" t="str">
            <v>Intel</v>
          </cell>
          <cell r="G1094" t="str">
            <v>Kaby Lake</v>
          </cell>
          <cell r="H1094" t="str">
            <v>Int</v>
          </cell>
          <cell r="I1094">
            <v>15</v>
          </cell>
          <cell r="J1094" t="str">
            <v>1920x1080</v>
          </cell>
          <cell r="L1094" t="str">
            <v>Standard</v>
          </cell>
          <cell r="M1094" t="str">
            <v>_1</v>
          </cell>
          <cell r="P1094">
            <v>1</v>
          </cell>
          <cell r="R1094">
            <v>1</v>
          </cell>
          <cell r="X1094">
            <v>1</v>
          </cell>
          <cell r="AD1094">
            <v>1</v>
          </cell>
          <cell r="AF1094">
            <v>1</v>
          </cell>
        </row>
        <row r="1095">
          <cell r="C1095" t="str">
            <v>Essential 250 G7</v>
          </cell>
          <cell r="D1095" t="str">
            <v>Full Size LE (15"&gt;, Int GPU)</v>
          </cell>
          <cell r="E1095" t="str">
            <v>Commercial</v>
          </cell>
          <cell r="F1095" t="str">
            <v>Intel</v>
          </cell>
          <cell r="G1095" t="str">
            <v>Gemini Lake</v>
          </cell>
          <cell r="H1095" t="str">
            <v>Int</v>
          </cell>
          <cell r="I1095">
            <v>15</v>
          </cell>
          <cell r="J1095" t="str">
            <v>1920x1080</v>
          </cell>
          <cell r="L1095" t="str">
            <v>Budget</v>
          </cell>
          <cell r="M1095" t="str">
            <v>_1</v>
          </cell>
          <cell r="O1095">
            <v>1</v>
          </cell>
          <cell r="R1095">
            <v>1</v>
          </cell>
          <cell r="X1095">
            <v>1</v>
          </cell>
          <cell r="AD1095">
            <v>1</v>
          </cell>
          <cell r="AE1095">
            <v>1</v>
          </cell>
        </row>
        <row r="1096">
          <cell r="C1096" t="str">
            <v>Essential 250 G7 Core</v>
          </cell>
          <cell r="D1096" t="str">
            <v>Full Size LE (15"&gt;, Int GPU)</v>
          </cell>
          <cell r="E1096" t="str">
            <v>Commercial</v>
          </cell>
          <cell r="F1096" t="str">
            <v>Intel</v>
          </cell>
          <cell r="G1096" t="str">
            <v>Whiskey Lake</v>
          </cell>
          <cell r="H1096" t="str">
            <v>Int</v>
          </cell>
          <cell r="I1096">
            <v>15</v>
          </cell>
          <cell r="J1096" t="str">
            <v>1920x1080</v>
          </cell>
          <cell r="L1096" t="str">
            <v>Standard</v>
          </cell>
          <cell r="M1096" t="str">
            <v>_1</v>
          </cell>
          <cell r="P1096">
            <v>1</v>
          </cell>
          <cell r="R1096">
            <v>1</v>
          </cell>
          <cell r="X1096">
            <v>1</v>
          </cell>
          <cell r="AD1096">
            <v>1</v>
          </cell>
          <cell r="AF1096">
            <v>1</v>
          </cell>
        </row>
        <row r="1097">
          <cell r="C1097" t="str">
            <v>Essential 250 G7 Core IL</v>
          </cell>
          <cell r="D1097" t="str">
            <v>Full Size LE (15"&gt;, Int GPU)</v>
          </cell>
          <cell r="E1097" t="str">
            <v>Commercial</v>
          </cell>
          <cell r="F1097" t="str">
            <v>Intel</v>
          </cell>
          <cell r="G1097" t="str">
            <v>Ice Lake</v>
          </cell>
          <cell r="H1097" t="str">
            <v>Int</v>
          </cell>
          <cell r="I1097">
            <v>15</v>
          </cell>
          <cell r="J1097" t="str">
            <v>1920x1080</v>
          </cell>
          <cell r="L1097" t="str">
            <v>Standard</v>
          </cell>
          <cell r="M1097" t="str">
            <v>_9</v>
          </cell>
          <cell r="P1097">
            <v>1</v>
          </cell>
          <cell r="R1097">
            <v>1</v>
          </cell>
          <cell r="X1097">
            <v>1</v>
          </cell>
          <cell r="AD1097">
            <v>1</v>
          </cell>
          <cell r="AF1097">
            <v>1</v>
          </cell>
        </row>
        <row r="1098">
          <cell r="C1098" t="str">
            <v>Essential 250 G8 Core</v>
          </cell>
          <cell r="D1098" t="str">
            <v>Full Size LE (15"&gt;, Int GPU)</v>
          </cell>
          <cell r="E1098" t="str">
            <v>Commercial</v>
          </cell>
          <cell r="F1098" t="str">
            <v>Intel</v>
          </cell>
          <cell r="G1098" t="str">
            <v>Ice Lake</v>
          </cell>
          <cell r="H1098" t="str">
            <v>Int</v>
          </cell>
          <cell r="I1098">
            <v>15</v>
          </cell>
          <cell r="J1098" t="str">
            <v>1920x1080</v>
          </cell>
          <cell r="L1098" t="str">
            <v>Standard</v>
          </cell>
          <cell r="M1098" t="str">
            <v>_13</v>
          </cell>
          <cell r="P1098">
            <v>1</v>
          </cell>
          <cell r="R1098">
            <v>1</v>
          </cell>
          <cell r="X1098">
            <v>1</v>
          </cell>
          <cell r="AD1098">
            <v>1</v>
          </cell>
          <cell r="AF1098">
            <v>1</v>
          </cell>
        </row>
        <row r="1099">
          <cell r="C1099" t="str">
            <v>Essential 250 G8</v>
          </cell>
          <cell r="D1099" t="str">
            <v>Full Size LE (15"&gt;, Int GPU)</v>
          </cell>
          <cell r="E1099" t="str">
            <v>Commercial</v>
          </cell>
          <cell r="F1099" t="str">
            <v>Intel</v>
          </cell>
          <cell r="G1099" t="str">
            <v>Gemini Lake</v>
          </cell>
          <cell r="H1099" t="str">
            <v>Int</v>
          </cell>
          <cell r="I1099">
            <v>15</v>
          </cell>
          <cell r="J1099" t="str">
            <v>1366x768</v>
          </cell>
          <cell r="L1099" t="str">
            <v>Budget</v>
          </cell>
          <cell r="M1099" t="str">
            <v>_16</v>
          </cell>
          <cell r="O1099">
            <v>1</v>
          </cell>
          <cell r="R1099">
            <v>1</v>
          </cell>
          <cell r="X1099">
            <v>1</v>
          </cell>
          <cell r="AD1099">
            <v>1</v>
          </cell>
          <cell r="AE1099">
            <v>1</v>
          </cell>
        </row>
        <row r="1100">
          <cell r="C1100" t="str">
            <v>Essential 255 G5</v>
          </cell>
          <cell r="D1100" t="str">
            <v>Full Size LE (15"&gt;, Int GPU)</v>
          </cell>
          <cell r="E1100" t="str">
            <v>Commercial</v>
          </cell>
          <cell r="F1100" t="str">
            <v>AMD</v>
          </cell>
          <cell r="G1100" t="str">
            <v>Carrizo-L</v>
          </cell>
          <cell r="H1100" t="str">
            <v>Int</v>
          </cell>
          <cell r="I1100">
            <v>15</v>
          </cell>
          <cell r="J1100" t="str">
            <v>1366x768</v>
          </cell>
          <cell r="L1100" t="str">
            <v>Budget</v>
          </cell>
          <cell r="M1100" t="str">
            <v>_1</v>
          </cell>
          <cell r="O1100">
            <v>1</v>
          </cell>
          <cell r="R1100">
            <v>1</v>
          </cell>
          <cell r="X1100">
            <v>1</v>
          </cell>
          <cell r="AD1100">
            <v>1</v>
          </cell>
          <cell r="AE1100">
            <v>1</v>
          </cell>
        </row>
        <row r="1101">
          <cell r="C1101" t="str">
            <v>Essential 255 G6</v>
          </cell>
          <cell r="D1101" t="str">
            <v>Full Size LE (15"&gt;, Int GPU)</v>
          </cell>
          <cell r="E1101" t="str">
            <v>Commercial</v>
          </cell>
          <cell r="F1101" t="str">
            <v>AMD</v>
          </cell>
          <cell r="G1101" t="str">
            <v>Stoney Ridge</v>
          </cell>
          <cell r="H1101" t="str">
            <v>Int</v>
          </cell>
          <cell r="I1101">
            <v>15</v>
          </cell>
          <cell r="J1101" t="str">
            <v>1366x768/1920x1080</v>
          </cell>
          <cell r="L1101" t="str">
            <v>Standard</v>
          </cell>
          <cell r="M1101" t="str">
            <v>_1</v>
          </cell>
          <cell r="O1101">
            <v>1</v>
          </cell>
          <cell r="R1101">
            <v>1</v>
          </cell>
          <cell r="X1101">
            <v>1</v>
          </cell>
          <cell r="AD1101">
            <v>1</v>
          </cell>
          <cell r="AF1101">
            <v>1</v>
          </cell>
        </row>
        <row r="1102">
          <cell r="C1102" t="str">
            <v>Essential 255 G7</v>
          </cell>
          <cell r="D1102" t="str">
            <v>Full Size LE (15"&gt;, Int GPU)</v>
          </cell>
          <cell r="E1102" t="str">
            <v>Commercial</v>
          </cell>
          <cell r="F1102" t="str">
            <v>AMD</v>
          </cell>
          <cell r="G1102" t="str">
            <v>Ryzen</v>
          </cell>
          <cell r="H1102" t="str">
            <v>Int</v>
          </cell>
          <cell r="I1102">
            <v>15</v>
          </cell>
          <cell r="J1102" t="str">
            <v>1920x1080</v>
          </cell>
          <cell r="L1102" t="str">
            <v>Standard</v>
          </cell>
          <cell r="M1102" t="str">
            <v>_1</v>
          </cell>
          <cell r="P1102">
            <v>1</v>
          </cell>
          <cell r="R1102">
            <v>1</v>
          </cell>
          <cell r="X1102">
            <v>1</v>
          </cell>
          <cell r="AD1102">
            <v>1</v>
          </cell>
          <cell r="AF1102">
            <v>1</v>
          </cell>
        </row>
        <row r="1103">
          <cell r="C1103" t="str">
            <v>Essential 255 G7 Stoney</v>
          </cell>
          <cell r="D1103" t="str">
            <v>Full Size LE (15"&gt;, Int GPU)</v>
          </cell>
          <cell r="E1103" t="str">
            <v>Commercial</v>
          </cell>
          <cell r="F1103" t="str">
            <v>AMD</v>
          </cell>
          <cell r="G1103" t="str">
            <v>Stoney Ridge</v>
          </cell>
          <cell r="H1103" t="str">
            <v>Int</v>
          </cell>
          <cell r="I1103">
            <v>15</v>
          </cell>
          <cell r="J1103" t="str">
            <v>1920x1080</v>
          </cell>
          <cell r="L1103" t="str">
            <v>Standard</v>
          </cell>
          <cell r="M1103" t="str">
            <v>_1</v>
          </cell>
          <cell r="O1103">
            <v>1</v>
          </cell>
          <cell r="R1103">
            <v>1</v>
          </cell>
          <cell r="X1103">
            <v>1</v>
          </cell>
          <cell r="AD1103">
            <v>1</v>
          </cell>
          <cell r="AF1103">
            <v>1</v>
          </cell>
        </row>
        <row r="1104">
          <cell r="C1104" t="str">
            <v>Essential 255 G8</v>
          </cell>
          <cell r="D1104" t="str">
            <v>Full Size LE (15"&gt;, Int GPU)</v>
          </cell>
          <cell r="E1104" t="str">
            <v>Commercial</v>
          </cell>
          <cell r="F1104" t="str">
            <v>AMD</v>
          </cell>
          <cell r="G1104" t="str">
            <v>Picasso</v>
          </cell>
          <cell r="H1104" t="str">
            <v>Int</v>
          </cell>
          <cell r="I1104">
            <v>15</v>
          </cell>
          <cell r="J1104" t="str">
            <v>1920x1080</v>
          </cell>
          <cell r="L1104" t="str">
            <v>Standard</v>
          </cell>
          <cell r="M1104" t="str">
            <v>_14</v>
          </cell>
          <cell r="P1104">
            <v>1</v>
          </cell>
          <cell r="R1104">
            <v>1</v>
          </cell>
          <cell r="X1104">
            <v>1</v>
          </cell>
          <cell r="AD1104">
            <v>1</v>
          </cell>
          <cell r="AF1104">
            <v>1</v>
          </cell>
        </row>
        <row r="1105">
          <cell r="C1105" t="str">
            <v>HP 11-ak0000</v>
          </cell>
          <cell r="D1105" t="str">
            <v>Mini (&lt;12")</v>
          </cell>
          <cell r="E1105" t="str">
            <v>Consumer</v>
          </cell>
          <cell r="F1105" t="str">
            <v>Intel</v>
          </cell>
          <cell r="G1105" t="str">
            <v>Gemini Lake</v>
          </cell>
          <cell r="H1105" t="str">
            <v>Int</v>
          </cell>
          <cell r="I1105">
            <v>11</v>
          </cell>
          <cell r="J1105" t="str">
            <v>1366x1768</v>
          </cell>
          <cell r="L1105" t="str">
            <v>Budget</v>
          </cell>
          <cell r="M1105" t="str">
            <v>_1</v>
          </cell>
          <cell r="O1105">
            <v>1</v>
          </cell>
          <cell r="R1105">
            <v>1</v>
          </cell>
          <cell r="V1105">
            <v>1</v>
          </cell>
          <cell r="AE1105">
            <v>1</v>
          </cell>
        </row>
        <row r="1106">
          <cell r="C1106" t="str">
            <v>HP 14-ac000</v>
          </cell>
          <cell r="D1106" t="str">
            <v>Light (13"-14")</v>
          </cell>
          <cell r="E1106" t="str">
            <v>Consumer</v>
          </cell>
          <cell r="F1106" t="str">
            <v>Intel</v>
          </cell>
          <cell r="G1106" t="str">
            <v>Braswell</v>
          </cell>
          <cell r="H1106" t="str">
            <v>Int</v>
          </cell>
          <cell r="I1106">
            <v>14</v>
          </cell>
          <cell r="J1106" t="str">
            <v>1366x768</v>
          </cell>
          <cell r="L1106" t="str">
            <v>Budget</v>
          </cell>
          <cell r="M1106" t="str">
            <v>_1</v>
          </cell>
          <cell r="O1106">
            <v>1</v>
          </cell>
          <cell r="R1106">
            <v>1</v>
          </cell>
          <cell r="W1106">
            <v>1</v>
          </cell>
          <cell r="AE1106">
            <v>1</v>
          </cell>
        </row>
        <row r="1107">
          <cell r="C1107" t="str">
            <v>HP 14-ac000</v>
          </cell>
          <cell r="D1107" t="str">
            <v>Light (13"-14")</v>
          </cell>
          <cell r="E1107" t="str">
            <v>Consumer</v>
          </cell>
          <cell r="F1107" t="str">
            <v>Intel</v>
          </cell>
          <cell r="G1107" t="str">
            <v>Braswell</v>
          </cell>
          <cell r="H1107" t="str">
            <v>Int</v>
          </cell>
          <cell r="I1107">
            <v>14</v>
          </cell>
          <cell r="J1107" t="str">
            <v>1366x768</v>
          </cell>
          <cell r="L1107" t="str">
            <v>Budget</v>
          </cell>
          <cell r="M1107" t="str">
            <v>_1</v>
          </cell>
          <cell r="O1107">
            <v>1</v>
          </cell>
          <cell r="R1107">
            <v>1</v>
          </cell>
          <cell r="W1107">
            <v>1</v>
          </cell>
          <cell r="AE1107">
            <v>1</v>
          </cell>
        </row>
        <row r="1108">
          <cell r="C1108" t="str">
            <v>HP 14-ac100</v>
          </cell>
          <cell r="D1108" t="str">
            <v>Light (13"-14")</v>
          </cell>
          <cell r="E1108" t="str">
            <v>Consumer</v>
          </cell>
          <cell r="F1108" t="str">
            <v>Intel</v>
          </cell>
          <cell r="G1108" t="str">
            <v>Braswell</v>
          </cell>
          <cell r="H1108" t="str">
            <v>Int</v>
          </cell>
          <cell r="I1108">
            <v>14</v>
          </cell>
          <cell r="J1108" t="str">
            <v>1366x768</v>
          </cell>
          <cell r="L1108" t="str">
            <v>Budget</v>
          </cell>
          <cell r="M1108" t="str">
            <v>_1</v>
          </cell>
          <cell r="O1108">
            <v>1</v>
          </cell>
          <cell r="R1108">
            <v>1</v>
          </cell>
          <cell r="W1108">
            <v>1</v>
          </cell>
          <cell r="AE1108">
            <v>1</v>
          </cell>
        </row>
        <row r="1109">
          <cell r="C1109" t="str">
            <v>HP 14-am000</v>
          </cell>
          <cell r="D1109" t="str">
            <v>Light (13"-14")</v>
          </cell>
          <cell r="E1109" t="str">
            <v>Consumer</v>
          </cell>
          <cell r="F1109" t="str">
            <v>Intel</v>
          </cell>
          <cell r="G1109" t="str">
            <v>Broadwell</v>
          </cell>
          <cell r="H1109" t="str">
            <v>Int/R5 M430</v>
          </cell>
          <cell r="I1109">
            <v>14</v>
          </cell>
          <cell r="J1109" t="str">
            <v>1366x768</v>
          </cell>
          <cell r="L1109" t="str">
            <v>Standard</v>
          </cell>
          <cell r="M1109" t="str">
            <v>_1</v>
          </cell>
          <cell r="P1109">
            <v>1</v>
          </cell>
          <cell r="R1109">
            <v>1</v>
          </cell>
          <cell r="S1109">
            <v>1</v>
          </cell>
          <cell r="W1109">
            <v>1</v>
          </cell>
          <cell r="AF1109">
            <v>1</v>
          </cell>
          <cell r="AG1109">
            <v>1</v>
          </cell>
          <cell r="AI1109">
            <v>1</v>
          </cell>
        </row>
        <row r="1110">
          <cell r="C1110" t="str">
            <v>HP 14-am100</v>
          </cell>
          <cell r="D1110" t="str">
            <v>Light (13"-14")</v>
          </cell>
          <cell r="E1110" t="str">
            <v>Consumer</v>
          </cell>
          <cell r="F1110" t="str">
            <v>Intel</v>
          </cell>
          <cell r="G1110" t="str">
            <v>Kaby Lake</v>
          </cell>
          <cell r="H1110" t="str">
            <v>R5 M430</v>
          </cell>
          <cell r="I1110">
            <v>14</v>
          </cell>
          <cell r="J1110" t="str">
            <v>1920x1080</v>
          </cell>
          <cell r="L1110" t="str">
            <v>Standard</v>
          </cell>
          <cell r="M1110" t="str">
            <v>_1</v>
          </cell>
          <cell r="P1110">
            <v>1</v>
          </cell>
          <cell r="S1110">
            <v>1</v>
          </cell>
          <cell r="W1110">
            <v>1</v>
          </cell>
          <cell r="AG1110">
            <v>1</v>
          </cell>
          <cell r="AI1110">
            <v>1</v>
          </cell>
        </row>
        <row r="1111">
          <cell r="C1111" t="str">
            <v>HP 14-bp000</v>
          </cell>
          <cell r="D1111" t="str">
            <v>Light (13"-14")</v>
          </cell>
          <cell r="E1111" t="str">
            <v>Consumer</v>
          </cell>
          <cell r="F1111" t="str">
            <v>Intel</v>
          </cell>
          <cell r="G1111" t="str">
            <v>Braswell</v>
          </cell>
          <cell r="H1111" t="str">
            <v>Int</v>
          </cell>
          <cell r="I1111">
            <v>14</v>
          </cell>
          <cell r="J1111" t="str">
            <v>1366x768</v>
          </cell>
          <cell r="L1111" t="str">
            <v>Budget</v>
          </cell>
          <cell r="M1111" t="str">
            <v>_1</v>
          </cell>
          <cell r="O1111">
            <v>1</v>
          </cell>
          <cell r="R1111">
            <v>1</v>
          </cell>
          <cell r="W1111">
            <v>1</v>
          </cell>
          <cell r="AE1111">
            <v>1</v>
          </cell>
        </row>
        <row r="1112">
          <cell r="C1112" t="str">
            <v>HP 14-bp000 Core</v>
          </cell>
          <cell r="D1112" t="str">
            <v>Light (13"-14")</v>
          </cell>
          <cell r="E1112" t="str">
            <v>Consumer</v>
          </cell>
          <cell r="F1112" t="str">
            <v>Intel</v>
          </cell>
          <cell r="G1112" t="str">
            <v>Kaby Lake</v>
          </cell>
          <cell r="H1112" t="str">
            <v>Int/530</v>
          </cell>
          <cell r="I1112">
            <v>14</v>
          </cell>
          <cell r="J1112" t="str">
            <v>1366x768</v>
          </cell>
          <cell r="L1112" t="str">
            <v>Standard</v>
          </cell>
          <cell r="M1112" t="str">
            <v>_1</v>
          </cell>
          <cell r="P1112">
            <v>1</v>
          </cell>
          <cell r="R1112">
            <v>1</v>
          </cell>
          <cell r="S1112">
            <v>1</v>
          </cell>
          <cell r="W1112">
            <v>1</v>
          </cell>
          <cell r="AF1112">
            <v>1</v>
          </cell>
          <cell r="AG1112">
            <v>1</v>
          </cell>
          <cell r="AI1112">
            <v>1</v>
          </cell>
        </row>
        <row r="1113">
          <cell r="C1113" t="str">
            <v>HP 14-bp100 Core</v>
          </cell>
          <cell r="D1113" t="str">
            <v>Light (13"-14")</v>
          </cell>
          <cell r="E1113" t="str">
            <v>Consumer</v>
          </cell>
          <cell r="F1113" t="str">
            <v>Intel</v>
          </cell>
          <cell r="G1113" t="str">
            <v>Kaby Lake Refresh</v>
          </cell>
          <cell r="H1113" t="str">
            <v>Radeon 530</v>
          </cell>
          <cell r="I1113">
            <v>14</v>
          </cell>
          <cell r="J1113" t="str">
            <v>1920x1080</v>
          </cell>
          <cell r="L1113" t="str">
            <v>Standard</v>
          </cell>
          <cell r="M1113" t="str">
            <v>_1</v>
          </cell>
          <cell r="P1113">
            <v>1</v>
          </cell>
          <cell r="S1113">
            <v>1</v>
          </cell>
          <cell r="W1113">
            <v>1</v>
          </cell>
          <cell r="AG1113">
            <v>1</v>
          </cell>
          <cell r="AI1113">
            <v>1</v>
          </cell>
        </row>
        <row r="1114">
          <cell r="C1114" t="str">
            <v>HP 14-bs000</v>
          </cell>
          <cell r="D1114" t="str">
            <v>Light (13"-14")</v>
          </cell>
          <cell r="E1114" t="str">
            <v>Consumer</v>
          </cell>
          <cell r="F1114" t="str">
            <v>Intel</v>
          </cell>
          <cell r="G1114" t="str">
            <v>Braswell</v>
          </cell>
          <cell r="H1114" t="str">
            <v>Int</v>
          </cell>
          <cell r="I1114">
            <v>14</v>
          </cell>
          <cell r="J1114" t="str">
            <v>1366x768</v>
          </cell>
          <cell r="L1114" t="str">
            <v>Budget</v>
          </cell>
          <cell r="M1114" t="str">
            <v>_1</v>
          </cell>
          <cell r="O1114">
            <v>1</v>
          </cell>
          <cell r="R1114">
            <v>1</v>
          </cell>
          <cell r="W1114">
            <v>1</v>
          </cell>
          <cell r="AE1114">
            <v>1</v>
          </cell>
        </row>
        <row r="1115">
          <cell r="C1115" t="str">
            <v>HP 14-bs000 Core</v>
          </cell>
          <cell r="D1115" t="str">
            <v>Light (13"-14")</v>
          </cell>
          <cell r="E1115" t="str">
            <v>Consumer</v>
          </cell>
          <cell r="F1115" t="str">
            <v>Intel</v>
          </cell>
          <cell r="G1115" t="str">
            <v>Kaby Lake</v>
          </cell>
          <cell r="H1115" t="str">
            <v>Int/530</v>
          </cell>
          <cell r="I1115">
            <v>14</v>
          </cell>
          <cell r="J1115" t="str">
            <v>1366x768/1920x1080</v>
          </cell>
          <cell r="L1115" t="str">
            <v>Standard</v>
          </cell>
          <cell r="M1115" t="str">
            <v>_1</v>
          </cell>
          <cell r="P1115">
            <v>1</v>
          </cell>
          <cell r="R1115">
            <v>1</v>
          </cell>
          <cell r="S1115">
            <v>1</v>
          </cell>
          <cell r="W1115">
            <v>1</v>
          </cell>
          <cell r="AF1115">
            <v>1</v>
          </cell>
          <cell r="AG1115">
            <v>1</v>
          </cell>
          <cell r="AI1115">
            <v>1</v>
          </cell>
        </row>
        <row r="1116">
          <cell r="C1116" t="str">
            <v>HP 14-cf0000</v>
          </cell>
          <cell r="D1116" t="str">
            <v>Light (13"-14")</v>
          </cell>
          <cell r="E1116" t="str">
            <v>Consumer</v>
          </cell>
          <cell r="F1116" t="str">
            <v>Intel</v>
          </cell>
          <cell r="G1116" t="str">
            <v>Gemini Lake</v>
          </cell>
          <cell r="H1116" t="str">
            <v>Int</v>
          </cell>
          <cell r="I1116">
            <v>14</v>
          </cell>
          <cell r="J1116" t="str">
            <v>1366x768</v>
          </cell>
          <cell r="L1116" t="str">
            <v>Budget</v>
          </cell>
          <cell r="M1116" t="str">
            <v>_1</v>
          </cell>
          <cell r="O1116">
            <v>1</v>
          </cell>
          <cell r="R1116">
            <v>1</v>
          </cell>
          <cell r="W1116">
            <v>1</v>
          </cell>
          <cell r="AE1116">
            <v>1</v>
          </cell>
        </row>
        <row r="1117">
          <cell r="C1117" t="str">
            <v>HP 14-cf0000 Core</v>
          </cell>
          <cell r="D1117" t="str">
            <v>Light (13"-14")</v>
          </cell>
          <cell r="E1117" t="str">
            <v>Consumer</v>
          </cell>
          <cell r="F1117" t="str">
            <v>Intel</v>
          </cell>
          <cell r="G1117" t="str">
            <v>Kaby Lake</v>
          </cell>
          <cell r="H1117" t="str">
            <v>Radeon 530</v>
          </cell>
          <cell r="I1117">
            <v>14</v>
          </cell>
          <cell r="J1117" t="str">
            <v>1366x768/1920x1080</v>
          </cell>
          <cell r="L1117" t="str">
            <v>Standard</v>
          </cell>
          <cell r="M1117" t="str">
            <v>_1</v>
          </cell>
          <cell r="P1117">
            <v>1</v>
          </cell>
          <cell r="S1117">
            <v>1</v>
          </cell>
          <cell r="W1117">
            <v>1</v>
          </cell>
          <cell r="AG1117">
            <v>1</v>
          </cell>
          <cell r="AI1117">
            <v>1</v>
          </cell>
        </row>
        <row r="1118">
          <cell r="C1118" t="str">
            <v>HP 14-cf1000 Core</v>
          </cell>
          <cell r="D1118" t="str">
            <v>Light (13"-14")</v>
          </cell>
          <cell r="E1118" t="str">
            <v>Consumer</v>
          </cell>
          <cell r="F1118" t="str">
            <v>Intel</v>
          </cell>
          <cell r="G1118" t="str">
            <v>Whiskey Lake</v>
          </cell>
          <cell r="H1118" t="str">
            <v>Int</v>
          </cell>
          <cell r="I1118">
            <v>14</v>
          </cell>
          <cell r="J1118" t="str">
            <v>1920x1080</v>
          </cell>
          <cell r="L1118" t="str">
            <v>Standard</v>
          </cell>
          <cell r="M1118" t="str">
            <v>_1</v>
          </cell>
          <cell r="P1118">
            <v>1</v>
          </cell>
          <cell r="R1118">
            <v>1</v>
          </cell>
          <cell r="W1118">
            <v>1</v>
          </cell>
          <cell r="AF1118">
            <v>1</v>
          </cell>
          <cell r="AI1118">
            <v>1</v>
          </cell>
        </row>
        <row r="1119">
          <cell r="C1119" t="str">
            <v>HP 14-cf2000 Core</v>
          </cell>
          <cell r="D1119" t="str">
            <v>Light (13"-14")</v>
          </cell>
          <cell r="E1119" t="str">
            <v>Consumer</v>
          </cell>
          <cell r="F1119" t="str">
            <v>Intel</v>
          </cell>
          <cell r="G1119" t="str">
            <v>Comet Lake</v>
          </cell>
          <cell r="H1119" t="str">
            <v>Int</v>
          </cell>
          <cell r="I1119">
            <v>14</v>
          </cell>
          <cell r="J1119" t="str">
            <v>1920x1080</v>
          </cell>
          <cell r="L1119" t="str">
            <v>Standard</v>
          </cell>
          <cell r="M1119" t="str">
            <v>_9</v>
          </cell>
          <cell r="P1119">
            <v>1</v>
          </cell>
          <cell r="R1119">
            <v>1</v>
          </cell>
          <cell r="W1119">
            <v>1</v>
          </cell>
          <cell r="AF1119">
            <v>1</v>
          </cell>
          <cell r="AI1119">
            <v>1</v>
          </cell>
        </row>
        <row r="1120">
          <cell r="C1120" t="str">
            <v>HP 14-cf3000 Core</v>
          </cell>
          <cell r="D1120" t="str">
            <v>Light (13"-14")</v>
          </cell>
          <cell r="E1120" t="str">
            <v>Consumer</v>
          </cell>
          <cell r="F1120" t="str">
            <v>Intel</v>
          </cell>
          <cell r="G1120" t="str">
            <v>Ice Lake</v>
          </cell>
          <cell r="H1120" t="str">
            <v>Int/620</v>
          </cell>
          <cell r="I1120">
            <v>14</v>
          </cell>
          <cell r="J1120" t="str">
            <v>1920x1080</v>
          </cell>
          <cell r="L1120" t="str">
            <v>Standard</v>
          </cell>
          <cell r="M1120" t="str">
            <v>_6</v>
          </cell>
          <cell r="N1120" t="str">
            <v>6 20</v>
          </cell>
          <cell r="P1120">
            <v>1</v>
          </cell>
          <cell r="R1120">
            <v>1</v>
          </cell>
          <cell r="S1120">
            <v>1</v>
          </cell>
          <cell r="W1120">
            <v>1</v>
          </cell>
          <cell r="AF1120">
            <v>1</v>
          </cell>
          <cell r="AG1120">
            <v>1</v>
          </cell>
          <cell r="AI1120">
            <v>1</v>
          </cell>
        </row>
        <row r="1121">
          <cell r="C1121" t="str">
            <v>HP 14-ck0000</v>
          </cell>
          <cell r="D1121" t="str">
            <v>Light (13"-14")</v>
          </cell>
          <cell r="E1121" t="str">
            <v>Consumer</v>
          </cell>
          <cell r="F1121" t="str">
            <v>Intel</v>
          </cell>
          <cell r="G1121" t="str">
            <v>Gemini Lake</v>
          </cell>
          <cell r="H1121" t="str">
            <v>Int</v>
          </cell>
          <cell r="I1121">
            <v>14</v>
          </cell>
          <cell r="J1121" t="str">
            <v>1366x768/1920x1080</v>
          </cell>
          <cell r="L1121" t="str">
            <v>Budget</v>
          </cell>
          <cell r="M1121" t="str">
            <v>_1</v>
          </cell>
          <cell r="O1121">
            <v>1</v>
          </cell>
          <cell r="R1121">
            <v>1</v>
          </cell>
          <cell r="W1121">
            <v>1</v>
          </cell>
          <cell r="AE1121">
            <v>1</v>
          </cell>
        </row>
        <row r="1122">
          <cell r="C1122" t="str">
            <v>HP 14-ck0000 Core</v>
          </cell>
          <cell r="D1122" t="str">
            <v>Light (13"-14")</v>
          </cell>
          <cell r="E1122" t="str">
            <v>Consumer</v>
          </cell>
          <cell r="F1122" t="str">
            <v>Intel</v>
          </cell>
          <cell r="G1122" t="str">
            <v>Kaby Lake</v>
          </cell>
          <cell r="H1122" t="str">
            <v>Int</v>
          </cell>
          <cell r="I1122">
            <v>14</v>
          </cell>
          <cell r="J1122" t="str">
            <v>1920x1080</v>
          </cell>
          <cell r="L1122" t="str">
            <v>Standard</v>
          </cell>
          <cell r="M1122" t="str">
            <v>_1</v>
          </cell>
          <cell r="N1122" t="str">
            <v>1 20</v>
          </cell>
          <cell r="P1122">
            <v>1</v>
          </cell>
          <cell r="R1122">
            <v>1</v>
          </cell>
          <cell r="W1122">
            <v>1</v>
          </cell>
          <cell r="AF1122">
            <v>1</v>
          </cell>
          <cell r="AI1122">
            <v>1</v>
          </cell>
        </row>
        <row r="1123">
          <cell r="C1123" t="str">
            <v>HP 14-ck1000 Core</v>
          </cell>
          <cell r="D1123" t="str">
            <v>Light (13"-14")</v>
          </cell>
          <cell r="E1123" t="str">
            <v>Consumer</v>
          </cell>
          <cell r="F1123" t="str">
            <v>Intel</v>
          </cell>
          <cell r="G1123" t="str">
            <v>Whiskey Lake</v>
          </cell>
          <cell r="H1123" t="str">
            <v>Radeon 520</v>
          </cell>
          <cell r="I1123">
            <v>14</v>
          </cell>
          <cell r="J1123" t="str">
            <v>1366x768/1920x1080</v>
          </cell>
          <cell r="L1123" t="str">
            <v>Standard</v>
          </cell>
          <cell r="M1123" t="str">
            <v>_1</v>
          </cell>
          <cell r="P1123">
            <v>1</v>
          </cell>
          <cell r="S1123">
            <v>1</v>
          </cell>
          <cell r="W1123">
            <v>1</v>
          </cell>
          <cell r="AG1123">
            <v>1</v>
          </cell>
          <cell r="AI1123">
            <v>1</v>
          </cell>
        </row>
        <row r="1124">
          <cell r="C1124" t="str">
            <v>HP 14-cm0000</v>
          </cell>
          <cell r="D1124" t="str">
            <v>Light (13"-14")</v>
          </cell>
          <cell r="E1124" t="str">
            <v>Consumer</v>
          </cell>
          <cell r="F1124" t="str">
            <v>AMD</v>
          </cell>
          <cell r="G1124" t="str">
            <v>Ryzen</v>
          </cell>
          <cell r="H1124" t="str">
            <v>Int</v>
          </cell>
          <cell r="I1124">
            <v>14</v>
          </cell>
          <cell r="J1124" t="str">
            <v>1366x768/1920x1080</v>
          </cell>
          <cell r="L1124" t="str">
            <v>Standard</v>
          </cell>
          <cell r="M1124" t="str">
            <v>_1</v>
          </cell>
          <cell r="P1124">
            <v>1</v>
          </cell>
          <cell r="R1124">
            <v>1</v>
          </cell>
          <cell r="W1124">
            <v>1</v>
          </cell>
          <cell r="AF1124">
            <v>1</v>
          </cell>
          <cell r="AI1124">
            <v>1</v>
          </cell>
        </row>
        <row r="1125">
          <cell r="C1125" t="str">
            <v>HP 14-cm0000 Stoney</v>
          </cell>
          <cell r="D1125" t="str">
            <v>Light (13"-14")</v>
          </cell>
          <cell r="E1125" t="str">
            <v>Consumer</v>
          </cell>
          <cell r="F1125" t="str">
            <v>AMD</v>
          </cell>
          <cell r="G1125" t="str">
            <v>Stoney Ridge</v>
          </cell>
          <cell r="H1125" t="str">
            <v>Int</v>
          </cell>
          <cell r="I1125">
            <v>14</v>
          </cell>
          <cell r="J1125" t="str">
            <v>1366x768/1920x1080</v>
          </cell>
          <cell r="L1125" t="str">
            <v>Standard</v>
          </cell>
          <cell r="M1125" t="str">
            <v>_1</v>
          </cell>
          <cell r="O1125">
            <v>1</v>
          </cell>
          <cell r="R1125">
            <v>1</v>
          </cell>
          <cell r="W1125">
            <v>1</v>
          </cell>
          <cell r="AE1125">
            <v>1</v>
          </cell>
          <cell r="AF1125">
            <v>1</v>
          </cell>
        </row>
        <row r="1126">
          <cell r="C1126" t="str">
            <v>HP 14-cm1000</v>
          </cell>
          <cell r="D1126" t="str">
            <v>Light (13"-14")</v>
          </cell>
          <cell r="E1126" t="str">
            <v>Consumer</v>
          </cell>
          <cell r="F1126" t="str">
            <v>AMD</v>
          </cell>
          <cell r="G1126" t="str">
            <v>Picasso</v>
          </cell>
          <cell r="H1126" t="str">
            <v>Int</v>
          </cell>
          <cell r="I1126">
            <v>14</v>
          </cell>
          <cell r="J1126" t="str">
            <v>1920x1080</v>
          </cell>
          <cell r="L1126" t="str">
            <v>Standard</v>
          </cell>
          <cell r="M1126" t="str">
            <v>_1</v>
          </cell>
          <cell r="P1126">
            <v>1</v>
          </cell>
          <cell r="R1126">
            <v>1</v>
          </cell>
          <cell r="W1126">
            <v>1</v>
          </cell>
          <cell r="AF1126">
            <v>1</v>
          </cell>
          <cell r="AI1126">
            <v>1</v>
          </cell>
        </row>
        <row r="1127">
          <cell r="C1127" t="str">
            <v>HP 14-df0000</v>
          </cell>
          <cell r="D1127" t="str">
            <v>Light (13"-14")</v>
          </cell>
          <cell r="E1127" t="str">
            <v>Consumer</v>
          </cell>
          <cell r="F1127" t="str">
            <v>Intel</v>
          </cell>
          <cell r="G1127" t="str">
            <v>Gemini Lake</v>
          </cell>
          <cell r="H1127" t="str">
            <v>Int</v>
          </cell>
          <cell r="I1127">
            <v>14</v>
          </cell>
          <cell r="J1127" t="str">
            <v>1920x1080</v>
          </cell>
          <cell r="L1127" t="str">
            <v>Budget</v>
          </cell>
          <cell r="M1127" t="str">
            <v>_1</v>
          </cell>
          <cell r="O1127">
            <v>1</v>
          </cell>
          <cell r="R1127">
            <v>1</v>
          </cell>
          <cell r="W1127">
            <v>1</v>
          </cell>
          <cell r="AE1127">
            <v>1</v>
          </cell>
        </row>
        <row r="1128">
          <cell r="C1128" t="str">
            <v>HP 14-dk0000</v>
          </cell>
          <cell r="D1128" t="str">
            <v>Light (13"-14")</v>
          </cell>
          <cell r="E1128" t="str">
            <v>Consumer</v>
          </cell>
          <cell r="F1128" t="str">
            <v>AMD</v>
          </cell>
          <cell r="G1128" t="str">
            <v>Picasso</v>
          </cell>
          <cell r="H1128" t="str">
            <v>Int</v>
          </cell>
          <cell r="I1128">
            <v>14</v>
          </cell>
          <cell r="J1128" t="str">
            <v>1366x768/1920x1080</v>
          </cell>
          <cell r="L1128" t="str">
            <v>Standard</v>
          </cell>
          <cell r="M1128" t="str">
            <v>_1</v>
          </cell>
          <cell r="P1128">
            <v>1</v>
          </cell>
          <cell r="R1128">
            <v>1</v>
          </cell>
          <cell r="W1128">
            <v>1</v>
          </cell>
          <cell r="AF1128">
            <v>1</v>
          </cell>
          <cell r="AI1128">
            <v>1</v>
          </cell>
        </row>
        <row r="1129">
          <cell r="C1129" t="str">
            <v>HP 14-dk0000 Stoney</v>
          </cell>
          <cell r="D1129" t="str">
            <v>Light (13"-14")</v>
          </cell>
          <cell r="E1129" t="str">
            <v>Consumer</v>
          </cell>
          <cell r="F1129" t="str">
            <v>AMD</v>
          </cell>
          <cell r="G1129" t="str">
            <v>Stoney Ridge</v>
          </cell>
          <cell r="H1129" t="str">
            <v>Int</v>
          </cell>
          <cell r="I1129">
            <v>14</v>
          </cell>
          <cell r="J1129" t="str">
            <v>1366x768/1920x1080</v>
          </cell>
          <cell r="L1129" t="str">
            <v>Standard</v>
          </cell>
          <cell r="M1129" t="str">
            <v>_1</v>
          </cell>
          <cell r="O1129">
            <v>1</v>
          </cell>
          <cell r="R1129">
            <v>1</v>
          </cell>
          <cell r="W1129">
            <v>1</v>
          </cell>
          <cell r="AE1129">
            <v>1</v>
          </cell>
          <cell r="AF1129">
            <v>1</v>
          </cell>
        </row>
        <row r="1130">
          <cell r="C1130" t="str">
            <v>HP 14-dk1000</v>
          </cell>
          <cell r="D1130" t="str">
            <v>Light (13"-14")</v>
          </cell>
          <cell r="E1130" t="str">
            <v>Consumer</v>
          </cell>
          <cell r="F1130" t="str">
            <v>AMD</v>
          </cell>
          <cell r="G1130" t="str">
            <v>Picasso</v>
          </cell>
          <cell r="H1130" t="str">
            <v>Int</v>
          </cell>
          <cell r="I1130">
            <v>14</v>
          </cell>
          <cell r="J1130" t="str">
            <v>1366x768/1920x1080</v>
          </cell>
          <cell r="L1130" t="str">
            <v>Standard</v>
          </cell>
          <cell r="M1130" t="str">
            <v>_6</v>
          </cell>
          <cell r="N1130" t="str">
            <v>6 20</v>
          </cell>
          <cell r="P1130">
            <v>1</v>
          </cell>
          <cell r="R1130">
            <v>1</v>
          </cell>
          <cell r="W1130">
            <v>1</v>
          </cell>
          <cell r="AF1130">
            <v>1</v>
          </cell>
          <cell r="AI1130">
            <v>1</v>
          </cell>
        </row>
        <row r="1131">
          <cell r="C1131" t="str">
            <v>HP 14s-dq0000 Core</v>
          </cell>
          <cell r="D1131" t="str">
            <v>Light (13"-14")</v>
          </cell>
          <cell r="E1131" t="str">
            <v>Consumer</v>
          </cell>
          <cell r="F1131" t="str">
            <v>Intel</v>
          </cell>
          <cell r="G1131" t="str">
            <v>Whiskey Lake</v>
          </cell>
          <cell r="H1131" t="str">
            <v>Int</v>
          </cell>
          <cell r="I1131">
            <v>14</v>
          </cell>
          <cell r="J1131" t="str">
            <v>1920x1080</v>
          </cell>
          <cell r="L1131" t="str">
            <v>Standard</v>
          </cell>
          <cell r="M1131" t="str">
            <v>_1</v>
          </cell>
          <cell r="P1131">
            <v>1</v>
          </cell>
          <cell r="R1131">
            <v>1</v>
          </cell>
          <cell r="W1131">
            <v>1</v>
          </cell>
          <cell r="AF1131">
            <v>1</v>
          </cell>
          <cell r="AI1131">
            <v>1</v>
          </cell>
        </row>
        <row r="1132">
          <cell r="C1132" t="str">
            <v>HP 14s-dq0000</v>
          </cell>
          <cell r="D1132" t="str">
            <v>Light (13"-14")</v>
          </cell>
          <cell r="E1132" t="str">
            <v>Consumer</v>
          </cell>
          <cell r="F1132" t="str">
            <v>Intel</v>
          </cell>
          <cell r="G1132" t="str">
            <v>Gemini Lake</v>
          </cell>
          <cell r="H1132" t="str">
            <v>Int</v>
          </cell>
          <cell r="I1132">
            <v>14</v>
          </cell>
          <cell r="J1132" t="str">
            <v>1366x768/1920x1080</v>
          </cell>
          <cell r="L1132" t="str">
            <v>Budget</v>
          </cell>
          <cell r="M1132" t="str">
            <v>_1</v>
          </cell>
          <cell r="O1132">
            <v>1</v>
          </cell>
          <cell r="R1132">
            <v>1</v>
          </cell>
          <cell r="W1132">
            <v>1</v>
          </cell>
          <cell r="AE1132">
            <v>1</v>
          </cell>
        </row>
        <row r="1133">
          <cell r="C1133" t="str">
            <v>HP 14s-dq1000</v>
          </cell>
          <cell r="D1133" t="str">
            <v>Light (13"-14")</v>
          </cell>
          <cell r="E1133" t="str">
            <v>Consumer</v>
          </cell>
          <cell r="F1133" t="str">
            <v>Intel</v>
          </cell>
          <cell r="G1133" t="str">
            <v>Ice Lake</v>
          </cell>
          <cell r="H1133" t="str">
            <v>Int</v>
          </cell>
          <cell r="I1133">
            <v>14</v>
          </cell>
          <cell r="J1133" t="str">
            <v>1366x768/1920x1080</v>
          </cell>
          <cell r="L1133" t="str">
            <v>Standard</v>
          </cell>
          <cell r="M1133" t="str">
            <v>_1</v>
          </cell>
          <cell r="P1133">
            <v>1</v>
          </cell>
          <cell r="R1133">
            <v>1</v>
          </cell>
          <cell r="W1133">
            <v>1</v>
          </cell>
          <cell r="AF1133">
            <v>1</v>
          </cell>
          <cell r="AI1133">
            <v>1</v>
          </cell>
        </row>
        <row r="1134">
          <cell r="C1134" t="str">
            <v>HP 14s-dq2000</v>
          </cell>
          <cell r="D1134" t="str">
            <v>Light (13"-14")</v>
          </cell>
          <cell r="E1134" t="str">
            <v>Consumer</v>
          </cell>
          <cell r="F1134" t="str">
            <v>Intel</v>
          </cell>
          <cell r="G1134" t="str">
            <v>Tiger Lake</v>
          </cell>
          <cell r="H1134" t="str">
            <v>Int</v>
          </cell>
          <cell r="I1134">
            <v>14</v>
          </cell>
          <cell r="J1134" t="str">
            <v>1920x1080</v>
          </cell>
          <cell r="L1134" t="str">
            <v>Standard</v>
          </cell>
          <cell r="M1134" t="str">
            <v>_12</v>
          </cell>
          <cell r="P1134">
            <v>1</v>
          </cell>
          <cell r="R1134">
            <v>1</v>
          </cell>
          <cell r="W1134">
            <v>1</v>
          </cell>
          <cell r="AF1134">
            <v>1</v>
          </cell>
          <cell r="AI1134">
            <v>1</v>
          </cell>
        </row>
        <row r="1135">
          <cell r="C1135" t="str">
            <v>HP 14s-fq0000</v>
          </cell>
          <cell r="D1135" t="str">
            <v>Light (13"-14")</v>
          </cell>
          <cell r="E1135" t="str">
            <v>Consumer</v>
          </cell>
          <cell r="F1135" t="str">
            <v>AMD</v>
          </cell>
          <cell r="G1135" t="str">
            <v>Renior</v>
          </cell>
          <cell r="H1135" t="str">
            <v>Int</v>
          </cell>
          <cell r="I1135">
            <v>14</v>
          </cell>
          <cell r="J1135" t="str">
            <v>1366x768/1920x1080</v>
          </cell>
          <cell r="L1135" t="str">
            <v>Standard</v>
          </cell>
          <cell r="M1135" t="str">
            <v>_9</v>
          </cell>
          <cell r="P1135">
            <v>1</v>
          </cell>
          <cell r="R1135">
            <v>1</v>
          </cell>
          <cell r="W1135">
            <v>1</v>
          </cell>
          <cell r="AF1135">
            <v>1</v>
          </cell>
          <cell r="AI1135">
            <v>1</v>
          </cell>
        </row>
        <row r="1136">
          <cell r="C1136" t="str">
            <v>HP 14s-fq1000</v>
          </cell>
          <cell r="D1136" t="str">
            <v>Light (13"-14")</v>
          </cell>
          <cell r="E1136" t="str">
            <v>Consumer</v>
          </cell>
          <cell r="F1136" t="str">
            <v>AMD</v>
          </cell>
          <cell r="G1136" t="str">
            <v>Lucienne</v>
          </cell>
          <cell r="H1136" t="str">
            <v>Int</v>
          </cell>
          <cell r="I1136">
            <v>14</v>
          </cell>
          <cell r="J1136" t="str">
            <v>1920x1080</v>
          </cell>
          <cell r="L1136" t="str">
            <v>Standard</v>
          </cell>
          <cell r="M1136" t="str">
            <v>_16</v>
          </cell>
          <cell r="P1136">
            <v>1</v>
          </cell>
          <cell r="R1136">
            <v>1</v>
          </cell>
          <cell r="W1136">
            <v>1</v>
          </cell>
          <cell r="AF1136">
            <v>1</v>
          </cell>
          <cell r="AI1136">
            <v>1</v>
          </cell>
        </row>
        <row r="1137">
          <cell r="C1137" t="str">
            <v>HP 15-ac000</v>
          </cell>
          <cell r="D1137" t="str">
            <v>Full Size LE (15"&gt;, Int GPU)</v>
          </cell>
          <cell r="E1137" t="str">
            <v>Consumer</v>
          </cell>
          <cell r="F1137" t="str">
            <v>Intel</v>
          </cell>
          <cell r="G1137" t="str">
            <v>Braswell</v>
          </cell>
          <cell r="H1137" t="str">
            <v>Int</v>
          </cell>
          <cell r="I1137">
            <v>15</v>
          </cell>
          <cell r="J1137" t="str">
            <v>1366x768</v>
          </cell>
          <cell r="L1137" t="str">
            <v>Budget</v>
          </cell>
          <cell r="M1137" t="str">
            <v>_1</v>
          </cell>
          <cell r="O1137">
            <v>1</v>
          </cell>
          <cell r="R1137">
            <v>1</v>
          </cell>
          <cell r="X1137">
            <v>1</v>
          </cell>
          <cell r="AE1137">
            <v>1</v>
          </cell>
        </row>
        <row r="1138">
          <cell r="C1138" t="str">
            <v>HP 15-ac100</v>
          </cell>
          <cell r="D1138" t="str">
            <v>Full Size LE (15"&gt;, Int GPU)</v>
          </cell>
          <cell r="E1138" t="str">
            <v>Consumer</v>
          </cell>
          <cell r="F1138" t="str">
            <v>Intel</v>
          </cell>
          <cell r="G1138" t="str">
            <v>Braswell</v>
          </cell>
          <cell r="H1138" t="str">
            <v>Int</v>
          </cell>
          <cell r="I1138">
            <v>15</v>
          </cell>
          <cell r="J1138" t="str">
            <v>1366x768</v>
          </cell>
          <cell r="L1138" t="str">
            <v>Budget</v>
          </cell>
          <cell r="M1138" t="str">
            <v>_1</v>
          </cell>
          <cell r="O1138">
            <v>1</v>
          </cell>
          <cell r="R1138">
            <v>1</v>
          </cell>
          <cell r="X1138">
            <v>1</v>
          </cell>
          <cell r="AE1138">
            <v>1</v>
          </cell>
        </row>
        <row r="1139">
          <cell r="C1139" t="str">
            <v>HP 15-ac100 Core</v>
          </cell>
          <cell r="D1139" t="str">
            <v>Full Size MS (15"&gt;, Mainstream Ex. GPU)</v>
          </cell>
          <cell r="E1139" t="str">
            <v>Consumer</v>
          </cell>
          <cell r="F1139" t="str">
            <v>Intel</v>
          </cell>
          <cell r="G1139" t="str">
            <v>Broadwell</v>
          </cell>
          <cell r="H1139" t="str">
            <v>R5 M330</v>
          </cell>
          <cell r="I1139">
            <v>15</v>
          </cell>
          <cell r="J1139" t="str">
            <v>1366x768</v>
          </cell>
          <cell r="L1139" t="str">
            <v>Standard</v>
          </cell>
          <cell r="M1139" t="str">
            <v>_1</v>
          </cell>
          <cell r="P1139">
            <v>1</v>
          </cell>
          <cell r="S1139">
            <v>1</v>
          </cell>
          <cell r="X1139">
            <v>1</v>
          </cell>
          <cell r="AG1139">
            <v>1</v>
          </cell>
          <cell r="AH1139">
            <v>1</v>
          </cell>
        </row>
        <row r="1140">
          <cell r="C1140" t="str">
            <v>HP 15-ac100 Core (S)</v>
          </cell>
          <cell r="D1140" t="str">
            <v>Full Size MS (15"&gt;, Mainstream Ex. GPU)</v>
          </cell>
          <cell r="E1140" t="str">
            <v>Consumer</v>
          </cell>
          <cell r="F1140" t="str">
            <v>Intel</v>
          </cell>
          <cell r="G1140" t="str">
            <v>Skylake</v>
          </cell>
          <cell r="H1140" t="str">
            <v>R5 M330</v>
          </cell>
          <cell r="I1140">
            <v>15</v>
          </cell>
          <cell r="J1140" t="str">
            <v>1366x768</v>
          </cell>
          <cell r="L1140" t="str">
            <v>Standard</v>
          </cell>
          <cell r="M1140" t="str">
            <v>_1</v>
          </cell>
          <cell r="P1140">
            <v>1</v>
          </cell>
          <cell r="S1140">
            <v>1</v>
          </cell>
          <cell r="X1140">
            <v>1</v>
          </cell>
          <cell r="AG1140">
            <v>1</v>
          </cell>
          <cell r="AH1140">
            <v>1</v>
          </cell>
        </row>
        <row r="1141">
          <cell r="C1141" t="str">
            <v>HP 15-ac600</v>
          </cell>
          <cell r="D1141" t="str">
            <v>Full Size LE (15"&gt;, Int GPU)</v>
          </cell>
          <cell r="E1141" t="str">
            <v>Consumer</v>
          </cell>
          <cell r="F1141" t="str">
            <v>Intel</v>
          </cell>
          <cell r="G1141" t="str">
            <v>Braswell</v>
          </cell>
          <cell r="H1141" t="str">
            <v>Int</v>
          </cell>
          <cell r="I1141">
            <v>15</v>
          </cell>
          <cell r="J1141" t="str">
            <v>1366x768</v>
          </cell>
          <cell r="L1141" t="str">
            <v>Budget</v>
          </cell>
          <cell r="M1141" t="str">
            <v>_1</v>
          </cell>
          <cell r="O1141">
            <v>1</v>
          </cell>
          <cell r="R1141">
            <v>1</v>
          </cell>
          <cell r="X1141">
            <v>1</v>
          </cell>
          <cell r="AE1141">
            <v>1</v>
          </cell>
        </row>
        <row r="1142">
          <cell r="C1142" t="str">
            <v>HP 15-ac600 Core</v>
          </cell>
          <cell r="D1142" t="str">
            <v>Full Size MS (15"&gt;, Mainstream Ex. GPU)</v>
          </cell>
          <cell r="E1142" t="str">
            <v>Consumer</v>
          </cell>
          <cell r="F1142" t="str">
            <v>Intel</v>
          </cell>
          <cell r="G1142" t="str">
            <v>Skylake</v>
          </cell>
          <cell r="H1142" t="str">
            <v>R5 M330</v>
          </cell>
          <cell r="I1142">
            <v>15</v>
          </cell>
          <cell r="J1142" t="str">
            <v>1366x768</v>
          </cell>
          <cell r="L1142" t="str">
            <v>Standard</v>
          </cell>
          <cell r="M1142" t="str">
            <v>_1</v>
          </cell>
          <cell r="P1142">
            <v>1</v>
          </cell>
          <cell r="S1142">
            <v>1</v>
          </cell>
          <cell r="X1142">
            <v>1</v>
          </cell>
          <cell r="AG1142">
            <v>1</v>
          </cell>
          <cell r="AH1142">
            <v>1</v>
          </cell>
        </row>
        <row r="1143">
          <cell r="C1143" t="str">
            <v>HP 15-af000 Carrizo-L</v>
          </cell>
          <cell r="D1143" t="str">
            <v>Full Size LE (15"&gt;, Int GPU)</v>
          </cell>
          <cell r="E1143" t="str">
            <v>Consumer</v>
          </cell>
          <cell r="F1143" t="str">
            <v>AMD</v>
          </cell>
          <cell r="G1143" t="str">
            <v>Carrizo-L</v>
          </cell>
          <cell r="H1143" t="str">
            <v>Int</v>
          </cell>
          <cell r="I1143">
            <v>15</v>
          </cell>
          <cell r="J1143" t="str">
            <v>1366x768</v>
          </cell>
          <cell r="L1143" t="str">
            <v>Budget</v>
          </cell>
          <cell r="M1143" t="str">
            <v>_1</v>
          </cell>
          <cell r="O1143">
            <v>1</v>
          </cell>
          <cell r="R1143">
            <v>1</v>
          </cell>
          <cell r="X1143">
            <v>1</v>
          </cell>
          <cell r="AE1143">
            <v>1</v>
          </cell>
        </row>
        <row r="1144">
          <cell r="C1144" t="str">
            <v>HP 15-af100 Carrizo-L</v>
          </cell>
          <cell r="D1144" t="str">
            <v>Full Size LE (15"&gt;, Int GPU)</v>
          </cell>
          <cell r="E1144" t="str">
            <v>Consumer</v>
          </cell>
          <cell r="F1144" t="str">
            <v>AMD</v>
          </cell>
          <cell r="G1144" t="str">
            <v>Carrizo-L</v>
          </cell>
          <cell r="H1144" t="str">
            <v>Int</v>
          </cell>
          <cell r="I1144">
            <v>15</v>
          </cell>
          <cell r="J1144" t="str">
            <v>1366x768</v>
          </cell>
          <cell r="L1144" t="str">
            <v>Budget</v>
          </cell>
          <cell r="M1144" t="str">
            <v>_1</v>
          </cell>
          <cell r="O1144">
            <v>1</v>
          </cell>
          <cell r="R1144">
            <v>1</v>
          </cell>
          <cell r="X1144">
            <v>1</v>
          </cell>
          <cell r="AE1144">
            <v>1</v>
          </cell>
        </row>
        <row r="1145">
          <cell r="C1145" t="str">
            <v>HP 15-ay000</v>
          </cell>
          <cell r="D1145" t="str">
            <v>Full Size MS (15"&gt;, Mainstream Ex. GPU)</v>
          </cell>
          <cell r="E1145" t="str">
            <v>Consumer</v>
          </cell>
          <cell r="F1145" t="str">
            <v>Intel</v>
          </cell>
          <cell r="G1145" t="str">
            <v>Braswell</v>
          </cell>
          <cell r="H1145" t="str">
            <v>R5 M430</v>
          </cell>
          <cell r="I1145">
            <v>15</v>
          </cell>
          <cell r="J1145" t="str">
            <v>1366x768</v>
          </cell>
          <cell r="L1145" t="str">
            <v>Budget</v>
          </cell>
          <cell r="M1145" t="str">
            <v>_1</v>
          </cell>
          <cell r="O1145">
            <v>1</v>
          </cell>
          <cell r="S1145">
            <v>1</v>
          </cell>
          <cell r="X1145">
            <v>1</v>
          </cell>
          <cell r="AE1145">
            <v>1</v>
          </cell>
          <cell r="AG1145">
            <v>1</v>
          </cell>
        </row>
        <row r="1146">
          <cell r="C1146" t="str">
            <v>HP 15-ay000 Core</v>
          </cell>
          <cell r="D1146" t="str">
            <v>Full Size MS (15"&gt;, Mainstream Ex. GPU)</v>
          </cell>
          <cell r="E1146" t="str">
            <v>Consumer</v>
          </cell>
          <cell r="F1146" t="str">
            <v>Intel</v>
          </cell>
          <cell r="G1146" t="str">
            <v>Broadwell</v>
          </cell>
          <cell r="H1146" t="str">
            <v>R5 M430</v>
          </cell>
          <cell r="I1146">
            <v>15</v>
          </cell>
          <cell r="J1146" t="str">
            <v>1366x768/1920x1080</v>
          </cell>
          <cell r="L1146" t="str">
            <v>Standard</v>
          </cell>
          <cell r="M1146" t="str">
            <v>_1</v>
          </cell>
          <cell r="P1146">
            <v>1</v>
          </cell>
          <cell r="S1146">
            <v>1</v>
          </cell>
          <cell r="X1146">
            <v>1</v>
          </cell>
          <cell r="AG1146">
            <v>1</v>
          </cell>
          <cell r="AH1146">
            <v>1</v>
          </cell>
        </row>
        <row r="1147">
          <cell r="C1147" t="str">
            <v>HP 15-ay100 Core</v>
          </cell>
          <cell r="D1147" t="str">
            <v>Full Size MS (15"&gt;, Mainstream Ex. GPU)</v>
          </cell>
          <cell r="E1147" t="str">
            <v>Consumer</v>
          </cell>
          <cell r="F1147" t="str">
            <v>Intel</v>
          </cell>
          <cell r="G1147" t="str">
            <v>Kaby Lake</v>
          </cell>
          <cell r="H1147" t="str">
            <v>R5 M430/R7 M440</v>
          </cell>
          <cell r="I1147">
            <v>15</v>
          </cell>
          <cell r="J1147" t="str">
            <v>1366x768/1920x1080</v>
          </cell>
          <cell r="L1147" t="str">
            <v>Standard</v>
          </cell>
          <cell r="M1147" t="str">
            <v>_1</v>
          </cell>
          <cell r="P1147">
            <v>1</v>
          </cell>
          <cell r="S1147">
            <v>1</v>
          </cell>
          <cell r="T1147">
            <v>1</v>
          </cell>
          <cell r="X1147">
            <v>1</v>
          </cell>
          <cell r="AG1147">
            <v>1</v>
          </cell>
          <cell r="AH1147">
            <v>1</v>
          </cell>
        </row>
        <row r="1148">
          <cell r="C1148" t="str">
            <v>HP 15-ay500</v>
          </cell>
          <cell r="D1148" t="str">
            <v>Full Size MS (15"&gt;, Mainstream Ex. GPU)</v>
          </cell>
          <cell r="E1148" t="str">
            <v>Consumer</v>
          </cell>
          <cell r="F1148" t="str">
            <v>Intel</v>
          </cell>
          <cell r="G1148" t="str">
            <v>Braswell</v>
          </cell>
          <cell r="H1148" t="str">
            <v>Int/R5 M430</v>
          </cell>
          <cell r="I1148">
            <v>15</v>
          </cell>
          <cell r="J1148" t="str">
            <v>1366x768</v>
          </cell>
          <cell r="L1148" t="str">
            <v>Budget</v>
          </cell>
          <cell r="M1148" t="str">
            <v>_8</v>
          </cell>
          <cell r="O1148">
            <v>1</v>
          </cell>
          <cell r="R1148">
            <v>1</v>
          </cell>
          <cell r="S1148">
            <v>1</v>
          </cell>
          <cell r="X1148">
            <v>1</v>
          </cell>
          <cell r="AE1148">
            <v>1</v>
          </cell>
        </row>
        <row r="1149">
          <cell r="C1149" t="str">
            <v>HP 15-ay500 Core</v>
          </cell>
          <cell r="D1149" t="str">
            <v>Full Size MS (15"&gt;, Mainstream Ex. GPU)</v>
          </cell>
          <cell r="E1149" t="str">
            <v>Consumer</v>
          </cell>
          <cell r="F1149" t="str">
            <v>Intel</v>
          </cell>
          <cell r="G1149" t="str">
            <v>Skylake</v>
          </cell>
          <cell r="H1149" t="str">
            <v>R5 M430</v>
          </cell>
          <cell r="I1149">
            <v>15</v>
          </cell>
          <cell r="J1149" t="str">
            <v>1366x768</v>
          </cell>
          <cell r="L1149" t="str">
            <v>Standard</v>
          </cell>
          <cell r="M1149" t="str">
            <v>_1</v>
          </cell>
          <cell r="P1149">
            <v>1</v>
          </cell>
          <cell r="S1149">
            <v>1</v>
          </cell>
          <cell r="X1149">
            <v>1</v>
          </cell>
          <cell r="AG1149">
            <v>1</v>
          </cell>
          <cell r="AH1149">
            <v>1</v>
          </cell>
        </row>
        <row r="1150">
          <cell r="C1150" t="str">
            <v>HP 15-ba000</v>
          </cell>
          <cell r="D1150" t="str">
            <v>Full Size GM (15"&gt; Gamer GPU)</v>
          </cell>
          <cell r="E1150" t="str">
            <v>Consumer</v>
          </cell>
          <cell r="F1150" t="str">
            <v>AMD</v>
          </cell>
          <cell r="G1150" t="str">
            <v>Bristol Ridge</v>
          </cell>
          <cell r="H1150" t="str">
            <v>R7 M440</v>
          </cell>
          <cell r="I1150">
            <v>15</v>
          </cell>
          <cell r="J1150" t="str">
            <v>1920x1080</v>
          </cell>
          <cell r="L1150" t="str">
            <v>Standard</v>
          </cell>
          <cell r="M1150" t="str">
            <v>_1</v>
          </cell>
          <cell r="P1150">
            <v>1</v>
          </cell>
          <cell r="T1150">
            <v>1</v>
          </cell>
          <cell r="X1150">
            <v>1</v>
          </cell>
          <cell r="AG1150">
            <v>1</v>
          </cell>
          <cell r="AH1150">
            <v>1</v>
          </cell>
        </row>
        <row r="1151">
          <cell r="C1151" t="str">
            <v>HP 15-ba000 Carrizo-L</v>
          </cell>
          <cell r="D1151" t="str">
            <v>Full Size LE (15"&gt;, Int GPU)</v>
          </cell>
          <cell r="E1151" t="str">
            <v>Consumer</v>
          </cell>
          <cell r="F1151" t="str">
            <v>AMD</v>
          </cell>
          <cell r="G1151" t="str">
            <v>Carrizo-L</v>
          </cell>
          <cell r="H1151" t="str">
            <v>Int</v>
          </cell>
          <cell r="I1151">
            <v>15</v>
          </cell>
          <cell r="J1151" t="str">
            <v>1366x768</v>
          </cell>
          <cell r="L1151" t="str">
            <v>Budget</v>
          </cell>
          <cell r="M1151" t="str">
            <v>_1</v>
          </cell>
          <cell r="O1151">
            <v>1</v>
          </cell>
          <cell r="R1151">
            <v>1</v>
          </cell>
          <cell r="X1151">
            <v>1</v>
          </cell>
          <cell r="AE1151">
            <v>1</v>
          </cell>
        </row>
        <row r="1152">
          <cell r="C1152" t="str">
            <v>HP 15-ba500</v>
          </cell>
          <cell r="D1152" t="str">
            <v>Full Size GM (15"&gt; Gamer GPU)</v>
          </cell>
          <cell r="E1152" t="str">
            <v>Consumer</v>
          </cell>
          <cell r="F1152" t="str">
            <v>AMD</v>
          </cell>
          <cell r="G1152" t="str">
            <v>Bristol Ridge</v>
          </cell>
          <cell r="H1152" t="str">
            <v>R7 M440</v>
          </cell>
          <cell r="I1152">
            <v>15</v>
          </cell>
          <cell r="J1152" t="str">
            <v>1366x768</v>
          </cell>
          <cell r="L1152" t="str">
            <v>Standard</v>
          </cell>
          <cell r="M1152" t="str">
            <v>_1</v>
          </cell>
          <cell r="P1152">
            <v>1</v>
          </cell>
          <cell r="T1152">
            <v>1</v>
          </cell>
          <cell r="X1152">
            <v>1</v>
          </cell>
          <cell r="AG1152">
            <v>1</v>
          </cell>
          <cell r="AH1152">
            <v>1</v>
          </cell>
        </row>
        <row r="1153">
          <cell r="C1153" t="str">
            <v>HP 15-ba500 Carrizo-L</v>
          </cell>
          <cell r="D1153" t="str">
            <v>Full Size LE (15"&gt;, Int GPU)</v>
          </cell>
          <cell r="E1153" t="str">
            <v>Consumer</v>
          </cell>
          <cell r="F1153" t="str">
            <v>AMD</v>
          </cell>
          <cell r="G1153" t="str">
            <v>Carrizo-L</v>
          </cell>
          <cell r="H1153" t="str">
            <v>Int</v>
          </cell>
          <cell r="I1153">
            <v>15</v>
          </cell>
          <cell r="J1153" t="str">
            <v>1366x768</v>
          </cell>
          <cell r="L1153" t="str">
            <v>Budget</v>
          </cell>
          <cell r="M1153" t="str">
            <v>_1</v>
          </cell>
          <cell r="O1153">
            <v>1</v>
          </cell>
          <cell r="R1153">
            <v>1</v>
          </cell>
          <cell r="X1153">
            <v>1</v>
          </cell>
          <cell r="AE1153">
            <v>1</v>
          </cell>
        </row>
        <row r="1154">
          <cell r="C1154" t="str">
            <v>HP 15-bs000</v>
          </cell>
          <cell r="D1154" t="str">
            <v>Full Size LE (15"&gt;, Int GPU)</v>
          </cell>
          <cell r="E1154" t="str">
            <v>Consumer</v>
          </cell>
          <cell r="F1154" t="str">
            <v>Intel</v>
          </cell>
          <cell r="G1154" t="str">
            <v>Braswell</v>
          </cell>
          <cell r="H1154" t="str">
            <v>Int</v>
          </cell>
          <cell r="I1154">
            <v>15</v>
          </cell>
          <cell r="J1154" t="str">
            <v>1366x768</v>
          </cell>
          <cell r="L1154" t="str">
            <v>Budget</v>
          </cell>
          <cell r="M1154" t="str">
            <v>_1</v>
          </cell>
          <cell r="O1154">
            <v>1</v>
          </cell>
          <cell r="R1154">
            <v>1</v>
          </cell>
          <cell r="X1154">
            <v>1</v>
          </cell>
          <cell r="AE1154">
            <v>1</v>
          </cell>
        </row>
        <row r="1155">
          <cell r="C1155" t="str">
            <v>HP 15-bs000 Core</v>
          </cell>
          <cell r="D1155" t="str">
            <v>Full Size MS (15"&gt;, Mainstream Ex. GPU)</v>
          </cell>
          <cell r="E1155" t="str">
            <v>Consumer</v>
          </cell>
          <cell r="F1155" t="str">
            <v>Intel</v>
          </cell>
          <cell r="G1155" t="str">
            <v>Skylake</v>
          </cell>
          <cell r="H1155" t="str">
            <v>Int/520/530</v>
          </cell>
          <cell r="I1155">
            <v>15</v>
          </cell>
          <cell r="J1155" t="str">
            <v>1366x768</v>
          </cell>
          <cell r="L1155" t="str">
            <v>Standard</v>
          </cell>
          <cell r="M1155" t="str">
            <v>_1</v>
          </cell>
          <cell r="P1155">
            <v>1</v>
          </cell>
          <cell r="R1155">
            <v>1</v>
          </cell>
          <cell r="S1155">
            <v>1</v>
          </cell>
          <cell r="X1155">
            <v>1</v>
          </cell>
          <cell r="AF1155">
            <v>1</v>
          </cell>
          <cell r="AG1155">
            <v>1</v>
          </cell>
          <cell r="AH1155">
            <v>1</v>
          </cell>
        </row>
        <row r="1156">
          <cell r="C1156" t="str">
            <v>HP 15-bs100 Core</v>
          </cell>
          <cell r="D1156" t="str">
            <v>Full Size MS (15"&gt;, Mainstream Ex. GPU)</v>
          </cell>
          <cell r="E1156" t="str">
            <v>Consumer</v>
          </cell>
          <cell r="F1156" t="str">
            <v>Intel</v>
          </cell>
          <cell r="G1156" t="str">
            <v>Kaby Lake Refresh</v>
          </cell>
          <cell r="H1156" t="str">
            <v>Radeon 520/530</v>
          </cell>
          <cell r="I1156">
            <v>15</v>
          </cell>
          <cell r="J1156" t="str">
            <v>1920x1080</v>
          </cell>
          <cell r="L1156" t="str">
            <v>Standard</v>
          </cell>
          <cell r="M1156" t="str">
            <v>_1</v>
          </cell>
          <cell r="P1156">
            <v>1</v>
          </cell>
          <cell r="S1156">
            <v>1</v>
          </cell>
          <cell r="X1156">
            <v>1</v>
          </cell>
          <cell r="AG1156">
            <v>1</v>
          </cell>
          <cell r="AH1156">
            <v>1</v>
          </cell>
        </row>
        <row r="1157">
          <cell r="C1157" t="str">
            <v>HP 15-bw000</v>
          </cell>
          <cell r="D1157" t="str">
            <v>Full Size MS (15"&gt;, Mainstream Ex. GPU)</v>
          </cell>
          <cell r="E1157" t="str">
            <v>Consumer</v>
          </cell>
          <cell r="F1157" t="str">
            <v>AMD</v>
          </cell>
          <cell r="G1157" t="str">
            <v>Bristol Ridge</v>
          </cell>
          <cell r="H1157" t="str">
            <v>Int/520/530</v>
          </cell>
          <cell r="I1157">
            <v>15</v>
          </cell>
          <cell r="J1157" t="str">
            <v>1366x768/1920x1080</v>
          </cell>
          <cell r="L1157" t="str">
            <v>Standard</v>
          </cell>
          <cell r="M1157" t="str">
            <v>_1</v>
          </cell>
          <cell r="P1157">
            <v>1</v>
          </cell>
          <cell r="R1157">
            <v>1</v>
          </cell>
          <cell r="S1157">
            <v>1</v>
          </cell>
          <cell r="X1157">
            <v>1</v>
          </cell>
          <cell r="AF1157">
            <v>1</v>
          </cell>
          <cell r="AG1157">
            <v>1</v>
          </cell>
          <cell r="AH1157">
            <v>1</v>
          </cell>
        </row>
        <row r="1158">
          <cell r="C1158" t="str">
            <v>HP 15-bw000 Stoney</v>
          </cell>
          <cell r="D1158" t="str">
            <v>Full Size LE (15"&gt;, Int GPU)</v>
          </cell>
          <cell r="E1158" t="str">
            <v>Consumer</v>
          </cell>
          <cell r="F1158" t="str">
            <v>AMD</v>
          </cell>
          <cell r="G1158" t="str">
            <v>Stoney Ridge</v>
          </cell>
          <cell r="H1158" t="str">
            <v>Int</v>
          </cell>
          <cell r="I1158">
            <v>15</v>
          </cell>
          <cell r="J1158" t="str">
            <v>1366x768</v>
          </cell>
          <cell r="L1158" t="str">
            <v>Standard</v>
          </cell>
          <cell r="M1158" t="str">
            <v>_1</v>
          </cell>
          <cell r="O1158">
            <v>1</v>
          </cell>
          <cell r="R1158">
            <v>1</v>
          </cell>
          <cell r="X1158">
            <v>1</v>
          </cell>
          <cell r="AF1158">
            <v>1</v>
          </cell>
        </row>
        <row r="1159">
          <cell r="C1159" t="str">
            <v>HP 15-bw500</v>
          </cell>
          <cell r="D1159" t="str">
            <v>Full Size MS (15"&gt;, Mainstream Ex. GPU)</v>
          </cell>
          <cell r="E1159" t="str">
            <v>Consumer</v>
          </cell>
          <cell r="F1159" t="str">
            <v>AMD</v>
          </cell>
          <cell r="G1159" t="str">
            <v>Bristol Ridge</v>
          </cell>
          <cell r="H1159" t="str">
            <v>Int/520/530</v>
          </cell>
          <cell r="I1159">
            <v>15</v>
          </cell>
          <cell r="J1159" t="str">
            <v>1366x768</v>
          </cell>
          <cell r="L1159" t="str">
            <v>Standard</v>
          </cell>
          <cell r="M1159" t="str">
            <v>_1</v>
          </cell>
          <cell r="P1159">
            <v>1</v>
          </cell>
          <cell r="R1159">
            <v>1</v>
          </cell>
          <cell r="S1159">
            <v>1</v>
          </cell>
          <cell r="X1159">
            <v>1</v>
          </cell>
          <cell r="AF1159">
            <v>1</v>
          </cell>
          <cell r="AG1159">
            <v>1</v>
          </cell>
          <cell r="AH1159">
            <v>1</v>
          </cell>
        </row>
        <row r="1160">
          <cell r="C1160" t="str">
            <v>HP 15-bw500 Stoney</v>
          </cell>
          <cell r="D1160" t="str">
            <v>Full Size MS (15"&gt;, Mainstream Ex. GPU)</v>
          </cell>
          <cell r="E1160" t="str">
            <v>Consumer</v>
          </cell>
          <cell r="F1160" t="str">
            <v>AMD</v>
          </cell>
          <cell r="G1160" t="str">
            <v>Stoney Ridge</v>
          </cell>
          <cell r="H1160" t="str">
            <v>Int/520</v>
          </cell>
          <cell r="I1160">
            <v>15</v>
          </cell>
          <cell r="J1160" t="str">
            <v>1366x768</v>
          </cell>
          <cell r="L1160" t="str">
            <v>Standard</v>
          </cell>
          <cell r="M1160" t="str">
            <v>_1</v>
          </cell>
          <cell r="O1160">
            <v>1</v>
          </cell>
          <cell r="R1160">
            <v>1</v>
          </cell>
          <cell r="S1160">
            <v>1</v>
          </cell>
          <cell r="X1160">
            <v>1</v>
          </cell>
          <cell r="AF1160">
            <v>1</v>
          </cell>
          <cell r="AG1160">
            <v>1</v>
          </cell>
          <cell r="AH1160">
            <v>1</v>
          </cell>
        </row>
        <row r="1161">
          <cell r="C1161" t="str">
            <v>HP 15-cs2000 Core</v>
          </cell>
          <cell r="D1161" t="str">
            <v>Full Size MS (15"&gt;, Mainstream Ex. GPU)</v>
          </cell>
          <cell r="E1161" t="str">
            <v>Consumer</v>
          </cell>
          <cell r="F1161" t="str">
            <v>Intel</v>
          </cell>
          <cell r="G1161" t="str">
            <v>Whiskey Lake</v>
          </cell>
          <cell r="H1161" t="str">
            <v>Int/MX250/GTX1050</v>
          </cell>
          <cell r="I1161">
            <v>15</v>
          </cell>
          <cell r="J1161" t="str">
            <v>1920x1080</v>
          </cell>
          <cell r="L1161" t="str">
            <v>Standard</v>
          </cell>
          <cell r="M1161" t="str">
            <v>_1</v>
          </cell>
          <cell r="P1161">
            <v>1</v>
          </cell>
          <cell r="R1161">
            <v>1</v>
          </cell>
          <cell r="S1161">
            <v>1</v>
          </cell>
          <cell r="T1161">
            <v>1</v>
          </cell>
          <cell r="X1161">
            <v>1</v>
          </cell>
          <cell r="AG1161">
            <v>1</v>
          </cell>
          <cell r="AH1161">
            <v>1</v>
          </cell>
        </row>
        <row r="1162">
          <cell r="C1162" t="str">
            <v>HP 15-da0000</v>
          </cell>
          <cell r="D1162" t="str">
            <v>Full Size LE (15"&gt;, Int GPU)</v>
          </cell>
          <cell r="E1162" t="str">
            <v>Consumer</v>
          </cell>
          <cell r="F1162" t="str">
            <v>Intel</v>
          </cell>
          <cell r="G1162" t="str">
            <v>Gemini Lake</v>
          </cell>
          <cell r="H1162" t="str">
            <v>Int</v>
          </cell>
          <cell r="I1162">
            <v>15</v>
          </cell>
          <cell r="J1162" t="str">
            <v>1366x768/1920x0180</v>
          </cell>
          <cell r="L1162" t="str">
            <v>Budget</v>
          </cell>
          <cell r="M1162" t="str">
            <v>_1</v>
          </cell>
          <cell r="O1162">
            <v>1</v>
          </cell>
          <cell r="R1162">
            <v>1</v>
          </cell>
          <cell r="X1162">
            <v>1</v>
          </cell>
          <cell r="AE1162">
            <v>1</v>
          </cell>
        </row>
        <row r="1163">
          <cell r="C1163" t="str">
            <v>HP 15-da0000 Core</v>
          </cell>
          <cell r="D1163" t="str">
            <v>Full Size MS (15"&gt;, Mainstream Ex. GPU)</v>
          </cell>
          <cell r="E1163" t="str">
            <v>Consumer</v>
          </cell>
          <cell r="F1163" t="str">
            <v>Intel</v>
          </cell>
          <cell r="G1163" t="str">
            <v>Kaby Lake Refresh</v>
          </cell>
          <cell r="H1163" t="str">
            <v>MX110/MX130</v>
          </cell>
          <cell r="I1163">
            <v>15</v>
          </cell>
          <cell r="J1163" t="str">
            <v>1920x0180</v>
          </cell>
          <cell r="L1163" t="str">
            <v>Standard</v>
          </cell>
          <cell r="M1163" t="str">
            <v>_1</v>
          </cell>
          <cell r="P1163">
            <v>1</v>
          </cell>
          <cell r="S1163">
            <v>1</v>
          </cell>
          <cell r="X1163">
            <v>1</v>
          </cell>
          <cell r="AG1163">
            <v>1</v>
          </cell>
          <cell r="AH1163">
            <v>1</v>
          </cell>
        </row>
        <row r="1164">
          <cell r="C1164" t="str">
            <v>HP 15-da1000 Core</v>
          </cell>
          <cell r="D1164" t="str">
            <v>Full Size MS (15"&gt;, Mainstream Ex. GPU)</v>
          </cell>
          <cell r="E1164" t="str">
            <v>Consumer</v>
          </cell>
          <cell r="F1164" t="str">
            <v>Intel</v>
          </cell>
          <cell r="G1164" t="str">
            <v>Whiskey Lake</v>
          </cell>
          <cell r="H1164" t="str">
            <v>Int/MX110/MX130</v>
          </cell>
          <cell r="I1164">
            <v>15</v>
          </cell>
          <cell r="J1164" t="str">
            <v>1920x0180</v>
          </cell>
          <cell r="L1164" t="str">
            <v>Standard</v>
          </cell>
          <cell r="M1164" t="str">
            <v>_1</v>
          </cell>
          <cell r="P1164">
            <v>1</v>
          </cell>
          <cell r="R1164">
            <v>1</v>
          </cell>
          <cell r="S1164">
            <v>1</v>
          </cell>
          <cell r="X1164">
            <v>1</v>
          </cell>
          <cell r="AF1164">
            <v>1</v>
          </cell>
          <cell r="AG1164">
            <v>1</v>
          </cell>
          <cell r="AH1164">
            <v>1</v>
          </cell>
        </row>
        <row r="1165">
          <cell r="C1165" t="str">
            <v>HP 15-da2000 Core</v>
          </cell>
          <cell r="D1165" t="str">
            <v>Full Size MS (15"&gt;, Mainstream Ex. GPU)</v>
          </cell>
          <cell r="E1165" t="str">
            <v>Consumer</v>
          </cell>
          <cell r="F1165" t="str">
            <v>Intel</v>
          </cell>
          <cell r="G1165" t="str">
            <v>Comet Lake</v>
          </cell>
          <cell r="H1165" t="str">
            <v>MX130</v>
          </cell>
          <cell r="I1165">
            <v>15</v>
          </cell>
          <cell r="J1165" t="str">
            <v>1920x0180</v>
          </cell>
          <cell r="L1165" t="str">
            <v>Standard</v>
          </cell>
          <cell r="M1165" t="str">
            <v>_13</v>
          </cell>
          <cell r="P1165">
            <v>1</v>
          </cell>
          <cell r="S1165">
            <v>1</v>
          </cell>
          <cell r="X1165">
            <v>1</v>
          </cell>
          <cell r="AG1165">
            <v>1</v>
          </cell>
          <cell r="AH1165">
            <v>1</v>
          </cell>
        </row>
        <row r="1166">
          <cell r="C1166" t="str">
            <v>HP 15-da3000 Core</v>
          </cell>
          <cell r="D1166" t="str">
            <v>Full Size LE (15"&gt;, Int GPU)</v>
          </cell>
          <cell r="E1166" t="str">
            <v>Consumer</v>
          </cell>
          <cell r="F1166" t="str">
            <v>Intel</v>
          </cell>
          <cell r="G1166" t="str">
            <v>Ice Lake</v>
          </cell>
          <cell r="H1166" t="str">
            <v>Int</v>
          </cell>
          <cell r="I1166">
            <v>15</v>
          </cell>
          <cell r="J1166" t="str">
            <v>1920x0180</v>
          </cell>
          <cell r="L1166" t="str">
            <v>Standard</v>
          </cell>
          <cell r="M1166" t="str">
            <v>_10</v>
          </cell>
          <cell r="P1166">
            <v>1</v>
          </cell>
          <cell r="R1166">
            <v>1</v>
          </cell>
          <cell r="X1166">
            <v>1</v>
          </cell>
          <cell r="AF1166">
            <v>1</v>
          </cell>
          <cell r="AH1166">
            <v>1</v>
          </cell>
        </row>
        <row r="1167">
          <cell r="C1167" t="str">
            <v>HP 15-db0000</v>
          </cell>
          <cell r="D1167" t="str">
            <v>Full Size LE (15"&gt;, Int GPU)</v>
          </cell>
          <cell r="E1167" t="str">
            <v>Consumer</v>
          </cell>
          <cell r="F1167" t="str">
            <v>AMD</v>
          </cell>
          <cell r="G1167" t="str">
            <v>Ryzen</v>
          </cell>
          <cell r="H1167" t="str">
            <v>Int</v>
          </cell>
          <cell r="I1167">
            <v>15</v>
          </cell>
          <cell r="J1167" t="str">
            <v>1366x768/1920x1080</v>
          </cell>
          <cell r="L1167" t="str">
            <v>Standard</v>
          </cell>
          <cell r="M1167" t="str">
            <v>_1</v>
          </cell>
          <cell r="P1167">
            <v>1</v>
          </cell>
          <cell r="R1167">
            <v>1</v>
          </cell>
          <cell r="X1167">
            <v>1</v>
          </cell>
          <cell r="AF1167">
            <v>1</v>
          </cell>
          <cell r="AH1167">
            <v>1</v>
          </cell>
        </row>
        <row r="1168">
          <cell r="C1168" t="str">
            <v>HP 15-db0000 Stoney</v>
          </cell>
          <cell r="D1168" t="str">
            <v>Full Size LE (15"&gt;, Int GPU)</v>
          </cell>
          <cell r="E1168" t="str">
            <v>Consumer</v>
          </cell>
          <cell r="F1168" t="str">
            <v>AMD</v>
          </cell>
          <cell r="G1168" t="str">
            <v>Stoney Ridge</v>
          </cell>
          <cell r="H1168" t="str">
            <v>Int</v>
          </cell>
          <cell r="I1168">
            <v>15</v>
          </cell>
          <cell r="J1168" t="str">
            <v>1366x768/1920x1080</v>
          </cell>
          <cell r="L1168" t="str">
            <v>Standard</v>
          </cell>
          <cell r="M1168" t="str">
            <v>_1</v>
          </cell>
          <cell r="O1168">
            <v>1</v>
          </cell>
          <cell r="R1168">
            <v>1</v>
          </cell>
          <cell r="X1168">
            <v>1</v>
          </cell>
          <cell r="AF1168">
            <v>1</v>
          </cell>
        </row>
        <row r="1169">
          <cell r="C1169" t="str">
            <v>HP 15-db1000</v>
          </cell>
          <cell r="D1169" t="str">
            <v>Full Size LE (15"&gt;, Int GPU)</v>
          </cell>
          <cell r="E1169" t="str">
            <v>Consumer</v>
          </cell>
          <cell r="F1169" t="str">
            <v>AMD</v>
          </cell>
          <cell r="G1169" t="str">
            <v>Picasso</v>
          </cell>
          <cell r="H1169" t="str">
            <v>Int</v>
          </cell>
          <cell r="I1169">
            <v>15</v>
          </cell>
          <cell r="J1169" t="str">
            <v>1366x768/1920x1080</v>
          </cell>
          <cell r="L1169" t="str">
            <v>Standard</v>
          </cell>
          <cell r="M1169" t="str">
            <v>_1</v>
          </cell>
          <cell r="P1169">
            <v>1</v>
          </cell>
          <cell r="R1169">
            <v>1</v>
          </cell>
          <cell r="X1169">
            <v>1</v>
          </cell>
          <cell r="AF1169">
            <v>1</v>
          </cell>
          <cell r="AH1169">
            <v>1</v>
          </cell>
        </row>
        <row r="1170">
          <cell r="C1170" t="str">
            <v>HP 15-dw0000 Core</v>
          </cell>
          <cell r="D1170" t="str">
            <v>Full Size MS (15"&gt;, Mainstream Ex. GPU)</v>
          </cell>
          <cell r="E1170" t="str">
            <v>Consumer</v>
          </cell>
          <cell r="F1170" t="str">
            <v>Intel</v>
          </cell>
          <cell r="G1170" t="str">
            <v>Whiskey Lake</v>
          </cell>
          <cell r="H1170" t="str">
            <v>int/MX130</v>
          </cell>
          <cell r="I1170">
            <v>15</v>
          </cell>
          <cell r="J1170" t="str">
            <v>1366x768/1920x1080</v>
          </cell>
          <cell r="L1170" t="str">
            <v>Standard</v>
          </cell>
          <cell r="M1170" t="str">
            <v>_1</v>
          </cell>
          <cell r="P1170">
            <v>1</v>
          </cell>
          <cell r="R1170">
            <v>1</v>
          </cell>
          <cell r="S1170">
            <v>1</v>
          </cell>
          <cell r="X1170">
            <v>1</v>
          </cell>
          <cell r="AF1170">
            <v>1</v>
          </cell>
          <cell r="AG1170">
            <v>1</v>
          </cell>
          <cell r="AH1170">
            <v>1</v>
          </cell>
        </row>
        <row r="1171">
          <cell r="C1171" t="str">
            <v>HP 15-dw1000</v>
          </cell>
          <cell r="D1171" t="str">
            <v>Full Size LE (15"&gt;, Int GPU)</v>
          </cell>
          <cell r="E1171" t="str">
            <v>Consumer</v>
          </cell>
          <cell r="F1171" t="str">
            <v>Intel</v>
          </cell>
          <cell r="G1171" t="str">
            <v>Gemini Lake</v>
          </cell>
          <cell r="H1171" t="str">
            <v>Int</v>
          </cell>
          <cell r="I1171">
            <v>15</v>
          </cell>
          <cell r="J1171" t="str">
            <v>1366x768/1920x1080</v>
          </cell>
          <cell r="L1171" t="str">
            <v>Budget</v>
          </cell>
          <cell r="M1171" t="str">
            <v>_5</v>
          </cell>
          <cell r="N1171" t="str">
            <v>5 20</v>
          </cell>
          <cell r="O1171">
            <v>1</v>
          </cell>
          <cell r="R1171">
            <v>1</v>
          </cell>
          <cell r="X1171">
            <v>1</v>
          </cell>
          <cell r="AE1171">
            <v>1</v>
          </cell>
        </row>
        <row r="1172">
          <cell r="C1172" t="str">
            <v>HP 15-dw1000 Core</v>
          </cell>
          <cell r="D1172" t="str">
            <v>Full Size LE (15"&gt;, Int GPU)</v>
          </cell>
          <cell r="E1172" t="str">
            <v>Consumer</v>
          </cell>
          <cell r="F1172" t="str">
            <v>Intel</v>
          </cell>
          <cell r="G1172" t="str">
            <v>Comet Lake</v>
          </cell>
          <cell r="H1172" t="str">
            <v>Int</v>
          </cell>
          <cell r="I1172">
            <v>15</v>
          </cell>
          <cell r="J1172" t="str">
            <v>1366x768/1920x1080</v>
          </cell>
          <cell r="L1172" t="str">
            <v>Standard</v>
          </cell>
          <cell r="M1172" t="str">
            <v>_9</v>
          </cell>
          <cell r="P1172">
            <v>1</v>
          </cell>
          <cell r="R1172">
            <v>1</v>
          </cell>
          <cell r="X1172">
            <v>1</v>
          </cell>
          <cell r="AF1172">
            <v>1</v>
          </cell>
          <cell r="AH1172">
            <v>1</v>
          </cell>
        </row>
        <row r="1173">
          <cell r="C1173" t="str">
            <v>HP 15-dw2000 Core</v>
          </cell>
          <cell r="D1173" t="str">
            <v>Full Size LE (15"&gt;, Int GPU)</v>
          </cell>
          <cell r="E1173" t="str">
            <v>Consumer</v>
          </cell>
          <cell r="F1173" t="str">
            <v>Intel</v>
          </cell>
          <cell r="G1173" t="str">
            <v>Ice Lake</v>
          </cell>
          <cell r="H1173" t="str">
            <v>Int</v>
          </cell>
          <cell r="I1173">
            <v>15</v>
          </cell>
          <cell r="J1173" t="str">
            <v>1920x1080</v>
          </cell>
          <cell r="L1173" t="str">
            <v>Standard</v>
          </cell>
          <cell r="M1173" t="str">
            <v>_5</v>
          </cell>
          <cell r="N1173" t="str">
            <v>5 20</v>
          </cell>
          <cell r="P1173">
            <v>1</v>
          </cell>
          <cell r="R1173">
            <v>1</v>
          </cell>
          <cell r="X1173">
            <v>1</v>
          </cell>
          <cell r="AF1173">
            <v>1</v>
          </cell>
          <cell r="AH1173">
            <v>1</v>
          </cell>
        </row>
        <row r="1174">
          <cell r="C1174" t="str">
            <v>HP 15-dw3000 Core</v>
          </cell>
          <cell r="D1174" t="str">
            <v>Full Size MS (15"&gt;, Mainstream Ex. GPU)</v>
          </cell>
          <cell r="E1174" t="str">
            <v>Consumer</v>
          </cell>
          <cell r="F1174" t="str">
            <v>Intel</v>
          </cell>
          <cell r="G1174" t="str">
            <v>Tiger Lake</v>
          </cell>
          <cell r="H1174" t="str">
            <v>MX350</v>
          </cell>
          <cell r="I1174">
            <v>15</v>
          </cell>
          <cell r="J1174" t="str">
            <v>1920x1080</v>
          </cell>
          <cell r="L1174" t="str">
            <v>Standard</v>
          </cell>
          <cell r="M1174" t="str">
            <v>_12</v>
          </cell>
          <cell r="P1174">
            <v>1</v>
          </cell>
          <cell r="S1174">
            <v>1</v>
          </cell>
          <cell r="X1174">
            <v>1</v>
          </cell>
          <cell r="AG1174">
            <v>1</v>
          </cell>
          <cell r="AH1174">
            <v>1</v>
          </cell>
        </row>
        <row r="1175">
          <cell r="C1175" t="str">
            <v>HP 15-gw0000</v>
          </cell>
          <cell r="D1175" t="str">
            <v>Full Size LE (15"&gt;, Int GPU)</v>
          </cell>
          <cell r="E1175" t="str">
            <v>Consumer</v>
          </cell>
          <cell r="F1175" t="str">
            <v>AMD</v>
          </cell>
          <cell r="G1175" t="str">
            <v>Picasso</v>
          </cell>
          <cell r="H1175" t="str">
            <v>Int</v>
          </cell>
          <cell r="I1175">
            <v>15</v>
          </cell>
          <cell r="J1175" t="str">
            <v>1920x1080</v>
          </cell>
          <cell r="L1175" t="str">
            <v>Standard</v>
          </cell>
          <cell r="M1175" t="str">
            <v>_9</v>
          </cell>
          <cell r="P1175">
            <v>1</v>
          </cell>
          <cell r="R1175">
            <v>1</v>
          </cell>
          <cell r="X1175">
            <v>1</v>
          </cell>
          <cell r="AF1175">
            <v>1</v>
          </cell>
          <cell r="AH1175">
            <v>1</v>
          </cell>
        </row>
        <row r="1176">
          <cell r="C1176" t="str">
            <v>HP 15-r250 Core</v>
          </cell>
          <cell r="D1176" t="str">
            <v>Full Size MS (15"&gt;, Mainstream Ex. GPU)</v>
          </cell>
          <cell r="E1176" t="str">
            <v>Consumer</v>
          </cell>
          <cell r="F1176" t="str">
            <v>Intel</v>
          </cell>
          <cell r="G1176" t="str">
            <v>Broadwell</v>
          </cell>
          <cell r="H1176" t="str">
            <v>Int/GT820</v>
          </cell>
          <cell r="I1176">
            <v>15</v>
          </cell>
          <cell r="J1176" t="str">
            <v>1366x768</v>
          </cell>
          <cell r="L1176" t="str">
            <v>Standard</v>
          </cell>
          <cell r="M1176" t="str">
            <v>_1</v>
          </cell>
          <cell r="P1176">
            <v>1</v>
          </cell>
          <cell r="R1176">
            <v>1</v>
          </cell>
          <cell r="S1176">
            <v>1</v>
          </cell>
          <cell r="X1176">
            <v>1</v>
          </cell>
          <cell r="AF1176">
            <v>1</v>
          </cell>
          <cell r="AG1176">
            <v>1</v>
          </cell>
          <cell r="AH1176">
            <v>1</v>
          </cell>
        </row>
        <row r="1177">
          <cell r="C1177" t="str">
            <v>HP 15-r250 Core</v>
          </cell>
          <cell r="D1177" t="str">
            <v>Full Size MS (15"&gt;, Mainstream Ex. GPU)</v>
          </cell>
          <cell r="E1177" t="str">
            <v>Consumer</v>
          </cell>
          <cell r="F1177" t="str">
            <v>Intel</v>
          </cell>
          <cell r="G1177" t="str">
            <v>Broadwell</v>
          </cell>
          <cell r="H1177" t="str">
            <v>Int/GT820</v>
          </cell>
          <cell r="I1177">
            <v>15</v>
          </cell>
          <cell r="J1177" t="str">
            <v>1366x768</v>
          </cell>
          <cell r="L1177" t="str">
            <v>Standard</v>
          </cell>
          <cell r="M1177" t="str">
            <v>_1</v>
          </cell>
          <cell r="P1177">
            <v>1</v>
          </cell>
          <cell r="R1177">
            <v>1</v>
          </cell>
          <cell r="S1177">
            <v>1</v>
          </cell>
          <cell r="X1177">
            <v>1</v>
          </cell>
          <cell r="AF1177">
            <v>1</v>
          </cell>
          <cell r="AG1177">
            <v>1</v>
          </cell>
          <cell r="AH1177">
            <v>1</v>
          </cell>
        </row>
        <row r="1178">
          <cell r="C1178" t="str">
            <v>HP 15-ra000</v>
          </cell>
          <cell r="D1178" t="str">
            <v>Full Size LE (15"&gt;, Int GPU)</v>
          </cell>
          <cell r="E1178" t="str">
            <v>Consumer</v>
          </cell>
          <cell r="F1178" t="str">
            <v>Intel</v>
          </cell>
          <cell r="G1178" t="str">
            <v>Braswell</v>
          </cell>
          <cell r="H1178" t="str">
            <v>Int</v>
          </cell>
          <cell r="I1178">
            <v>15</v>
          </cell>
          <cell r="J1178" t="str">
            <v>1366x768</v>
          </cell>
          <cell r="L1178" t="str">
            <v>Budget</v>
          </cell>
          <cell r="M1178" t="str">
            <v>_1</v>
          </cell>
          <cell r="O1178">
            <v>1</v>
          </cell>
          <cell r="R1178">
            <v>1</v>
          </cell>
          <cell r="X1178">
            <v>1</v>
          </cell>
          <cell r="AE1178">
            <v>1</v>
          </cell>
        </row>
        <row r="1179">
          <cell r="C1179" t="str">
            <v>HP 15-ra100 Core</v>
          </cell>
          <cell r="D1179" t="str">
            <v>Full Size LE (15"&gt;, Int GPU)</v>
          </cell>
          <cell r="E1179" t="str">
            <v>Consumer</v>
          </cell>
          <cell r="F1179" t="str">
            <v>Intel</v>
          </cell>
          <cell r="G1179" t="str">
            <v>Kaby Lake Refresh</v>
          </cell>
          <cell r="H1179" t="str">
            <v>Int</v>
          </cell>
          <cell r="I1179">
            <v>15</v>
          </cell>
          <cell r="J1179" t="str">
            <v>1366x768/1920x1080</v>
          </cell>
          <cell r="L1179" t="str">
            <v>Standard</v>
          </cell>
          <cell r="M1179" t="str">
            <v>_1</v>
          </cell>
          <cell r="P1179">
            <v>1</v>
          </cell>
          <cell r="R1179">
            <v>1</v>
          </cell>
          <cell r="X1179">
            <v>1</v>
          </cell>
          <cell r="AF1179">
            <v>1</v>
          </cell>
          <cell r="AH1179">
            <v>1</v>
          </cell>
        </row>
        <row r="1180">
          <cell r="C1180" t="str">
            <v>HP 15-rb000 Stoney</v>
          </cell>
          <cell r="D1180" t="str">
            <v>Full Size LE (15"&gt;, Int GPU)</v>
          </cell>
          <cell r="E1180" t="str">
            <v>Consumer</v>
          </cell>
          <cell r="F1180" t="str">
            <v>AMD</v>
          </cell>
          <cell r="G1180" t="str">
            <v>Stoney Ridge</v>
          </cell>
          <cell r="H1180" t="str">
            <v>Int</v>
          </cell>
          <cell r="I1180">
            <v>15</v>
          </cell>
          <cell r="J1180" t="str">
            <v>1366x768</v>
          </cell>
          <cell r="L1180" t="str">
            <v>Standard</v>
          </cell>
          <cell r="M1180" t="str">
            <v>_1</v>
          </cell>
          <cell r="O1180">
            <v>1</v>
          </cell>
          <cell r="R1180">
            <v>1</v>
          </cell>
          <cell r="X1180">
            <v>1</v>
          </cell>
          <cell r="AF1180">
            <v>1</v>
          </cell>
        </row>
        <row r="1181">
          <cell r="C1181" t="str">
            <v>HP 15s-eq0000</v>
          </cell>
          <cell r="D1181" t="str">
            <v>Full Size LE (15"&gt;, Int GPU)</v>
          </cell>
          <cell r="E1181" t="str">
            <v>Consumer</v>
          </cell>
          <cell r="F1181" t="str">
            <v>AMD</v>
          </cell>
          <cell r="G1181" t="str">
            <v>Picasso</v>
          </cell>
          <cell r="H1181" t="str">
            <v>Int</v>
          </cell>
          <cell r="I1181">
            <v>15</v>
          </cell>
          <cell r="J1181" t="str">
            <v>1920x1080</v>
          </cell>
          <cell r="L1181" t="str">
            <v>Standard</v>
          </cell>
          <cell r="M1181" t="str">
            <v>_1</v>
          </cell>
          <cell r="N1181" t="str">
            <v>1 20</v>
          </cell>
          <cell r="P1181">
            <v>1</v>
          </cell>
          <cell r="R1181">
            <v>1</v>
          </cell>
          <cell r="X1181">
            <v>1</v>
          </cell>
          <cell r="AF1181">
            <v>1</v>
          </cell>
          <cell r="AH1181">
            <v>1</v>
          </cell>
        </row>
        <row r="1182">
          <cell r="C1182" t="str">
            <v>HP 15s-eq1000</v>
          </cell>
          <cell r="D1182" t="str">
            <v>Full Size LE (15"&gt;, Int GPU)</v>
          </cell>
          <cell r="E1182" t="str">
            <v>Consumer</v>
          </cell>
          <cell r="F1182" t="str">
            <v>AMD</v>
          </cell>
          <cell r="G1182" t="str">
            <v>Picasso</v>
          </cell>
          <cell r="H1182" t="str">
            <v>Int</v>
          </cell>
          <cell r="I1182">
            <v>15</v>
          </cell>
          <cell r="J1182" t="str">
            <v>1920x1080</v>
          </cell>
          <cell r="L1182" t="str">
            <v>Standard</v>
          </cell>
          <cell r="M1182" t="str">
            <v>_6</v>
          </cell>
          <cell r="N1182" t="str">
            <v>6 20</v>
          </cell>
          <cell r="P1182">
            <v>1</v>
          </cell>
          <cell r="R1182">
            <v>1</v>
          </cell>
          <cell r="X1182">
            <v>1</v>
          </cell>
          <cell r="AF1182">
            <v>1</v>
          </cell>
          <cell r="AH1182">
            <v>1</v>
          </cell>
        </row>
        <row r="1183">
          <cell r="C1183" t="str">
            <v>HP 15s-eq2000</v>
          </cell>
          <cell r="D1183" t="str">
            <v>Full Size LE (15"&gt;, Int GPU)</v>
          </cell>
          <cell r="E1183" t="str">
            <v>Consumer</v>
          </cell>
          <cell r="F1183" t="str">
            <v>AMD</v>
          </cell>
          <cell r="G1183" t="str">
            <v>Lucienne</v>
          </cell>
          <cell r="H1183" t="str">
            <v>Int</v>
          </cell>
          <cell r="I1183">
            <v>15</v>
          </cell>
          <cell r="J1183" t="str">
            <v>1920x1080</v>
          </cell>
          <cell r="L1183" t="str">
            <v>Standard</v>
          </cell>
          <cell r="M1183" t="str">
            <v>_17</v>
          </cell>
          <cell r="P1183">
            <v>1</v>
          </cell>
          <cell r="R1183">
            <v>1</v>
          </cell>
          <cell r="X1183">
            <v>1</v>
          </cell>
          <cell r="AF1183">
            <v>1</v>
          </cell>
          <cell r="AH1183">
            <v>1</v>
          </cell>
        </row>
        <row r="1184">
          <cell r="C1184" t="str">
            <v>HP 15s-fq0000</v>
          </cell>
          <cell r="D1184" t="str">
            <v>Full Size LE (15"&gt;, Int GPU)</v>
          </cell>
          <cell r="E1184" t="str">
            <v>Consumer</v>
          </cell>
          <cell r="F1184" t="str">
            <v>Intel</v>
          </cell>
          <cell r="G1184" t="str">
            <v>Gemini Lake</v>
          </cell>
          <cell r="H1184" t="str">
            <v>Int</v>
          </cell>
          <cell r="I1184">
            <v>15</v>
          </cell>
          <cell r="J1184" t="str">
            <v>1366x768/1920x1080</v>
          </cell>
          <cell r="L1184" t="str">
            <v>Budget</v>
          </cell>
          <cell r="M1184" t="str">
            <v>_1</v>
          </cell>
          <cell r="O1184">
            <v>1</v>
          </cell>
          <cell r="R1184">
            <v>1</v>
          </cell>
          <cell r="X1184">
            <v>1</v>
          </cell>
          <cell r="AE1184">
            <v>1</v>
          </cell>
        </row>
        <row r="1185">
          <cell r="C1185" t="str">
            <v>HP 15s-fq0000 Core</v>
          </cell>
          <cell r="D1185" t="str">
            <v>Full Size LE (15"&gt;, Int GPU)</v>
          </cell>
          <cell r="E1185" t="str">
            <v>Consumer</v>
          </cell>
          <cell r="F1185" t="str">
            <v>Intel</v>
          </cell>
          <cell r="G1185" t="str">
            <v>Whiskey Lake</v>
          </cell>
          <cell r="H1185" t="str">
            <v>Int</v>
          </cell>
          <cell r="I1185">
            <v>15</v>
          </cell>
          <cell r="J1185" t="str">
            <v>1366x768/1920x1080</v>
          </cell>
          <cell r="L1185" t="str">
            <v>Standard</v>
          </cell>
          <cell r="M1185" t="str">
            <v>_4</v>
          </cell>
          <cell r="P1185">
            <v>1</v>
          </cell>
          <cell r="R1185">
            <v>1</v>
          </cell>
          <cell r="X1185">
            <v>1</v>
          </cell>
          <cell r="AF1185">
            <v>1</v>
          </cell>
          <cell r="AH1185">
            <v>1</v>
          </cell>
        </row>
        <row r="1186">
          <cell r="C1186" t="str">
            <v>HP 15s-fq1000 Core</v>
          </cell>
          <cell r="D1186" t="str">
            <v>Full Size LE (15"&gt;, Int GPU)</v>
          </cell>
          <cell r="E1186" t="str">
            <v>Consumer</v>
          </cell>
          <cell r="F1186" t="str">
            <v>Intel</v>
          </cell>
          <cell r="G1186" t="str">
            <v>Ice Lake</v>
          </cell>
          <cell r="H1186" t="str">
            <v>Int</v>
          </cell>
          <cell r="I1186">
            <v>15</v>
          </cell>
          <cell r="J1186" t="str">
            <v>1366x768/1920x1080</v>
          </cell>
          <cell r="L1186" t="str">
            <v>Standard</v>
          </cell>
          <cell r="M1186" t="str">
            <v>_4</v>
          </cell>
          <cell r="P1186">
            <v>1</v>
          </cell>
          <cell r="R1186">
            <v>1</v>
          </cell>
          <cell r="X1186">
            <v>1</v>
          </cell>
          <cell r="AF1186">
            <v>1</v>
          </cell>
          <cell r="AH1186">
            <v>1</v>
          </cell>
        </row>
        <row r="1187">
          <cell r="C1187" t="str">
            <v>HP 15s-fq2000 Core</v>
          </cell>
          <cell r="D1187" t="str">
            <v>Full Size LE (15"&gt;, Int GPU)</v>
          </cell>
          <cell r="E1187" t="str">
            <v>Consumer</v>
          </cell>
          <cell r="F1187" t="str">
            <v>Intel</v>
          </cell>
          <cell r="G1187" t="str">
            <v>Tiger Lake</v>
          </cell>
          <cell r="H1187" t="str">
            <v>Int</v>
          </cell>
          <cell r="I1187">
            <v>15</v>
          </cell>
          <cell r="J1187" t="str">
            <v>1920x1080</v>
          </cell>
          <cell r="L1187" t="str">
            <v>Standard</v>
          </cell>
          <cell r="M1187" t="str">
            <v>_12</v>
          </cell>
          <cell r="P1187">
            <v>1</v>
          </cell>
          <cell r="R1187">
            <v>1</v>
          </cell>
          <cell r="X1187">
            <v>1</v>
          </cell>
          <cell r="AF1187">
            <v>1</v>
          </cell>
          <cell r="AH1187">
            <v>1</v>
          </cell>
        </row>
        <row r="1188">
          <cell r="C1188" t="str">
            <v>HP 15s-fq3000</v>
          </cell>
          <cell r="D1188" t="str">
            <v>Full Size LE (15"&gt;, Int GPU)</v>
          </cell>
          <cell r="E1188" t="str">
            <v>Consumer</v>
          </cell>
          <cell r="F1188" t="str">
            <v>Intel</v>
          </cell>
          <cell r="G1188" t="str">
            <v>Jasper Lake</v>
          </cell>
          <cell r="H1188" t="str">
            <v>Int</v>
          </cell>
          <cell r="I1188">
            <v>15</v>
          </cell>
          <cell r="J1188" t="str">
            <v>1920x1080</v>
          </cell>
          <cell r="L1188" t="str">
            <v>Budget</v>
          </cell>
          <cell r="M1188" t="str">
            <v>_16</v>
          </cell>
          <cell r="O1188">
            <v>1</v>
          </cell>
          <cell r="R1188">
            <v>1</v>
          </cell>
          <cell r="X1188">
            <v>1</v>
          </cell>
          <cell r="AE1188">
            <v>1</v>
          </cell>
        </row>
        <row r="1189">
          <cell r="C1189" t="str">
            <v>HP 17-ak000</v>
          </cell>
          <cell r="D1189" t="str">
            <v>Full Size MS (15"&gt;, Mainstream Ex. GPU)</v>
          </cell>
          <cell r="E1189" t="str">
            <v>Consumer</v>
          </cell>
          <cell r="F1189" t="str">
            <v>AMD</v>
          </cell>
          <cell r="G1189" t="str">
            <v>Bristol Ridge</v>
          </cell>
          <cell r="H1189" t="str">
            <v>Radeon 530</v>
          </cell>
          <cell r="I1189">
            <v>17</v>
          </cell>
          <cell r="J1189" t="str">
            <v>1600x900</v>
          </cell>
          <cell r="L1189" t="str">
            <v>Standard</v>
          </cell>
          <cell r="M1189" t="str">
            <v>_1</v>
          </cell>
          <cell r="P1189">
            <v>1</v>
          </cell>
          <cell r="S1189">
            <v>1</v>
          </cell>
          <cell r="Y1189">
            <v>1</v>
          </cell>
          <cell r="AG1189">
            <v>1</v>
          </cell>
          <cell r="AH1189">
            <v>1</v>
          </cell>
        </row>
        <row r="1190">
          <cell r="C1190" t="str">
            <v>HP 17-ak000 Stoney</v>
          </cell>
          <cell r="D1190" t="str">
            <v>Full Size LE (15"&gt;, Int GPU)</v>
          </cell>
          <cell r="E1190" t="str">
            <v>Consumer</v>
          </cell>
          <cell r="F1190" t="str">
            <v>AMD</v>
          </cell>
          <cell r="G1190" t="str">
            <v>Stoney Ridge</v>
          </cell>
          <cell r="H1190" t="str">
            <v>Int</v>
          </cell>
          <cell r="I1190">
            <v>17</v>
          </cell>
          <cell r="J1190" t="str">
            <v>1600x900</v>
          </cell>
          <cell r="L1190" t="str">
            <v>Standard</v>
          </cell>
          <cell r="M1190" t="str">
            <v>_1</v>
          </cell>
          <cell r="O1190">
            <v>1</v>
          </cell>
          <cell r="R1190">
            <v>1</v>
          </cell>
          <cell r="Y1190">
            <v>1</v>
          </cell>
          <cell r="AF1190">
            <v>1</v>
          </cell>
        </row>
        <row r="1191">
          <cell r="C1191" t="str">
            <v>HP 17-bs000</v>
          </cell>
          <cell r="D1191" t="str">
            <v>Full Size LE (15"&gt;, Int GPU)</v>
          </cell>
          <cell r="E1191" t="str">
            <v>Consumer</v>
          </cell>
          <cell r="F1191" t="str">
            <v>Intel</v>
          </cell>
          <cell r="G1191" t="str">
            <v>Braswell</v>
          </cell>
          <cell r="H1191" t="str">
            <v>Int</v>
          </cell>
          <cell r="I1191">
            <v>17</v>
          </cell>
          <cell r="J1191" t="str">
            <v>1600x900</v>
          </cell>
          <cell r="L1191" t="str">
            <v>Budget</v>
          </cell>
          <cell r="M1191" t="str">
            <v>_1</v>
          </cell>
          <cell r="O1191">
            <v>1</v>
          </cell>
          <cell r="R1191">
            <v>1</v>
          </cell>
          <cell r="Y1191">
            <v>1</v>
          </cell>
        </row>
        <row r="1192">
          <cell r="C1192" t="str">
            <v>HP 17-bs000 Core</v>
          </cell>
          <cell r="D1192" t="str">
            <v>Full Size MS (15"&gt;, Mainstream Ex. GPU)</v>
          </cell>
          <cell r="E1192" t="str">
            <v>Consumer</v>
          </cell>
          <cell r="F1192" t="str">
            <v>Intel</v>
          </cell>
          <cell r="G1192" t="str">
            <v>Skylake</v>
          </cell>
          <cell r="H1192" t="str">
            <v>Int/530</v>
          </cell>
          <cell r="I1192">
            <v>17</v>
          </cell>
          <cell r="J1192" t="str">
            <v>1600x900</v>
          </cell>
          <cell r="L1192" t="str">
            <v>Standard</v>
          </cell>
          <cell r="M1192" t="str">
            <v>_1</v>
          </cell>
          <cell r="P1192">
            <v>1</v>
          </cell>
          <cell r="R1192">
            <v>1</v>
          </cell>
          <cell r="S1192">
            <v>1</v>
          </cell>
          <cell r="Y1192">
            <v>1</v>
          </cell>
          <cell r="AF1192">
            <v>1</v>
          </cell>
          <cell r="AG1192">
            <v>1</v>
          </cell>
          <cell r="AH1192">
            <v>1</v>
          </cell>
        </row>
        <row r="1193">
          <cell r="C1193" t="str">
            <v>HP 17-bs100 Core</v>
          </cell>
          <cell r="D1193" t="str">
            <v>Full Size MS (15"&gt;, Mainstream Ex. GPU)</v>
          </cell>
          <cell r="E1193" t="str">
            <v>Consumer</v>
          </cell>
          <cell r="F1193" t="str">
            <v>Intel</v>
          </cell>
          <cell r="G1193" t="str">
            <v>Kaby Lake Refresh</v>
          </cell>
          <cell r="H1193" t="str">
            <v>Int/530</v>
          </cell>
          <cell r="I1193">
            <v>17</v>
          </cell>
          <cell r="J1193" t="str">
            <v>1600x900/1920x1080</v>
          </cell>
          <cell r="L1193" t="str">
            <v>Standard</v>
          </cell>
          <cell r="M1193" t="str">
            <v>_1</v>
          </cell>
          <cell r="P1193">
            <v>1</v>
          </cell>
          <cell r="R1193">
            <v>1</v>
          </cell>
          <cell r="S1193">
            <v>1</v>
          </cell>
          <cell r="Y1193">
            <v>1</v>
          </cell>
          <cell r="AF1193">
            <v>1</v>
          </cell>
          <cell r="AG1193">
            <v>1</v>
          </cell>
          <cell r="AH1193">
            <v>1</v>
          </cell>
        </row>
        <row r="1194">
          <cell r="C1194" t="str">
            <v>HP 17-by0000</v>
          </cell>
          <cell r="D1194" t="str">
            <v>Full Size MS (15"&gt;, Mainstream Ex. GPU)</v>
          </cell>
          <cell r="E1194" t="str">
            <v>Consumer</v>
          </cell>
          <cell r="F1194" t="str">
            <v>Intel</v>
          </cell>
          <cell r="G1194" t="str">
            <v>Gemini Lake</v>
          </cell>
          <cell r="H1194" t="str">
            <v>Int/520</v>
          </cell>
          <cell r="I1194">
            <v>17</v>
          </cell>
          <cell r="J1194" t="str">
            <v>1600x900</v>
          </cell>
          <cell r="L1194" t="str">
            <v>Budget</v>
          </cell>
          <cell r="M1194" t="str">
            <v>_1</v>
          </cell>
          <cell r="O1194">
            <v>1</v>
          </cell>
          <cell r="R1194">
            <v>1</v>
          </cell>
          <cell r="S1194">
            <v>1</v>
          </cell>
          <cell r="Y1194">
            <v>1</v>
          </cell>
          <cell r="AE1194">
            <v>1</v>
          </cell>
        </row>
        <row r="1195">
          <cell r="C1195" t="str">
            <v>HP 17-by0000 Core</v>
          </cell>
          <cell r="D1195" t="str">
            <v>Full Size MS (15"&gt;, Mainstream Ex. GPU)</v>
          </cell>
          <cell r="E1195" t="str">
            <v>Consumer</v>
          </cell>
          <cell r="F1195" t="str">
            <v>Intel</v>
          </cell>
          <cell r="G1195" t="str">
            <v>Kaby Lake</v>
          </cell>
          <cell r="H1195" t="str">
            <v>Int/520</v>
          </cell>
          <cell r="I1195">
            <v>17</v>
          </cell>
          <cell r="J1195" t="str">
            <v>1600x900</v>
          </cell>
          <cell r="L1195" t="str">
            <v>Standard</v>
          </cell>
          <cell r="M1195" t="str">
            <v>_1</v>
          </cell>
          <cell r="P1195">
            <v>1</v>
          </cell>
          <cell r="R1195">
            <v>1</v>
          </cell>
          <cell r="S1195">
            <v>1</v>
          </cell>
          <cell r="Y1195">
            <v>1</v>
          </cell>
          <cell r="AF1195">
            <v>1</v>
          </cell>
          <cell r="AG1195">
            <v>1</v>
          </cell>
          <cell r="AH1195">
            <v>1</v>
          </cell>
        </row>
        <row r="1196">
          <cell r="C1196" t="str">
            <v>HP 17-by1000 Core</v>
          </cell>
          <cell r="D1196" t="str">
            <v>Full Size MS (15"&gt;, Mainstream Ex. GPU)</v>
          </cell>
          <cell r="E1196" t="str">
            <v>Consumer</v>
          </cell>
          <cell r="F1196" t="str">
            <v>Intel</v>
          </cell>
          <cell r="G1196" t="str">
            <v>Whiskey Lake</v>
          </cell>
          <cell r="H1196" t="str">
            <v>Radeon 530</v>
          </cell>
          <cell r="I1196">
            <v>17</v>
          </cell>
          <cell r="J1196" t="str">
            <v>1600x900/1920x1080</v>
          </cell>
          <cell r="L1196" t="str">
            <v>Standard</v>
          </cell>
          <cell r="M1196" t="str">
            <v>_1</v>
          </cell>
          <cell r="P1196">
            <v>1</v>
          </cell>
          <cell r="S1196">
            <v>1</v>
          </cell>
          <cell r="Y1196">
            <v>1</v>
          </cell>
          <cell r="AG1196">
            <v>1</v>
          </cell>
          <cell r="AH1196">
            <v>1</v>
          </cell>
        </row>
        <row r="1197">
          <cell r="C1197" t="str">
            <v>HP 17-by2000 Core</v>
          </cell>
          <cell r="D1197" t="str">
            <v>Full Size MS (15"&gt;, Mainstream Ex. GPU)</v>
          </cell>
          <cell r="E1197" t="str">
            <v>Consumer</v>
          </cell>
          <cell r="F1197" t="str">
            <v>Intel</v>
          </cell>
          <cell r="G1197" t="str">
            <v>Comet Lake</v>
          </cell>
          <cell r="H1197" t="str">
            <v>Radeon 530</v>
          </cell>
          <cell r="I1197">
            <v>17</v>
          </cell>
          <cell r="J1197" t="str">
            <v>1600x900/1920x1080</v>
          </cell>
          <cell r="L1197" t="str">
            <v>Standard</v>
          </cell>
          <cell r="M1197" t="str">
            <v>_8</v>
          </cell>
          <cell r="N1197" t="str">
            <v>8 20</v>
          </cell>
          <cell r="P1197">
            <v>1</v>
          </cell>
          <cell r="S1197">
            <v>1</v>
          </cell>
          <cell r="Y1197">
            <v>1</v>
          </cell>
          <cell r="AG1197">
            <v>1</v>
          </cell>
          <cell r="AH1197">
            <v>1</v>
          </cell>
        </row>
        <row r="1198">
          <cell r="C1198" t="str">
            <v>HP 17-by3000 Core</v>
          </cell>
          <cell r="D1198" t="str">
            <v>Full Size MS (15"&gt;, Mainstream Ex. GPU)</v>
          </cell>
          <cell r="E1198" t="str">
            <v>Consumer</v>
          </cell>
          <cell r="F1198" t="str">
            <v>Intel</v>
          </cell>
          <cell r="G1198" t="str">
            <v>Ice Lake</v>
          </cell>
          <cell r="H1198" t="str">
            <v>Int/MX330</v>
          </cell>
          <cell r="I1198">
            <v>17</v>
          </cell>
          <cell r="J1198" t="str">
            <v>1920x1080</v>
          </cell>
          <cell r="L1198" t="str">
            <v>Standard</v>
          </cell>
          <cell r="M1198" t="str">
            <v>_6</v>
          </cell>
          <cell r="N1198" t="str">
            <v>6 20</v>
          </cell>
          <cell r="P1198">
            <v>1</v>
          </cell>
          <cell r="R1198">
            <v>1</v>
          </cell>
          <cell r="S1198">
            <v>1</v>
          </cell>
          <cell r="Y1198">
            <v>1</v>
          </cell>
          <cell r="AF1198">
            <v>1</v>
          </cell>
          <cell r="AG1198">
            <v>1</v>
          </cell>
          <cell r="AH1198">
            <v>1</v>
          </cell>
        </row>
        <row r="1199">
          <cell r="C1199" t="str">
            <v>HP 17-by4000 Core</v>
          </cell>
          <cell r="D1199" t="str">
            <v>Full Size MS (15"&gt;, Mainstream Ex. GPU)</v>
          </cell>
          <cell r="E1199" t="str">
            <v>Consumer</v>
          </cell>
          <cell r="F1199" t="str">
            <v>Intel</v>
          </cell>
          <cell r="G1199" t="str">
            <v>Tiger Lake</v>
          </cell>
          <cell r="H1199" t="str">
            <v>Int/MX350</v>
          </cell>
          <cell r="I1199">
            <v>17</v>
          </cell>
          <cell r="J1199" t="str">
            <v>1920x1080</v>
          </cell>
          <cell r="L1199" t="str">
            <v>Standard</v>
          </cell>
          <cell r="M1199" t="str">
            <v>_12</v>
          </cell>
          <cell r="P1199">
            <v>1</v>
          </cell>
          <cell r="R1199">
            <v>1</v>
          </cell>
          <cell r="S1199">
            <v>1</v>
          </cell>
          <cell r="Y1199">
            <v>1</v>
          </cell>
          <cell r="AF1199">
            <v>1</v>
          </cell>
          <cell r="AG1199">
            <v>1</v>
          </cell>
          <cell r="AH1199">
            <v>1</v>
          </cell>
        </row>
        <row r="1200">
          <cell r="C1200" t="str">
            <v>HP 17-ca0000</v>
          </cell>
          <cell r="D1200" t="str">
            <v>Full Size LE (15"&gt;, Int GPU)</v>
          </cell>
          <cell r="E1200" t="str">
            <v>Consumer</v>
          </cell>
          <cell r="F1200" t="str">
            <v>AMD</v>
          </cell>
          <cell r="G1200" t="str">
            <v>Ryzen</v>
          </cell>
          <cell r="H1200" t="str">
            <v>Int</v>
          </cell>
          <cell r="I1200">
            <v>17</v>
          </cell>
          <cell r="J1200" t="str">
            <v>1600x900</v>
          </cell>
          <cell r="L1200" t="str">
            <v>Standard</v>
          </cell>
          <cell r="M1200" t="str">
            <v>_1</v>
          </cell>
          <cell r="P1200">
            <v>1</v>
          </cell>
          <cell r="R1200">
            <v>1</v>
          </cell>
          <cell r="Y1200">
            <v>1</v>
          </cell>
          <cell r="AF1200">
            <v>1</v>
          </cell>
          <cell r="AH1200">
            <v>1</v>
          </cell>
        </row>
        <row r="1201">
          <cell r="C1201" t="str">
            <v>HP 17-ca0000 Stoney</v>
          </cell>
          <cell r="D1201" t="str">
            <v>Full Size LE (15"&gt;, Int GPU)</v>
          </cell>
          <cell r="E1201" t="str">
            <v>Consumer</v>
          </cell>
          <cell r="F1201" t="str">
            <v>AMD</v>
          </cell>
          <cell r="G1201" t="str">
            <v>Stoney Ridge</v>
          </cell>
          <cell r="H1201" t="str">
            <v>Int</v>
          </cell>
          <cell r="I1201">
            <v>17</v>
          </cell>
          <cell r="J1201" t="str">
            <v>1600x900</v>
          </cell>
          <cell r="L1201" t="str">
            <v>Standard</v>
          </cell>
          <cell r="M1201" t="str">
            <v>_1</v>
          </cell>
          <cell r="O1201">
            <v>1</v>
          </cell>
          <cell r="R1201">
            <v>1</v>
          </cell>
          <cell r="Y1201">
            <v>1</v>
          </cell>
          <cell r="AF1201">
            <v>1</v>
          </cell>
        </row>
        <row r="1202">
          <cell r="C1202" t="str">
            <v>HP 17-ca1000</v>
          </cell>
          <cell r="D1202" t="str">
            <v>Full Size LE (15"&gt;, Int GPU)</v>
          </cell>
          <cell r="E1202" t="str">
            <v>Consumer</v>
          </cell>
          <cell r="F1202" t="str">
            <v>AMD</v>
          </cell>
          <cell r="G1202" t="str">
            <v>Picasso</v>
          </cell>
          <cell r="H1202" t="str">
            <v>Int</v>
          </cell>
          <cell r="I1202">
            <v>17</v>
          </cell>
          <cell r="J1202" t="str">
            <v>1600x900</v>
          </cell>
          <cell r="L1202" t="str">
            <v>Standard</v>
          </cell>
          <cell r="M1202" t="str">
            <v>_1</v>
          </cell>
          <cell r="P1202">
            <v>1</v>
          </cell>
          <cell r="R1202">
            <v>1</v>
          </cell>
          <cell r="Y1202">
            <v>1</v>
          </cell>
          <cell r="AF1202">
            <v>1</v>
          </cell>
          <cell r="AH1202">
            <v>1</v>
          </cell>
        </row>
        <row r="1203">
          <cell r="C1203" t="str">
            <v>HP 17-ca1000 Stoney</v>
          </cell>
          <cell r="D1203" t="str">
            <v>Full Size LE (15"&gt;, Int GPU)</v>
          </cell>
          <cell r="E1203" t="str">
            <v>Consumer</v>
          </cell>
          <cell r="F1203" t="str">
            <v>AMD</v>
          </cell>
          <cell r="G1203" t="str">
            <v>Stoney Ridge</v>
          </cell>
          <cell r="H1203" t="str">
            <v>Int</v>
          </cell>
          <cell r="I1203">
            <v>17</v>
          </cell>
          <cell r="J1203" t="str">
            <v>1600x900</v>
          </cell>
          <cell r="L1203" t="str">
            <v>Standard</v>
          </cell>
          <cell r="M1203" t="str">
            <v>_1</v>
          </cell>
          <cell r="N1203" t="str">
            <v>1 20</v>
          </cell>
          <cell r="O1203">
            <v>1</v>
          </cell>
          <cell r="R1203">
            <v>1</v>
          </cell>
          <cell r="Y1203">
            <v>1</v>
          </cell>
          <cell r="AF1203">
            <v>1</v>
          </cell>
        </row>
        <row r="1204">
          <cell r="C1204" t="str">
            <v>HP 17-ca2000</v>
          </cell>
          <cell r="D1204" t="str">
            <v>Full Size LE (15"&gt;, Int GPU)</v>
          </cell>
          <cell r="E1204" t="str">
            <v>Consumer</v>
          </cell>
          <cell r="F1204" t="str">
            <v>AMD</v>
          </cell>
          <cell r="G1204" t="str">
            <v>Picasso</v>
          </cell>
          <cell r="H1204" t="str">
            <v>Int</v>
          </cell>
          <cell r="I1204">
            <v>17</v>
          </cell>
          <cell r="J1204" t="str">
            <v>1600x900/1920x1080</v>
          </cell>
          <cell r="L1204" t="str">
            <v>Standard</v>
          </cell>
          <cell r="M1204" t="str">
            <v>_6</v>
          </cell>
          <cell r="N1204" t="str">
            <v>6 20</v>
          </cell>
          <cell r="P1204">
            <v>1</v>
          </cell>
          <cell r="R1204">
            <v>1</v>
          </cell>
          <cell r="Y1204">
            <v>1</v>
          </cell>
          <cell r="AF1204">
            <v>1</v>
          </cell>
          <cell r="AH1204">
            <v>1</v>
          </cell>
        </row>
        <row r="1205">
          <cell r="C1205" t="str">
            <v>HP 17-ca3000</v>
          </cell>
          <cell r="D1205" t="str">
            <v>Full Size LE (15"&gt;, Int GPU)</v>
          </cell>
          <cell r="E1205" t="str">
            <v>Consumer</v>
          </cell>
          <cell r="F1205" t="str">
            <v>AMD</v>
          </cell>
          <cell r="G1205" t="str">
            <v>Renior</v>
          </cell>
          <cell r="H1205" t="str">
            <v>Int</v>
          </cell>
          <cell r="I1205">
            <v>17</v>
          </cell>
          <cell r="J1205" t="str">
            <v>1920x1080</v>
          </cell>
          <cell r="L1205" t="str">
            <v>Standard</v>
          </cell>
          <cell r="M1205" t="str">
            <v>_15</v>
          </cell>
          <cell r="P1205">
            <v>1</v>
          </cell>
          <cell r="R1205">
            <v>1</v>
          </cell>
          <cell r="Y1205">
            <v>1</v>
          </cell>
          <cell r="AF1205">
            <v>1</v>
          </cell>
          <cell r="AH1205">
            <v>1</v>
          </cell>
        </row>
        <row r="1206">
          <cell r="C1206" t="str">
            <v>HP 17-p000 Carrizo-L</v>
          </cell>
          <cell r="D1206" t="str">
            <v>Full Size LE (15"&gt;, Int GPU)</v>
          </cell>
          <cell r="E1206" t="str">
            <v>Consumer</v>
          </cell>
          <cell r="F1206" t="str">
            <v>AMD</v>
          </cell>
          <cell r="G1206" t="str">
            <v>Carrizo-L</v>
          </cell>
          <cell r="H1206" t="str">
            <v>Int</v>
          </cell>
          <cell r="I1206">
            <v>17</v>
          </cell>
          <cell r="J1206" t="str">
            <v>1600x900</v>
          </cell>
          <cell r="L1206" t="str">
            <v>Budget</v>
          </cell>
          <cell r="M1206" t="str">
            <v>_1</v>
          </cell>
          <cell r="O1206">
            <v>1</v>
          </cell>
          <cell r="R1206">
            <v>1</v>
          </cell>
          <cell r="Y1206">
            <v>1</v>
          </cell>
        </row>
        <row r="1207">
          <cell r="C1207" t="str">
            <v>HP 17-p100 Carrizo-L</v>
          </cell>
          <cell r="D1207" t="str">
            <v>Full Size LE (15"&gt;, Int GPU)</v>
          </cell>
          <cell r="E1207" t="str">
            <v>Consumer</v>
          </cell>
          <cell r="F1207" t="str">
            <v>AMD</v>
          </cell>
          <cell r="G1207" t="str">
            <v>Carrizo-L</v>
          </cell>
          <cell r="H1207" t="str">
            <v>Int</v>
          </cell>
          <cell r="I1207">
            <v>17</v>
          </cell>
          <cell r="J1207" t="str">
            <v>1600x900</v>
          </cell>
          <cell r="L1207" t="str">
            <v>Budget</v>
          </cell>
          <cell r="M1207" t="str">
            <v>_1</v>
          </cell>
          <cell r="O1207">
            <v>1</v>
          </cell>
          <cell r="R1207">
            <v>1</v>
          </cell>
          <cell r="Y1207">
            <v>1</v>
          </cell>
        </row>
        <row r="1208">
          <cell r="C1208" t="str">
            <v>HP 17-x000</v>
          </cell>
          <cell r="D1208" t="str">
            <v>Full Size MS (15"&gt;, Mainstream Ex. GPU)</v>
          </cell>
          <cell r="E1208" t="str">
            <v>Consumer</v>
          </cell>
          <cell r="F1208" t="str">
            <v>Intel</v>
          </cell>
          <cell r="G1208" t="str">
            <v>Braswell</v>
          </cell>
          <cell r="H1208" t="str">
            <v>R5 M430</v>
          </cell>
          <cell r="I1208">
            <v>17</v>
          </cell>
          <cell r="J1208" t="str">
            <v>1600x900</v>
          </cell>
          <cell r="L1208" t="str">
            <v>Budget</v>
          </cell>
          <cell r="M1208" t="str">
            <v>_1</v>
          </cell>
          <cell r="O1208">
            <v>1</v>
          </cell>
          <cell r="S1208">
            <v>1</v>
          </cell>
          <cell r="Y1208">
            <v>1</v>
          </cell>
          <cell r="AE1208">
            <v>1</v>
          </cell>
          <cell r="AG1208">
            <v>1</v>
          </cell>
        </row>
        <row r="1209">
          <cell r="C1209" t="str">
            <v>HP 17-x000 Core</v>
          </cell>
          <cell r="D1209" t="str">
            <v>Full Size MS (15"&gt;, Mainstream Ex. GPU)</v>
          </cell>
          <cell r="E1209" t="str">
            <v>Consumer</v>
          </cell>
          <cell r="F1209" t="str">
            <v>Intel</v>
          </cell>
          <cell r="G1209" t="str">
            <v>Skylake</v>
          </cell>
          <cell r="H1209" t="str">
            <v>R5 M430/R7 M430</v>
          </cell>
          <cell r="I1209">
            <v>17</v>
          </cell>
          <cell r="J1209" t="str">
            <v>1600x900/1920x1080</v>
          </cell>
          <cell r="L1209" t="str">
            <v>Standard</v>
          </cell>
          <cell r="M1209" t="str">
            <v>_1</v>
          </cell>
          <cell r="P1209">
            <v>1</v>
          </cell>
          <cell r="S1209">
            <v>1</v>
          </cell>
          <cell r="T1209">
            <v>1</v>
          </cell>
          <cell r="Y1209">
            <v>1</v>
          </cell>
          <cell r="AG1209">
            <v>1</v>
          </cell>
          <cell r="AH1209">
            <v>1</v>
          </cell>
        </row>
        <row r="1210">
          <cell r="C1210" t="str">
            <v>HP 17-x100 Core</v>
          </cell>
          <cell r="D1210" t="str">
            <v>Full Size MS (15"&gt;, Mainstream Ex. GPU)</v>
          </cell>
          <cell r="E1210" t="str">
            <v>Consumer</v>
          </cell>
          <cell r="F1210" t="str">
            <v>Intel</v>
          </cell>
          <cell r="G1210" t="str">
            <v>Kaby Lake</v>
          </cell>
          <cell r="H1210" t="str">
            <v>R5 M430/M440</v>
          </cell>
          <cell r="I1210">
            <v>17</v>
          </cell>
          <cell r="J1210" t="str">
            <v>1600x900/1920x1080</v>
          </cell>
          <cell r="L1210" t="str">
            <v>Standard</v>
          </cell>
          <cell r="M1210" t="str">
            <v>_1</v>
          </cell>
          <cell r="P1210">
            <v>1</v>
          </cell>
          <cell r="S1210">
            <v>1</v>
          </cell>
          <cell r="Y1210">
            <v>1</v>
          </cell>
          <cell r="AG1210">
            <v>1</v>
          </cell>
          <cell r="AH1210">
            <v>1</v>
          </cell>
        </row>
        <row r="1211">
          <cell r="C1211" t="str">
            <v>HP 17-y000</v>
          </cell>
          <cell r="D1211" t="str">
            <v>Full Size GM (15"&gt; Gamer GPU)</v>
          </cell>
          <cell r="E1211" t="str">
            <v>Consumer</v>
          </cell>
          <cell r="F1211" t="str">
            <v>AMD</v>
          </cell>
          <cell r="G1211" t="str">
            <v>Bristol Ridge</v>
          </cell>
          <cell r="H1211" t="str">
            <v>R7 M440</v>
          </cell>
          <cell r="I1211">
            <v>17</v>
          </cell>
          <cell r="J1211" t="str">
            <v>1920x1080</v>
          </cell>
          <cell r="L1211" t="str">
            <v>Standard</v>
          </cell>
          <cell r="M1211" t="str">
            <v>_1</v>
          </cell>
          <cell r="P1211">
            <v>1</v>
          </cell>
          <cell r="T1211">
            <v>1</v>
          </cell>
          <cell r="Y1211">
            <v>1</v>
          </cell>
          <cell r="AG1211">
            <v>1</v>
          </cell>
          <cell r="AH1211">
            <v>1</v>
          </cell>
        </row>
        <row r="1212">
          <cell r="C1212" t="str">
            <v>HP 17-y000 Carrizo-L</v>
          </cell>
          <cell r="D1212" t="str">
            <v>Full Size LE (15"&gt;, Int GPU)</v>
          </cell>
          <cell r="E1212" t="str">
            <v>Consumer</v>
          </cell>
          <cell r="F1212" t="str">
            <v>AMD</v>
          </cell>
          <cell r="G1212" t="str">
            <v>Carrizo-L</v>
          </cell>
          <cell r="H1212" t="str">
            <v>Int</v>
          </cell>
          <cell r="I1212">
            <v>17</v>
          </cell>
          <cell r="J1212" t="str">
            <v>1600x900</v>
          </cell>
          <cell r="L1212" t="str">
            <v>Budget</v>
          </cell>
          <cell r="M1212" t="str">
            <v>_1</v>
          </cell>
          <cell r="O1212">
            <v>1</v>
          </cell>
          <cell r="R1212">
            <v>1</v>
          </cell>
          <cell r="Y1212">
            <v>1</v>
          </cell>
        </row>
        <row r="1213">
          <cell r="C1213" t="str">
            <v>Omen 15-ax000</v>
          </cell>
          <cell r="D1213" t="str">
            <v>Full Size GM (15"&gt; Gamer GPU)</v>
          </cell>
          <cell r="E1213" t="str">
            <v>Consumer</v>
          </cell>
          <cell r="F1213" t="str">
            <v>Intel</v>
          </cell>
          <cell r="G1213" t="str">
            <v>Skylake</v>
          </cell>
          <cell r="H1213" t="str">
            <v>GTX960/GTX965</v>
          </cell>
          <cell r="I1213">
            <v>15</v>
          </cell>
          <cell r="J1213" t="str">
            <v>1920x1080/3840x2160</v>
          </cell>
          <cell r="L1213" t="str">
            <v>Standard</v>
          </cell>
          <cell r="M1213" t="str">
            <v>_1</v>
          </cell>
          <cell r="P1213">
            <v>1</v>
          </cell>
          <cell r="T1213">
            <v>1</v>
          </cell>
          <cell r="X1213">
            <v>1</v>
          </cell>
          <cell r="AG1213">
            <v>1</v>
          </cell>
        </row>
        <row r="1214">
          <cell r="C1214" t="str">
            <v>Omen 15-ax200</v>
          </cell>
          <cell r="D1214" t="str">
            <v>Full Size GM (15"&gt; Gamer GPU)</v>
          </cell>
          <cell r="E1214" t="str">
            <v>Consumer</v>
          </cell>
          <cell r="F1214" t="str">
            <v>Intel</v>
          </cell>
          <cell r="G1214" t="str">
            <v>Kaby Lake</v>
          </cell>
          <cell r="H1214" t="str">
            <v>GTX1050</v>
          </cell>
          <cell r="I1214">
            <v>15</v>
          </cell>
          <cell r="J1214" t="str">
            <v>1920x1080/3840x2160</v>
          </cell>
          <cell r="L1214" t="str">
            <v>Standard</v>
          </cell>
          <cell r="M1214" t="str">
            <v>_1</v>
          </cell>
          <cell r="P1214">
            <v>1</v>
          </cell>
          <cell r="T1214">
            <v>1</v>
          </cell>
          <cell r="X1214">
            <v>1</v>
          </cell>
          <cell r="AG1214">
            <v>1</v>
          </cell>
        </row>
        <row r="1215">
          <cell r="C1215" t="str">
            <v>Omen 15-ce000</v>
          </cell>
          <cell r="D1215" t="str">
            <v>Full Size GM (15"&gt; Gamer GPU)</v>
          </cell>
          <cell r="E1215" t="str">
            <v>Consumer</v>
          </cell>
          <cell r="F1215" t="str">
            <v>Intel</v>
          </cell>
          <cell r="G1215" t="str">
            <v>Kaby Lake</v>
          </cell>
          <cell r="H1215" t="str">
            <v>GTX1050</v>
          </cell>
          <cell r="I1215">
            <v>15</v>
          </cell>
          <cell r="J1215" t="str">
            <v>1920x1080</v>
          </cell>
          <cell r="L1215" t="str">
            <v>Standard</v>
          </cell>
          <cell r="M1215" t="str">
            <v>_1</v>
          </cell>
          <cell r="P1215">
            <v>1</v>
          </cell>
          <cell r="T1215">
            <v>1</v>
          </cell>
          <cell r="X1215">
            <v>1</v>
          </cell>
          <cell r="AG1215">
            <v>1</v>
          </cell>
        </row>
        <row r="1216">
          <cell r="C1216" t="str">
            <v>Omen 15-dc0000</v>
          </cell>
          <cell r="D1216" t="str">
            <v>Full Size GM (15"&gt; Gamer GPU)</v>
          </cell>
          <cell r="E1216" t="str">
            <v>Consumer</v>
          </cell>
          <cell r="F1216" t="str">
            <v>Intel</v>
          </cell>
          <cell r="G1216" t="str">
            <v>Coffee Lake</v>
          </cell>
          <cell r="H1216" t="str">
            <v>GTX1050/GTX1070</v>
          </cell>
          <cell r="I1216">
            <v>15</v>
          </cell>
          <cell r="J1216" t="str">
            <v>1920x1080</v>
          </cell>
          <cell r="L1216" t="str">
            <v>Standard</v>
          </cell>
          <cell r="M1216" t="str">
            <v>_1</v>
          </cell>
          <cell r="Q1216">
            <v>1</v>
          </cell>
          <cell r="T1216">
            <v>1</v>
          </cell>
          <cell r="X1216">
            <v>1</v>
          </cell>
          <cell r="AG1216">
            <v>1</v>
          </cell>
        </row>
        <row r="1217">
          <cell r="C1217" t="str">
            <v>Omen 15-dc1000</v>
          </cell>
          <cell r="D1217" t="str">
            <v>Full Size GM (15"&gt; Gamer GPU)</v>
          </cell>
          <cell r="E1217" t="str">
            <v>Consumer</v>
          </cell>
          <cell r="F1217" t="str">
            <v>Intel</v>
          </cell>
          <cell r="G1217" t="str">
            <v>Coffee Lake</v>
          </cell>
          <cell r="H1217" t="str">
            <v>RTX2070</v>
          </cell>
          <cell r="I1217">
            <v>15</v>
          </cell>
          <cell r="J1217" t="str">
            <v>1920x1080</v>
          </cell>
          <cell r="L1217" t="str">
            <v>Standard</v>
          </cell>
          <cell r="M1217" t="str">
            <v>_1</v>
          </cell>
          <cell r="Q1217">
            <v>1</v>
          </cell>
          <cell r="T1217">
            <v>1</v>
          </cell>
          <cell r="X1217">
            <v>1</v>
          </cell>
          <cell r="AG1217">
            <v>1</v>
          </cell>
        </row>
        <row r="1218">
          <cell r="C1218" t="str">
            <v>Omen 15-dg0000</v>
          </cell>
          <cell r="D1218" t="str">
            <v>Full Size GM (15"&gt; Gamer GPU)</v>
          </cell>
          <cell r="E1218" t="str">
            <v>Consumer</v>
          </cell>
          <cell r="F1218" t="str">
            <v>Intel</v>
          </cell>
          <cell r="G1218" t="str">
            <v>Coffee Lake</v>
          </cell>
          <cell r="H1218" t="str">
            <v>RTX2080</v>
          </cell>
          <cell r="I1218">
            <v>15</v>
          </cell>
          <cell r="J1218" t="str">
            <v>1920x1080</v>
          </cell>
          <cell r="L1218" t="str">
            <v>Standard</v>
          </cell>
          <cell r="M1218" t="str">
            <v>_1</v>
          </cell>
          <cell r="N1218" t="str">
            <v>1 20</v>
          </cell>
          <cell r="Q1218">
            <v>1</v>
          </cell>
          <cell r="T1218">
            <v>1</v>
          </cell>
          <cell r="X1218">
            <v>1</v>
          </cell>
          <cell r="AG1218">
            <v>1</v>
          </cell>
        </row>
        <row r="1219">
          <cell r="C1219" t="str">
            <v>Omen 15-dh0000</v>
          </cell>
          <cell r="D1219" t="str">
            <v>Full Size GM (15"&gt; Gamer GPU)</v>
          </cell>
          <cell r="E1219" t="str">
            <v>Consumer</v>
          </cell>
          <cell r="F1219" t="str">
            <v>Intel</v>
          </cell>
          <cell r="G1219" t="str">
            <v>Coffee Lake</v>
          </cell>
          <cell r="H1219" t="str">
            <v>GTX1660/RTX2060/RTX2070</v>
          </cell>
          <cell r="I1219">
            <v>15</v>
          </cell>
          <cell r="J1219" t="str">
            <v>1920x1080</v>
          </cell>
          <cell r="L1219" t="str">
            <v>Standard</v>
          </cell>
          <cell r="M1219" t="str">
            <v>_1</v>
          </cell>
          <cell r="Q1219">
            <v>1</v>
          </cell>
          <cell r="T1219">
            <v>1</v>
          </cell>
          <cell r="X1219">
            <v>1</v>
          </cell>
          <cell r="AG1219">
            <v>1</v>
          </cell>
        </row>
        <row r="1220">
          <cell r="C1220" t="str">
            <v>Omen 15-dh1000</v>
          </cell>
          <cell r="D1220" t="str">
            <v>Full Size GM (15"&gt; Gamer GPU)</v>
          </cell>
          <cell r="E1220" t="str">
            <v>Consumer</v>
          </cell>
          <cell r="F1220" t="str">
            <v>Intel</v>
          </cell>
          <cell r="G1220" t="str">
            <v>Comet Lake-H</v>
          </cell>
          <cell r="H1220" t="str">
            <v>RTX2060/RTX2070</v>
          </cell>
          <cell r="I1220">
            <v>15</v>
          </cell>
          <cell r="J1220" t="str">
            <v>1920x1080</v>
          </cell>
          <cell r="L1220" t="str">
            <v>Standard</v>
          </cell>
          <cell r="M1220" t="str">
            <v>_1</v>
          </cell>
          <cell r="N1220" t="str">
            <v>1 20</v>
          </cell>
          <cell r="Q1220">
            <v>1</v>
          </cell>
          <cell r="T1220">
            <v>1</v>
          </cell>
          <cell r="X1220">
            <v>1</v>
          </cell>
          <cell r="AG1220">
            <v>1</v>
          </cell>
        </row>
        <row r="1221">
          <cell r="C1221" t="str">
            <v>Omen 15-ek0000</v>
          </cell>
          <cell r="D1221" t="str">
            <v>Full Size GM (15"&gt; Gamer GPU)</v>
          </cell>
          <cell r="E1221" t="str">
            <v>Consumer</v>
          </cell>
          <cell r="F1221" t="str">
            <v>Intel</v>
          </cell>
          <cell r="G1221" t="str">
            <v>Comet Lake-H</v>
          </cell>
          <cell r="H1221" t="str">
            <v>GTX1660</v>
          </cell>
          <cell r="I1221">
            <v>15</v>
          </cell>
          <cell r="J1221" t="str">
            <v>1920x1080</v>
          </cell>
          <cell r="L1221" t="str">
            <v>Standard</v>
          </cell>
          <cell r="M1221" t="str">
            <v>_8</v>
          </cell>
          <cell r="N1221" t="str">
            <v>8 20</v>
          </cell>
          <cell r="Q1221">
            <v>1</v>
          </cell>
          <cell r="T1221">
            <v>1</v>
          </cell>
          <cell r="X1221">
            <v>1</v>
          </cell>
          <cell r="AG1221">
            <v>1</v>
          </cell>
        </row>
        <row r="1222">
          <cell r="C1222" t="str">
            <v>Omen 15-ek1000</v>
          </cell>
          <cell r="D1222" t="str">
            <v>Full Size GM (15"&gt; Gamer GPU)</v>
          </cell>
          <cell r="E1222" t="str">
            <v>Consumer</v>
          </cell>
          <cell r="F1222" t="str">
            <v>Intel</v>
          </cell>
          <cell r="G1222" t="str">
            <v>Comet Lake-H</v>
          </cell>
          <cell r="H1222" t="str">
            <v>RTX3070</v>
          </cell>
          <cell r="I1222">
            <v>15</v>
          </cell>
          <cell r="J1222" t="str">
            <v>1920x1080/2560х1440</v>
          </cell>
          <cell r="L1222" t="str">
            <v>Standard</v>
          </cell>
          <cell r="M1222" t="str">
            <v>_16</v>
          </cell>
          <cell r="Q1222">
            <v>1</v>
          </cell>
          <cell r="T1222">
            <v>1</v>
          </cell>
          <cell r="X1222">
            <v>1</v>
          </cell>
          <cell r="AG1222">
            <v>1</v>
          </cell>
        </row>
        <row r="1223">
          <cell r="C1223" t="str">
            <v>Omen 15-en0000</v>
          </cell>
          <cell r="D1223" t="str">
            <v>Full Size GM (15"&gt; Gamer GPU)</v>
          </cell>
          <cell r="E1223" t="str">
            <v>Consumer</v>
          </cell>
          <cell r="F1223" t="str">
            <v>AMD</v>
          </cell>
          <cell r="G1223" t="str">
            <v>Renior-H</v>
          </cell>
          <cell r="H1223" t="str">
            <v>GTX1660</v>
          </cell>
          <cell r="I1223">
            <v>15</v>
          </cell>
          <cell r="J1223" t="str">
            <v>1920x1080</v>
          </cell>
          <cell r="L1223" t="str">
            <v>Standard</v>
          </cell>
          <cell r="M1223" t="str">
            <v>_8</v>
          </cell>
          <cell r="N1223" t="str">
            <v>8 20</v>
          </cell>
          <cell r="Q1223">
            <v>1</v>
          </cell>
          <cell r="T1223">
            <v>1</v>
          </cell>
          <cell r="X1223">
            <v>1</v>
          </cell>
          <cell r="AG1223">
            <v>1</v>
          </cell>
        </row>
        <row r="1224">
          <cell r="C1224" t="str">
            <v>Omen 15-en1000</v>
          </cell>
          <cell r="D1224" t="str">
            <v>Full Size GM (15"&gt; Gamer GPU)</v>
          </cell>
          <cell r="E1224" t="str">
            <v>Consumer</v>
          </cell>
          <cell r="F1224" t="str">
            <v>AMD</v>
          </cell>
          <cell r="G1224" t="str">
            <v>Cezanne-H</v>
          </cell>
          <cell r="H1224" t="str">
            <v>RTX3070</v>
          </cell>
          <cell r="I1224">
            <v>15</v>
          </cell>
          <cell r="J1224" t="str">
            <v>1920x1080</v>
          </cell>
          <cell r="L1224" t="str">
            <v>Standard</v>
          </cell>
          <cell r="M1224" t="str">
            <v>_16</v>
          </cell>
          <cell r="Q1224">
            <v>1</v>
          </cell>
          <cell r="T1224">
            <v>1</v>
          </cell>
          <cell r="X1224">
            <v>1</v>
          </cell>
          <cell r="AG1224">
            <v>1</v>
          </cell>
        </row>
        <row r="1225">
          <cell r="C1225" t="str">
            <v>Omen 17-an000</v>
          </cell>
          <cell r="D1225" t="str">
            <v>Full Size GM (15"&gt; Gamer GPU)</v>
          </cell>
          <cell r="E1225" t="str">
            <v>Consumer</v>
          </cell>
          <cell r="F1225" t="str">
            <v>Intel</v>
          </cell>
          <cell r="G1225" t="str">
            <v>Kaby Lake</v>
          </cell>
          <cell r="H1225" t="str">
            <v>GTX1050/1060</v>
          </cell>
          <cell r="I1225">
            <v>17</v>
          </cell>
          <cell r="J1225" t="str">
            <v>1920x1080</v>
          </cell>
          <cell r="L1225" t="str">
            <v>Standard</v>
          </cell>
          <cell r="M1225" t="str">
            <v>_1</v>
          </cell>
          <cell r="P1225">
            <v>1</v>
          </cell>
          <cell r="T1225">
            <v>1</v>
          </cell>
          <cell r="Y1225">
            <v>1</v>
          </cell>
          <cell r="AG1225">
            <v>1</v>
          </cell>
        </row>
        <row r="1226">
          <cell r="C1226" t="str">
            <v>Omen 17-an100</v>
          </cell>
          <cell r="D1226" t="str">
            <v>Full Size GM (15"&gt; Gamer GPU)</v>
          </cell>
          <cell r="E1226" t="str">
            <v>Consumer</v>
          </cell>
          <cell r="F1226" t="str">
            <v>Intel</v>
          </cell>
          <cell r="G1226" t="str">
            <v>Coffee Lake</v>
          </cell>
          <cell r="H1226" t="str">
            <v>GTX1050/1060/1070</v>
          </cell>
          <cell r="I1226">
            <v>17</v>
          </cell>
          <cell r="J1226" t="str">
            <v>1920x1080</v>
          </cell>
          <cell r="L1226" t="str">
            <v>Standard</v>
          </cell>
          <cell r="M1226" t="str">
            <v>_1</v>
          </cell>
          <cell r="Q1226">
            <v>1</v>
          </cell>
          <cell r="T1226">
            <v>1</v>
          </cell>
          <cell r="Y1226">
            <v>1</v>
          </cell>
          <cell r="AG1226">
            <v>1</v>
          </cell>
        </row>
        <row r="1227">
          <cell r="C1227" t="str">
            <v>Omen 17-ap000</v>
          </cell>
          <cell r="D1227" t="str">
            <v>Full Size GM (15"&gt; Gamer GPU)</v>
          </cell>
          <cell r="E1227" t="str">
            <v>Consumer</v>
          </cell>
          <cell r="F1227" t="str">
            <v>Intel</v>
          </cell>
          <cell r="G1227" t="str">
            <v>Kaby Lake</v>
          </cell>
          <cell r="H1227" t="str">
            <v>GTX1070</v>
          </cell>
          <cell r="I1227">
            <v>17</v>
          </cell>
          <cell r="J1227" t="str">
            <v>1920x1080</v>
          </cell>
          <cell r="L1227" t="str">
            <v>Standard</v>
          </cell>
          <cell r="M1227" t="str">
            <v>_1</v>
          </cell>
          <cell r="P1227">
            <v>1</v>
          </cell>
          <cell r="T1227">
            <v>1</v>
          </cell>
          <cell r="Y1227">
            <v>1</v>
          </cell>
          <cell r="AG1227">
            <v>1</v>
          </cell>
        </row>
        <row r="1228">
          <cell r="C1228" t="str">
            <v>Omen 17-cb0000</v>
          </cell>
          <cell r="D1228" t="str">
            <v>Full Size GM (15"&gt; Gamer GPU)</v>
          </cell>
          <cell r="E1228" t="str">
            <v>Consumer</v>
          </cell>
          <cell r="F1228" t="str">
            <v>Intel</v>
          </cell>
          <cell r="G1228" t="str">
            <v>Coffee Lake</v>
          </cell>
          <cell r="H1228" t="str">
            <v>GTX1660/RTX2060/RTX2070</v>
          </cell>
          <cell r="I1228">
            <v>17</v>
          </cell>
          <cell r="J1228" t="str">
            <v>1920x1080</v>
          </cell>
          <cell r="L1228" t="str">
            <v>Standard</v>
          </cell>
          <cell r="M1228" t="str">
            <v>_1</v>
          </cell>
          <cell r="Q1228">
            <v>1</v>
          </cell>
          <cell r="T1228">
            <v>1</v>
          </cell>
          <cell r="Y1228">
            <v>1</v>
          </cell>
          <cell r="AG1228">
            <v>1</v>
          </cell>
        </row>
        <row r="1229">
          <cell r="C1229" t="str">
            <v>Omen 17-cb1000</v>
          </cell>
          <cell r="D1229" t="str">
            <v>Full Size GM (15"&gt; Gamer GPU)</v>
          </cell>
          <cell r="E1229" t="str">
            <v>Consumer</v>
          </cell>
          <cell r="F1229" t="str">
            <v>Intel</v>
          </cell>
          <cell r="G1229" t="str">
            <v>Comet Lake-H</v>
          </cell>
          <cell r="H1229" t="str">
            <v>RTX2070/RTX2080</v>
          </cell>
          <cell r="I1229">
            <v>17</v>
          </cell>
          <cell r="J1229" t="str">
            <v>1920x1080</v>
          </cell>
          <cell r="L1229" t="str">
            <v>Standard</v>
          </cell>
          <cell r="M1229" t="str">
            <v>_6</v>
          </cell>
          <cell r="N1229" t="str">
            <v>6 20</v>
          </cell>
          <cell r="Q1229">
            <v>1</v>
          </cell>
          <cell r="T1229">
            <v>1</v>
          </cell>
          <cell r="Y1229">
            <v>1</v>
          </cell>
          <cell r="AG1229">
            <v>1</v>
          </cell>
        </row>
        <row r="1230">
          <cell r="C1230" t="str">
            <v>Omen 17-w000</v>
          </cell>
          <cell r="D1230" t="str">
            <v>Full Size GM (15"&gt; Gamer GPU)</v>
          </cell>
          <cell r="E1230" t="str">
            <v>Consumer</v>
          </cell>
          <cell r="F1230" t="str">
            <v>Intel</v>
          </cell>
          <cell r="G1230" t="str">
            <v>Skylake</v>
          </cell>
          <cell r="H1230" t="str">
            <v>GTX960/GTX965</v>
          </cell>
          <cell r="I1230">
            <v>17</v>
          </cell>
          <cell r="J1230" t="str">
            <v>1920x1080</v>
          </cell>
          <cell r="L1230" t="str">
            <v>Standard</v>
          </cell>
          <cell r="M1230" t="str">
            <v>_1</v>
          </cell>
          <cell r="P1230">
            <v>1</v>
          </cell>
          <cell r="T1230">
            <v>1</v>
          </cell>
          <cell r="Y1230">
            <v>1</v>
          </cell>
          <cell r="AG1230">
            <v>1</v>
          </cell>
        </row>
        <row r="1231">
          <cell r="C1231" t="str">
            <v>Omen 17-w100</v>
          </cell>
          <cell r="D1231" t="str">
            <v>Full Size GM (15"&gt; Gamer GPU)</v>
          </cell>
          <cell r="E1231" t="str">
            <v>Consumer</v>
          </cell>
          <cell r="F1231" t="str">
            <v>Intel</v>
          </cell>
          <cell r="G1231" t="str">
            <v>Skylake</v>
          </cell>
          <cell r="H1231" t="str">
            <v>GTX1060/GTX1070</v>
          </cell>
          <cell r="I1231">
            <v>17</v>
          </cell>
          <cell r="J1231" t="str">
            <v>1920x1080/3840x2160</v>
          </cell>
          <cell r="L1231" t="str">
            <v>Standard</v>
          </cell>
          <cell r="M1231" t="str">
            <v>_1</v>
          </cell>
          <cell r="P1231">
            <v>1</v>
          </cell>
          <cell r="T1231">
            <v>1</v>
          </cell>
          <cell r="Y1231">
            <v>1</v>
          </cell>
          <cell r="AG1231">
            <v>1</v>
          </cell>
        </row>
        <row r="1232">
          <cell r="C1232" t="str">
            <v>Omen 17-w200</v>
          </cell>
          <cell r="D1232" t="str">
            <v>Full Size GM (15"&gt; Gamer GPU)</v>
          </cell>
          <cell r="E1232" t="str">
            <v>Consumer</v>
          </cell>
          <cell r="F1232" t="str">
            <v>Intel</v>
          </cell>
          <cell r="G1232" t="str">
            <v>Kaby Lake</v>
          </cell>
          <cell r="H1232" t="str">
            <v>GTX1050</v>
          </cell>
          <cell r="I1232">
            <v>17</v>
          </cell>
          <cell r="J1232" t="str">
            <v>1920x1080/3840x2160</v>
          </cell>
          <cell r="L1232" t="str">
            <v>Standard</v>
          </cell>
          <cell r="M1232" t="str">
            <v>_1</v>
          </cell>
          <cell r="P1232">
            <v>1</v>
          </cell>
          <cell r="T1232">
            <v>1</v>
          </cell>
          <cell r="Y1232">
            <v>1</v>
          </cell>
          <cell r="AG1232">
            <v>1</v>
          </cell>
        </row>
        <row r="1233">
          <cell r="C1233" t="str">
            <v>Pavilion 13-an0000</v>
          </cell>
          <cell r="D1233" t="str">
            <v>Light (13"-14")</v>
          </cell>
          <cell r="E1233" t="str">
            <v>Consumer</v>
          </cell>
          <cell r="F1233" t="str">
            <v>Intel</v>
          </cell>
          <cell r="G1233" t="str">
            <v>Whiskey Lake</v>
          </cell>
          <cell r="H1233" t="str">
            <v>Int</v>
          </cell>
          <cell r="I1233">
            <v>13</v>
          </cell>
          <cell r="J1233" t="str">
            <v>1920x1080</v>
          </cell>
          <cell r="L1233" t="str">
            <v>Standard</v>
          </cell>
          <cell r="M1233" t="str">
            <v>_1</v>
          </cell>
          <cell r="P1233">
            <v>1</v>
          </cell>
          <cell r="R1233">
            <v>1</v>
          </cell>
          <cell r="W1233">
            <v>1</v>
          </cell>
          <cell r="AE1233">
            <v>1</v>
          </cell>
          <cell r="AI1233">
            <v>1</v>
          </cell>
        </row>
        <row r="1234">
          <cell r="C1234" t="str">
            <v>Pavilion 13-an1000</v>
          </cell>
          <cell r="D1234" t="str">
            <v>Light (13"-14")</v>
          </cell>
          <cell r="E1234" t="str">
            <v>Consumer</v>
          </cell>
          <cell r="F1234" t="str">
            <v>Intel</v>
          </cell>
          <cell r="G1234" t="str">
            <v>Ice Lake</v>
          </cell>
          <cell r="H1234" t="str">
            <v>Int</v>
          </cell>
          <cell r="I1234">
            <v>13</v>
          </cell>
          <cell r="J1234" t="str">
            <v>1920x1080</v>
          </cell>
          <cell r="L1234" t="str">
            <v>Standard</v>
          </cell>
          <cell r="M1234" t="str">
            <v>_1</v>
          </cell>
          <cell r="P1234">
            <v>1</v>
          </cell>
          <cell r="R1234">
            <v>1</v>
          </cell>
          <cell r="W1234">
            <v>1</v>
          </cell>
          <cell r="AE1234">
            <v>1</v>
          </cell>
          <cell r="AI1234">
            <v>1</v>
          </cell>
        </row>
        <row r="1235">
          <cell r="C1235" t="str">
            <v>Pavilion 13-bb0000</v>
          </cell>
          <cell r="D1235" t="str">
            <v>Light (13"-14")</v>
          </cell>
          <cell r="E1235" t="str">
            <v>Consumer</v>
          </cell>
          <cell r="F1235" t="str">
            <v>Intel</v>
          </cell>
          <cell r="G1235" t="str">
            <v>Tiger Lake</v>
          </cell>
          <cell r="H1235" t="str">
            <v>Int</v>
          </cell>
          <cell r="I1235">
            <v>13</v>
          </cell>
          <cell r="J1235" t="str">
            <v>1920x1080</v>
          </cell>
          <cell r="L1235" t="str">
            <v>Standard</v>
          </cell>
          <cell r="M1235" t="str">
            <v>_12</v>
          </cell>
          <cell r="P1235">
            <v>1</v>
          </cell>
          <cell r="R1235">
            <v>1</v>
          </cell>
          <cell r="W1235">
            <v>1</v>
          </cell>
          <cell r="AE1235">
            <v>1</v>
          </cell>
          <cell r="AI1235">
            <v>1</v>
          </cell>
        </row>
        <row r="1236">
          <cell r="C1236" t="str">
            <v>Pavilion 14-al100</v>
          </cell>
          <cell r="D1236" t="str">
            <v>Light (13"-14")</v>
          </cell>
          <cell r="E1236" t="str">
            <v>Consumer</v>
          </cell>
          <cell r="F1236" t="str">
            <v>Intel</v>
          </cell>
          <cell r="G1236" t="str">
            <v>Kaby Lake</v>
          </cell>
          <cell r="H1236" t="str">
            <v>GT940</v>
          </cell>
          <cell r="I1236">
            <v>14</v>
          </cell>
          <cell r="J1236" t="str">
            <v>1920x1080</v>
          </cell>
          <cell r="L1236" t="str">
            <v>Standard</v>
          </cell>
          <cell r="M1236" t="str">
            <v>_1</v>
          </cell>
          <cell r="P1236">
            <v>1</v>
          </cell>
          <cell r="S1236">
            <v>1</v>
          </cell>
          <cell r="W1236">
            <v>1</v>
          </cell>
          <cell r="AG1236">
            <v>1</v>
          </cell>
          <cell r="AI1236">
            <v>1</v>
          </cell>
        </row>
        <row r="1237">
          <cell r="C1237" t="str">
            <v>Pavilion 14-bf000</v>
          </cell>
          <cell r="D1237" t="str">
            <v>Light (13"-14")</v>
          </cell>
          <cell r="E1237" t="str">
            <v>Consumer</v>
          </cell>
          <cell r="F1237" t="str">
            <v>Intel</v>
          </cell>
          <cell r="G1237" t="str">
            <v>Kaby Lake</v>
          </cell>
          <cell r="H1237" t="str">
            <v>Int/GT940</v>
          </cell>
          <cell r="I1237">
            <v>14</v>
          </cell>
          <cell r="J1237" t="str">
            <v>1920x1080</v>
          </cell>
          <cell r="L1237" t="str">
            <v>Standard</v>
          </cell>
          <cell r="M1237" t="str">
            <v>_1</v>
          </cell>
          <cell r="P1237">
            <v>1</v>
          </cell>
          <cell r="R1237">
            <v>1</v>
          </cell>
          <cell r="S1237">
            <v>1</v>
          </cell>
          <cell r="W1237">
            <v>1</v>
          </cell>
          <cell r="AF1237">
            <v>1</v>
          </cell>
          <cell r="AG1237">
            <v>1</v>
          </cell>
          <cell r="AI1237">
            <v>1</v>
          </cell>
        </row>
        <row r="1238">
          <cell r="C1238" t="str">
            <v>Pavilion 14-bf100</v>
          </cell>
          <cell r="D1238" t="str">
            <v>Light (13"-14")</v>
          </cell>
          <cell r="E1238" t="str">
            <v>Consumer</v>
          </cell>
          <cell r="F1238" t="str">
            <v>Intel</v>
          </cell>
          <cell r="G1238" t="str">
            <v>Kaby Lake Refresh</v>
          </cell>
          <cell r="H1238" t="str">
            <v>Int/GT940</v>
          </cell>
          <cell r="I1238">
            <v>14</v>
          </cell>
          <cell r="J1238" t="str">
            <v>1920x1080</v>
          </cell>
          <cell r="L1238" t="str">
            <v>Standard</v>
          </cell>
          <cell r="M1238" t="str">
            <v>_1</v>
          </cell>
          <cell r="P1238">
            <v>1</v>
          </cell>
          <cell r="R1238">
            <v>1</v>
          </cell>
          <cell r="S1238">
            <v>1</v>
          </cell>
          <cell r="W1238">
            <v>1</v>
          </cell>
          <cell r="AF1238">
            <v>1</v>
          </cell>
          <cell r="AG1238">
            <v>1</v>
          </cell>
          <cell r="AI1238">
            <v>1</v>
          </cell>
        </row>
        <row r="1239">
          <cell r="C1239" t="str">
            <v>Pavilion 14-bk000</v>
          </cell>
          <cell r="D1239" t="str">
            <v>Light (13"-14")</v>
          </cell>
          <cell r="E1239" t="str">
            <v>Consumer</v>
          </cell>
          <cell r="F1239" t="str">
            <v>Intel</v>
          </cell>
          <cell r="G1239" t="str">
            <v>Kaby Lake</v>
          </cell>
          <cell r="H1239" t="str">
            <v>GT940</v>
          </cell>
          <cell r="I1239">
            <v>14</v>
          </cell>
          <cell r="J1239" t="str">
            <v>1920x1080</v>
          </cell>
          <cell r="L1239" t="str">
            <v>Standard</v>
          </cell>
          <cell r="M1239" t="str">
            <v>_1</v>
          </cell>
          <cell r="P1239">
            <v>1</v>
          </cell>
          <cell r="S1239">
            <v>1</v>
          </cell>
          <cell r="W1239">
            <v>1</v>
          </cell>
          <cell r="AG1239">
            <v>1</v>
          </cell>
          <cell r="AI1239">
            <v>1</v>
          </cell>
        </row>
        <row r="1240">
          <cell r="C1240" t="str">
            <v>Pavilion 14-ce0000</v>
          </cell>
          <cell r="D1240" t="str">
            <v>Light (13"-14")</v>
          </cell>
          <cell r="E1240" t="str">
            <v>Consumer</v>
          </cell>
          <cell r="F1240" t="str">
            <v>Intel</v>
          </cell>
          <cell r="G1240" t="str">
            <v>Whiskey Lake</v>
          </cell>
          <cell r="H1240" t="str">
            <v>Int/MX150</v>
          </cell>
          <cell r="I1240">
            <v>14</v>
          </cell>
          <cell r="J1240" t="str">
            <v>1920x1080</v>
          </cell>
          <cell r="L1240" t="str">
            <v>Standard</v>
          </cell>
          <cell r="M1240" t="str">
            <v>_1</v>
          </cell>
          <cell r="P1240">
            <v>1</v>
          </cell>
          <cell r="R1240">
            <v>1</v>
          </cell>
          <cell r="S1240">
            <v>1</v>
          </cell>
          <cell r="W1240">
            <v>1</v>
          </cell>
          <cell r="AF1240">
            <v>1</v>
          </cell>
          <cell r="AG1240">
            <v>1</v>
          </cell>
          <cell r="AI1240">
            <v>1</v>
          </cell>
        </row>
        <row r="1241">
          <cell r="C1241" t="str">
            <v>Pavilion 14-ce1000</v>
          </cell>
          <cell r="D1241" t="str">
            <v>Light (13"-14")</v>
          </cell>
          <cell r="E1241" t="str">
            <v>Consumer</v>
          </cell>
          <cell r="F1241" t="str">
            <v>Intel</v>
          </cell>
          <cell r="G1241" t="str">
            <v>Whiskey Lake</v>
          </cell>
          <cell r="H1241" t="str">
            <v>Int/MX150</v>
          </cell>
          <cell r="I1241">
            <v>14</v>
          </cell>
          <cell r="J1241" t="str">
            <v>1920x1080</v>
          </cell>
          <cell r="L1241" t="str">
            <v>Standard</v>
          </cell>
          <cell r="M1241" t="str">
            <v>_1</v>
          </cell>
          <cell r="P1241">
            <v>1</v>
          </cell>
          <cell r="R1241">
            <v>1</v>
          </cell>
          <cell r="S1241">
            <v>1</v>
          </cell>
          <cell r="W1241">
            <v>1</v>
          </cell>
          <cell r="AF1241">
            <v>1</v>
          </cell>
          <cell r="AG1241">
            <v>1</v>
          </cell>
          <cell r="AI1241">
            <v>1</v>
          </cell>
        </row>
        <row r="1242">
          <cell r="C1242" t="str">
            <v>Pavilion 14-ce2000</v>
          </cell>
          <cell r="D1242" t="str">
            <v>Light (13"-14")</v>
          </cell>
          <cell r="E1242" t="str">
            <v>Consumer</v>
          </cell>
          <cell r="F1242" t="str">
            <v>Intel</v>
          </cell>
          <cell r="G1242" t="str">
            <v>Whiskey Lake</v>
          </cell>
          <cell r="H1242" t="str">
            <v>Int/MX130</v>
          </cell>
          <cell r="I1242">
            <v>14</v>
          </cell>
          <cell r="J1242" t="str">
            <v>1920x1080</v>
          </cell>
          <cell r="L1242" t="str">
            <v>Standard</v>
          </cell>
          <cell r="M1242" t="str">
            <v>_1</v>
          </cell>
          <cell r="P1242">
            <v>1</v>
          </cell>
          <cell r="R1242">
            <v>1</v>
          </cell>
          <cell r="S1242">
            <v>1</v>
          </cell>
          <cell r="W1242">
            <v>1</v>
          </cell>
          <cell r="AF1242">
            <v>1</v>
          </cell>
          <cell r="AG1242">
            <v>1</v>
          </cell>
          <cell r="AI1242">
            <v>1</v>
          </cell>
        </row>
        <row r="1243">
          <cell r="C1243" t="str">
            <v>Pavilion 14-ce3000</v>
          </cell>
          <cell r="D1243" t="str">
            <v>Light (13"-14")</v>
          </cell>
          <cell r="E1243" t="str">
            <v>Consumer</v>
          </cell>
          <cell r="F1243" t="str">
            <v>Intel</v>
          </cell>
          <cell r="G1243" t="str">
            <v>Ice Lake</v>
          </cell>
          <cell r="H1243" t="str">
            <v>Int/MX250</v>
          </cell>
          <cell r="I1243">
            <v>14</v>
          </cell>
          <cell r="J1243" t="str">
            <v>1920x1080</v>
          </cell>
          <cell r="L1243" t="str">
            <v>Standard</v>
          </cell>
          <cell r="M1243" t="str">
            <v>_1</v>
          </cell>
          <cell r="P1243">
            <v>1</v>
          </cell>
          <cell r="R1243">
            <v>1</v>
          </cell>
          <cell r="S1243">
            <v>1</v>
          </cell>
          <cell r="W1243">
            <v>1</v>
          </cell>
          <cell r="AF1243">
            <v>1</v>
          </cell>
          <cell r="AG1243">
            <v>1</v>
          </cell>
          <cell r="AI1243">
            <v>1</v>
          </cell>
        </row>
        <row r="1244">
          <cell r="C1244" t="str">
            <v>Pavilion 14-dv0000</v>
          </cell>
          <cell r="D1244" t="str">
            <v>Light (13"-14")</v>
          </cell>
          <cell r="E1244" t="str">
            <v>Consumer</v>
          </cell>
          <cell r="F1244" t="str">
            <v>Intel</v>
          </cell>
          <cell r="G1244" t="str">
            <v>Tiger Lake</v>
          </cell>
          <cell r="H1244" t="str">
            <v>Int</v>
          </cell>
          <cell r="I1244">
            <v>14</v>
          </cell>
          <cell r="J1244" t="str">
            <v>1920x1080</v>
          </cell>
          <cell r="L1244" t="str">
            <v>Standard</v>
          </cell>
          <cell r="M1244" t="str">
            <v>_12</v>
          </cell>
          <cell r="P1244">
            <v>1</v>
          </cell>
          <cell r="R1244">
            <v>1</v>
          </cell>
          <cell r="W1244">
            <v>1</v>
          </cell>
          <cell r="AF1244">
            <v>1</v>
          </cell>
          <cell r="AI1244">
            <v>1</v>
          </cell>
        </row>
        <row r="1245">
          <cell r="C1245" t="str">
            <v>Pavilion 15-ab000</v>
          </cell>
          <cell r="D1245" t="str">
            <v>Full Size LE (15"&gt;, Int GPU)</v>
          </cell>
          <cell r="E1245" t="str">
            <v>Consumer</v>
          </cell>
          <cell r="F1245" t="str">
            <v>Intel</v>
          </cell>
          <cell r="G1245" t="str">
            <v>Braswell</v>
          </cell>
          <cell r="H1245" t="str">
            <v>Int</v>
          </cell>
          <cell r="I1245">
            <v>15</v>
          </cell>
          <cell r="J1245" t="str">
            <v>1366x768</v>
          </cell>
          <cell r="L1245" t="str">
            <v>Budget</v>
          </cell>
          <cell r="M1245" t="str">
            <v>_1</v>
          </cell>
          <cell r="O1245">
            <v>1</v>
          </cell>
          <cell r="R1245">
            <v>1</v>
          </cell>
          <cell r="X1245">
            <v>1</v>
          </cell>
          <cell r="AE1245">
            <v>1</v>
          </cell>
        </row>
        <row r="1246">
          <cell r="C1246" t="str">
            <v>Pavilion 15-ab100</v>
          </cell>
          <cell r="D1246" t="str">
            <v>Full Size GM (15"&gt; Gamer GPU)</v>
          </cell>
          <cell r="E1246" t="str">
            <v>Consumer</v>
          </cell>
          <cell r="F1246" t="str">
            <v>AMD</v>
          </cell>
          <cell r="G1246" t="str">
            <v>Carrizo</v>
          </cell>
          <cell r="H1246" t="str">
            <v>R7 M360</v>
          </cell>
          <cell r="I1246">
            <v>15</v>
          </cell>
          <cell r="J1246" t="str">
            <v>1366x768/1920x1080</v>
          </cell>
          <cell r="L1246" t="str">
            <v>Standard</v>
          </cell>
          <cell r="M1246" t="str">
            <v>_1</v>
          </cell>
          <cell r="P1246">
            <v>1</v>
          </cell>
          <cell r="T1246">
            <v>1</v>
          </cell>
          <cell r="X1246">
            <v>1</v>
          </cell>
          <cell r="AG1246">
            <v>1</v>
          </cell>
          <cell r="AH1246">
            <v>1</v>
          </cell>
        </row>
        <row r="1247">
          <cell r="C1247" t="str">
            <v>Pavilion 15-ab100 Carrizo-L</v>
          </cell>
          <cell r="D1247" t="str">
            <v>Full Size GM (15"&gt; Gamer GPU)</v>
          </cell>
          <cell r="E1247" t="str">
            <v>Consumer</v>
          </cell>
          <cell r="F1247" t="str">
            <v>AMD</v>
          </cell>
          <cell r="G1247" t="str">
            <v>Carrizo-L</v>
          </cell>
          <cell r="H1247" t="str">
            <v>R7 M360</v>
          </cell>
          <cell r="I1247">
            <v>15</v>
          </cell>
          <cell r="J1247" t="str">
            <v>1366x768/1920x1080</v>
          </cell>
          <cell r="L1247" t="str">
            <v>Budget</v>
          </cell>
          <cell r="M1247" t="str">
            <v>_1</v>
          </cell>
          <cell r="O1247">
            <v>1</v>
          </cell>
          <cell r="S1247">
            <v>1</v>
          </cell>
          <cell r="X1247">
            <v>1</v>
          </cell>
          <cell r="AE1247">
            <v>1</v>
          </cell>
        </row>
        <row r="1248">
          <cell r="C1248" t="str">
            <v>Pavilion 15-ab200</v>
          </cell>
          <cell r="D1248" t="str">
            <v>Full Size LE (15"&gt;, Int GPU)</v>
          </cell>
          <cell r="E1248" t="str">
            <v>Consumer</v>
          </cell>
          <cell r="F1248" t="str">
            <v>Intel</v>
          </cell>
          <cell r="G1248" t="str">
            <v>Braswell</v>
          </cell>
          <cell r="H1248" t="str">
            <v>Int</v>
          </cell>
          <cell r="I1248">
            <v>15</v>
          </cell>
          <cell r="J1248" t="str">
            <v>1366x768</v>
          </cell>
          <cell r="L1248" t="str">
            <v>Budget</v>
          </cell>
          <cell r="M1248" t="str">
            <v>_1</v>
          </cell>
          <cell r="O1248">
            <v>1</v>
          </cell>
          <cell r="R1248">
            <v>1</v>
          </cell>
          <cell r="X1248">
            <v>1</v>
          </cell>
          <cell r="AE1248">
            <v>1</v>
          </cell>
        </row>
        <row r="1249">
          <cell r="C1249" t="str">
            <v>Pavilion 15-ab200 Core</v>
          </cell>
          <cell r="D1249" t="str">
            <v>Full Size GM (15"&gt; Gamer GPU)</v>
          </cell>
          <cell r="E1249" t="str">
            <v>Consumer</v>
          </cell>
          <cell r="F1249" t="str">
            <v>Intel</v>
          </cell>
          <cell r="G1249" t="str">
            <v>Skylake</v>
          </cell>
          <cell r="H1249" t="str">
            <v>GT940</v>
          </cell>
          <cell r="I1249">
            <v>15</v>
          </cell>
          <cell r="J1249" t="str">
            <v>1366x768/1920x1080</v>
          </cell>
          <cell r="L1249" t="str">
            <v>Standard</v>
          </cell>
          <cell r="M1249" t="str">
            <v>_1</v>
          </cell>
          <cell r="P1249">
            <v>1</v>
          </cell>
          <cell r="S1249">
            <v>1</v>
          </cell>
          <cell r="X1249">
            <v>1</v>
          </cell>
          <cell r="AG1249">
            <v>1</v>
          </cell>
          <cell r="AH1249">
            <v>1</v>
          </cell>
        </row>
        <row r="1250">
          <cell r="C1250" t="str">
            <v>Pavilion 15-ab200 Core</v>
          </cell>
          <cell r="D1250" t="str">
            <v>Full Size GM (15"&gt; Gamer GPU)</v>
          </cell>
          <cell r="E1250" t="str">
            <v>Consumer</v>
          </cell>
          <cell r="F1250" t="str">
            <v>Intel</v>
          </cell>
          <cell r="G1250" t="str">
            <v>Skylake</v>
          </cell>
          <cell r="H1250" t="str">
            <v>GT940</v>
          </cell>
          <cell r="I1250">
            <v>15</v>
          </cell>
          <cell r="J1250" t="str">
            <v>1366x768/1920x1080</v>
          </cell>
          <cell r="L1250" t="str">
            <v>Standard</v>
          </cell>
          <cell r="M1250" t="str">
            <v>_1</v>
          </cell>
          <cell r="P1250">
            <v>1</v>
          </cell>
          <cell r="S1250">
            <v>1</v>
          </cell>
          <cell r="X1250">
            <v>1</v>
          </cell>
          <cell r="AG1250">
            <v>1</v>
          </cell>
          <cell r="AH1250">
            <v>1</v>
          </cell>
        </row>
        <row r="1251">
          <cell r="C1251" t="str">
            <v>Pavilion 15-ak000</v>
          </cell>
          <cell r="D1251" t="str">
            <v>Full Size GM (15"&gt; Gamer GPU)</v>
          </cell>
          <cell r="E1251" t="str">
            <v>Consumer</v>
          </cell>
          <cell r="F1251" t="str">
            <v>Intel</v>
          </cell>
          <cell r="G1251" t="str">
            <v>Skylake</v>
          </cell>
          <cell r="H1251" t="str">
            <v>GTX950</v>
          </cell>
          <cell r="I1251">
            <v>15</v>
          </cell>
          <cell r="J1251" t="str">
            <v>1366x768</v>
          </cell>
          <cell r="L1251" t="str">
            <v>Standard</v>
          </cell>
          <cell r="M1251" t="str">
            <v>_1</v>
          </cell>
          <cell r="P1251">
            <v>1</v>
          </cell>
          <cell r="T1251">
            <v>1</v>
          </cell>
          <cell r="X1251">
            <v>1</v>
          </cell>
          <cell r="AG1251">
            <v>1</v>
          </cell>
          <cell r="AH1251">
            <v>1</v>
          </cell>
        </row>
        <row r="1252">
          <cell r="C1252" t="str">
            <v>Pavilion 15-au000</v>
          </cell>
          <cell r="D1252" t="str">
            <v>Full Size GM (15"&gt; Gamer GPU)</v>
          </cell>
          <cell r="E1252" t="str">
            <v>Consumer</v>
          </cell>
          <cell r="F1252" t="str">
            <v>Intel</v>
          </cell>
          <cell r="G1252" t="str">
            <v>Skylake</v>
          </cell>
          <cell r="H1252" t="str">
            <v>GT940</v>
          </cell>
          <cell r="I1252">
            <v>15</v>
          </cell>
          <cell r="J1252" t="str">
            <v>1920x1080</v>
          </cell>
          <cell r="L1252" t="str">
            <v>Standard</v>
          </cell>
          <cell r="M1252" t="str">
            <v>_1</v>
          </cell>
          <cell r="P1252">
            <v>1</v>
          </cell>
          <cell r="S1252">
            <v>1</v>
          </cell>
          <cell r="X1252">
            <v>1</v>
          </cell>
          <cell r="AG1252">
            <v>1</v>
          </cell>
          <cell r="AH1252">
            <v>1</v>
          </cell>
        </row>
        <row r="1253">
          <cell r="C1253" t="str">
            <v>Pavilion 15-au100</v>
          </cell>
          <cell r="D1253" t="str">
            <v>Full Size GM (15"&gt; Gamer GPU)</v>
          </cell>
          <cell r="E1253" t="str">
            <v>Consumer</v>
          </cell>
          <cell r="F1253" t="str">
            <v>Intel</v>
          </cell>
          <cell r="G1253" t="str">
            <v>Kaby Lake</v>
          </cell>
          <cell r="H1253" t="str">
            <v>GT940</v>
          </cell>
          <cell r="I1253">
            <v>15</v>
          </cell>
          <cell r="J1253" t="str">
            <v>1920x1080</v>
          </cell>
          <cell r="L1253" t="str">
            <v>Standard</v>
          </cell>
          <cell r="M1253" t="str">
            <v>_1</v>
          </cell>
          <cell r="P1253">
            <v>1</v>
          </cell>
          <cell r="S1253">
            <v>1</v>
          </cell>
          <cell r="X1253">
            <v>1</v>
          </cell>
          <cell r="AG1253">
            <v>1</v>
          </cell>
          <cell r="AH1253">
            <v>1</v>
          </cell>
        </row>
        <row r="1254">
          <cell r="C1254" t="str">
            <v>Pavilion 15-aw000</v>
          </cell>
          <cell r="D1254" t="str">
            <v>Full Size GM (15"&gt; Gamer GPU)</v>
          </cell>
          <cell r="E1254" t="str">
            <v>Consumer</v>
          </cell>
          <cell r="F1254" t="str">
            <v>AMD</v>
          </cell>
          <cell r="G1254" t="str">
            <v>Bristol Ridge</v>
          </cell>
          <cell r="H1254" t="str">
            <v>R7 M440</v>
          </cell>
          <cell r="I1254">
            <v>15</v>
          </cell>
          <cell r="J1254" t="str">
            <v>1920x1080</v>
          </cell>
          <cell r="L1254" t="str">
            <v>Standard</v>
          </cell>
          <cell r="M1254" t="str">
            <v>_1</v>
          </cell>
          <cell r="P1254">
            <v>1</v>
          </cell>
          <cell r="T1254">
            <v>1</v>
          </cell>
          <cell r="X1254">
            <v>1</v>
          </cell>
          <cell r="AG1254">
            <v>1</v>
          </cell>
          <cell r="AH1254">
            <v>1</v>
          </cell>
        </row>
        <row r="1255">
          <cell r="C1255" t="str">
            <v>Pavilion 15-bc000</v>
          </cell>
          <cell r="D1255" t="str">
            <v>Full Size GM (15"&gt; Gamer GPU)</v>
          </cell>
          <cell r="E1255" t="str">
            <v>Consumer</v>
          </cell>
          <cell r="F1255" t="str">
            <v>Intel</v>
          </cell>
          <cell r="G1255" t="str">
            <v>Skylake</v>
          </cell>
          <cell r="H1255" t="str">
            <v>GTX950/GTX960</v>
          </cell>
          <cell r="I1255">
            <v>15</v>
          </cell>
          <cell r="J1255" t="str">
            <v>1920x1080/3840x2160</v>
          </cell>
          <cell r="L1255" t="str">
            <v>Standard</v>
          </cell>
          <cell r="M1255" t="str">
            <v>_1</v>
          </cell>
          <cell r="P1255">
            <v>1</v>
          </cell>
          <cell r="T1255">
            <v>1</v>
          </cell>
          <cell r="X1255">
            <v>1</v>
          </cell>
          <cell r="AG1255">
            <v>1</v>
          </cell>
          <cell r="AH1255">
            <v>1</v>
          </cell>
        </row>
        <row r="1256">
          <cell r="C1256" t="str">
            <v>Pavilion 15-bc200</v>
          </cell>
          <cell r="D1256" t="str">
            <v>Full Size GM (15"&gt; Gamer GPU)</v>
          </cell>
          <cell r="E1256" t="str">
            <v>Consumer</v>
          </cell>
          <cell r="F1256" t="str">
            <v>Intel</v>
          </cell>
          <cell r="G1256" t="str">
            <v>Kaby Lake</v>
          </cell>
          <cell r="H1256" t="str">
            <v>GTX1050</v>
          </cell>
          <cell r="I1256">
            <v>15</v>
          </cell>
          <cell r="J1256" t="str">
            <v>1920x1080</v>
          </cell>
          <cell r="L1256" t="str">
            <v>Standard</v>
          </cell>
          <cell r="M1256" t="str">
            <v>_1</v>
          </cell>
          <cell r="P1256">
            <v>1</v>
          </cell>
          <cell r="T1256">
            <v>1</v>
          </cell>
          <cell r="X1256">
            <v>1</v>
          </cell>
          <cell r="AG1256">
            <v>1</v>
          </cell>
          <cell r="AH1256">
            <v>1</v>
          </cell>
        </row>
        <row r="1257">
          <cell r="C1257" t="str">
            <v>Pavilion 15-bc300</v>
          </cell>
          <cell r="D1257" t="str">
            <v>Full Size GM (15"&gt; Gamer GPU)</v>
          </cell>
          <cell r="E1257" t="str">
            <v>Consumer</v>
          </cell>
          <cell r="F1257" t="str">
            <v>Intel</v>
          </cell>
          <cell r="G1257" t="str">
            <v>Kaby Lake</v>
          </cell>
          <cell r="H1257" t="str">
            <v>GTX950</v>
          </cell>
          <cell r="I1257">
            <v>15</v>
          </cell>
          <cell r="J1257" t="str">
            <v>1920x1080</v>
          </cell>
          <cell r="L1257" t="str">
            <v>Standard</v>
          </cell>
          <cell r="M1257" t="str">
            <v>_1</v>
          </cell>
          <cell r="P1257">
            <v>1</v>
          </cell>
          <cell r="T1257">
            <v>1</v>
          </cell>
          <cell r="X1257">
            <v>1</v>
          </cell>
          <cell r="AG1257">
            <v>1</v>
          </cell>
          <cell r="AH1257">
            <v>1</v>
          </cell>
        </row>
        <row r="1258">
          <cell r="C1258" t="str">
            <v>Pavilion 15-bc400</v>
          </cell>
          <cell r="D1258" t="str">
            <v>Full Size GM (15"&gt; Gamer GPU)</v>
          </cell>
          <cell r="E1258" t="str">
            <v>Consumer</v>
          </cell>
          <cell r="F1258" t="str">
            <v>Intel</v>
          </cell>
          <cell r="G1258" t="str">
            <v>Kaby Lake Refresh</v>
          </cell>
          <cell r="H1258" t="str">
            <v>GTX1050</v>
          </cell>
          <cell r="I1258">
            <v>15</v>
          </cell>
          <cell r="J1258" t="str">
            <v>1920x1080</v>
          </cell>
          <cell r="L1258" t="str">
            <v>Standard</v>
          </cell>
          <cell r="M1258" t="str">
            <v>_1</v>
          </cell>
          <cell r="P1258">
            <v>1</v>
          </cell>
          <cell r="T1258">
            <v>1</v>
          </cell>
          <cell r="X1258">
            <v>1</v>
          </cell>
          <cell r="AG1258">
            <v>1</v>
          </cell>
          <cell r="AH1258">
            <v>1</v>
          </cell>
        </row>
        <row r="1259">
          <cell r="C1259" t="str">
            <v>Pavilion 15-bc500</v>
          </cell>
          <cell r="D1259" t="str">
            <v>Full Size GM (15"&gt; Gamer GPU)</v>
          </cell>
          <cell r="E1259" t="str">
            <v>Consumer</v>
          </cell>
          <cell r="F1259" t="str">
            <v>Intel</v>
          </cell>
          <cell r="G1259" t="str">
            <v>Coffee Lake</v>
          </cell>
          <cell r="H1259" t="str">
            <v>GTX1050</v>
          </cell>
          <cell r="I1259">
            <v>15</v>
          </cell>
          <cell r="J1259" t="str">
            <v>1920x1080</v>
          </cell>
          <cell r="L1259" t="str">
            <v>Standard</v>
          </cell>
          <cell r="M1259" t="str">
            <v>_1</v>
          </cell>
          <cell r="Q1259">
            <v>1</v>
          </cell>
          <cell r="T1259">
            <v>1</v>
          </cell>
          <cell r="X1259">
            <v>1</v>
          </cell>
          <cell r="AG1259">
            <v>1</v>
          </cell>
          <cell r="AH1259">
            <v>1</v>
          </cell>
        </row>
        <row r="1260">
          <cell r="C1260" t="str">
            <v>Pavilion 15-cb000</v>
          </cell>
          <cell r="D1260" t="str">
            <v>Full Size GM (15"&gt; Gamer GPU)</v>
          </cell>
          <cell r="E1260" t="str">
            <v>Consumer</v>
          </cell>
          <cell r="F1260" t="str">
            <v>Intel</v>
          </cell>
          <cell r="G1260" t="str">
            <v>Kaby Lake</v>
          </cell>
          <cell r="H1260" t="str">
            <v>GTX1050</v>
          </cell>
          <cell r="I1260">
            <v>15</v>
          </cell>
          <cell r="J1260" t="str">
            <v>1920x1080</v>
          </cell>
          <cell r="L1260" t="str">
            <v>Standard</v>
          </cell>
          <cell r="M1260" t="str">
            <v>_1</v>
          </cell>
          <cell r="P1260">
            <v>1</v>
          </cell>
          <cell r="T1260">
            <v>1</v>
          </cell>
          <cell r="X1260">
            <v>1</v>
          </cell>
          <cell r="AG1260">
            <v>1</v>
          </cell>
          <cell r="AH1260">
            <v>1</v>
          </cell>
        </row>
        <row r="1261">
          <cell r="C1261" t="str">
            <v>Pavilion 15-cc100</v>
          </cell>
          <cell r="D1261" t="str">
            <v>Full Size MS (15"&gt;, Mainstream Ex. GPU)</v>
          </cell>
          <cell r="E1261" t="str">
            <v>Consumer</v>
          </cell>
          <cell r="F1261" t="str">
            <v>Intel</v>
          </cell>
          <cell r="G1261" t="str">
            <v>Kaby Lake</v>
          </cell>
          <cell r="H1261" t="str">
            <v>Int/GT940</v>
          </cell>
          <cell r="I1261">
            <v>15</v>
          </cell>
          <cell r="J1261" t="str">
            <v>1920x1080</v>
          </cell>
          <cell r="L1261" t="str">
            <v>Standard</v>
          </cell>
          <cell r="M1261" t="str">
            <v>_1</v>
          </cell>
          <cell r="P1261">
            <v>1</v>
          </cell>
          <cell r="R1261">
            <v>1</v>
          </cell>
          <cell r="S1261">
            <v>1</v>
          </cell>
          <cell r="X1261">
            <v>1</v>
          </cell>
          <cell r="AF1261">
            <v>1</v>
          </cell>
          <cell r="AG1261">
            <v>1</v>
          </cell>
          <cell r="AH1261">
            <v>1</v>
          </cell>
        </row>
        <row r="1262">
          <cell r="C1262" t="str">
            <v>Pavilion 15-cc500</v>
          </cell>
          <cell r="D1262" t="str">
            <v>Full Size MS (15"&gt;, Mainstream Ex. GPU)</v>
          </cell>
          <cell r="E1262" t="str">
            <v>Consumer</v>
          </cell>
          <cell r="F1262" t="str">
            <v>Intel</v>
          </cell>
          <cell r="G1262" t="str">
            <v>Kaby Lake Refresh</v>
          </cell>
          <cell r="H1262" t="str">
            <v>Int/GT940</v>
          </cell>
          <cell r="I1262">
            <v>15</v>
          </cell>
          <cell r="J1262" t="str">
            <v>1920x1080</v>
          </cell>
          <cell r="L1262" t="str">
            <v>Standard</v>
          </cell>
          <cell r="M1262" t="str">
            <v>_1</v>
          </cell>
          <cell r="P1262">
            <v>1</v>
          </cell>
          <cell r="R1262">
            <v>1</v>
          </cell>
          <cell r="S1262">
            <v>1</v>
          </cell>
          <cell r="X1262">
            <v>1</v>
          </cell>
          <cell r="AF1262">
            <v>1</v>
          </cell>
          <cell r="AG1262">
            <v>1</v>
          </cell>
          <cell r="AH1262">
            <v>1</v>
          </cell>
        </row>
        <row r="1263">
          <cell r="C1263" t="str">
            <v>Pavilion 15-cd000</v>
          </cell>
          <cell r="D1263" t="str">
            <v>Full Size MS (15"&gt;, Mainstream Ex. GPU)</v>
          </cell>
          <cell r="E1263" t="str">
            <v>Consumer</v>
          </cell>
          <cell r="F1263" t="str">
            <v>AMD</v>
          </cell>
          <cell r="G1263" t="str">
            <v>Bristol Ridge</v>
          </cell>
          <cell r="H1263" t="str">
            <v>Radeon 530</v>
          </cell>
          <cell r="I1263">
            <v>15</v>
          </cell>
          <cell r="J1263" t="str">
            <v>1920x1080</v>
          </cell>
          <cell r="L1263" t="str">
            <v>Standard</v>
          </cell>
          <cell r="M1263" t="str">
            <v>_1</v>
          </cell>
          <cell r="P1263">
            <v>1</v>
          </cell>
          <cell r="S1263">
            <v>1</v>
          </cell>
          <cell r="X1263">
            <v>1</v>
          </cell>
          <cell r="AG1263">
            <v>1</v>
          </cell>
          <cell r="AH1263">
            <v>1</v>
          </cell>
        </row>
        <row r="1264">
          <cell r="C1264" t="str">
            <v>Pavilion 15-cd000 Stoney</v>
          </cell>
          <cell r="D1264" t="str">
            <v>Full Size MS (15"&gt;, Mainstream Ex. GPU)</v>
          </cell>
          <cell r="E1264" t="str">
            <v>Consumer</v>
          </cell>
          <cell r="F1264" t="str">
            <v>AMD</v>
          </cell>
          <cell r="G1264" t="str">
            <v>Stoney Ridge</v>
          </cell>
          <cell r="H1264" t="str">
            <v>Radeon 530</v>
          </cell>
          <cell r="I1264">
            <v>15</v>
          </cell>
          <cell r="J1264" t="str">
            <v>1920x1080</v>
          </cell>
          <cell r="L1264" t="str">
            <v>Standard</v>
          </cell>
          <cell r="M1264" t="str">
            <v>_1</v>
          </cell>
          <cell r="O1264">
            <v>1</v>
          </cell>
          <cell r="S1264">
            <v>1</v>
          </cell>
          <cell r="X1264">
            <v>1</v>
          </cell>
          <cell r="AH1264">
            <v>1</v>
          </cell>
        </row>
        <row r="1265">
          <cell r="C1265" t="str">
            <v>Pavilion 15-ck000</v>
          </cell>
          <cell r="D1265" t="str">
            <v>Full Size LE (15"&gt;, Int GPU)</v>
          </cell>
          <cell r="E1265" t="str">
            <v>Consumer</v>
          </cell>
          <cell r="F1265" t="str">
            <v>Intel</v>
          </cell>
          <cell r="G1265" t="str">
            <v>Kaby Lake Refresh</v>
          </cell>
          <cell r="H1265" t="str">
            <v>Int</v>
          </cell>
          <cell r="I1265">
            <v>15</v>
          </cell>
          <cell r="J1265" t="str">
            <v>1920x1080</v>
          </cell>
          <cell r="L1265" t="str">
            <v>Standard</v>
          </cell>
          <cell r="M1265" t="str">
            <v>_1</v>
          </cell>
          <cell r="P1265">
            <v>1</v>
          </cell>
          <cell r="R1265">
            <v>1</v>
          </cell>
          <cell r="X1265">
            <v>1</v>
          </cell>
          <cell r="AF1265">
            <v>1</v>
          </cell>
          <cell r="AH1265">
            <v>1</v>
          </cell>
        </row>
        <row r="1266">
          <cell r="C1266" t="str">
            <v>Pavilion 15-cs0000</v>
          </cell>
          <cell r="D1266" t="str">
            <v>Full Size MS (15"&gt;, Mainstream Ex. GPU)</v>
          </cell>
          <cell r="E1266" t="str">
            <v>Consumer</v>
          </cell>
          <cell r="F1266" t="str">
            <v>Intel</v>
          </cell>
          <cell r="G1266" t="str">
            <v>Kaby Lake Refresh</v>
          </cell>
          <cell r="H1266" t="str">
            <v>Int/MX150</v>
          </cell>
          <cell r="I1266">
            <v>15</v>
          </cell>
          <cell r="J1266" t="str">
            <v>1920x1080</v>
          </cell>
          <cell r="L1266" t="str">
            <v>Standard</v>
          </cell>
          <cell r="M1266" t="str">
            <v>_1</v>
          </cell>
          <cell r="P1266">
            <v>1</v>
          </cell>
          <cell r="R1266">
            <v>1</v>
          </cell>
          <cell r="S1266">
            <v>1</v>
          </cell>
          <cell r="X1266">
            <v>1</v>
          </cell>
          <cell r="AF1266">
            <v>1</v>
          </cell>
          <cell r="AG1266">
            <v>1</v>
          </cell>
          <cell r="AH1266">
            <v>1</v>
          </cell>
        </row>
        <row r="1267">
          <cell r="C1267" t="str">
            <v>Pavilion 15-cs1000</v>
          </cell>
          <cell r="D1267" t="str">
            <v>Full Size MS (15"&gt;, Mainstream Ex. GPU)</v>
          </cell>
          <cell r="E1267" t="str">
            <v>Consumer</v>
          </cell>
          <cell r="F1267" t="str">
            <v>Intel</v>
          </cell>
          <cell r="G1267" t="str">
            <v>Whiskey Lake</v>
          </cell>
          <cell r="H1267" t="str">
            <v>MX150/GTX1050</v>
          </cell>
          <cell r="I1267">
            <v>15</v>
          </cell>
          <cell r="J1267" t="str">
            <v>1920x1080</v>
          </cell>
          <cell r="L1267" t="str">
            <v>Standard</v>
          </cell>
          <cell r="M1267" t="str">
            <v>_1</v>
          </cell>
          <cell r="P1267">
            <v>1</v>
          </cell>
          <cell r="S1267">
            <v>1</v>
          </cell>
          <cell r="T1267">
            <v>1</v>
          </cell>
          <cell r="X1267">
            <v>1</v>
          </cell>
          <cell r="AG1267">
            <v>1</v>
          </cell>
          <cell r="AH1267">
            <v>1</v>
          </cell>
        </row>
        <row r="1268">
          <cell r="C1268" t="str">
            <v>Pavilion 15-cs2000</v>
          </cell>
          <cell r="D1268" t="str">
            <v>Full Size MS (15"&gt;, Mainstream Ex. GPU)</v>
          </cell>
          <cell r="E1268" t="str">
            <v>Consumer</v>
          </cell>
          <cell r="F1268" t="str">
            <v>Intel</v>
          </cell>
          <cell r="G1268" t="str">
            <v>Whiskey Lake</v>
          </cell>
          <cell r="H1268" t="str">
            <v>Int/MX130/MX250/GTX1050</v>
          </cell>
          <cell r="I1268">
            <v>15</v>
          </cell>
          <cell r="J1268" t="str">
            <v>1920x1080</v>
          </cell>
          <cell r="L1268" t="str">
            <v>Standard</v>
          </cell>
          <cell r="M1268" t="str">
            <v>_1</v>
          </cell>
          <cell r="P1268">
            <v>1</v>
          </cell>
          <cell r="R1268">
            <v>1</v>
          </cell>
          <cell r="T1268">
            <v>1</v>
          </cell>
          <cell r="X1268">
            <v>1</v>
          </cell>
          <cell r="AG1268">
            <v>1</v>
          </cell>
          <cell r="AH1268">
            <v>1</v>
          </cell>
        </row>
        <row r="1269">
          <cell r="C1269" t="str">
            <v>Pavilion 15-cs3000</v>
          </cell>
          <cell r="D1269" t="str">
            <v>Full Size MS (15"&gt;, Mainstream Ex. GPU)</v>
          </cell>
          <cell r="E1269" t="str">
            <v>Consumer</v>
          </cell>
          <cell r="F1269" t="str">
            <v>Intel</v>
          </cell>
          <cell r="G1269" t="str">
            <v>Ice Lake</v>
          </cell>
          <cell r="H1269" t="str">
            <v>Int/MX250</v>
          </cell>
          <cell r="I1269">
            <v>15</v>
          </cell>
          <cell r="J1269" t="str">
            <v>1920x1080</v>
          </cell>
          <cell r="L1269" t="str">
            <v>Standard</v>
          </cell>
          <cell r="M1269" t="str">
            <v>_1</v>
          </cell>
          <cell r="P1269">
            <v>1</v>
          </cell>
          <cell r="R1269">
            <v>1</v>
          </cell>
          <cell r="S1269">
            <v>1</v>
          </cell>
          <cell r="X1269">
            <v>1</v>
          </cell>
          <cell r="AF1269">
            <v>1</v>
          </cell>
          <cell r="AG1269">
            <v>1</v>
          </cell>
          <cell r="AH1269">
            <v>1</v>
          </cell>
        </row>
        <row r="1270">
          <cell r="C1270" t="str">
            <v>Pavilion 15-cw0000</v>
          </cell>
          <cell r="D1270" t="str">
            <v>Full Size LE (15"&gt;, Int GPU)</v>
          </cell>
          <cell r="E1270" t="str">
            <v>Consumer</v>
          </cell>
          <cell r="F1270" t="str">
            <v>AMD</v>
          </cell>
          <cell r="G1270" t="str">
            <v>Ryzen</v>
          </cell>
          <cell r="H1270" t="str">
            <v>Int</v>
          </cell>
          <cell r="I1270">
            <v>15</v>
          </cell>
          <cell r="J1270" t="str">
            <v>1920x1080</v>
          </cell>
          <cell r="L1270" t="str">
            <v>Standard</v>
          </cell>
          <cell r="M1270" t="str">
            <v>_1</v>
          </cell>
          <cell r="P1270">
            <v>1</v>
          </cell>
          <cell r="R1270">
            <v>1</v>
          </cell>
          <cell r="X1270">
            <v>1</v>
          </cell>
          <cell r="AF1270">
            <v>1</v>
          </cell>
          <cell r="AH1270">
            <v>1</v>
          </cell>
        </row>
        <row r="1271">
          <cell r="C1271" t="str">
            <v>Pavilion 15-cw1000</v>
          </cell>
          <cell r="D1271" t="str">
            <v>Full Size LE (15"&gt;, Int GPU)</v>
          </cell>
          <cell r="E1271" t="str">
            <v>Consumer</v>
          </cell>
          <cell r="F1271" t="str">
            <v>AMD</v>
          </cell>
          <cell r="G1271" t="str">
            <v>Picasso</v>
          </cell>
          <cell r="H1271" t="str">
            <v>Int</v>
          </cell>
          <cell r="I1271">
            <v>15</v>
          </cell>
          <cell r="J1271" t="str">
            <v>1920x1080</v>
          </cell>
          <cell r="L1271" t="str">
            <v>Standard</v>
          </cell>
          <cell r="M1271" t="str">
            <v>_1</v>
          </cell>
          <cell r="P1271">
            <v>1</v>
          </cell>
          <cell r="R1271">
            <v>1</v>
          </cell>
          <cell r="X1271">
            <v>1</v>
          </cell>
          <cell r="AF1271">
            <v>1</v>
          </cell>
          <cell r="AH1271">
            <v>1</v>
          </cell>
        </row>
        <row r="1272">
          <cell r="C1272" t="str">
            <v>Pavilion 15-cx0000</v>
          </cell>
          <cell r="D1272" t="str">
            <v>Full Size GM (15"&gt; Gamer GPU)</v>
          </cell>
          <cell r="E1272" t="str">
            <v>Consumer</v>
          </cell>
          <cell r="F1272" t="str">
            <v>Intel</v>
          </cell>
          <cell r="G1272" t="str">
            <v>Coffee Lake</v>
          </cell>
          <cell r="H1272" t="str">
            <v>RX560/GTX1050/GTX1060</v>
          </cell>
          <cell r="I1272">
            <v>15</v>
          </cell>
          <cell r="J1272" t="str">
            <v>1920x1080</v>
          </cell>
          <cell r="L1272" t="str">
            <v>Standard</v>
          </cell>
          <cell r="M1272" t="str">
            <v>_1</v>
          </cell>
          <cell r="Q1272">
            <v>1</v>
          </cell>
          <cell r="T1272">
            <v>1</v>
          </cell>
          <cell r="X1272">
            <v>1</v>
          </cell>
          <cell r="AG1272">
            <v>1</v>
          </cell>
          <cell r="AH1272">
            <v>1</v>
          </cell>
        </row>
        <row r="1273">
          <cell r="C1273" t="str">
            <v>Pavilion 15-dk0000</v>
          </cell>
          <cell r="D1273" t="str">
            <v>Full Size GM (15"&gt; Gamer GPU)</v>
          </cell>
          <cell r="E1273" t="str">
            <v>Consumer</v>
          </cell>
          <cell r="F1273" t="str">
            <v>Intel</v>
          </cell>
          <cell r="G1273" t="str">
            <v>Coffee Lake</v>
          </cell>
          <cell r="H1273" t="str">
            <v>GTX1660</v>
          </cell>
          <cell r="I1273">
            <v>15</v>
          </cell>
          <cell r="J1273" t="str">
            <v>1920x1080</v>
          </cell>
          <cell r="L1273" t="str">
            <v>Standard</v>
          </cell>
          <cell r="M1273" t="str">
            <v>_1</v>
          </cell>
          <cell r="Q1273">
            <v>1</v>
          </cell>
          <cell r="T1273">
            <v>1</v>
          </cell>
          <cell r="X1273">
            <v>1</v>
          </cell>
          <cell r="AG1273">
            <v>1</v>
          </cell>
          <cell r="AH1273">
            <v>1</v>
          </cell>
        </row>
        <row r="1274">
          <cell r="C1274" t="str">
            <v>Pavilion 15-dk1000</v>
          </cell>
          <cell r="D1274" t="str">
            <v>Full Size GM (15"&gt; Gamer GPU)</v>
          </cell>
          <cell r="E1274" t="str">
            <v>Consumer</v>
          </cell>
          <cell r="F1274" t="str">
            <v>Intel</v>
          </cell>
          <cell r="G1274" t="str">
            <v>Comet Lake-H</v>
          </cell>
          <cell r="H1274" t="str">
            <v>GTX1650/GTX1660</v>
          </cell>
          <cell r="I1274">
            <v>15</v>
          </cell>
          <cell r="J1274" t="str">
            <v>1920x1080</v>
          </cell>
          <cell r="L1274" t="str">
            <v>Standard</v>
          </cell>
          <cell r="M1274" t="str">
            <v>_6</v>
          </cell>
          <cell r="N1274" t="str">
            <v>6 20</v>
          </cell>
          <cell r="Q1274">
            <v>1</v>
          </cell>
          <cell r="T1274">
            <v>1</v>
          </cell>
          <cell r="X1274">
            <v>1</v>
          </cell>
          <cell r="AG1274">
            <v>1</v>
          </cell>
          <cell r="AH1274">
            <v>1</v>
          </cell>
        </row>
        <row r="1275">
          <cell r="C1275" t="str">
            <v>Pavilion 15-dp0000</v>
          </cell>
          <cell r="D1275" t="str">
            <v>Full Size GM (15"&gt; Gamer GPU)</v>
          </cell>
          <cell r="E1275" t="str">
            <v>Consumer</v>
          </cell>
          <cell r="F1275" t="str">
            <v>Intel</v>
          </cell>
          <cell r="G1275" t="str">
            <v>Coffee Lake</v>
          </cell>
          <cell r="H1275" t="str">
            <v>GTX1060</v>
          </cell>
          <cell r="I1275">
            <v>15</v>
          </cell>
          <cell r="J1275" t="str">
            <v>1920x1080</v>
          </cell>
          <cell r="L1275" t="str">
            <v>Standard</v>
          </cell>
          <cell r="M1275" t="str">
            <v>_1</v>
          </cell>
          <cell r="Q1275">
            <v>1</v>
          </cell>
          <cell r="T1275">
            <v>1</v>
          </cell>
          <cell r="X1275">
            <v>1</v>
          </cell>
          <cell r="AG1275">
            <v>1</v>
          </cell>
          <cell r="AH1275">
            <v>1</v>
          </cell>
        </row>
        <row r="1276">
          <cell r="C1276" t="str">
            <v>Pavilion 15-ec0000</v>
          </cell>
          <cell r="D1276" t="str">
            <v>Full Size GM (15"&gt; Gamer GPU)</v>
          </cell>
          <cell r="E1276" t="str">
            <v>Consumer</v>
          </cell>
          <cell r="F1276" t="str">
            <v>AMD</v>
          </cell>
          <cell r="G1276" t="str">
            <v>Picasso</v>
          </cell>
          <cell r="H1276" t="str">
            <v>GTX1050/GTX1660</v>
          </cell>
          <cell r="I1276">
            <v>15</v>
          </cell>
          <cell r="J1276" t="str">
            <v>1920x1080</v>
          </cell>
          <cell r="L1276" t="str">
            <v>Standard</v>
          </cell>
          <cell r="M1276" t="str">
            <v>_1</v>
          </cell>
          <cell r="P1276">
            <v>1</v>
          </cell>
          <cell r="T1276">
            <v>1</v>
          </cell>
          <cell r="X1276">
            <v>1</v>
          </cell>
          <cell r="AG1276">
            <v>1</v>
          </cell>
          <cell r="AH1276">
            <v>1</v>
          </cell>
        </row>
        <row r="1277">
          <cell r="C1277" t="str">
            <v>Pavilion 15-ec1000</v>
          </cell>
          <cell r="D1277" t="str">
            <v>Full Size GM (15"&gt; Gamer GPU)</v>
          </cell>
          <cell r="E1277" t="str">
            <v>Consumer</v>
          </cell>
          <cell r="F1277" t="str">
            <v>AMD</v>
          </cell>
          <cell r="G1277" t="str">
            <v>Renior-H</v>
          </cell>
          <cell r="H1277" t="str">
            <v>GTX1650</v>
          </cell>
          <cell r="I1277">
            <v>15</v>
          </cell>
          <cell r="J1277" t="str">
            <v>1920x1080</v>
          </cell>
          <cell r="L1277" t="str">
            <v>Standard</v>
          </cell>
          <cell r="M1277" t="str">
            <v>_7</v>
          </cell>
          <cell r="Q1277">
            <v>1</v>
          </cell>
          <cell r="T1277">
            <v>1</v>
          </cell>
          <cell r="X1277">
            <v>1</v>
          </cell>
          <cell r="AG1277">
            <v>1</v>
          </cell>
          <cell r="AH1277">
            <v>1</v>
          </cell>
        </row>
        <row r="1278">
          <cell r="C1278" t="str">
            <v>Pavilion 15-eg0000</v>
          </cell>
          <cell r="D1278" t="str">
            <v>Full Size MS (15"&gt;, Mainstream Ex. GPU)</v>
          </cell>
          <cell r="E1278" t="str">
            <v>Consumer</v>
          </cell>
          <cell r="F1278" t="str">
            <v>Intel</v>
          </cell>
          <cell r="G1278" t="str">
            <v>Tiger Lake</v>
          </cell>
          <cell r="H1278" t="str">
            <v>MX450</v>
          </cell>
          <cell r="I1278">
            <v>15</v>
          </cell>
          <cell r="J1278" t="str">
            <v>1920x1080</v>
          </cell>
          <cell r="L1278" t="str">
            <v>Standard</v>
          </cell>
          <cell r="M1278" t="str">
            <v>_12</v>
          </cell>
          <cell r="P1278">
            <v>1</v>
          </cell>
          <cell r="S1278">
            <v>1</v>
          </cell>
          <cell r="X1278">
            <v>1</v>
          </cell>
          <cell r="AG1278">
            <v>1</v>
          </cell>
          <cell r="AH1278">
            <v>1</v>
          </cell>
        </row>
        <row r="1279">
          <cell r="C1279" t="str">
            <v>Pavilion 15-eh0000</v>
          </cell>
          <cell r="D1279" t="str">
            <v>Full Size LE (15"&gt;, Int GPU)</v>
          </cell>
          <cell r="E1279" t="str">
            <v>Consumer</v>
          </cell>
          <cell r="F1279" t="str">
            <v>AMD</v>
          </cell>
          <cell r="G1279" t="str">
            <v>Renior</v>
          </cell>
          <cell r="H1279" t="str">
            <v>Int</v>
          </cell>
          <cell r="I1279">
            <v>15</v>
          </cell>
          <cell r="J1279" t="str">
            <v>1920x1080</v>
          </cell>
          <cell r="L1279" t="str">
            <v>Standard</v>
          </cell>
          <cell r="M1279" t="str">
            <v>_10</v>
          </cell>
          <cell r="P1279">
            <v>1</v>
          </cell>
          <cell r="R1279">
            <v>1</v>
          </cell>
          <cell r="X1279">
            <v>1</v>
          </cell>
          <cell r="AF1279">
            <v>1</v>
          </cell>
          <cell r="AH1279">
            <v>1</v>
          </cell>
        </row>
        <row r="1280">
          <cell r="C1280" t="str">
            <v>Pavilion 15-eh1000</v>
          </cell>
          <cell r="D1280" t="str">
            <v>Full Size LE (15"&gt;, Int GPU)</v>
          </cell>
          <cell r="E1280" t="str">
            <v>Consumer</v>
          </cell>
          <cell r="F1280" t="str">
            <v>AMD</v>
          </cell>
          <cell r="G1280" t="str">
            <v>Lucienne</v>
          </cell>
          <cell r="H1280" t="str">
            <v>Int</v>
          </cell>
          <cell r="I1280">
            <v>15</v>
          </cell>
          <cell r="J1280" t="str">
            <v>1920x1080</v>
          </cell>
          <cell r="L1280" t="str">
            <v>Standard</v>
          </cell>
          <cell r="M1280" t="str">
            <v>_16</v>
          </cell>
          <cell r="P1280">
            <v>1</v>
          </cell>
          <cell r="R1280">
            <v>1</v>
          </cell>
          <cell r="X1280">
            <v>1</v>
          </cell>
          <cell r="AF1280">
            <v>1</v>
          </cell>
          <cell r="AH1280">
            <v>1</v>
          </cell>
        </row>
        <row r="1281">
          <cell r="C1281" t="str">
            <v>Pavilion 16-a0000</v>
          </cell>
          <cell r="D1281" t="str">
            <v>Full Size GM (15"&gt; Gamer GPU)</v>
          </cell>
          <cell r="E1281" t="str">
            <v>Consumer</v>
          </cell>
          <cell r="F1281" t="str">
            <v>Intel</v>
          </cell>
          <cell r="G1281" t="str">
            <v>Comet Lake-H</v>
          </cell>
          <cell r="H1281" t="str">
            <v>GTX1650/GTX1660/RTX2060</v>
          </cell>
          <cell r="I1281">
            <v>16</v>
          </cell>
          <cell r="J1281" t="str">
            <v>1920x1080</v>
          </cell>
          <cell r="L1281" t="str">
            <v>Standard</v>
          </cell>
          <cell r="M1281" t="str">
            <v>_8</v>
          </cell>
          <cell r="N1281" t="str">
            <v>8 20</v>
          </cell>
          <cell r="Q1281">
            <v>1</v>
          </cell>
          <cell r="T1281">
            <v>1</v>
          </cell>
          <cell r="Y1281">
            <v>1</v>
          </cell>
          <cell r="AG1281">
            <v>1</v>
          </cell>
          <cell r="AH1281">
            <v>1</v>
          </cell>
        </row>
        <row r="1282">
          <cell r="C1282" t="str">
            <v>Pavilion 17-ab000</v>
          </cell>
          <cell r="D1282" t="str">
            <v>Full Size GM (15"&gt; Gamer GPU)</v>
          </cell>
          <cell r="E1282" t="str">
            <v>Consumer</v>
          </cell>
          <cell r="F1282" t="str">
            <v>Intel</v>
          </cell>
          <cell r="G1282" t="str">
            <v>Skylake</v>
          </cell>
          <cell r="H1282" t="str">
            <v>GTX960</v>
          </cell>
          <cell r="I1282">
            <v>17</v>
          </cell>
          <cell r="J1282" t="str">
            <v>1920x1080/3840x2160</v>
          </cell>
          <cell r="L1282" t="str">
            <v>Standard</v>
          </cell>
          <cell r="M1282" t="str">
            <v>_1</v>
          </cell>
          <cell r="P1282">
            <v>1</v>
          </cell>
          <cell r="T1282">
            <v>1</v>
          </cell>
          <cell r="Y1282">
            <v>1</v>
          </cell>
          <cell r="AG1282">
            <v>1</v>
          </cell>
          <cell r="AH1282">
            <v>1</v>
          </cell>
        </row>
        <row r="1283">
          <cell r="C1283" t="str">
            <v>Pavilion 17-ab200</v>
          </cell>
          <cell r="D1283" t="str">
            <v>Full Size GM (15"&gt; Gamer GPU)</v>
          </cell>
          <cell r="E1283" t="str">
            <v>Consumer</v>
          </cell>
          <cell r="F1283" t="str">
            <v>Intel</v>
          </cell>
          <cell r="G1283" t="str">
            <v>Kaby Lake</v>
          </cell>
          <cell r="H1283" t="str">
            <v>GTX1050</v>
          </cell>
          <cell r="I1283">
            <v>17</v>
          </cell>
          <cell r="J1283" t="str">
            <v>1920x1080</v>
          </cell>
          <cell r="L1283" t="str">
            <v>Standard</v>
          </cell>
          <cell r="M1283" t="str">
            <v>_1</v>
          </cell>
          <cell r="P1283">
            <v>1</v>
          </cell>
          <cell r="T1283">
            <v>1</v>
          </cell>
          <cell r="Y1283">
            <v>1</v>
          </cell>
          <cell r="AG1283">
            <v>1</v>
          </cell>
          <cell r="AH1283">
            <v>1</v>
          </cell>
        </row>
        <row r="1284">
          <cell r="C1284" t="str">
            <v>Pavilion 17-ab300</v>
          </cell>
          <cell r="D1284" t="str">
            <v>Full Size GM (15"&gt; Gamer GPU)</v>
          </cell>
          <cell r="E1284" t="str">
            <v>Consumer</v>
          </cell>
          <cell r="F1284" t="str">
            <v>Intel</v>
          </cell>
          <cell r="G1284" t="str">
            <v>Kaby Lake</v>
          </cell>
          <cell r="H1284" t="str">
            <v>GTX1050</v>
          </cell>
          <cell r="I1284">
            <v>17</v>
          </cell>
          <cell r="J1284" t="str">
            <v>1920x1080</v>
          </cell>
          <cell r="L1284" t="str">
            <v>Standard</v>
          </cell>
          <cell r="M1284" t="str">
            <v>_1</v>
          </cell>
          <cell r="P1284">
            <v>1</v>
          </cell>
          <cell r="T1284">
            <v>1</v>
          </cell>
          <cell r="Y1284">
            <v>1</v>
          </cell>
          <cell r="AG1284">
            <v>1</v>
          </cell>
          <cell r="AH1284">
            <v>1</v>
          </cell>
        </row>
        <row r="1285">
          <cell r="C1285" t="str">
            <v>Pavilion 17-ab400</v>
          </cell>
          <cell r="D1285" t="str">
            <v>Full Size GM (15"&gt; Gamer GPU)</v>
          </cell>
          <cell r="E1285" t="str">
            <v>Consumer</v>
          </cell>
          <cell r="F1285" t="str">
            <v>Intel</v>
          </cell>
          <cell r="G1285" t="str">
            <v>Coffee Lake</v>
          </cell>
          <cell r="H1285" t="str">
            <v>GTX1050 Ti</v>
          </cell>
          <cell r="I1285">
            <v>17</v>
          </cell>
          <cell r="J1285" t="str">
            <v>1920x1080</v>
          </cell>
          <cell r="L1285" t="str">
            <v>Standard</v>
          </cell>
          <cell r="M1285" t="str">
            <v>_1</v>
          </cell>
          <cell r="Q1285">
            <v>1</v>
          </cell>
          <cell r="T1285">
            <v>1</v>
          </cell>
          <cell r="Y1285">
            <v>1</v>
          </cell>
          <cell r="AG1285">
            <v>1</v>
          </cell>
          <cell r="AH1285">
            <v>1</v>
          </cell>
        </row>
        <row r="1286">
          <cell r="C1286" t="str">
            <v>Pavilion 17-cd0000</v>
          </cell>
          <cell r="D1286" t="str">
            <v>Full Size GM (15"&gt; Gamer GPU)</v>
          </cell>
          <cell r="E1286" t="str">
            <v>Consumer</v>
          </cell>
          <cell r="F1286" t="str">
            <v>Intel</v>
          </cell>
          <cell r="G1286" t="str">
            <v>Coffee Lake</v>
          </cell>
          <cell r="H1286" t="str">
            <v>GTX1050/GTX1650/GTX1660</v>
          </cell>
          <cell r="I1286">
            <v>17</v>
          </cell>
          <cell r="J1286" t="str">
            <v>1920x1080</v>
          </cell>
          <cell r="L1286" t="str">
            <v>Standard</v>
          </cell>
          <cell r="M1286" t="str">
            <v>_1</v>
          </cell>
          <cell r="Q1286">
            <v>1</v>
          </cell>
          <cell r="T1286">
            <v>1</v>
          </cell>
          <cell r="Y1286">
            <v>1</v>
          </cell>
          <cell r="AG1286">
            <v>1</v>
          </cell>
          <cell r="AH1286">
            <v>1</v>
          </cell>
        </row>
        <row r="1287">
          <cell r="C1287" t="str">
            <v>Pavilion 17-cd1000</v>
          </cell>
          <cell r="D1287" t="str">
            <v>Full Size GM (15"&gt; Gamer GPU)</v>
          </cell>
          <cell r="E1287" t="str">
            <v>Consumer</v>
          </cell>
          <cell r="F1287" t="str">
            <v>Intel</v>
          </cell>
          <cell r="G1287" t="str">
            <v>Comet Lake-H</v>
          </cell>
          <cell r="H1287" t="str">
            <v>GTX1650/GTX1660</v>
          </cell>
          <cell r="I1287">
            <v>17</v>
          </cell>
          <cell r="J1287" t="str">
            <v>1920x1080</v>
          </cell>
          <cell r="L1287" t="str">
            <v>Standard</v>
          </cell>
          <cell r="M1287" t="str">
            <v>_6</v>
          </cell>
          <cell r="N1287" t="str">
            <v>6 20</v>
          </cell>
          <cell r="Q1287">
            <v>1</v>
          </cell>
          <cell r="T1287">
            <v>1</v>
          </cell>
          <cell r="Y1287">
            <v>1</v>
          </cell>
          <cell r="AG1287">
            <v>1</v>
          </cell>
          <cell r="AH1287">
            <v>1</v>
          </cell>
        </row>
        <row r="1288">
          <cell r="C1288" t="str">
            <v>Pavilion x360 11-u000</v>
          </cell>
          <cell r="D1288" t="str">
            <v>Mini (&lt;12")</v>
          </cell>
          <cell r="E1288" t="str">
            <v>Consumer</v>
          </cell>
          <cell r="F1288" t="str">
            <v>Intel</v>
          </cell>
          <cell r="G1288" t="str">
            <v>Braswell</v>
          </cell>
          <cell r="H1288" t="str">
            <v>Int</v>
          </cell>
          <cell r="I1288">
            <v>11</v>
          </cell>
          <cell r="J1288" t="str">
            <v>1366x768</v>
          </cell>
          <cell r="K1288" t="str">
            <v>Touch</v>
          </cell>
          <cell r="L1288" t="str">
            <v>Budget</v>
          </cell>
          <cell r="M1288" t="str">
            <v>_1</v>
          </cell>
          <cell r="O1288">
            <v>1</v>
          </cell>
          <cell r="R1288">
            <v>1</v>
          </cell>
          <cell r="U1288">
            <v>1</v>
          </cell>
          <cell r="V1288">
            <v>1</v>
          </cell>
          <cell r="AE1288">
            <v>1</v>
          </cell>
        </row>
        <row r="1289">
          <cell r="C1289" t="str">
            <v>Pavilion x360 13-a250</v>
          </cell>
          <cell r="D1289" t="str">
            <v>Light (13"-14")</v>
          </cell>
          <cell r="E1289" t="str">
            <v>Consumer</v>
          </cell>
          <cell r="F1289" t="str">
            <v>Intel</v>
          </cell>
          <cell r="G1289" t="str">
            <v>Broadwell</v>
          </cell>
          <cell r="H1289" t="str">
            <v>Int</v>
          </cell>
          <cell r="I1289">
            <v>13</v>
          </cell>
          <cell r="J1289" t="str">
            <v>1366x768</v>
          </cell>
          <cell r="K1289" t="str">
            <v>Touch</v>
          </cell>
          <cell r="L1289" t="str">
            <v>Standard</v>
          </cell>
          <cell r="M1289" t="str">
            <v>_1</v>
          </cell>
          <cell r="P1289">
            <v>1</v>
          </cell>
          <cell r="R1289">
            <v>1</v>
          </cell>
          <cell r="U1289">
            <v>1</v>
          </cell>
          <cell r="W1289">
            <v>1</v>
          </cell>
          <cell r="AE1289">
            <v>1</v>
          </cell>
          <cell r="AI1289">
            <v>1</v>
          </cell>
        </row>
        <row r="1290">
          <cell r="C1290" t="str">
            <v>Pavilion x360 13-a250</v>
          </cell>
          <cell r="D1290" t="str">
            <v>Light (13"-14")</v>
          </cell>
          <cell r="E1290" t="str">
            <v>Consumer</v>
          </cell>
          <cell r="F1290" t="str">
            <v>Intel</v>
          </cell>
          <cell r="G1290" t="str">
            <v>Broadwell</v>
          </cell>
          <cell r="H1290" t="str">
            <v>Int</v>
          </cell>
          <cell r="I1290">
            <v>13</v>
          </cell>
          <cell r="J1290" t="str">
            <v>1366x768</v>
          </cell>
          <cell r="K1290" t="str">
            <v>Touch</v>
          </cell>
          <cell r="L1290" t="str">
            <v>Standard</v>
          </cell>
          <cell r="M1290" t="str">
            <v>_1</v>
          </cell>
          <cell r="P1290">
            <v>1</v>
          </cell>
          <cell r="R1290">
            <v>1</v>
          </cell>
          <cell r="U1290">
            <v>1</v>
          </cell>
          <cell r="W1290">
            <v>1</v>
          </cell>
          <cell r="AE1290">
            <v>1</v>
          </cell>
          <cell r="AI1290">
            <v>1</v>
          </cell>
        </row>
        <row r="1291">
          <cell r="C1291" t="str">
            <v>Pavilion x360 13-s000</v>
          </cell>
          <cell r="D1291" t="str">
            <v>Light (13"-14")</v>
          </cell>
          <cell r="E1291" t="str">
            <v>Consumer</v>
          </cell>
          <cell r="F1291" t="str">
            <v>Intel</v>
          </cell>
          <cell r="G1291" t="str">
            <v>Broadwell</v>
          </cell>
          <cell r="H1291" t="str">
            <v>Int</v>
          </cell>
          <cell r="I1291">
            <v>13</v>
          </cell>
          <cell r="J1291" t="str">
            <v>1920x1080</v>
          </cell>
          <cell r="K1291" t="str">
            <v>Touch</v>
          </cell>
          <cell r="L1291" t="str">
            <v>Standard</v>
          </cell>
          <cell r="M1291" t="str">
            <v>_1</v>
          </cell>
          <cell r="P1291">
            <v>1</v>
          </cell>
          <cell r="R1291">
            <v>1</v>
          </cell>
          <cell r="U1291">
            <v>1</v>
          </cell>
          <cell r="W1291">
            <v>1</v>
          </cell>
          <cell r="AE1291">
            <v>1</v>
          </cell>
          <cell r="AI1291">
            <v>1</v>
          </cell>
        </row>
        <row r="1292">
          <cell r="C1292" t="str">
            <v>Pavilion x360 13-s000</v>
          </cell>
          <cell r="D1292" t="str">
            <v>Light (13"-14")</v>
          </cell>
          <cell r="E1292" t="str">
            <v>Consumer</v>
          </cell>
          <cell r="F1292" t="str">
            <v>Intel</v>
          </cell>
          <cell r="G1292" t="str">
            <v>Broadwell</v>
          </cell>
          <cell r="H1292" t="str">
            <v>Int</v>
          </cell>
          <cell r="I1292">
            <v>13</v>
          </cell>
          <cell r="J1292" t="str">
            <v>1920x1080</v>
          </cell>
          <cell r="K1292" t="str">
            <v>Touch</v>
          </cell>
          <cell r="L1292" t="str">
            <v>Standard</v>
          </cell>
          <cell r="M1292" t="str">
            <v>_1</v>
          </cell>
          <cell r="P1292">
            <v>1</v>
          </cell>
          <cell r="R1292">
            <v>1</v>
          </cell>
          <cell r="U1292">
            <v>1</v>
          </cell>
          <cell r="W1292">
            <v>1</v>
          </cell>
          <cell r="AE1292">
            <v>1</v>
          </cell>
          <cell r="AI1292">
            <v>1</v>
          </cell>
        </row>
        <row r="1293">
          <cell r="C1293" t="str">
            <v>Pavilion x360 13-s100</v>
          </cell>
          <cell r="D1293" t="str">
            <v>Light (13"-14")</v>
          </cell>
          <cell r="E1293" t="str">
            <v>Consumer</v>
          </cell>
          <cell r="F1293" t="str">
            <v>Intel</v>
          </cell>
          <cell r="G1293" t="str">
            <v>Skylake</v>
          </cell>
          <cell r="H1293" t="str">
            <v>Int</v>
          </cell>
          <cell r="I1293">
            <v>13</v>
          </cell>
          <cell r="J1293" t="str">
            <v>1366x768/1920x1080</v>
          </cell>
          <cell r="K1293" t="str">
            <v>Touch</v>
          </cell>
          <cell r="L1293" t="str">
            <v>Standard</v>
          </cell>
          <cell r="M1293" t="str">
            <v>_1</v>
          </cell>
          <cell r="P1293">
            <v>1</v>
          </cell>
          <cell r="R1293">
            <v>1</v>
          </cell>
          <cell r="U1293">
            <v>1</v>
          </cell>
          <cell r="W1293">
            <v>1</v>
          </cell>
          <cell r="AE1293">
            <v>1</v>
          </cell>
          <cell r="AI1293">
            <v>1</v>
          </cell>
        </row>
        <row r="1294">
          <cell r="C1294" t="str">
            <v>Pavilion x360 13-s100</v>
          </cell>
          <cell r="D1294" t="str">
            <v>Light (13"-14")</v>
          </cell>
          <cell r="E1294" t="str">
            <v>Consumer</v>
          </cell>
          <cell r="F1294" t="str">
            <v>Intel</v>
          </cell>
          <cell r="G1294" t="str">
            <v>Skylake</v>
          </cell>
          <cell r="H1294" t="str">
            <v>Int</v>
          </cell>
          <cell r="I1294">
            <v>13</v>
          </cell>
          <cell r="J1294" t="str">
            <v>1366x768/1920x1080</v>
          </cell>
          <cell r="K1294" t="str">
            <v>Touch</v>
          </cell>
          <cell r="L1294" t="str">
            <v>Standard</v>
          </cell>
          <cell r="M1294" t="str">
            <v>_1</v>
          </cell>
          <cell r="P1294">
            <v>1</v>
          </cell>
          <cell r="R1294">
            <v>1</v>
          </cell>
          <cell r="U1294">
            <v>1</v>
          </cell>
          <cell r="W1294">
            <v>1</v>
          </cell>
          <cell r="AE1294">
            <v>1</v>
          </cell>
          <cell r="AI1294">
            <v>1</v>
          </cell>
        </row>
        <row r="1295">
          <cell r="C1295" t="str">
            <v>Pavilion x360 13-u000</v>
          </cell>
          <cell r="D1295" t="str">
            <v>Light (13"-14")</v>
          </cell>
          <cell r="E1295" t="str">
            <v>Consumer</v>
          </cell>
          <cell r="F1295" t="str">
            <v>Intel</v>
          </cell>
          <cell r="G1295" t="str">
            <v>Skylake</v>
          </cell>
          <cell r="H1295" t="str">
            <v>Int</v>
          </cell>
          <cell r="I1295">
            <v>13</v>
          </cell>
          <cell r="J1295" t="str">
            <v>1920x1080</v>
          </cell>
          <cell r="K1295" t="str">
            <v>Touch</v>
          </cell>
          <cell r="L1295" t="str">
            <v>Standard</v>
          </cell>
          <cell r="M1295" t="str">
            <v>_1</v>
          </cell>
          <cell r="P1295">
            <v>1</v>
          </cell>
          <cell r="R1295">
            <v>1</v>
          </cell>
          <cell r="U1295">
            <v>1</v>
          </cell>
          <cell r="W1295">
            <v>1</v>
          </cell>
          <cell r="AE1295">
            <v>1</v>
          </cell>
          <cell r="AI1295">
            <v>1</v>
          </cell>
        </row>
        <row r="1296">
          <cell r="C1296" t="str">
            <v>Pavilion x360 13-u100</v>
          </cell>
          <cell r="D1296" t="str">
            <v>Light (13"-14")</v>
          </cell>
          <cell r="E1296" t="str">
            <v>Consumer</v>
          </cell>
          <cell r="F1296" t="str">
            <v>Intel</v>
          </cell>
          <cell r="G1296" t="str">
            <v>Kaby Lake</v>
          </cell>
          <cell r="H1296" t="str">
            <v>Int</v>
          </cell>
          <cell r="I1296">
            <v>13</v>
          </cell>
          <cell r="J1296" t="str">
            <v>1920x1080</v>
          </cell>
          <cell r="K1296" t="str">
            <v>Touch</v>
          </cell>
          <cell r="L1296" t="str">
            <v>Standard</v>
          </cell>
          <cell r="M1296" t="str">
            <v>_1</v>
          </cell>
          <cell r="P1296">
            <v>1</v>
          </cell>
          <cell r="R1296">
            <v>1</v>
          </cell>
          <cell r="U1296">
            <v>1</v>
          </cell>
          <cell r="W1296">
            <v>1</v>
          </cell>
          <cell r="AE1296">
            <v>1</v>
          </cell>
          <cell r="AI1296">
            <v>1</v>
          </cell>
        </row>
        <row r="1297">
          <cell r="C1297" t="str">
            <v>Pavilion x360 14-ba000</v>
          </cell>
          <cell r="D1297" t="str">
            <v>Light (13"-14")</v>
          </cell>
          <cell r="E1297" t="str">
            <v>Consumer</v>
          </cell>
          <cell r="F1297" t="str">
            <v>Intel</v>
          </cell>
          <cell r="G1297" t="str">
            <v>Kaby Lake</v>
          </cell>
          <cell r="H1297" t="str">
            <v>Int</v>
          </cell>
          <cell r="I1297">
            <v>14</v>
          </cell>
          <cell r="J1297" t="str">
            <v>1920x1080</v>
          </cell>
          <cell r="K1297" t="str">
            <v>Touch</v>
          </cell>
          <cell r="L1297" t="str">
            <v>Standard</v>
          </cell>
          <cell r="M1297" t="str">
            <v>_1</v>
          </cell>
          <cell r="P1297">
            <v>1</v>
          </cell>
          <cell r="R1297">
            <v>1</v>
          </cell>
          <cell r="U1297">
            <v>1</v>
          </cell>
          <cell r="W1297">
            <v>1</v>
          </cell>
          <cell r="AI1297">
            <v>1</v>
          </cell>
        </row>
        <row r="1298">
          <cell r="C1298" t="str">
            <v>Pavilion x360 14-ba100</v>
          </cell>
          <cell r="D1298" t="str">
            <v>Light (13"-14")</v>
          </cell>
          <cell r="E1298" t="str">
            <v>Consumer</v>
          </cell>
          <cell r="F1298" t="str">
            <v>Intel</v>
          </cell>
          <cell r="G1298" t="str">
            <v>Kaby Lake Refresh</v>
          </cell>
          <cell r="H1298" t="str">
            <v>GT940</v>
          </cell>
          <cell r="I1298">
            <v>14</v>
          </cell>
          <cell r="J1298" t="str">
            <v>1920x1080</v>
          </cell>
          <cell r="K1298" t="str">
            <v>Touch</v>
          </cell>
          <cell r="L1298" t="str">
            <v>Standard</v>
          </cell>
          <cell r="M1298" t="str">
            <v>_1</v>
          </cell>
          <cell r="P1298">
            <v>1</v>
          </cell>
          <cell r="S1298">
            <v>1</v>
          </cell>
          <cell r="U1298">
            <v>1</v>
          </cell>
          <cell r="W1298">
            <v>1</v>
          </cell>
          <cell r="AG1298">
            <v>1</v>
          </cell>
          <cell r="AI1298">
            <v>1</v>
          </cell>
        </row>
        <row r="1299">
          <cell r="C1299" t="str">
            <v>Pavilion x360 14-cd0000</v>
          </cell>
          <cell r="D1299" t="str">
            <v>Light (13"-14")</v>
          </cell>
          <cell r="E1299" t="str">
            <v>Consumer</v>
          </cell>
          <cell r="F1299" t="str">
            <v>Intel</v>
          </cell>
          <cell r="G1299" t="str">
            <v>Kaby Lake Refresh</v>
          </cell>
          <cell r="H1299" t="str">
            <v>Int</v>
          </cell>
          <cell r="I1299">
            <v>14</v>
          </cell>
          <cell r="J1299" t="str">
            <v>1920x1080</v>
          </cell>
          <cell r="K1299" t="str">
            <v>Touch</v>
          </cell>
          <cell r="L1299" t="str">
            <v>Standard</v>
          </cell>
          <cell r="M1299" t="str">
            <v>_1</v>
          </cell>
          <cell r="P1299">
            <v>1</v>
          </cell>
          <cell r="R1299">
            <v>1</v>
          </cell>
          <cell r="U1299">
            <v>1</v>
          </cell>
          <cell r="W1299">
            <v>1</v>
          </cell>
          <cell r="AI1299">
            <v>1</v>
          </cell>
        </row>
        <row r="1300">
          <cell r="C1300" t="str">
            <v>Pavilion x360 14-cd1000</v>
          </cell>
          <cell r="D1300" t="str">
            <v>Light (13"-14")</v>
          </cell>
          <cell r="E1300" t="str">
            <v>Consumer</v>
          </cell>
          <cell r="F1300" t="str">
            <v>Intel</v>
          </cell>
          <cell r="G1300" t="str">
            <v>Whiskey Lake</v>
          </cell>
          <cell r="H1300" t="str">
            <v>Int/MX130</v>
          </cell>
          <cell r="I1300">
            <v>14</v>
          </cell>
          <cell r="J1300" t="str">
            <v>1920x1080</v>
          </cell>
          <cell r="K1300" t="str">
            <v>Touch</v>
          </cell>
          <cell r="L1300" t="str">
            <v>Standard</v>
          </cell>
          <cell r="M1300" t="str">
            <v>_1</v>
          </cell>
          <cell r="P1300">
            <v>1</v>
          </cell>
          <cell r="R1300">
            <v>1</v>
          </cell>
          <cell r="U1300">
            <v>1</v>
          </cell>
          <cell r="W1300">
            <v>1</v>
          </cell>
          <cell r="AG1300">
            <v>1</v>
          </cell>
          <cell r="AI1300">
            <v>1</v>
          </cell>
        </row>
        <row r="1301">
          <cell r="C1301" t="str">
            <v>Pavilion x360 14-dd0000</v>
          </cell>
          <cell r="D1301" t="str">
            <v>Light (13"-14")</v>
          </cell>
          <cell r="E1301" t="str">
            <v>Consumer</v>
          </cell>
          <cell r="F1301" t="str">
            <v>Intel</v>
          </cell>
          <cell r="G1301" t="str">
            <v>Kaby Lake Refresh</v>
          </cell>
          <cell r="H1301" t="str">
            <v>Int</v>
          </cell>
          <cell r="I1301">
            <v>14</v>
          </cell>
          <cell r="J1301" t="str">
            <v>1920x1080</v>
          </cell>
          <cell r="K1301" t="str">
            <v>Touch</v>
          </cell>
          <cell r="L1301" t="str">
            <v>Standard</v>
          </cell>
          <cell r="M1301" t="str">
            <v>_1</v>
          </cell>
          <cell r="P1301">
            <v>1</v>
          </cell>
          <cell r="R1301">
            <v>1</v>
          </cell>
          <cell r="U1301">
            <v>1</v>
          </cell>
          <cell r="W1301">
            <v>1</v>
          </cell>
          <cell r="AI1301">
            <v>1</v>
          </cell>
        </row>
        <row r="1302">
          <cell r="C1302" t="str">
            <v>Pavilion x360 14-dh0000</v>
          </cell>
          <cell r="D1302" t="str">
            <v>Light (13"-14")</v>
          </cell>
          <cell r="E1302" t="str">
            <v>Consumer</v>
          </cell>
          <cell r="F1302" t="str">
            <v>Intel</v>
          </cell>
          <cell r="G1302" t="str">
            <v>Whiskey Lake</v>
          </cell>
          <cell r="H1302" t="str">
            <v>Int</v>
          </cell>
          <cell r="I1302">
            <v>14</v>
          </cell>
          <cell r="J1302" t="str">
            <v>1920x1080</v>
          </cell>
          <cell r="K1302" t="str">
            <v>Touch</v>
          </cell>
          <cell r="L1302" t="str">
            <v>Standard</v>
          </cell>
          <cell r="M1302" t="str">
            <v>_1</v>
          </cell>
          <cell r="P1302">
            <v>1</v>
          </cell>
          <cell r="R1302">
            <v>1</v>
          </cell>
          <cell r="U1302">
            <v>1</v>
          </cell>
          <cell r="W1302">
            <v>1</v>
          </cell>
          <cell r="AI1302">
            <v>1</v>
          </cell>
        </row>
        <row r="1303">
          <cell r="C1303" t="str">
            <v>Pavilion x360 14-dh1000</v>
          </cell>
          <cell r="D1303" t="str">
            <v>Light (13"-14")</v>
          </cell>
          <cell r="E1303" t="str">
            <v>Consumer</v>
          </cell>
          <cell r="F1303" t="str">
            <v>Intel</v>
          </cell>
          <cell r="G1303" t="str">
            <v>Comet Lake</v>
          </cell>
          <cell r="H1303" t="str">
            <v>Int/MX130</v>
          </cell>
          <cell r="I1303">
            <v>14</v>
          </cell>
          <cell r="J1303" t="str">
            <v>1920x1080</v>
          </cell>
          <cell r="K1303" t="str">
            <v>Touch</v>
          </cell>
          <cell r="L1303" t="str">
            <v>Standard</v>
          </cell>
          <cell r="M1303" t="str">
            <v>_5</v>
          </cell>
          <cell r="N1303" t="str">
            <v>5 20</v>
          </cell>
          <cell r="P1303">
            <v>1</v>
          </cell>
          <cell r="R1303">
            <v>1</v>
          </cell>
          <cell r="U1303">
            <v>1</v>
          </cell>
          <cell r="W1303">
            <v>1</v>
          </cell>
          <cell r="AG1303">
            <v>1</v>
          </cell>
          <cell r="AI1303">
            <v>1</v>
          </cell>
        </row>
        <row r="1304">
          <cell r="C1304" t="str">
            <v>Pavilion x360 14-dw0000</v>
          </cell>
          <cell r="D1304" t="str">
            <v>Light (13"-14")</v>
          </cell>
          <cell r="E1304" t="str">
            <v>Consumer</v>
          </cell>
          <cell r="F1304" t="str">
            <v>Intel</v>
          </cell>
          <cell r="G1304" t="str">
            <v>Ice Lake</v>
          </cell>
          <cell r="H1304" t="str">
            <v>Int</v>
          </cell>
          <cell r="I1304">
            <v>14</v>
          </cell>
          <cell r="J1304" t="str">
            <v>1920x1080</v>
          </cell>
          <cell r="K1304" t="str">
            <v>Touch</v>
          </cell>
          <cell r="L1304" t="str">
            <v>Standard</v>
          </cell>
          <cell r="M1304" t="str">
            <v>_9</v>
          </cell>
          <cell r="P1304">
            <v>1</v>
          </cell>
          <cell r="R1304">
            <v>1</v>
          </cell>
          <cell r="U1304">
            <v>1</v>
          </cell>
          <cell r="W1304">
            <v>1</v>
          </cell>
          <cell r="AI1304">
            <v>1</v>
          </cell>
        </row>
        <row r="1305">
          <cell r="C1305" t="str">
            <v>Pavilion x360 14-dw1000</v>
          </cell>
          <cell r="D1305" t="str">
            <v>Light (13"-14")</v>
          </cell>
          <cell r="E1305" t="str">
            <v>Consumer</v>
          </cell>
          <cell r="F1305" t="str">
            <v>Intel</v>
          </cell>
          <cell r="G1305" t="str">
            <v>Tiger Lake</v>
          </cell>
          <cell r="H1305" t="str">
            <v>Int</v>
          </cell>
          <cell r="I1305">
            <v>14</v>
          </cell>
          <cell r="J1305" t="str">
            <v>1920x1080</v>
          </cell>
          <cell r="K1305" t="str">
            <v>Touch</v>
          </cell>
          <cell r="L1305" t="str">
            <v>Standard</v>
          </cell>
          <cell r="M1305" t="str">
            <v>_12</v>
          </cell>
          <cell r="P1305">
            <v>1</v>
          </cell>
          <cell r="R1305">
            <v>1</v>
          </cell>
          <cell r="U1305">
            <v>1</v>
          </cell>
          <cell r="W1305">
            <v>1</v>
          </cell>
          <cell r="AI1305">
            <v>1</v>
          </cell>
        </row>
        <row r="1306">
          <cell r="C1306" t="str">
            <v>Pavilion x360 15-ba000</v>
          </cell>
          <cell r="D1306" t="str">
            <v>Full Size GM (15"&gt; Gamer GPU)</v>
          </cell>
          <cell r="E1306" t="str">
            <v>Consumer</v>
          </cell>
          <cell r="F1306" t="str">
            <v>Intel</v>
          </cell>
          <cell r="G1306" t="str">
            <v>Skylake</v>
          </cell>
          <cell r="H1306" t="str">
            <v>GT940</v>
          </cell>
          <cell r="I1306">
            <v>15</v>
          </cell>
          <cell r="J1306" t="str">
            <v>1920x1080</v>
          </cell>
          <cell r="K1306" t="str">
            <v>Touch</v>
          </cell>
          <cell r="L1306" t="str">
            <v>Standard</v>
          </cell>
          <cell r="M1306" t="str">
            <v>_1</v>
          </cell>
          <cell r="P1306">
            <v>1</v>
          </cell>
          <cell r="S1306">
            <v>1</v>
          </cell>
          <cell r="U1306">
            <v>1</v>
          </cell>
          <cell r="X1306">
            <v>1</v>
          </cell>
          <cell r="AG1306">
            <v>1</v>
          </cell>
          <cell r="AH1306">
            <v>1</v>
          </cell>
        </row>
        <row r="1307">
          <cell r="C1307" t="str">
            <v>Pavilion x360 15-bk000</v>
          </cell>
          <cell r="D1307" t="str">
            <v>Full Size LE (15"&gt;, Int GPU)</v>
          </cell>
          <cell r="E1307" t="str">
            <v>Consumer</v>
          </cell>
          <cell r="F1307" t="str">
            <v>Intel</v>
          </cell>
          <cell r="G1307" t="str">
            <v>Skylake</v>
          </cell>
          <cell r="H1307" t="str">
            <v>Int</v>
          </cell>
          <cell r="I1307">
            <v>15</v>
          </cell>
          <cell r="J1307" t="str">
            <v>1366x768/1920x1080</v>
          </cell>
          <cell r="K1307" t="str">
            <v>Touch</v>
          </cell>
          <cell r="L1307" t="str">
            <v>Standard</v>
          </cell>
          <cell r="M1307" t="str">
            <v>_1</v>
          </cell>
          <cell r="P1307">
            <v>1</v>
          </cell>
          <cell r="R1307">
            <v>1</v>
          </cell>
          <cell r="U1307">
            <v>1</v>
          </cell>
          <cell r="X1307">
            <v>1</v>
          </cell>
          <cell r="AH1307">
            <v>1</v>
          </cell>
        </row>
        <row r="1308">
          <cell r="C1308" t="str">
            <v>Pavilion x360 15-bk100</v>
          </cell>
          <cell r="D1308" t="str">
            <v>Full Size LE (15"&gt;, Int GPU)</v>
          </cell>
          <cell r="E1308" t="str">
            <v>Consumer</v>
          </cell>
          <cell r="F1308" t="str">
            <v>Intel</v>
          </cell>
          <cell r="G1308" t="str">
            <v>Kaby Lake</v>
          </cell>
          <cell r="H1308" t="str">
            <v>Int</v>
          </cell>
          <cell r="I1308">
            <v>15</v>
          </cell>
          <cell r="J1308" t="str">
            <v>1920x10180</v>
          </cell>
          <cell r="K1308" t="str">
            <v>Touch</v>
          </cell>
          <cell r="L1308" t="str">
            <v>Standard</v>
          </cell>
          <cell r="M1308" t="str">
            <v>_1</v>
          </cell>
          <cell r="P1308">
            <v>1</v>
          </cell>
          <cell r="R1308">
            <v>1</v>
          </cell>
          <cell r="U1308">
            <v>1</v>
          </cell>
          <cell r="X1308">
            <v>1</v>
          </cell>
          <cell r="AH1308">
            <v>1</v>
          </cell>
        </row>
        <row r="1309">
          <cell r="C1309" t="str">
            <v>Pavilion x360 15-br000</v>
          </cell>
          <cell r="D1309" t="str">
            <v>Full Size MS (15"&gt;, Mainstream Ex. GPU)</v>
          </cell>
          <cell r="E1309" t="str">
            <v>Consumer</v>
          </cell>
          <cell r="F1309" t="str">
            <v>Intel</v>
          </cell>
          <cell r="G1309" t="str">
            <v>Kaby Lake</v>
          </cell>
          <cell r="H1309" t="str">
            <v>Radeon 530</v>
          </cell>
          <cell r="I1309">
            <v>15</v>
          </cell>
          <cell r="J1309" t="str">
            <v>1920x10180</v>
          </cell>
          <cell r="K1309" t="str">
            <v>Touch</v>
          </cell>
          <cell r="L1309" t="str">
            <v>Standard</v>
          </cell>
          <cell r="M1309" t="str">
            <v>_1</v>
          </cell>
          <cell r="P1309">
            <v>1</v>
          </cell>
          <cell r="S1309">
            <v>1</v>
          </cell>
          <cell r="U1309">
            <v>1</v>
          </cell>
          <cell r="X1309">
            <v>1</v>
          </cell>
          <cell r="AG1309">
            <v>1</v>
          </cell>
          <cell r="AH1309">
            <v>1</v>
          </cell>
        </row>
        <row r="1310">
          <cell r="C1310" t="str">
            <v>Pavilion x360 15-cr0000</v>
          </cell>
          <cell r="D1310" t="str">
            <v>Full Size LE (15"&gt;, Int GPU)</v>
          </cell>
          <cell r="E1310" t="str">
            <v>Consumer</v>
          </cell>
          <cell r="F1310" t="str">
            <v>Intel</v>
          </cell>
          <cell r="G1310" t="str">
            <v>Kaby Lake Refresh</v>
          </cell>
          <cell r="H1310" t="str">
            <v>Int</v>
          </cell>
          <cell r="I1310">
            <v>15</v>
          </cell>
          <cell r="J1310" t="str">
            <v>1920x10180</v>
          </cell>
          <cell r="K1310" t="str">
            <v>Touch</v>
          </cell>
          <cell r="L1310" t="str">
            <v>Standard</v>
          </cell>
          <cell r="M1310" t="str">
            <v>_1</v>
          </cell>
          <cell r="P1310">
            <v>1</v>
          </cell>
          <cell r="R1310">
            <v>1</v>
          </cell>
          <cell r="U1310">
            <v>1</v>
          </cell>
          <cell r="X1310">
            <v>1</v>
          </cell>
          <cell r="AH1310">
            <v>1</v>
          </cell>
        </row>
        <row r="1311">
          <cell r="C1311" t="str">
            <v>Pavilion x360 15-dq0000</v>
          </cell>
          <cell r="D1311" t="str">
            <v>Full Size LE (15"&gt;, Int GPU)</v>
          </cell>
          <cell r="E1311" t="str">
            <v>Consumer</v>
          </cell>
          <cell r="F1311" t="str">
            <v>Intel</v>
          </cell>
          <cell r="G1311" t="str">
            <v>Whiskey Lake</v>
          </cell>
          <cell r="H1311" t="str">
            <v>Int</v>
          </cell>
          <cell r="I1311">
            <v>15</v>
          </cell>
          <cell r="J1311" t="str">
            <v>1920x1080</v>
          </cell>
          <cell r="K1311" t="str">
            <v>Touch</v>
          </cell>
          <cell r="L1311" t="str">
            <v>Standard</v>
          </cell>
          <cell r="M1311" t="str">
            <v>_1</v>
          </cell>
          <cell r="P1311">
            <v>1</v>
          </cell>
          <cell r="R1311">
            <v>1</v>
          </cell>
          <cell r="U1311">
            <v>1</v>
          </cell>
          <cell r="X1311">
            <v>1</v>
          </cell>
          <cell r="AH1311">
            <v>1</v>
          </cell>
        </row>
        <row r="1312">
          <cell r="C1312" t="str">
            <v>Pavilion x360 15-dq1000</v>
          </cell>
          <cell r="D1312" t="str">
            <v>Full Size MS (15"&gt;, Mainstream Ex. GPU)</v>
          </cell>
          <cell r="E1312" t="str">
            <v>Consumer</v>
          </cell>
          <cell r="F1312" t="str">
            <v>Intel</v>
          </cell>
          <cell r="G1312" t="str">
            <v>Comet Lake</v>
          </cell>
          <cell r="H1312" t="str">
            <v>Int/M535</v>
          </cell>
          <cell r="I1312">
            <v>15</v>
          </cell>
          <cell r="J1312" t="str">
            <v>1920x1080</v>
          </cell>
          <cell r="K1312" t="str">
            <v>Touch</v>
          </cell>
          <cell r="L1312" t="str">
            <v>Standard</v>
          </cell>
          <cell r="M1312" t="str">
            <v>_5</v>
          </cell>
          <cell r="N1312" t="str">
            <v>5 20</v>
          </cell>
          <cell r="P1312">
            <v>1</v>
          </cell>
          <cell r="R1312">
            <v>1</v>
          </cell>
          <cell r="S1312">
            <v>1</v>
          </cell>
          <cell r="U1312">
            <v>1</v>
          </cell>
          <cell r="X1312">
            <v>1</v>
          </cell>
          <cell r="AG1312">
            <v>1</v>
          </cell>
          <cell r="AH1312">
            <v>1</v>
          </cell>
        </row>
        <row r="1313">
          <cell r="C1313" t="str">
            <v>Probook 11 EE G2</v>
          </cell>
          <cell r="D1313" t="str">
            <v>Mini (&lt;12")</v>
          </cell>
          <cell r="E1313" t="str">
            <v>Commercial</v>
          </cell>
          <cell r="F1313" t="str">
            <v>Intel</v>
          </cell>
          <cell r="G1313" t="str">
            <v>Broadwell</v>
          </cell>
          <cell r="H1313" t="str">
            <v>Int</v>
          </cell>
          <cell r="I1313">
            <v>11</v>
          </cell>
          <cell r="L1313" t="str">
            <v>Standard</v>
          </cell>
          <cell r="M1313" t="str">
            <v>_1</v>
          </cell>
          <cell r="P1313">
            <v>1</v>
          </cell>
          <cell r="R1313">
            <v>1</v>
          </cell>
          <cell r="V1313">
            <v>1</v>
          </cell>
          <cell r="AE1313">
            <v>1</v>
          </cell>
        </row>
        <row r="1314">
          <cell r="C1314" t="str">
            <v>Probook 11 EE G3</v>
          </cell>
          <cell r="D1314" t="str">
            <v>Mini (&lt;12")</v>
          </cell>
          <cell r="E1314" t="str">
            <v>Commercial</v>
          </cell>
          <cell r="F1314" t="str">
            <v>Intel</v>
          </cell>
          <cell r="G1314" t="str">
            <v>Gemini Lake</v>
          </cell>
          <cell r="H1314" t="str">
            <v>Int</v>
          </cell>
          <cell r="I1314">
            <v>11</v>
          </cell>
          <cell r="J1314" t="str">
            <v>1366x768</v>
          </cell>
          <cell r="K1314" t="str">
            <v>Touch</v>
          </cell>
          <cell r="L1314" t="str">
            <v>Budget</v>
          </cell>
          <cell r="M1314" t="str">
            <v>_10</v>
          </cell>
          <cell r="O1314">
            <v>1</v>
          </cell>
          <cell r="R1314">
            <v>1</v>
          </cell>
          <cell r="U1314">
            <v>1</v>
          </cell>
          <cell r="V1314">
            <v>1</v>
          </cell>
          <cell r="AE1314">
            <v>1</v>
          </cell>
        </row>
        <row r="1315">
          <cell r="C1315" t="str">
            <v>Probook 11 EE G5</v>
          </cell>
          <cell r="D1315" t="str">
            <v>Mini (&lt;12")</v>
          </cell>
          <cell r="E1315" t="str">
            <v>Commercial</v>
          </cell>
          <cell r="F1315" t="str">
            <v>Intel</v>
          </cell>
          <cell r="G1315" t="str">
            <v>Gemini Lake</v>
          </cell>
          <cell r="H1315" t="str">
            <v>Int</v>
          </cell>
          <cell r="I1315">
            <v>11</v>
          </cell>
          <cell r="J1315" t="str">
            <v>1366x768</v>
          </cell>
          <cell r="K1315" t="str">
            <v>Touch</v>
          </cell>
          <cell r="L1315" t="str">
            <v>Budget</v>
          </cell>
          <cell r="M1315" t="str">
            <v>_10</v>
          </cell>
          <cell r="O1315">
            <v>1</v>
          </cell>
          <cell r="R1315">
            <v>1</v>
          </cell>
          <cell r="U1315">
            <v>1</v>
          </cell>
          <cell r="V1315">
            <v>1</v>
          </cell>
          <cell r="AE1315">
            <v>1</v>
          </cell>
        </row>
        <row r="1316">
          <cell r="C1316" t="str">
            <v>Probook 11 G2</v>
          </cell>
          <cell r="D1316" t="str">
            <v>Mini (&lt;12")</v>
          </cell>
          <cell r="E1316" t="str">
            <v>Commercial</v>
          </cell>
          <cell r="F1316" t="str">
            <v>Intel</v>
          </cell>
          <cell r="G1316" t="str">
            <v>Skylake</v>
          </cell>
          <cell r="H1316" t="str">
            <v>Int</v>
          </cell>
          <cell r="I1316">
            <v>11</v>
          </cell>
          <cell r="J1316" t="str">
            <v>1366x768</v>
          </cell>
          <cell r="L1316" t="str">
            <v>Standard</v>
          </cell>
          <cell r="M1316" t="str">
            <v>_1</v>
          </cell>
          <cell r="P1316">
            <v>1</v>
          </cell>
          <cell r="R1316">
            <v>1</v>
          </cell>
          <cell r="V1316">
            <v>1</v>
          </cell>
          <cell r="AE1316">
            <v>1</v>
          </cell>
        </row>
        <row r="1317">
          <cell r="C1317" t="str">
            <v>ProBook 430 G2</v>
          </cell>
          <cell r="D1317" t="str">
            <v>Light (13"-14")</v>
          </cell>
          <cell r="E1317" t="str">
            <v>Commercial</v>
          </cell>
          <cell r="F1317" t="str">
            <v>Intel</v>
          </cell>
          <cell r="G1317" t="str">
            <v>Broadwell</v>
          </cell>
          <cell r="H1317" t="str">
            <v>Int</v>
          </cell>
          <cell r="I1317">
            <v>13</v>
          </cell>
          <cell r="J1317" t="str">
            <v>1366x768</v>
          </cell>
          <cell r="L1317" t="str">
            <v>Standard</v>
          </cell>
          <cell r="M1317" t="str">
            <v>_1</v>
          </cell>
          <cell r="P1317">
            <v>1</v>
          </cell>
          <cell r="R1317">
            <v>1</v>
          </cell>
          <cell r="W1317">
            <v>1</v>
          </cell>
          <cell r="AC1317">
            <v>1</v>
          </cell>
          <cell r="AE1317">
            <v>1</v>
          </cell>
          <cell r="AI1317">
            <v>1</v>
          </cell>
        </row>
        <row r="1318">
          <cell r="C1318" t="str">
            <v>ProBook 430 G3</v>
          </cell>
          <cell r="D1318" t="str">
            <v>Light (13"-14")</v>
          </cell>
          <cell r="E1318" t="str">
            <v>Commercial</v>
          </cell>
          <cell r="F1318" t="str">
            <v>Intel</v>
          </cell>
          <cell r="G1318" t="str">
            <v>Skylake</v>
          </cell>
          <cell r="H1318" t="str">
            <v>Int</v>
          </cell>
          <cell r="I1318">
            <v>13</v>
          </cell>
          <cell r="J1318" t="str">
            <v>1366x768</v>
          </cell>
          <cell r="L1318" t="str">
            <v>Standard</v>
          </cell>
          <cell r="M1318" t="str">
            <v>_1</v>
          </cell>
          <cell r="P1318">
            <v>1</v>
          </cell>
          <cell r="R1318">
            <v>1</v>
          </cell>
          <cell r="W1318">
            <v>1</v>
          </cell>
          <cell r="AC1318">
            <v>1</v>
          </cell>
          <cell r="AE1318">
            <v>1</v>
          </cell>
          <cell r="AI1318">
            <v>1</v>
          </cell>
        </row>
        <row r="1319">
          <cell r="C1319" t="str">
            <v>ProBook 430 G4</v>
          </cell>
          <cell r="D1319" t="str">
            <v>Light (13"-14")</v>
          </cell>
          <cell r="E1319" t="str">
            <v>Commercial</v>
          </cell>
          <cell r="F1319" t="str">
            <v>Intel</v>
          </cell>
          <cell r="G1319" t="str">
            <v>Kaby Lake</v>
          </cell>
          <cell r="H1319" t="str">
            <v>Int</v>
          </cell>
          <cell r="I1319">
            <v>13</v>
          </cell>
          <cell r="J1319" t="str">
            <v>1366x768/1920x1080</v>
          </cell>
          <cell r="L1319" t="str">
            <v>Standard</v>
          </cell>
          <cell r="M1319" t="str">
            <v>_1</v>
          </cell>
          <cell r="P1319">
            <v>1</v>
          </cell>
          <cell r="R1319">
            <v>1</v>
          </cell>
          <cell r="W1319">
            <v>1</v>
          </cell>
          <cell r="AC1319">
            <v>1</v>
          </cell>
          <cell r="AE1319">
            <v>1</v>
          </cell>
          <cell r="AI1319">
            <v>1</v>
          </cell>
        </row>
        <row r="1320">
          <cell r="C1320" t="str">
            <v>ProBook 430 G5</v>
          </cell>
          <cell r="D1320" t="str">
            <v>Light (13"-14")</v>
          </cell>
          <cell r="E1320" t="str">
            <v>Commercial</v>
          </cell>
          <cell r="F1320" t="str">
            <v>Intel</v>
          </cell>
          <cell r="G1320" t="str">
            <v>Kaby Lake Refresh</v>
          </cell>
          <cell r="H1320" t="str">
            <v>Int</v>
          </cell>
          <cell r="I1320">
            <v>13</v>
          </cell>
          <cell r="J1320" t="str">
            <v>1366x768/1920x1080</v>
          </cell>
          <cell r="L1320" t="str">
            <v>Standard</v>
          </cell>
          <cell r="M1320" t="str">
            <v>_1</v>
          </cell>
          <cell r="P1320">
            <v>1</v>
          </cell>
          <cell r="R1320">
            <v>1</v>
          </cell>
          <cell r="W1320">
            <v>1</v>
          </cell>
          <cell r="AC1320">
            <v>1</v>
          </cell>
          <cell r="AE1320">
            <v>1</v>
          </cell>
          <cell r="AI1320">
            <v>1</v>
          </cell>
        </row>
        <row r="1321">
          <cell r="C1321" t="str">
            <v>ProBook 430 G6</v>
          </cell>
          <cell r="D1321" t="str">
            <v>Light (13"-14")</v>
          </cell>
          <cell r="E1321" t="str">
            <v>Commercial</v>
          </cell>
          <cell r="F1321" t="str">
            <v>Intel</v>
          </cell>
          <cell r="G1321" t="str">
            <v>Whiskey Lake</v>
          </cell>
          <cell r="H1321" t="str">
            <v>Int</v>
          </cell>
          <cell r="I1321">
            <v>13</v>
          </cell>
          <cell r="J1321" t="str">
            <v>1920x1080</v>
          </cell>
          <cell r="L1321" t="str">
            <v>Standard</v>
          </cell>
          <cell r="M1321" t="str">
            <v>_1</v>
          </cell>
          <cell r="P1321">
            <v>1</v>
          </cell>
          <cell r="R1321">
            <v>1</v>
          </cell>
          <cell r="W1321">
            <v>1</v>
          </cell>
          <cell r="AC1321">
            <v>1</v>
          </cell>
          <cell r="AE1321">
            <v>1</v>
          </cell>
          <cell r="AI1321">
            <v>1</v>
          </cell>
        </row>
        <row r="1322">
          <cell r="C1322" t="str">
            <v>ProBook 430 G7</v>
          </cell>
          <cell r="D1322" t="str">
            <v>Light (13"-14")</v>
          </cell>
          <cell r="E1322" t="str">
            <v>Commercial</v>
          </cell>
          <cell r="F1322" t="str">
            <v>Intel</v>
          </cell>
          <cell r="G1322" t="str">
            <v>Comet Lake</v>
          </cell>
          <cell r="H1322" t="str">
            <v>Int</v>
          </cell>
          <cell r="I1322">
            <v>13</v>
          </cell>
          <cell r="J1322" t="str">
            <v>1920x1080</v>
          </cell>
          <cell r="L1322" t="str">
            <v>Standard</v>
          </cell>
          <cell r="M1322" t="str">
            <v>_4</v>
          </cell>
          <cell r="P1322">
            <v>1</v>
          </cell>
          <cell r="R1322">
            <v>1</v>
          </cell>
          <cell r="W1322">
            <v>1</v>
          </cell>
          <cell r="AC1322">
            <v>1</v>
          </cell>
          <cell r="AE1322">
            <v>1</v>
          </cell>
          <cell r="AI1322">
            <v>1</v>
          </cell>
        </row>
        <row r="1323">
          <cell r="C1323" t="str">
            <v>ProBook 430 G8</v>
          </cell>
          <cell r="D1323" t="str">
            <v>Light (13"-14")</v>
          </cell>
          <cell r="E1323" t="str">
            <v>Commercial</v>
          </cell>
          <cell r="F1323" t="str">
            <v>Intel</v>
          </cell>
          <cell r="G1323" t="str">
            <v>Tiger Lake</v>
          </cell>
          <cell r="H1323" t="str">
            <v>Int</v>
          </cell>
          <cell r="I1323">
            <v>13</v>
          </cell>
          <cell r="J1323" t="str">
            <v>1920x1080</v>
          </cell>
          <cell r="L1323" t="str">
            <v>Standard</v>
          </cell>
          <cell r="M1323" t="str">
            <v>_13</v>
          </cell>
          <cell r="P1323">
            <v>1</v>
          </cell>
          <cell r="R1323">
            <v>1</v>
          </cell>
          <cell r="W1323">
            <v>1</v>
          </cell>
          <cell r="AC1323">
            <v>1</v>
          </cell>
          <cell r="AE1323">
            <v>1</v>
          </cell>
          <cell r="AI1323">
            <v>1</v>
          </cell>
        </row>
        <row r="1324">
          <cell r="C1324" t="str">
            <v>ProBook x360 435 G7</v>
          </cell>
          <cell r="D1324" t="str">
            <v>Light (13"-14")</v>
          </cell>
          <cell r="E1324" t="str">
            <v>Commercial</v>
          </cell>
          <cell r="F1324" t="str">
            <v>AMD</v>
          </cell>
          <cell r="G1324" t="str">
            <v>Renior</v>
          </cell>
          <cell r="H1324" t="str">
            <v>Int</v>
          </cell>
          <cell r="I1324">
            <v>13</v>
          </cell>
          <cell r="J1324" t="str">
            <v>1920x1080</v>
          </cell>
          <cell r="K1324" t="str">
            <v>Touch</v>
          </cell>
          <cell r="L1324" t="str">
            <v>Standard</v>
          </cell>
          <cell r="M1324" t="str">
            <v>_10</v>
          </cell>
          <cell r="P1324">
            <v>1</v>
          </cell>
          <cell r="R1324">
            <v>1</v>
          </cell>
          <cell r="U1324">
            <v>1</v>
          </cell>
          <cell r="W1324">
            <v>1</v>
          </cell>
          <cell r="AC1324">
            <v>1</v>
          </cell>
          <cell r="AE1324">
            <v>1</v>
          </cell>
          <cell r="AI1324">
            <v>1</v>
          </cell>
        </row>
        <row r="1325">
          <cell r="C1325" t="str">
            <v>ProBook x360 435 G8</v>
          </cell>
          <cell r="D1325" t="str">
            <v>Light (13"-14")</v>
          </cell>
          <cell r="E1325" t="str">
            <v>Commercial</v>
          </cell>
          <cell r="F1325" t="str">
            <v>AMD</v>
          </cell>
          <cell r="G1325" t="str">
            <v>Lucienne</v>
          </cell>
          <cell r="H1325" t="str">
            <v>Int</v>
          </cell>
          <cell r="I1325">
            <v>13</v>
          </cell>
          <cell r="J1325" t="str">
            <v>1920x1080</v>
          </cell>
          <cell r="K1325" t="str">
            <v>Touch</v>
          </cell>
          <cell r="L1325" t="str">
            <v>Standard</v>
          </cell>
          <cell r="M1325" t="str">
            <v>_17</v>
          </cell>
          <cell r="P1325">
            <v>1</v>
          </cell>
          <cell r="R1325">
            <v>1</v>
          </cell>
          <cell r="U1325">
            <v>1</v>
          </cell>
          <cell r="W1325">
            <v>1</v>
          </cell>
          <cell r="AC1325">
            <v>1</v>
          </cell>
          <cell r="AE1325">
            <v>1</v>
          </cell>
          <cell r="AI1325">
            <v>1</v>
          </cell>
        </row>
        <row r="1326">
          <cell r="C1326" t="str">
            <v>ProBook 440 G3</v>
          </cell>
          <cell r="D1326" t="str">
            <v>Light (13"-14")</v>
          </cell>
          <cell r="E1326" t="str">
            <v>Commercial</v>
          </cell>
          <cell r="F1326" t="str">
            <v>Intel</v>
          </cell>
          <cell r="G1326" t="str">
            <v>Skylake</v>
          </cell>
          <cell r="H1326" t="str">
            <v>Int/R7 M340</v>
          </cell>
          <cell r="I1326">
            <v>14</v>
          </cell>
          <cell r="J1326" t="str">
            <v>1366x768/1920x1080</v>
          </cell>
          <cell r="L1326" t="str">
            <v>Standard</v>
          </cell>
          <cell r="M1326" t="str">
            <v>_1</v>
          </cell>
          <cell r="P1326">
            <v>1</v>
          </cell>
          <cell r="R1326">
            <v>1</v>
          </cell>
          <cell r="T1326">
            <v>1</v>
          </cell>
          <cell r="W1326">
            <v>1</v>
          </cell>
          <cell r="AC1326">
            <v>1</v>
          </cell>
          <cell r="AG1326">
            <v>1</v>
          </cell>
          <cell r="AI1326">
            <v>1</v>
          </cell>
        </row>
        <row r="1327">
          <cell r="C1327" t="str">
            <v>ProBook 440 G4</v>
          </cell>
          <cell r="D1327" t="str">
            <v>Light (13"-14")</v>
          </cell>
          <cell r="E1327" t="str">
            <v>Commercial</v>
          </cell>
          <cell r="F1327" t="str">
            <v>Intel</v>
          </cell>
          <cell r="G1327" t="str">
            <v>Kaby Lake</v>
          </cell>
          <cell r="H1327" t="str">
            <v>Int</v>
          </cell>
          <cell r="I1327">
            <v>14</v>
          </cell>
          <cell r="J1327" t="str">
            <v>1366x768/1920x1080</v>
          </cell>
          <cell r="L1327" t="str">
            <v>Standard</v>
          </cell>
          <cell r="M1327" t="str">
            <v>_1</v>
          </cell>
          <cell r="P1327">
            <v>1</v>
          </cell>
          <cell r="R1327">
            <v>1</v>
          </cell>
          <cell r="W1327">
            <v>1</v>
          </cell>
          <cell r="AC1327">
            <v>1</v>
          </cell>
          <cell r="AF1327">
            <v>1</v>
          </cell>
          <cell r="AI1327">
            <v>1</v>
          </cell>
        </row>
        <row r="1328">
          <cell r="C1328" t="str">
            <v>ProBook 440 G5</v>
          </cell>
          <cell r="D1328" t="str">
            <v>Light (13"-14")</v>
          </cell>
          <cell r="E1328" t="str">
            <v>Commercial</v>
          </cell>
          <cell r="F1328" t="str">
            <v>Intel</v>
          </cell>
          <cell r="G1328" t="str">
            <v>Kaby Lake Refresh</v>
          </cell>
          <cell r="H1328" t="str">
            <v>Int</v>
          </cell>
          <cell r="I1328">
            <v>14</v>
          </cell>
          <cell r="J1328" t="str">
            <v>1366x768/1920x1080</v>
          </cell>
          <cell r="L1328" t="str">
            <v>Standard</v>
          </cell>
          <cell r="M1328" t="str">
            <v>_1</v>
          </cell>
          <cell r="P1328">
            <v>1</v>
          </cell>
          <cell r="R1328">
            <v>1</v>
          </cell>
          <cell r="W1328">
            <v>1</v>
          </cell>
          <cell r="AC1328">
            <v>1</v>
          </cell>
          <cell r="AF1328">
            <v>1</v>
          </cell>
          <cell r="AI1328">
            <v>1</v>
          </cell>
        </row>
        <row r="1329">
          <cell r="C1329" t="str">
            <v>ProBook 440 G6</v>
          </cell>
          <cell r="D1329" t="str">
            <v>Light (13"-14")</v>
          </cell>
          <cell r="E1329" t="str">
            <v>Commercial</v>
          </cell>
          <cell r="F1329" t="str">
            <v>Intel</v>
          </cell>
          <cell r="G1329" t="str">
            <v>Whiskey Lake</v>
          </cell>
          <cell r="H1329" t="str">
            <v>Int</v>
          </cell>
          <cell r="I1329">
            <v>14</v>
          </cell>
          <cell r="J1329" t="str">
            <v>1366x768/1920x1080</v>
          </cell>
          <cell r="L1329" t="str">
            <v>Standard</v>
          </cell>
          <cell r="M1329" t="str">
            <v>_1</v>
          </cell>
          <cell r="P1329">
            <v>1</v>
          </cell>
          <cell r="R1329">
            <v>1</v>
          </cell>
          <cell r="W1329">
            <v>1</v>
          </cell>
          <cell r="AC1329">
            <v>1</v>
          </cell>
          <cell r="AF1329">
            <v>1</v>
          </cell>
          <cell r="AI1329">
            <v>1</v>
          </cell>
        </row>
        <row r="1330">
          <cell r="C1330" t="str">
            <v>ProBook 440 G7</v>
          </cell>
          <cell r="D1330" t="str">
            <v>Light (13"-14")</v>
          </cell>
          <cell r="E1330" t="str">
            <v>Commercial</v>
          </cell>
          <cell r="F1330" t="str">
            <v>Intel</v>
          </cell>
          <cell r="G1330" t="str">
            <v>Comet Lake</v>
          </cell>
          <cell r="H1330" t="str">
            <v>Int</v>
          </cell>
          <cell r="I1330">
            <v>14</v>
          </cell>
          <cell r="J1330" t="str">
            <v>1366x768/1920x1080</v>
          </cell>
          <cell r="L1330" t="str">
            <v>Standard</v>
          </cell>
          <cell r="M1330" t="str">
            <v>_4</v>
          </cell>
          <cell r="P1330">
            <v>1</v>
          </cell>
          <cell r="R1330">
            <v>1</v>
          </cell>
          <cell r="W1330">
            <v>1</v>
          </cell>
          <cell r="AC1330">
            <v>1</v>
          </cell>
          <cell r="AF1330">
            <v>1</v>
          </cell>
          <cell r="AI1330">
            <v>1</v>
          </cell>
        </row>
        <row r="1331">
          <cell r="C1331" t="str">
            <v>ProBook 440 G8</v>
          </cell>
          <cell r="D1331" t="str">
            <v>Light (13"-14")</v>
          </cell>
          <cell r="E1331" t="str">
            <v>Commercial</v>
          </cell>
          <cell r="F1331" t="str">
            <v>Intel</v>
          </cell>
          <cell r="G1331" t="str">
            <v>Tiger Lake</v>
          </cell>
          <cell r="H1331" t="str">
            <v>Int</v>
          </cell>
          <cell r="I1331">
            <v>14</v>
          </cell>
          <cell r="J1331" t="str">
            <v>1920x1080</v>
          </cell>
          <cell r="L1331" t="str">
            <v>Standard</v>
          </cell>
          <cell r="M1331" t="str">
            <v>_13</v>
          </cell>
          <cell r="P1331">
            <v>1</v>
          </cell>
          <cell r="R1331">
            <v>1</v>
          </cell>
          <cell r="W1331">
            <v>1</v>
          </cell>
          <cell r="AC1331">
            <v>1</v>
          </cell>
          <cell r="AF1331">
            <v>1</v>
          </cell>
          <cell r="AI1331">
            <v>1</v>
          </cell>
        </row>
        <row r="1332">
          <cell r="C1332" t="str">
            <v>ProBook 445 G6</v>
          </cell>
          <cell r="D1332" t="str">
            <v>Light (13"-14")</v>
          </cell>
          <cell r="E1332" t="str">
            <v>Commercial</v>
          </cell>
          <cell r="F1332" t="str">
            <v>AMD</v>
          </cell>
          <cell r="G1332" t="str">
            <v>Ryzen</v>
          </cell>
          <cell r="H1332" t="str">
            <v>Int</v>
          </cell>
          <cell r="I1332">
            <v>14</v>
          </cell>
          <cell r="J1332" t="str">
            <v>1366x768/1920x1080</v>
          </cell>
          <cell r="L1332" t="str">
            <v>Standard</v>
          </cell>
          <cell r="M1332" t="str">
            <v>_1</v>
          </cell>
          <cell r="P1332">
            <v>1</v>
          </cell>
          <cell r="R1332">
            <v>1</v>
          </cell>
          <cell r="W1332">
            <v>1</v>
          </cell>
          <cell r="AC1332">
            <v>1</v>
          </cell>
          <cell r="AF1332">
            <v>1</v>
          </cell>
          <cell r="AI1332">
            <v>1</v>
          </cell>
        </row>
        <row r="1333">
          <cell r="C1333" t="str">
            <v>ProBook 445 G7</v>
          </cell>
          <cell r="D1333" t="str">
            <v>Light (13"-14")</v>
          </cell>
          <cell r="E1333" t="str">
            <v>Commercial</v>
          </cell>
          <cell r="F1333" t="str">
            <v>AMD</v>
          </cell>
          <cell r="G1333" t="str">
            <v>Renior</v>
          </cell>
          <cell r="H1333" t="str">
            <v>Int</v>
          </cell>
          <cell r="I1333">
            <v>14</v>
          </cell>
          <cell r="J1333" t="str">
            <v>1920x1080</v>
          </cell>
          <cell r="L1333" t="str">
            <v>Standard</v>
          </cell>
          <cell r="M1333" t="str">
            <v>_7</v>
          </cell>
          <cell r="N1333" t="str">
            <v>7 20</v>
          </cell>
          <cell r="P1333">
            <v>1</v>
          </cell>
          <cell r="R1333">
            <v>1</v>
          </cell>
          <cell r="W1333">
            <v>1</v>
          </cell>
          <cell r="AC1333">
            <v>1</v>
          </cell>
          <cell r="AF1333">
            <v>1</v>
          </cell>
          <cell r="AI1333">
            <v>1</v>
          </cell>
        </row>
        <row r="1334">
          <cell r="C1334" t="str">
            <v>ProBook 445R G6</v>
          </cell>
          <cell r="D1334" t="str">
            <v>Light (13"-14")</v>
          </cell>
          <cell r="E1334" t="str">
            <v>Commercial</v>
          </cell>
          <cell r="F1334" t="str">
            <v>AMD</v>
          </cell>
          <cell r="G1334" t="str">
            <v>Picasso</v>
          </cell>
          <cell r="H1334" t="str">
            <v>Int</v>
          </cell>
          <cell r="I1334">
            <v>14</v>
          </cell>
          <cell r="J1334" t="str">
            <v>1920x1080</v>
          </cell>
          <cell r="L1334" t="str">
            <v>Standard</v>
          </cell>
          <cell r="M1334" t="str">
            <v>_1</v>
          </cell>
          <cell r="P1334">
            <v>1</v>
          </cell>
          <cell r="R1334">
            <v>1</v>
          </cell>
          <cell r="W1334">
            <v>1</v>
          </cell>
          <cell r="AC1334">
            <v>1</v>
          </cell>
          <cell r="AF1334">
            <v>1</v>
          </cell>
          <cell r="AI1334">
            <v>1</v>
          </cell>
        </row>
        <row r="1335">
          <cell r="C1335" t="str">
            <v>ProBook 445R G7</v>
          </cell>
          <cell r="D1335" t="str">
            <v>Light (13"-14")</v>
          </cell>
          <cell r="E1335" t="str">
            <v>Commercial</v>
          </cell>
          <cell r="F1335" t="str">
            <v>AMD</v>
          </cell>
          <cell r="G1335" t="str">
            <v>Renior</v>
          </cell>
          <cell r="H1335" t="str">
            <v>Int</v>
          </cell>
          <cell r="I1335">
            <v>14</v>
          </cell>
          <cell r="J1335" t="str">
            <v>1920x1080</v>
          </cell>
          <cell r="L1335" t="str">
            <v>Standard</v>
          </cell>
          <cell r="M1335" t="str">
            <v>_10</v>
          </cell>
          <cell r="P1335">
            <v>1</v>
          </cell>
          <cell r="R1335">
            <v>1</v>
          </cell>
          <cell r="W1335">
            <v>1</v>
          </cell>
          <cell r="AC1335">
            <v>1</v>
          </cell>
          <cell r="AF1335">
            <v>1</v>
          </cell>
          <cell r="AI1335">
            <v>1</v>
          </cell>
        </row>
        <row r="1336">
          <cell r="C1336" t="str">
            <v>ProBook 450 G3</v>
          </cell>
          <cell r="D1336" t="str">
            <v>Full Size MS (15"&gt;, Mainstream Ex. GPU)</v>
          </cell>
          <cell r="E1336" t="str">
            <v>Commercial</v>
          </cell>
          <cell r="F1336" t="str">
            <v>Intel</v>
          </cell>
          <cell r="G1336" t="str">
            <v>Broadwell</v>
          </cell>
          <cell r="H1336" t="str">
            <v>Int/R5 M255</v>
          </cell>
          <cell r="I1336">
            <v>15</v>
          </cell>
          <cell r="J1336" t="str">
            <v>1366x768/1920x1080</v>
          </cell>
          <cell r="L1336" t="str">
            <v>Standard</v>
          </cell>
          <cell r="M1336" t="str">
            <v>_1</v>
          </cell>
          <cell r="P1336">
            <v>1</v>
          </cell>
          <cell r="R1336">
            <v>1</v>
          </cell>
          <cell r="S1336">
            <v>1</v>
          </cell>
          <cell r="X1336">
            <v>1</v>
          </cell>
          <cell r="AC1336">
            <v>1</v>
          </cell>
          <cell r="AF1336">
            <v>1</v>
          </cell>
          <cell r="AG1336">
            <v>1</v>
          </cell>
        </row>
        <row r="1337">
          <cell r="C1337" t="str">
            <v>ProBook 450 G4</v>
          </cell>
          <cell r="D1337" t="str">
            <v>Full Size MS (15"&gt;, Mainstream Ex. GPU)</v>
          </cell>
          <cell r="E1337" t="str">
            <v>Commercial</v>
          </cell>
          <cell r="F1337" t="str">
            <v>Intel</v>
          </cell>
          <cell r="G1337" t="str">
            <v>Skylake</v>
          </cell>
          <cell r="H1337" t="str">
            <v>Int/R7 M340</v>
          </cell>
          <cell r="I1337">
            <v>15</v>
          </cell>
          <cell r="J1337" t="str">
            <v>1366x768/1920x1080</v>
          </cell>
          <cell r="L1337" t="str">
            <v>Standard</v>
          </cell>
          <cell r="M1337" t="str">
            <v>_1</v>
          </cell>
          <cell r="P1337">
            <v>1</v>
          </cell>
          <cell r="R1337">
            <v>1</v>
          </cell>
          <cell r="T1337">
            <v>1</v>
          </cell>
          <cell r="X1337">
            <v>1</v>
          </cell>
          <cell r="AC1337">
            <v>1</v>
          </cell>
          <cell r="AG1337">
            <v>1</v>
          </cell>
        </row>
        <row r="1338">
          <cell r="C1338" t="str">
            <v>ProBook 450 G5</v>
          </cell>
          <cell r="D1338" t="str">
            <v>Full Size MS (15"&gt;, Mainstream Ex. GPU)</v>
          </cell>
          <cell r="E1338" t="str">
            <v>Commercial</v>
          </cell>
          <cell r="F1338" t="str">
            <v>Intel</v>
          </cell>
          <cell r="G1338" t="str">
            <v>Kaby Lake</v>
          </cell>
          <cell r="H1338" t="str">
            <v>Int/GT930</v>
          </cell>
          <cell r="I1338">
            <v>15</v>
          </cell>
          <cell r="J1338" t="str">
            <v>1366x768/1920x1080</v>
          </cell>
          <cell r="L1338" t="str">
            <v>Standard</v>
          </cell>
          <cell r="M1338" t="str">
            <v>_1</v>
          </cell>
          <cell r="P1338">
            <v>1</v>
          </cell>
          <cell r="R1338">
            <v>1</v>
          </cell>
          <cell r="S1338">
            <v>1</v>
          </cell>
          <cell r="X1338">
            <v>1</v>
          </cell>
          <cell r="AC1338">
            <v>1</v>
          </cell>
          <cell r="AF1338">
            <v>1</v>
          </cell>
          <cell r="AG1338">
            <v>1</v>
          </cell>
        </row>
        <row r="1339">
          <cell r="C1339" t="str">
            <v>ProBook 450 G6</v>
          </cell>
          <cell r="D1339" t="str">
            <v>Full Size MS (15"&gt;, Mainstream Ex. GPU)</v>
          </cell>
          <cell r="E1339" t="str">
            <v>Commercial</v>
          </cell>
          <cell r="F1339" t="str">
            <v>Intel</v>
          </cell>
          <cell r="G1339" t="str">
            <v>Whiskey Lake</v>
          </cell>
          <cell r="H1339" t="str">
            <v>GT930</v>
          </cell>
          <cell r="I1339">
            <v>15</v>
          </cell>
          <cell r="J1339" t="str">
            <v>1920x1080</v>
          </cell>
          <cell r="L1339" t="str">
            <v>Standard</v>
          </cell>
          <cell r="M1339" t="str">
            <v>_1</v>
          </cell>
          <cell r="P1339">
            <v>1</v>
          </cell>
          <cell r="S1339">
            <v>1</v>
          </cell>
          <cell r="X1339">
            <v>1</v>
          </cell>
          <cell r="AC1339">
            <v>1</v>
          </cell>
          <cell r="AG1339">
            <v>1</v>
          </cell>
        </row>
        <row r="1340">
          <cell r="C1340" t="str">
            <v>ProBook 450 G7</v>
          </cell>
          <cell r="D1340" t="str">
            <v>Full Size LE (15"&gt;, Int GPU)</v>
          </cell>
          <cell r="E1340" t="str">
            <v>Commercial</v>
          </cell>
          <cell r="F1340" t="str">
            <v>Intel</v>
          </cell>
          <cell r="G1340" t="str">
            <v>Comet Lake</v>
          </cell>
          <cell r="H1340" t="str">
            <v>Int</v>
          </cell>
          <cell r="I1340">
            <v>15</v>
          </cell>
          <cell r="J1340" t="str">
            <v>1920x1080</v>
          </cell>
          <cell r="L1340" t="str">
            <v>Standard</v>
          </cell>
          <cell r="M1340" t="str">
            <v>_4</v>
          </cell>
          <cell r="P1340">
            <v>1</v>
          </cell>
          <cell r="R1340">
            <v>1</v>
          </cell>
          <cell r="X1340">
            <v>1</v>
          </cell>
          <cell r="AC1340">
            <v>1</v>
          </cell>
          <cell r="AF1340">
            <v>1</v>
          </cell>
        </row>
        <row r="1341">
          <cell r="C1341" t="str">
            <v>ProBook 450 G8</v>
          </cell>
          <cell r="D1341" t="str">
            <v>Full Size LE (15"&gt;, Int GPU)</v>
          </cell>
          <cell r="E1341" t="str">
            <v>Commercial</v>
          </cell>
          <cell r="F1341" t="str">
            <v>Intel</v>
          </cell>
          <cell r="G1341" t="str">
            <v>Tiger Lake</v>
          </cell>
          <cell r="H1341" t="str">
            <v>Int</v>
          </cell>
          <cell r="I1341">
            <v>15</v>
          </cell>
          <cell r="J1341" t="str">
            <v>1920x1080</v>
          </cell>
          <cell r="L1341" t="str">
            <v>Standard</v>
          </cell>
          <cell r="M1341" t="str">
            <v>_12</v>
          </cell>
          <cell r="P1341">
            <v>1</v>
          </cell>
          <cell r="R1341">
            <v>1</v>
          </cell>
          <cell r="X1341">
            <v>1</v>
          </cell>
          <cell r="AC1341">
            <v>1</v>
          </cell>
          <cell r="AF1341">
            <v>1</v>
          </cell>
        </row>
        <row r="1342">
          <cell r="C1342" t="str">
            <v>ProBook 455 G4</v>
          </cell>
          <cell r="D1342" t="str">
            <v>Full Size LE (15"&gt;, Int GPU)</v>
          </cell>
          <cell r="E1342" t="str">
            <v>Commercial</v>
          </cell>
          <cell r="F1342" t="str">
            <v>AMD</v>
          </cell>
          <cell r="G1342" t="str">
            <v>Carrizo</v>
          </cell>
          <cell r="H1342" t="str">
            <v>Int</v>
          </cell>
          <cell r="I1342">
            <v>15</v>
          </cell>
          <cell r="J1342" t="str">
            <v>1366x768</v>
          </cell>
          <cell r="L1342" t="str">
            <v>Standard</v>
          </cell>
          <cell r="M1342" t="str">
            <v>_1</v>
          </cell>
          <cell r="P1342">
            <v>1</v>
          </cell>
          <cell r="R1342">
            <v>1</v>
          </cell>
          <cell r="X1342">
            <v>1</v>
          </cell>
          <cell r="AC1342">
            <v>1</v>
          </cell>
          <cell r="AF1342">
            <v>1</v>
          </cell>
        </row>
        <row r="1343">
          <cell r="C1343" t="str">
            <v>ProBook 455 G5</v>
          </cell>
          <cell r="D1343" t="str">
            <v>Full Size LE (15"&gt;, Int GPU)</v>
          </cell>
          <cell r="E1343" t="str">
            <v>Commercial</v>
          </cell>
          <cell r="F1343" t="str">
            <v>AMD</v>
          </cell>
          <cell r="G1343" t="str">
            <v>Bristol Ridge</v>
          </cell>
          <cell r="H1343" t="str">
            <v>Int</v>
          </cell>
          <cell r="I1343">
            <v>15</v>
          </cell>
          <cell r="J1343" t="str">
            <v>1366x768/1920x1080</v>
          </cell>
          <cell r="L1343" t="str">
            <v>Standard</v>
          </cell>
          <cell r="M1343" t="str">
            <v>_1</v>
          </cell>
          <cell r="P1343">
            <v>1</v>
          </cell>
          <cell r="R1343">
            <v>1</v>
          </cell>
          <cell r="X1343">
            <v>1</v>
          </cell>
          <cell r="AC1343">
            <v>1</v>
          </cell>
          <cell r="AF1343">
            <v>1</v>
          </cell>
        </row>
        <row r="1344">
          <cell r="C1344" t="str">
            <v>ProBook 455 G6</v>
          </cell>
          <cell r="D1344" t="str">
            <v>Full Size LE (15"&gt;, Int GPU)</v>
          </cell>
          <cell r="E1344" t="str">
            <v>Commercial</v>
          </cell>
          <cell r="F1344" t="str">
            <v>AMD</v>
          </cell>
          <cell r="G1344" t="str">
            <v>Ryzen</v>
          </cell>
          <cell r="H1344" t="str">
            <v>Int</v>
          </cell>
          <cell r="I1344">
            <v>15</v>
          </cell>
          <cell r="J1344" t="str">
            <v>1920x1080</v>
          </cell>
          <cell r="L1344" t="str">
            <v>Standard</v>
          </cell>
          <cell r="M1344" t="str">
            <v>_1</v>
          </cell>
          <cell r="P1344">
            <v>1</v>
          </cell>
          <cell r="R1344">
            <v>1</v>
          </cell>
          <cell r="X1344">
            <v>1</v>
          </cell>
          <cell r="AC1344">
            <v>1</v>
          </cell>
          <cell r="AF1344">
            <v>1</v>
          </cell>
        </row>
        <row r="1345">
          <cell r="C1345" t="str">
            <v>ProBook 455 G7</v>
          </cell>
          <cell r="D1345" t="str">
            <v>Full Size LE (15"&gt;, Int GPU)</v>
          </cell>
          <cell r="E1345" t="str">
            <v>Commercial</v>
          </cell>
          <cell r="F1345" t="str">
            <v>AMD</v>
          </cell>
          <cell r="G1345" t="str">
            <v>Renior</v>
          </cell>
          <cell r="H1345" t="str">
            <v>Int</v>
          </cell>
          <cell r="I1345">
            <v>15</v>
          </cell>
          <cell r="J1345" t="str">
            <v>1920x1080</v>
          </cell>
          <cell r="L1345" t="str">
            <v>Standard</v>
          </cell>
          <cell r="M1345" t="str">
            <v>_7</v>
          </cell>
          <cell r="P1345">
            <v>1</v>
          </cell>
          <cell r="R1345">
            <v>1</v>
          </cell>
          <cell r="X1345">
            <v>1</v>
          </cell>
          <cell r="AC1345">
            <v>1</v>
          </cell>
          <cell r="AF1345">
            <v>1</v>
          </cell>
        </row>
        <row r="1346">
          <cell r="C1346" t="str">
            <v>ProBook 455R G6</v>
          </cell>
          <cell r="D1346" t="str">
            <v>Full Size LE (15"&gt;, Int GPU)</v>
          </cell>
          <cell r="E1346" t="str">
            <v>Commercial</v>
          </cell>
          <cell r="F1346" t="str">
            <v>AMD</v>
          </cell>
          <cell r="G1346" t="str">
            <v>Picasso</v>
          </cell>
          <cell r="H1346" t="str">
            <v>Int</v>
          </cell>
          <cell r="I1346">
            <v>15</v>
          </cell>
          <cell r="J1346" t="str">
            <v>1920x1080</v>
          </cell>
          <cell r="L1346" t="str">
            <v>Standard</v>
          </cell>
          <cell r="M1346" t="str">
            <v>_1</v>
          </cell>
          <cell r="P1346">
            <v>1</v>
          </cell>
          <cell r="R1346">
            <v>1</v>
          </cell>
          <cell r="X1346">
            <v>1</v>
          </cell>
          <cell r="AC1346">
            <v>1</v>
          </cell>
          <cell r="AF1346">
            <v>1</v>
          </cell>
        </row>
        <row r="1347">
          <cell r="C1347" t="str">
            <v>ProBook 470 G4</v>
          </cell>
          <cell r="D1347" t="str">
            <v>Full Size GM (15"&gt; Gamer GPU)</v>
          </cell>
          <cell r="E1347" t="str">
            <v>Commercial</v>
          </cell>
          <cell r="F1347" t="str">
            <v>Intel</v>
          </cell>
          <cell r="G1347" t="str">
            <v>Skylake</v>
          </cell>
          <cell r="H1347" t="str">
            <v>R7 M340</v>
          </cell>
          <cell r="I1347">
            <v>17</v>
          </cell>
          <cell r="J1347" t="str">
            <v>1600x900/1920x1080</v>
          </cell>
          <cell r="L1347" t="str">
            <v>Standard</v>
          </cell>
          <cell r="M1347" t="str">
            <v>_1</v>
          </cell>
          <cell r="P1347">
            <v>1</v>
          </cell>
          <cell r="T1347">
            <v>1</v>
          </cell>
          <cell r="Y1347">
            <v>1</v>
          </cell>
          <cell r="AC1347">
            <v>1</v>
          </cell>
          <cell r="AG1347">
            <v>1</v>
          </cell>
        </row>
        <row r="1348">
          <cell r="C1348" t="str">
            <v>ProBook 470 G4</v>
          </cell>
          <cell r="D1348" t="str">
            <v>Full Size GM (15"&gt; Gamer GPU)</v>
          </cell>
          <cell r="E1348" t="str">
            <v>Commercial</v>
          </cell>
          <cell r="F1348" t="str">
            <v>Intel</v>
          </cell>
          <cell r="G1348" t="str">
            <v>Skylake</v>
          </cell>
          <cell r="H1348" t="str">
            <v>R7 M340</v>
          </cell>
          <cell r="I1348">
            <v>17</v>
          </cell>
          <cell r="J1348" t="str">
            <v>1600x900/1920x1080</v>
          </cell>
          <cell r="L1348" t="str">
            <v>Standard</v>
          </cell>
          <cell r="M1348" t="str">
            <v>_1</v>
          </cell>
          <cell r="P1348">
            <v>1</v>
          </cell>
          <cell r="T1348">
            <v>1</v>
          </cell>
          <cell r="Y1348">
            <v>1</v>
          </cell>
          <cell r="AC1348">
            <v>1</v>
          </cell>
          <cell r="AG1348">
            <v>1</v>
          </cell>
        </row>
        <row r="1349">
          <cell r="C1349" t="str">
            <v>ProBook 470 G5</v>
          </cell>
          <cell r="D1349" t="str">
            <v>Full Size MS (15"&gt;, Mainstream Ex. GPU)</v>
          </cell>
          <cell r="E1349" t="str">
            <v>Commercial</v>
          </cell>
          <cell r="F1349" t="str">
            <v>Intel</v>
          </cell>
          <cell r="G1349" t="str">
            <v>Kaby Lake</v>
          </cell>
          <cell r="H1349" t="str">
            <v>GT930</v>
          </cell>
          <cell r="I1349">
            <v>17</v>
          </cell>
          <cell r="J1349" t="str">
            <v>1920x1080</v>
          </cell>
          <cell r="L1349" t="str">
            <v>Standard</v>
          </cell>
          <cell r="M1349" t="str">
            <v>_1</v>
          </cell>
          <cell r="P1349">
            <v>1</v>
          </cell>
          <cell r="S1349">
            <v>1</v>
          </cell>
          <cell r="Y1349">
            <v>1</v>
          </cell>
          <cell r="AC1349">
            <v>1</v>
          </cell>
          <cell r="AG1349">
            <v>1</v>
          </cell>
        </row>
        <row r="1350">
          <cell r="C1350" t="str">
            <v>ProBook 470 G6</v>
          </cell>
          <cell r="D1350" t="str">
            <v>Full Size MS (15"&gt;, Mainstream Ex. GPU)</v>
          </cell>
          <cell r="E1350" t="str">
            <v>Commercial</v>
          </cell>
          <cell r="F1350" t="str">
            <v>Intel</v>
          </cell>
          <cell r="G1350" t="str">
            <v>Kaby Lake Refresh</v>
          </cell>
          <cell r="H1350" t="str">
            <v>GT930</v>
          </cell>
          <cell r="I1350">
            <v>17</v>
          </cell>
          <cell r="J1350" t="str">
            <v>1920x1080</v>
          </cell>
          <cell r="L1350" t="str">
            <v>Standard</v>
          </cell>
          <cell r="M1350" t="str">
            <v>_1</v>
          </cell>
          <cell r="P1350">
            <v>1</v>
          </cell>
          <cell r="S1350">
            <v>1</v>
          </cell>
          <cell r="Y1350">
            <v>1</v>
          </cell>
          <cell r="AC1350">
            <v>1</v>
          </cell>
          <cell r="AG1350">
            <v>1</v>
          </cell>
        </row>
        <row r="1351">
          <cell r="C1351" t="str">
            <v>ProBook 470 G7</v>
          </cell>
          <cell r="D1351" t="str">
            <v>Full Size MS (15"&gt;, Mainstream Ex. GPU)</v>
          </cell>
          <cell r="E1351" t="str">
            <v>Commercial</v>
          </cell>
          <cell r="F1351" t="str">
            <v>Intel</v>
          </cell>
          <cell r="G1351" t="str">
            <v>Comet Lake</v>
          </cell>
          <cell r="H1351" t="str">
            <v>Radeon 530</v>
          </cell>
          <cell r="I1351">
            <v>17</v>
          </cell>
          <cell r="J1351" t="str">
            <v>1920x1080</v>
          </cell>
          <cell r="L1351" t="str">
            <v>Standard</v>
          </cell>
          <cell r="M1351" t="str">
            <v>_2</v>
          </cell>
          <cell r="N1351" t="str">
            <v>2 20</v>
          </cell>
          <cell r="P1351">
            <v>1</v>
          </cell>
          <cell r="Y1351">
            <v>1</v>
          </cell>
          <cell r="AC1351">
            <v>1</v>
          </cell>
          <cell r="AG1351">
            <v>1</v>
          </cell>
        </row>
        <row r="1352">
          <cell r="C1352" t="str">
            <v>ProBook 630 G8</v>
          </cell>
          <cell r="D1352" t="str">
            <v>Light (13"-14")</v>
          </cell>
          <cell r="E1352" t="str">
            <v>Commercial</v>
          </cell>
          <cell r="F1352" t="str">
            <v>Intel</v>
          </cell>
          <cell r="G1352" t="str">
            <v>Tiger Lake</v>
          </cell>
          <cell r="H1352" t="str">
            <v>Int</v>
          </cell>
          <cell r="I1352">
            <v>13</v>
          </cell>
          <cell r="J1352" t="str">
            <v>1920x1080</v>
          </cell>
          <cell r="L1352" t="str">
            <v>Standard</v>
          </cell>
          <cell r="M1352" t="str">
            <v>_13</v>
          </cell>
          <cell r="P1352">
            <v>1</v>
          </cell>
          <cell r="R1352">
            <v>1</v>
          </cell>
          <cell r="W1352">
            <v>1</v>
          </cell>
          <cell r="AC1352">
            <v>1</v>
          </cell>
          <cell r="AE1352">
            <v>1</v>
          </cell>
          <cell r="AI1352">
            <v>1</v>
          </cell>
        </row>
        <row r="1353">
          <cell r="C1353" t="str">
            <v>ProBook 635 G7</v>
          </cell>
          <cell r="D1353" t="str">
            <v>Light (13"-14")</v>
          </cell>
          <cell r="E1353" t="str">
            <v>Commercial</v>
          </cell>
          <cell r="F1353" t="str">
            <v>AMD</v>
          </cell>
          <cell r="G1353" t="str">
            <v>Renior</v>
          </cell>
          <cell r="H1353" t="str">
            <v>Int</v>
          </cell>
          <cell r="I1353">
            <v>13</v>
          </cell>
          <cell r="J1353" t="str">
            <v>1920x1080</v>
          </cell>
          <cell r="L1353" t="str">
            <v>Standard</v>
          </cell>
          <cell r="M1353" t="str">
            <v>_13</v>
          </cell>
          <cell r="P1353">
            <v>1</v>
          </cell>
          <cell r="R1353">
            <v>1</v>
          </cell>
          <cell r="W1353">
            <v>1</v>
          </cell>
          <cell r="AC1353">
            <v>1</v>
          </cell>
          <cell r="AE1353">
            <v>1</v>
          </cell>
          <cell r="AI1353">
            <v>1</v>
          </cell>
        </row>
        <row r="1354">
          <cell r="C1354" t="str">
            <v>ProBook 640 G2</v>
          </cell>
          <cell r="D1354" t="str">
            <v>Light (13"-14")</v>
          </cell>
          <cell r="E1354" t="str">
            <v>Commercial</v>
          </cell>
          <cell r="F1354" t="str">
            <v>Intel</v>
          </cell>
          <cell r="G1354" t="str">
            <v>Skylake</v>
          </cell>
          <cell r="H1354" t="str">
            <v>Int</v>
          </cell>
          <cell r="I1354">
            <v>14</v>
          </cell>
          <cell r="J1354" t="str">
            <v>1366x768/1920x1080</v>
          </cell>
          <cell r="L1354" t="str">
            <v>Standard</v>
          </cell>
          <cell r="M1354" t="str">
            <v>_1</v>
          </cell>
          <cell r="P1354">
            <v>1</v>
          </cell>
          <cell r="R1354">
            <v>1</v>
          </cell>
          <cell r="W1354">
            <v>1</v>
          </cell>
          <cell r="AC1354">
            <v>1</v>
          </cell>
          <cell r="AF1354">
            <v>1</v>
          </cell>
          <cell r="AI1354">
            <v>1</v>
          </cell>
        </row>
        <row r="1355">
          <cell r="C1355" t="str">
            <v>ProBook 640 G3</v>
          </cell>
          <cell r="D1355" t="str">
            <v>Light (13"-14")</v>
          </cell>
          <cell r="E1355" t="str">
            <v>Commercial</v>
          </cell>
          <cell r="F1355" t="str">
            <v>Intel</v>
          </cell>
          <cell r="G1355" t="str">
            <v>Kaby Lake</v>
          </cell>
          <cell r="H1355" t="str">
            <v>Int</v>
          </cell>
          <cell r="I1355">
            <v>14</v>
          </cell>
          <cell r="J1355" t="str">
            <v>1366x768/1920x1080</v>
          </cell>
          <cell r="L1355" t="str">
            <v>Standard</v>
          </cell>
          <cell r="M1355" t="str">
            <v>_1</v>
          </cell>
          <cell r="P1355">
            <v>1</v>
          </cell>
          <cell r="R1355">
            <v>1</v>
          </cell>
          <cell r="W1355">
            <v>1</v>
          </cell>
          <cell r="AC1355">
            <v>1</v>
          </cell>
          <cell r="AF1355">
            <v>1</v>
          </cell>
          <cell r="AI1355">
            <v>1</v>
          </cell>
        </row>
        <row r="1356">
          <cell r="C1356" t="str">
            <v>ProBook 640 G4</v>
          </cell>
          <cell r="D1356" t="str">
            <v>Light (13"-14")</v>
          </cell>
          <cell r="E1356" t="str">
            <v>Commercial</v>
          </cell>
          <cell r="F1356" t="str">
            <v>Intel</v>
          </cell>
          <cell r="G1356" t="str">
            <v>Kaby Lake Refresh</v>
          </cell>
          <cell r="H1356" t="str">
            <v>Int</v>
          </cell>
          <cell r="I1356">
            <v>14</v>
          </cell>
          <cell r="J1356" t="str">
            <v>1920x1080</v>
          </cell>
          <cell r="L1356" t="str">
            <v>Standard</v>
          </cell>
          <cell r="M1356" t="str">
            <v>_1</v>
          </cell>
          <cell r="P1356">
            <v>1</v>
          </cell>
          <cell r="R1356">
            <v>1</v>
          </cell>
          <cell r="W1356">
            <v>1</v>
          </cell>
          <cell r="AC1356">
            <v>1</v>
          </cell>
          <cell r="AF1356">
            <v>1</v>
          </cell>
          <cell r="AI1356">
            <v>1</v>
          </cell>
        </row>
        <row r="1357">
          <cell r="C1357" t="str">
            <v>ProBook 640 G5</v>
          </cell>
          <cell r="D1357" t="str">
            <v>Light (13"-14")</v>
          </cell>
          <cell r="E1357" t="str">
            <v>Commercial</v>
          </cell>
          <cell r="F1357" t="str">
            <v>Intel</v>
          </cell>
          <cell r="G1357" t="str">
            <v>Whiskey Lake</v>
          </cell>
          <cell r="H1357" t="str">
            <v>Int</v>
          </cell>
          <cell r="I1357">
            <v>14</v>
          </cell>
          <cell r="J1357" t="str">
            <v>1920x1080</v>
          </cell>
          <cell r="L1357" t="str">
            <v>Standard</v>
          </cell>
          <cell r="M1357" t="str">
            <v>_1</v>
          </cell>
          <cell r="P1357">
            <v>1</v>
          </cell>
          <cell r="R1357">
            <v>1</v>
          </cell>
          <cell r="W1357">
            <v>1</v>
          </cell>
          <cell r="AC1357">
            <v>1</v>
          </cell>
          <cell r="AF1357">
            <v>1</v>
          </cell>
          <cell r="AI1357">
            <v>1</v>
          </cell>
        </row>
        <row r="1358">
          <cell r="C1358" t="str">
            <v>ProBook 640 G8</v>
          </cell>
          <cell r="D1358" t="str">
            <v>Light (13"-14")</v>
          </cell>
          <cell r="E1358" t="str">
            <v>Commercial</v>
          </cell>
          <cell r="F1358" t="str">
            <v>Intel</v>
          </cell>
          <cell r="G1358" t="str">
            <v>Tiger Lake</v>
          </cell>
          <cell r="H1358" t="str">
            <v>Int</v>
          </cell>
          <cell r="I1358">
            <v>14</v>
          </cell>
          <cell r="J1358" t="str">
            <v>1920x1080</v>
          </cell>
          <cell r="L1358" t="str">
            <v>Standard</v>
          </cell>
          <cell r="M1358" t="str">
            <v>_13</v>
          </cell>
          <cell r="P1358">
            <v>1</v>
          </cell>
          <cell r="R1358">
            <v>1</v>
          </cell>
          <cell r="W1358">
            <v>1</v>
          </cell>
          <cell r="AC1358">
            <v>1</v>
          </cell>
          <cell r="AF1358">
            <v>1</v>
          </cell>
          <cell r="AI1358">
            <v>1</v>
          </cell>
        </row>
        <row r="1359">
          <cell r="C1359" t="str">
            <v>ProBook 645 G2</v>
          </cell>
          <cell r="D1359" t="str">
            <v>Light (13"-14")</v>
          </cell>
          <cell r="E1359" t="str">
            <v>Commercial</v>
          </cell>
          <cell r="F1359" t="str">
            <v>AMD</v>
          </cell>
          <cell r="G1359" t="str">
            <v>Carrizo</v>
          </cell>
          <cell r="H1359" t="str">
            <v>Int</v>
          </cell>
          <cell r="I1359">
            <v>14</v>
          </cell>
          <cell r="J1359" t="str">
            <v>1920x1080</v>
          </cell>
          <cell r="L1359" t="str">
            <v>Standard</v>
          </cell>
          <cell r="M1359" t="str">
            <v>_1</v>
          </cell>
          <cell r="P1359">
            <v>1</v>
          </cell>
          <cell r="R1359">
            <v>1</v>
          </cell>
          <cell r="W1359">
            <v>1</v>
          </cell>
          <cell r="AC1359">
            <v>1</v>
          </cell>
          <cell r="AF1359">
            <v>1</v>
          </cell>
          <cell r="AI1359">
            <v>1</v>
          </cell>
        </row>
        <row r="1360">
          <cell r="C1360" t="str">
            <v>ProBook 645 G3</v>
          </cell>
          <cell r="D1360" t="str">
            <v>Light (13"-14")</v>
          </cell>
          <cell r="E1360" t="str">
            <v>Commercial</v>
          </cell>
          <cell r="F1360" t="str">
            <v>AMD</v>
          </cell>
          <cell r="G1360" t="str">
            <v>Bristol Ridge</v>
          </cell>
          <cell r="H1360" t="str">
            <v>Int</v>
          </cell>
          <cell r="I1360">
            <v>14</v>
          </cell>
          <cell r="J1360" t="str">
            <v>1920x1080</v>
          </cell>
          <cell r="L1360" t="str">
            <v>Standard</v>
          </cell>
          <cell r="M1360" t="str">
            <v>_1</v>
          </cell>
          <cell r="P1360">
            <v>1</v>
          </cell>
          <cell r="R1360">
            <v>1</v>
          </cell>
          <cell r="W1360">
            <v>1</v>
          </cell>
          <cell r="AC1360">
            <v>1</v>
          </cell>
          <cell r="AF1360">
            <v>1</v>
          </cell>
          <cell r="AI1360">
            <v>1</v>
          </cell>
        </row>
        <row r="1361">
          <cell r="C1361" t="str">
            <v>ProBook 645 G4</v>
          </cell>
          <cell r="D1361" t="str">
            <v>Light (13"-14")</v>
          </cell>
          <cell r="E1361" t="str">
            <v>Commercial</v>
          </cell>
          <cell r="F1361" t="str">
            <v>AMD</v>
          </cell>
          <cell r="G1361" t="str">
            <v>Ryzen</v>
          </cell>
          <cell r="H1361" t="str">
            <v>Int</v>
          </cell>
          <cell r="I1361">
            <v>14</v>
          </cell>
          <cell r="J1361" t="str">
            <v>1920x1080</v>
          </cell>
          <cell r="L1361" t="str">
            <v>Standard</v>
          </cell>
          <cell r="M1361" t="str">
            <v>_1</v>
          </cell>
          <cell r="P1361">
            <v>1</v>
          </cell>
          <cell r="R1361">
            <v>1</v>
          </cell>
          <cell r="W1361">
            <v>1</v>
          </cell>
          <cell r="AC1361">
            <v>1</v>
          </cell>
          <cell r="AF1361">
            <v>1</v>
          </cell>
          <cell r="AI1361">
            <v>1</v>
          </cell>
        </row>
        <row r="1362">
          <cell r="C1362" t="str">
            <v>ProBook 650 G2</v>
          </cell>
          <cell r="D1362" t="str">
            <v>Full Size LE (15"&gt;, Int GPU)</v>
          </cell>
          <cell r="E1362" t="str">
            <v>Commercial</v>
          </cell>
          <cell r="F1362" t="str">
            <v>Intel</v>
          </cell>
          <cell r="G1362" t="str">
            <v>Skylake</v>
          </cell>
          <cell r="H1362" t="str">
            <v>Int</v>
          </cell>
          <cell r="I1362">
            <v>15</v>
          </cell>
          <cell r="J1362" t="str">
            <v>1366x768/1920x1080</v>
          </cell>
          <cell r="L1362" t="str">
            <v>Standard</v>
          </cell>
          <cell r="M1362" t="str">
            <v>_1</v>
          </cell>
          <cell r="P1362">
            <v>1</v>
          </cell>
          <cell r="R1362">
            <v>1</v>
          </cell>
          <cell r="X1362">
            <v>1</v>
          </cell>
          <cell r="AC1362">
            <v>1</v>
          </cell>
          <cell r="AF1362">
            <v>1</v>
          </cell>
        </row>
        <row r="1363">
          <cell r="C1363" t="str">
            <v>ProBook 650 G3</v>
          </cell>
          <cell r="D1363" t="str">
            <v>Full Size LE (15"&gt;, Int GPU)</v>
          </cell>
          <cell r="E1363" t="str">
            <v>Commercial</v>
          </cell>
          <cell r="F1363" t="str">
            <v>Intel</v>
          </cell>
          <cell r="G1363" t="str">
            <v>Kaby Lake</v>
          </cell>
          <cell r="H1363" t="str">
            <v>Int</v>
          </cell>
          <cell r="I1363">
            <v>15</v>
          </cell>
          <cell r="J1363" t="str">
            <v>1366x768/1920x1080</v>
          </cell>
          <cell r="L1363" t="str">
            <v>Standard</v>
          </cell>
          <cell r="M1363" t="str">
            <v>_1</v>
          </cell>
          <cell r="P1363">
            <v>1</v>
          </cell>
          <cell r="R1363">
            <v>1</v>
          </cell>
          <cell r="X1363">
            <v>1</v>
          </cell>
          <cell r="AC1363">
            <v>1</v>
          </cell>
          <cell r="AF1363">
            <v>1</v>
          </cell>
        </row>
        <row r="1364">
          <cell r="C1364" t="str">
            <v>ProBook 650 G4</v>
          </cell>
          <cell r="D1364" t="str">
            <v>Full Size LE (15"&gt;, Int GPU)</v>
          </cell>
          <cell r="E1364" t="str">
            <v>Commercial</v>
          </cell>
          <cell r="F1364" t="str">
            <v>Intel</v>
          </cell>
          <cell r="G1364" t="str">
            <v>Kaby Lake Refresh</v>
          </cell>
          <cell r="H1364" t="str">
            <v>Int</v>
          </cell>
          <cell r="I1364">
            <v>15</v>
          </cell>
          <cell r="J1364" t="str">
            <v>1366x768/1920x1080</v>
          </cell>
          <cell r="L1364" t="str">
            <v>Standard</v>
          </cell>
          <cell r="M1364" t="str">
            <v>_1</v>
          </cell>
          <cell r="P1364">
            <v>1</v>
          </cell>
          <cell r="R1364">
            <v>1</v>
          </cell>
          <cell r="X1364">
            <v>1</v>
          </cell>
          <cell r="AC1364">
            <v>1</v>
          </cell>
          <cell r="AF1364">
            <v>1</v>
          </cell>
        </row>
        <row r="1365">
          <cell r="C1365" t="str">
            <v>ProBook 650 G5</v>
          </cell>
          <cell r="D1365" t="str">
            <v>Full Size LE (15"&gt;, Int GPU)</v>
          </cell>
          <cell r="E1365" t="str">
            <v>Commercial</v>
          </cell>
          <cell r="F1365" t="str">
            <v>Intel</v>
          </cell>
          <cell r="G1365" t="str">
            <v>Whiskey Lake</v>
          </cell>
          <cell r="H1365" t="str">
            <v>Int</v>
          </cell>
          <cell r="I1365">
            <v>15</v>
          </cell>
          <cell r="J1365" t="str">
            <v>1920x1080</v>
          </cell>
          <cell r="L1365" t="str">
            <v>Standard</v>
          </cell>
          <cell r="M1365" t="str">
            <v>_1</v>
          </cell>
          <cell r="P1365">
            <v>1</v>
          </cell>
          <cell r="R1365">
            <v>1</v>
          </cell>
          <cell r="X1365">
            <v>1</v>
          </cell>
          <cell r="AC1365">
            <v>1</v>
          </cell>
          <cell r="AF1365">
            <v>1</v>
          </cell>
        </row>
        <row r="1366">
          <cell r="C1366" t="str">
            <v>ProBook 650 G8</v>
          </cell>
          <cell r="D1366" t="str">
            <v>Full Size LE (15"&gt;, Int GPU)</v>
          </cell>
          <cell r="E1366" t="str">
            <v>Commercial</v>
          </cell>
          <cell r="F1366" t="str">
            <v>Intel</v>
          </cell>
          <cell r="G1366" t="str">
            <v>Tiger Lake</v>
          </cell>
          <cell r="H1366" t="str">
            <v>Int</v>
          </cell>
          <cell r="I1366">
            <v>15</v>
          </cell>
          <cell r="J1366" t="str">
            <v>1920x1080</v>
          </cell>
          <cell r="L1366" t="str">
            <v>Standard</v>
          </cell>
          <cell r="M1366" t="str">
            <v>_12</v>
          </cell>
          <cell r="P1366">
            <v>1</v>
          </cell>
          <cell r="R1366">
            <v>1</v>
          </cell>
          <cell r="X1366">
            <v>1</v>
          </cell>
          <cell r="AC1366">
            <v>1</v>
          </cell>
          <cell r="AF1366">
            <v>1</v>
          </cell>
        </row>
        <row r="1367">
          <cell r="C1367" t="str">
            <v>ProBook 655 G2</v>
          </cell>
          <cell r="D1367" t="str">
            <v>Full Size LE (15"&gt;, Int GPU)</v>
          </cell>
          <cell r="E1367" t="str">
            <v>Commercial</v>
          </cell>
          <cell r="F1367" t="str">
            <v>AMD</v>
          </cell>
          <cell r="G1367" t="str">
            <v>Carrizo</v>
          </cell>
          <cell r="H1367" t="str">
            <v>Int</v>
          </cell>
          <cell r="I1367">
            <v>15</v>
          </cell>
          <cell r="J1367" t="str">
            <v>1920x1080</v>
          </cell>
          <cell r="L1367" t="str">
            <v>Standard</v>
          </cell>
          <cell r="M1367" t="str">
            <v>_1</v>
          </cell>
          <cell r="P1367">
            <v>1</v>
          </cell>
          <cell r="R1367">
            <v>1</v>
          </cell>
          <cell r="X1367">
            <v>1</v>
          </cell>
          <cell r="AC1367">
            <v>1</v>
          </cell>
          <cell r="AF1367">
            <v>1</v>
          </cell>
        </row>
        <row r="1368">
          <cell r="C1368" t="str">
            <v>ProBook 655 G3</v>
          </cell>
          <cell r="D1368" t="str">
            <v>Full Size LE (15"&gt;, Int GPU)</v>
          </cell>
          <cell r="E1368" t="str">
            <v>Commercial</v>
          </cell>
          <cell r="F1368" t="str">
            <v>AMD</v>
          </cell>
          <cell r="G1368" t="str">
            <v>Carrizo</v>
          </cell>
          <cell r="H1368" t="str">
            <v>Int</v>
          </cell>
          <cell r="I1368">
            <v>15</v>
          </cell>
          <cell r="J1368" t="str">
            <v>1920x1080</v>
          </cell>
          <cell r="L1368" t="str">
            <v>Standard</v>
          </cell>
          <cell r="M1368" t="str">
            <v>_1</v>
          </cell>
          <cell r="P1368">
            <v>1</v>
          </cell>
          <cell r="R1368">
            <v>1</v>
          </cell>
          <cell r="X1368">
            <v>1</v>
          </cell>
          <cell r="AC1368">
            <v>1</v>
          </cell>
          <cell r="AF1368">
            <v>1</v>
          </cell>
        </row>
        <row r="1369">
          <cell r="C1369" t="str">
            <v>Probook x360 11 G1</v>
          </cell>
          <cell r="D1369" t="str">
            <v>Mini (&lt;12")</v>
          </cell>
          <cell r="E1369" t="str">
            <v>Commercial</v>
          </cell>
          <cell r="F1369" t="str">
            <v>Intel</v>
          </cell>
          <cell r="G1369" t="str">
            <v>Apollo Lake</v>
          </cell>
          <cell r="H1369" t="str">
            <v>Int</v>
          </cell>
          <cell r="I1369">
            <v>11</v>
          </cell>
          <cell r="J1369" t="str">
            <v>1366x768</v>
          </cell>
          <cell r="K1369" t="str">
            <v>Touch</v>
          </cell>
          <cell r="L1369" t="str">
            <v>Budget</v>
          </cell>
          <cell r="M1369" t="str">
            <v>_1</v>
          </cell>
          <cell r="O1369">
            <v>1</v>
          </cell>
          <cell r="R1369">
            <v>1</v>
          </cell>
          <cell r="U1369">
            <v>1</v>
          </cell>
          <cell r="V1369">
            <v>1</v>
          </cell>
          <cell r="AE1369">
            <v>1</v>
          </cell>
        </row>
        <row r="1370">
          <cell r="C1370" t="str">
            <v>Probook x360 11 G3</v>
          </cell>
          <cell r="D1370" t="str">
            <v>Mini (&lt;12")</v>
          </cell>
          <cell r="E1370" t="str">
            <v>Commercial</v>
          </cell>
          <cell r="F1370" t="str">
            <v>Intel</v>
          </cell>
          <cell r="G1370" t="str">
            <v>Gemini Lake</v>
          </cell>
          <cell r="H1370" t="str">
            <v>Int</v>
          </cell>
          <cell r="I1370">
            <v>11</v>
          </cell>
          <cell r="K1370" t="str">
            <v>Touch</v>
          </cell>
          <cell r="L1370" t="str">
            <v>Budget</v>
          </cell>
          <cell r="M1370" t="str">
            <v>_1</v>
          </cell>
          <cell r="O1370">
            <v>1</v>
          </cell>
          <cell r="R1370">
            <v>1</v>
          </cell>
          <cell r="U1370">
            <v>1</v>
          </cell>
          <cell r="V1370">
            <v>1</v>
          </cell>
          <cell r="AE1370">
            <v>1</v>
          </cell>
        </row>
        <row r="1371">
          <cell r="C1371" t="str">
            <v>Probook x360 11 G4</v>
          </cell>
          <cell r="D1371" t="str">
            <v>Mini (&lt;12")</v>
          </cell>
          <cell r="E1371" t="str">
            <v>Commercial</v>
          </cell>
          <cell r="F1371" t="str">
            <v>Intel</v>
          </cell>
          <cell r="G1371" t="str">
            <v>Amber Lake-Y</v>
          </cell>
          <cell r="H1371" t="str">
            <v>Int</v>
          </cell>
          <cell r="I1371">
            <v>11</v>
          </cell>
          <cell r="K1371" t="str">
            <v>Touch</v>
          </cell>
          <cell r="L1371" t="str">
            <v>Extra Mobile</v>
          </cell>
          <cell r="M1371" t="str">
            <v>_1</v>
          </cell>
          <cell r="R1371">
            <v>1</v>
          </cell>
          <cell r="U1371">
            <v>1</v>
          </cell>
          <cell r="V1371">
            <v>1</v>
          </cell>
          <cell r="AE1371">
            <v>1</v>
          </cell>
        </row>
        <row r="1372">
          <cell r="C1372" t="str">
            <v>Probook x360 11 G5</v>
          </cell>
          <cell r="D1372" t="str">
            <v>Mini (&lt;12")</v>
          </cell>
          <cell r="E1372" t="str">
            <v>Commercial</v>
          </cell>
          <cell r="F1372" t="str">
            <v>Intel</v>
          </cell>
          <cell r="G1372" t="str">
            <v>Gemini Lake</v>
          </cell>
          <cell r="H1372" t="str">
            <v>Int</v>
          </cell>
          <cell r="I1372">
            <v>11</v>
          </cell>
          <cell r="K1372" t="str">
            <v>Touch</v>
          </cell>
          <cell r="L1372" t="str">
            <v>Budget</v>
          </cell>
          <cell r="M1372" t="str">
            <v>_5</v>
          </cell>
          <cell r="N1372" t="str">
            <v>5 20</v>
          </cell>
          <cell r="O1372">
            <v>1</v>
          </cell>
          <cell r="R1372">
            <v>1</v>
          </cell>
          <cell r="U1372">
            <v>1</v>
          </cell>
          <cell r="V1372">
            <v>1</v>
          </cell>
          <cell r="AE1372">
            <v>1</v>
          </cell>
        </row>
        <row r="1373">
          <cell r="C1373" t="str">
            <v>ProBook x360 440 G1</v>
          </cell>
          <cell r="D1373" t="str">
            <v>Light (13"-14")</v>
          </cell>
          <cell r="E1373" t="str">
            <v>Commercial</v>
          </cell>
          <cell r="F1373" t="str">
            <v>Intel</v>
          </cell>
          <cell r="G1373" t="str">
            <v>Kaby Lake Refresh</v>
          </cell>
          <cell r="H1373" t="str">
            <v>Int</v>
          </cell>
          <cell r="I1373">
            <v>14</v>
          </cell>
          <cell r="J1373" t="str">
            <v>1920x1080</v>
          </cell>
          <cell r="K1373" t="str">
            <v>Touch</v>
          </cell>
          <cell r="L1373" t="str">
            <v>Standard</v>
          </cell>
          <cell r="M1373" t="str">
            <v>_1</v>
          </cell>
          <cell r="P1373">
            <v>1</v>
          </cell>
          <cell r="R1373">
            <v>1</v>
          </cell>
          <cell r="U1373">
            <v>1</v>
          </cell>
          <cell r="W1373">
            <v>1</v>
          </cell>
          <cell r="AI1373">
            <v>1</v>
          </cell>
        </row>
        <row r="1374">
          <cell r="C1374" t="str">
            <v>Spectre 13-af000</v>
          </cell>
          <cell r="D1374" t="str">
            <v>Light (13"-14")</v>
          </cell>
          <cell r="E1374" t="str">
            <v>Consumer</v>
          </cell>
          <cell r="F1374" t="str">
            <v>Intel</v>
          </cell>
          <cell r="G1374" t="str">
            <v>Kaby Lake Refresh</v>
          </cell>
          <cell r="H1374" t="str">
            <v>Int</v>
          </cell>
          <cell r="I1374">
            <v>13</v>
          </cell>
          <cell r="J1374" t="str">
            <v>1920x1080/3840x2160</v>
          </cell>
          <cell r="K1374" t="str">
            <v>Touch</v>
          </cell>
          <cell r="L1374" t="str">
            <v>Standard</v>
          </cell>
          <cell r="M1374" t="str">
            <v>_1</v>
          </cell>
          <cell r="P1374">
            <v>1</v>
          </cell>
          <cell r="R1374">
            <v>1</v>
          </cell>
          <cell r="W1374">
            <v>1</v>
          </cell>
          <cell r="AA1374">
            <v>1</v>
          </cell>
          <cell r="AE1374">
            <v>1</v>
          </cell>
          <cell r="AI1374">
            <v>1</v>
          </cell>
        </row>
        <row r="1375">
          <cell r="C1375" t="str">
            <v>Spectre 13-v000</v>
          </cell>
          <cell r="D1375" t="str">
            <v>Light (13"-14")</v>
          </cell>
          <cell r="E1375" t="str">
            <v>Consumer</v>
          </cell>
          <cell r="F1375" t="str">
            <v>Intel</v>
          </cell>
          <cell r="G1375" t="str">
            <v>Skylake</v>
          </cell>
          <cell r="H1375" t="str">
            <v>Int</v>
          </cell>
          <cell r="I1375">
            <v>13</v>
          </cell>
          <cell r="J1375" t="str">
            <v>1920x1080</v>
          </cell>
          <cell r="L1375" t="str">
            <v>Standard</v>
          </cell>
          <cell r="M1375" t="str">
            <v>_1</v>
          </cell>
          <cell r="P1375">
            <v>1</v>
          </cell>
          <cell r="R1375">
            <v>1</v>
          </cell>
          <cell r="W1375">
            <v>1</v>
          </cell>
          <cell r="AA1375">
            <v>1</v>
          </cell>
          <cell r="AE1375">
            <v>1</v>
          </cell>
          <cell r="AI1375">
            <v>1</v>
          </cell>
        </row>
        <row r="1376">
          <cell r="C1376" t="str">
            <v>Spectre 13-v100</v>
          </cell>
          <cell r="D1376" t="str">
            <v>Light (13"-14")</v>
          </cell>
          <cell r="E1376" t="str">
            <v>Consumer</v>
          </cell>
          <cell r="F1376" t="str">
            <v>Intel</v>
          </cell>
          <cell r="G1376" t="str">
            <v>Kaby Lake</v>
          </cell>
          <cell r="H1376" t="str">
            <v>Int</v>
          </cell>
          <cell r="I1376">
            <v>13</v>
          </cell>
          <cell r="J1376" t="str">
            <v>1920x1080</v>
          </cell>
          <cell r="L1376" t="str">
            <v>Standard</v>
          </cell>
          <cell r="M1376" t="str">
            <v>_1</v>
          </cell>
          <cell r="P1376">
            <v>1</v>
          </cell>
          <cell r="R1376">
            <v>1</v>
          </cell>
          <cell r="W1376">
            <v>1</v>
          </cell>
          <cell r="AA1376">
            <v>1</v>
          </cell>
          <cell r="AE1376">
            <v>1</v>
          </cell>
          <cell r="AI1376">
            <v>1</v>
          </cell>
        </row>
        <row r="1377">
          <cell r="C1377" t="str">
            <v>Spectre Folio 13-ak0000</v>
          </cell>
          <cell r="D1377" t="str">
            <v>Light (13"-14")</v>
          </cell>
          <cell r="E1377" t="str">
            <v>Consumer</v>
          </cell>
          <cell r="F1377" t="str">
            <v>Intel</v>
          </cell>
          <cell r="G1377" t="str">
            <v>Amber Lake-Y</v>
          </cell>
          <cell r="H1377" t="str">
            <v>Int</v>
          </cell>
          <cell r="I1377">
            <v>13</v>
          </cell>
          <cell r="J1377" t="str">
            <v>1920x1080</v>
          </cell>
          <cell r="K1377" t="str">
            <v>Touch</v>
          </cell>
          <cell r="L1377" t="str">
            <v>Extra Mobile</v>
          </cell>
          <cell r="M1377" t="str">
            <v>_1</v>
          </cell>
          <cell r="R1377">
            <v>1</v>
          </cell>
          <cell r="U1377">
            <v>1</v>
          </cell>
          <cell r="W1377">
            <v>1</v>
          </cell>
          <cell r="AA1377">
            <v>1</v>
          </cell>
          <cell r="AE1377">
            <v>1</v>
          </cell>
        </row>
        <row r="1378">
          <cell r="C1378" t="str">
            <v>Spectre Pro 13</v>
          </cell>
          <cell r="D1378" t="str">
            <v>Light (13"-14")</v>
          </cell>
          <cell r="E1378" t="str">
            <v>Consumer</v>
          </cell>
          <cell r="F1378" t="str">
            <v>Intel</v>
          </cell>
          <cell r="G1378" t="str">
            <v>Skylake</v>
          </cell>
          <cell r="H1378" t="str">
            <v>Int</v>
          </cell>
          <cell r="I1378">
            <v>13</v>
          </cell>
          <cell r="J1378" t="str">
            <v>1920x1080</v>
          </cell>
          <cell r="L1378" t="str">
            <v>Standard</v>
          </cell>
          <cell r="M1378" t="str">
            <v>_1</v>
          </cell>
          <cell r="P1378">
            <v>1</v>
          </cell>
          <cell r="R1378">
            <v>1</v>
          </cell>
          <cell r="W1378">
            <v>1</v>
          </cell>
          <cell r="AA1378">
            <v>1</v>
          </cell>
          <cell r="AE1378">
            <v>1</v>
          </cell>
          <cell r="AI1378">
            <v>1</v>
          </cell>
        </row>
        <row r="1379">
          <cell r="C1379" t="str">
            <v>Spectre Pro x360</v>
          </cell>
          <cell r="D1379" t="str">
            <v>Light (13"-14")</v>
          </cell>
          <cell r="E1379" t="str">
            <v>Consumer</v>
          </cell>
          <cell r="F1379" t="str">
            <v>Intel</v>
          </cell>
          <cell r="G1379" t="str">
            <v>Broadwell</v>
          </cell>
          <cell r="H1379" t="str">
            <v>Int</v>
          </cell>
          <cell r="I1379">
            <v>13</v>
          </cell>
          <cell r="J1379" t="str">
            <v>1920x1080</v>
          </cell>
          <cell r="K1379" t="str">
            <v>Touch</v>
          </cell>
          <cell r="L1379" t="str">
            <v>Standard</v>
          </cell>
          <cell r="M1379" t="str">
            <v>_1</v>
          </cell>
          <cell r="P1379">
            <v>1</v>
          </cell>
          <cell r="R1379">
            <v>1</v>
          </cell>
          <cell r="U1379">
            <v>1</v>
          </cell>
          <cell r="W1379">
            <v>1</v>
          </cell>
          <cell r="AA1379">
            <v>1</v>
          </cell>
          <cell r="AE1379">
            <v>1</v>
          </cell>
          <cell r="AI1379">
            <v>1</v>
          </cell>
        </row>
        <row r="1380">
          <cell r="C1380" t="str">
            <v>Spectre Pro x360 G2</v>
          </cell>
          <cell r="D1380" t="str">
            <v>Light (13"-14")</v>
          </cell>
          <cell r="E1380" t="str">
            <v>Consumer</v>
          </cell>
          <cell r="F1380" t="str">
            <v>Intel</v>
          </cell>
          <cell r="G1380" t="str">
            <v>Skylake</v>
          </cell>
          <cell r="H1380" t="str">
            <v>Int</v>
          </cell>
          <cell r="I1380">
            <v>13</v>
          </cell>
          <cell r="J1380" t="str">
            <v>1920x1080/2560×1440</v>
          </cell>
          <cell r="K1380" t="str">
            <v>Touch</v>
          </cell>
          <cell r="L1380" t="str">
            <v>Standard</v>
          </cell>
          <cell r="M1380" t="str">
            <v>_1</v>
          </cell>
          <cell r="P1380">
            <v>1</v>
          </cell>
          <cell r="R1380">
            <v>1</v>
          </cell>
          <cell r="U1380">
            <v>1</v>
          </cell>
          <cell r="W1380">
            <v>1</v>
          </cell>
          <cell r="AA1380">
            <v>1</v>
          </cell>
          <cell r="AE1380">
            <v>1</v>
          </cell>
          <cell r="AI1380">
            <v>1</v>
          </cell>
        </row>
        <row r="1381">
          <cell r="C1381" t="str">
            <v>Spectre x360 13-4000</v>
          </cell>
          <cell r="D1381" t="str">
            <v>Light (13"-14")</v>
          </cell>
          <cell r="E1381" t="str">
            <v>Consumer</v>
          </cell>
          <cell r="F1381" t="str">
            <v>Intel</v>
          </cell>
          <cell r="G1381" t="str">
            <v>Broadwell</v>
          </cell>
          <cell r="H1381" t="str">
            <v>Int</v>
          </cell>
          <cell r="I1381">
            <v>13</v>
          </cell>
          <cell r="J1381" t="str">
            <v>2560×1440</v>
          </cell>
          <cell r="K1381" t="str">
            <v>Touch</v>
          </cell>
          <cell r="L1381" t="str">
            <v>Standard</v>
          </cell>
          <cell r="M1381" t="str">
            <v>_1</v>
          </cell>
          <cell r="P1381">
            <v>1</v>
          </cell>
          <cell r="R1381">
            <v>1</v>
          </cell>
          <cell r="U1381">
            <v>1</v>
          </cell>
          <cell r="W1381">
            <v>1</v>
          </cell>
          <cell r="AA1381">
            <v>1</v>
          </cell>
          <cell r="AE1381">
            <v>1</v>
          </cell>
          <cell r="AI1381">
            <v>1</v>
          </cell>
        </row>
        <row r="1382">
          <cell r="C1382" t="str">
            <v>Spectre x360 13-4000</v>
          </cell>
          <cell r="D1382" t="str">
            <v>Light (13"-14")</v>
          </cell>
          <cell r="E1382" t="str">
            <v>Consumer</v>
          </cell>
          <cell r="F1382" t="str">
            <v>Intel</v>
          </cell>
          <cell r="G1382" t="str">
            <v>Broadwell</v>
          </cell>
          <cell r="H1382" t="str">
            <v>Int</v>
          </cell>
          <cell r="I1382">
            <v>13</v>
          </cell>
          <cell r="J1382" t="str">
            <v>2560×1440</v>
          </cell>
          <cell r="K1382" t="str">
            <v>Touch</v>
          </cell>
          <cell r="L1382" t="str">
            <v>Standard</v>
          </cell>
          <cell r="M1382" t="str">
            <v>_1</v>
          </cell>
          <cell r="P1382">
            <v>1</v>
          </cell>
          <cell r="R1382">
            <v>1</v>
          </cell>
          <cell r="U1382">
            <v>1</v>
          </cell>
          <cell r="W1382">
            <v>1</v>
          </cell>
          <cell r="AA1382">
            <v>1</v>
          </cell>
          <cell r="AE1382">
            <v>1</v>
          </cell>
          <cell r="AI1382">
            <v>1</v>
          </cell>
        </row>
        <row r="1383">
          <cell r="C1383" t="str">
            <v>Spectre x360 13-4100</v>
          </cell>
          <cell r="D1383" t="str">
            <v>Light (13"-14")</v>
          </cell>
          <cell r="E1383" t="str">
            <v>Consumer</v>
          </cell>
          <cell r="F1383" t="str">
            <v>Intel</v>
          </cell>
          <cell r="G1383" t="str">
            <v>Skylake</v>
          </cell>
          <cell r="H1383" t="str">
            <v>Int</v>
          </cell>
          <cell r="I1383">
            <v>13</v>
          </cell>
          <cell r="J1383" t="str">
            <v>1920x1080/2560×1440</v>
          </cell>
          <cell r="K1383" t="str">
            <v>Touch</v>
          </cell>
          <cell r="L1383" t="str">
            <v>Standard</v>
          </cell>
          <cell r="M1383" t="str">
            <v>_1</v>
          </cell>
          <cell r="P1383">
            <v>1</v>
          </cell>
          <cell r="R1383">
            <v>1</v>
          </cell>
          <cell r="U1383">
            <v>1</v>
          </cell>
          <cell r="W1383">
            <v>1</v>
          </cell>
          <cell r="AA1383">
            <v>1</v>
          </cell>
          <cell r="AE1383">
            <v>1</v>
          </cell>
          <cell r="AI1383">
            <v>1</v>
          </cell>
        </row>
        <row r="1384">
          <cell r="C1384" t="str">
            <v>Spectre x360 13-4100</v>
          </cell>
          <cell r="D1384" t="str">
            <v>Light (13"-14")</v>
          </cell>
          <cell r="E1384" t="str">
            <v>Consumer</v>
          </cell>
          <cell r="F1384" t="str">
            <v>Intel</v>
          </cell>
          <cell r="G1384" t="str">
            <v>Skylake</v>
          </cell>
          <cell r="H1384" t="str">
            <v>Int</v>
          </cell>
          <cell r="I1384">
            <v>13</v>
          </cell>
          <cell r="J1384" t="str">
            <v>1920x1080</v>
          </cell>
          <cell r="K1384" t="str">
            <v>Touch</v>
          </cell>
          <cell r="L1384" t="str">
            <v>Standard</v>
          </cell>
          <cell r="M1384" t="str">
            <v>_1</v>
          </cell>
          <cell r="P1384">
            <v>1</v>
          </cell>
          <cell r="R1384">
            <v>1</v>
          </cell>
          <cell r="U1384">
            <v>1</v>
          </cell>
          <cell r="W1384">
            <v>1</v>
          </cell>
          <cell r="AA1384">
            <v>1</v>
          </cell>
          <cell r="AE1384">
            <v>1</v>
          </cell>
          <cell r="AI1384">
            <v>1</v>
          </cell>
        </row>
        <row r="1385">
          <cell r="C1385" t="str">
            <v>Spectre x360 13-aa000</v>
          </cell>
          <cell r="D1385" t="str">
            <v>Light (13"-14")</v>
          </cell>
          <cell r="E1385" t="str">
            <v>Consumer</v>
          </cell>
          <cell r="F1385" t="str">
            <v>Intel</v>
          </cell>
          <cell r="G1385" t="str">
            <v>Kaby Lake Refresh</v>
          </cell>
          <cell r="H1385" t="str">
            <v>Int</v>
          </cell>
          <cell r="I1385">
            <v>13</v>
          </cell>
          <cell r="J1385" t="str">
            <v>1920x1080</v>
          </cell>
          <cell r="K1385" t="str">
            <v>Touch</v>
          </cell>
          <cell r="L1385" t="str">
            <v>Standard</v>
          </cell>
          <cell r="M1385" t="str">
            <v>_1</v>
          </cell>
          <cell r="P1385">
            <v>1</v>
          </cell>
          <cell r="R1385">
            <v>1</v>
          </cell>
          <cell r="U1385">
            <v>1</v>
          </cell>
          <cell r="W1385">
            <v>1</v>
          </cell>
          <cell r="AA1385">
            <v>1</v>
          </cell>
          <cell r="AE1385">
            <v>1</v>
          </cell>
          <cell r="AI1385">
            <v>1</v>
          </cell>
        </row>
        <row r="1386">
          <cell r="C1386" t="str">
            <v>Spectre x360 13-ac000</v>
          </cell>
          <cell r="D1386" t="str">
            <v>Light (13"-14")</v>
          </cell>
          <cell r="E1386" t="str">
            <v>Consumer</v>
          </cell>
          <cell r="F1386" t="str">
            <v>Intel</v>
          </cell>
          <cell r="G1386" t="str">
            <v>Kaby Lake</v>
          </cell>
          <cell r="H1386" t="str">
            <v>Int</v>
          </cell>
          <cell r="I1386">
            <v>13</v>
          </cell>
          <cell r="J1386" t="str">
            <v>1920x1080/3840x2160</v>
          </cell>
          <cell r="K1386" t="str">
            <v>Touch</v>
          </cell>
          <cell r="L1386" t="str">
            <v>Standard</v>
          </cell>
          <cell r="M1386" t="str">
            <v>_1</v>
          </cell>
          <cell r="P1386">
            <v>1</v>
          </cell>
          <cell r="R1386">
            <v>1</v>
          </cell>
          <cell r="U1386">
            <v>1</v>
          </cell>
          <cell r="W1386">
            <v>1</v>
          </cell>
          <cell r="AA1386">
            <v>1</v>
          </cell>
          <cell r="AE1386">
            <v>1</v>
          </cell>
          <cell r="AI1386">
            <v>1</v>
          </cell>
        </row>
        <row r="1387">
          <cell r="C1387" t="str">
            <v>Spectre x360 13-ae000</v>
          </cell>
          <cell r="D1387" t="str">
            <v>Light (13"-14")</v>
          </cell>
          <cell r="E1387" t="str">
            <v>Consumer</v>
          </cell>
          <cell r="F1387" t="str">
            <v>Intel</v>
          </cell>
          <cell r="G1387" t="str">
            <v>Kaby Lake Refresh</v>
          </cell>
          <cell r="H1387" t="str">
            <v>Int</v>
          </cell>
          <cell r="I1387">
            <v>13</v>
          </cell>
          <cell r="J1387" t="str">
            <v>1920x1080</v>
          </cell>
          <cell r="K1387" t="str">
            <v>Touch</v>
          </cell>
          <cell r="L1387" t="str">
            <v>Standard</v>
          </cell>
          <cell r="M1387" t="str">
            <v>_1</v>
          </cell>
          <cell r="P1387">
            <v>1</v>
          </cell>
          <cell r="R1387">
            <v>1</v>
          </cell>
          <cell r="U1387">
            <v>1</v>
          </cell>
          <cell r="W1387">
            <v>1</v>
          </cell>
          <cell r="AA1387">
            <v>1</v>
          </cell>
          <cell r="AE1387">
            <v>1</v>
          </cell>
          <cell r="AI1387">
            <v>1</v>
          </cell>
        </row>
        <row r="1388">
          <cell r="C1388" t="str">
            <v>Spectre x360 13-ap0000</v>
          </cell>
          <cell r="D1388" t="str">
            <v>Light (13"-14")</v>
          </cell>
          <cell r="E1388" t="str">
            <v>Consumer</v>
          </cell>
          <cell r="F1388" t="str">
            <v>Intel</v>
          </cell>
          <cell r="G1388" t="str">
            <v>Whiskey Lake</v>
          </cell>
          <cell r="H1388" t="str">
            <v>Int</v>
          </cell>
          <cell r="I1388">
            <v>13</v>
          </cell>
          <cell r="J1388" t="str">
            <v>1920x1080</v>
          </cell>
          <cell r="K1388" t="str">
            <v>Touch</v>
          </cell>
          <cell r="L1388" t="str">
            <v>Standard</v>
          </cell>
          <cell r="M1388" t="str">
            <v>_1</v>
          </cell>
          <cell r="P1388">
            <v>1</v>
          </cell>
          <cell r="R1388">
            <v>1</v>
          </cell>
          <cell r="U1388">
            <v>1</v>
          </cell>
          <cell r="W1388">
            <v>1</v>
          </cell>
          <cell r="AA1388">
            <v>1</v>
          </cell>
          <cell r="AE1388">
            <v>1</v>
          </cell>
          <cell r="AI1388">
            <v>1</v>
          </cell>
        </row>
        <row r="1389">
          <cell r="C1389" t="str">
            <v>Spectre x360 13-aw0000</v>
          </cell>
          <cell r="D1389" t="str">
            <v>Light (13"-14")</v>
          </cell>
          <cell r="E1389" t="str">
            <v>Consumer</v>
          </cell>
          <cell r="F1389" t="str">
            <v>Intel</v>
          </cell>
          <cell r="G1389" t="str">
            <v>Comet Lake</v>
          </cell>
          <cell r="H1389" t="str">
            <v>Int</v>
          </cell>
          <cell r="I1389">
            <v>13</v>
          </cell>
          <cell r="J1389" t="str">
            <v>1920x1080</v>
          </cell>
          <cell r="K1389" t="str">
            <v>Touch</v>
          </cell>
          <cell r="L1389" t="str">
            <v>Standard</v>
          </cell>
          <cell r="M1389" t="str">
            <v>_1</v>
          </cell>
          <cell r="N1389" t="str">
            <v>1 20</v>
          </cell>
          <cell r="P1389">
            <v>1</v>
          </cell>
          <cell r="R1389">
            <v>1</v>
          </cell>
          <cell r="U1389">
            <v>1</v>
          </cell>
          <cell r="W1389">
            <v>1</v>
          </cell>
          <cell r="AA1389">
            <v>1</v>
          </cell>
          <cell r="AE1389">
            <v>1</v>
          </cell>
          <cell r="AI1389">
            <v>1</v>
          </cell>
        </row>
        <row r="1390">
          <cell r="C1390" t="str">
            <v>Spectre x360 13-aw2000</v>
          </cell>
          <cell r="D1390" t="str">
            <v>Light (13"-14")</v>
          </cell>
          <cell r="E1390" t="str">
            <v>Consumer</v>
          </cell>
          <cell r="F1390" t="str">
            <v>Intel</v>
          </cell>
          <cell r="G1390" t="str">
            <v>Tiger Lake</v>
          </cell>
          <cell r="H1390" t="str">
            <v>Int</v>
          </cell>
          <cell r="I1390">
            <v>13</v>
          </cell>
          <cell r="J1390" t="str">
            <v>1920x1080</v>
          </cell>
          <cell r="K1390" t="str">
            <v>Touch</v>
          </cell>
          <cell r="L1390" t="str">
            <v>Standard</v>
          </cell>
          <cell r="M1390" t="str">
            <v>_11</v>
          </cell>
          <cell r="P1390">
            <v>1</v>
          </cell>
          <cell r="R1390">
            <v>1</v>
          </cell>
          <cell r="U1390">
            <v>1</v>
          </cell>
          <cell r="W1390">
            <v>1</v>
          </cell>
          <cell r="AA1390">
            <v>1</v>
          </cell>
          <cell r="AE1390">
            <v>1</v>
          </cell>
          <cell r="AI1390">
            <v>1</v>
          </cell>
        </row>
        <row r="1391">
          <cell r="C1391" t="str">
            <v>Spectre x360 13-w000</v>
          </cell>
          <cell r="D1391" t="str">
            <v>Light (13"-14")</v>
          </cell>
          <cell r="E1391" t="str">
            <v>Consumer</v>
          </cell>
          <cell r="F1391" t="str">
            <v>Intel</v>
          </cell>
          <cell r="G1391" t="str">
            <v>Kaby Lake</v>
          </cell>
          <cell r="H1391" t="str">
            <v>Int</v>
          </cell>
          <cell r="I1391">
            <v>13</v>
          </cell>
          <cell r="J1391" t="str">
            <v>1920x1080</v>
          </cell>
          <cell r="K1391" t="str">
            <v>Touch</v>
          </cell>
          <cell r="L1391" t="str">
            <v>Standard</v>
          </cell>
          <cell r="M1391" t="str">
            <v>_1</v>
          </cell>
          <cell r="P1391">
            <v>1</v>
          </cell>
          <cell r="R1391">
            <v>1</v>
          </cell>
          <cell r="U1391">
            <v>1</v>
          </cell>
          <cell r="W1391">
            <v>1</v>
          </cell>
          <cell r="AA1391">
            <v>1</v>
          </cell>
          <cell r="AE1391">
            <v>1</v>
          </cell>
          <cell r="AI1391">
            <v>1</v>
          </cell>
        </row>
        <row r="1392">
          <cell r="C1392" t="str">
            <v>Spectre x360 14-ea0000</v>
          </cell>
          <cell r="D1392" t="str">
            <v>Light (13"-14")</v>
          </cell>
          <cell r="E1392" t="str">
            <v>Consumer</v>
          </cell>
          <cell r="F1392" t="str">
            <v>Intel</v>
          </cell>
          <cell r="G1392" t="str">
            <v>Tiger Lake</v>
          </cell>
          <cell r="H1392" t="str">
            <v>Int</v>
          </cell>
          <cell r="I1392">
            <v>13</v>
          </cell>
          <cell r="J1392" t="str">
            <v>1920x1080</v>
          </cell>
          <cell r="K1392" t="str">
            <v>Touch</v>
          </cell>
          <cell r="L1392" t="str">
            <v>Standard</v>
          </cell>
          <cell r="M1392" t="str">
            <v>_14</v>
          </cell>
          <cell r="P1392">
            <v>1</v>
          </cell>
          <cell r="R1392">
            <v>1</v>
          </cell>
          <cell r="U1392">
            <v>1</v>
          </cell>
          <cell r="W1392">
            <v>1</v>
          </cell>
          <cell r="AA1392">
            <v>1</v>
          </cell>
          <cell r="AE1392">
            <v>1</v>
          </cell>
          <cell r="AI1392">
            <v>1</v>
          </cell>
        </row>
        <row r="1393">
          <cell r="C1393" t="str">
            <v>Spectre x360 15-bl000</v>
          </cell>
          <cell r="D1393" t="str">
            <v>Full Size GM (15"&gt; Gamer GPU)</v>
          </cell>
          <cell r="E1393" t="str">
            <v>Consumer</v>
          </cell>
          <cell r="F1393" t="str">
            <v>Intel</v>
          </cell>
          <cell r="G1393" t="str">
            <v>Kaby Lake</v>
          </cell>
          <cell r="H1393" t="str">
            <v>GT940</v>
          </cell>
          <cell r="I1393">
            <v>15</v>
          </cell>
          <cell r="J1393" t="str">
            <v>3840x2160</v>
          </cell>
          <cell r="K1393" t="str">
            <v>Touch</v>
          </cell>
          <cell r="L1393" t="str">
            <v>Standard</v>
          </cell>
          <cell r="M1393" t="str">
            <v>_1</v>
          </cell>
          <cell r="P1393">
            <v>1</v>
          </cell>
          <cell r="S1393">
            <v>1</v>
          </cell>
          <cell r="U1393">
            <v>1</v>
          </cell>
          <cell r="X1393">
            <v>1</v>
          </cell>
          <cell r="AA1393">
            <v>1</v>
          </cell>
          <cell r="AG1393">
            <v>1</v>
          </cell>
          <cell r="AH1393">
            <v>1</v>
          </cell>
        </row>
        <row r="1394">
          <cell r="C1394" t="str">
            <v>Spectre x360 15-bl100</v>
          </cell>
          <cell r="D1394" t="str">
            <v>Full Size MS (15"&gt;, Mainstream Ex. GPU)</v>
          </cell>
          <cell r="E1394" t="str">
            <v>Consumer</v>
          </cell>
          <cell r="F1394" t="str">
            <v>Intel</v>
          </cell>
          <cell r="G1394" t="str">
            <v>Kaby Lake Refresh</v>
          </cell>
          <cell r="H1394" t="str">
            <v>MX150</v>
          </cell>
          <cell r="I1394">
            <v>15</v>
          </cell>
          <cell r="J1394" t="str">
            <v>3840x2160</v>
          </cell>
          <cell r="K1394" t="str">
            <v>Touch</v>
          </cell>
          <cell r="L1394" t="str">
            <v>Standard</v>
          </cell>
          <cell r="M1394" t="str">
            <v>_1</v>
          </cell>
          <cell r="P1394">
            <v>1</v>
          </cell>
          <cell r="S1394">
            <v>1</v>
          </cell>
          <cell r="U1394">
            <v>1</v>
          </cell>
          <cell r="X1394">
            <v>1</v>
          </cell>
          <cell r="AA1394">
            <v>1</v>
          </cell>
          <cell r="AG1394">
            <v>1</v>
          </cell>
          <cell r="AH1394">
            <v>1</v>
          </cell>
        </row>
        <row r="1395">
          <cell r="C1395" t="str">
            <v>Spectre x360 15-ch000</v>
          </cell>
          <cell r="D1395" t="str">
            <v>Full Size MS (15"&gt;, Mainstream Ex. GPU)</v>
          </cell>
          <cell r="E1395" t="str">
            <v>Consumer</v>
          </cell>
          <cell r="F1395" t="str">
            <v>Intel</v>
          </cell>
          <cell r="G1395" t="str">
            <v>Kaby Lake Refresh</v>
          </cell>
          <cell r="H1395" t="str">
            <v>MX150</v>
          </cell>
          <cell r="I1395">
            <v>15</v>
          </cell>
          <cell r="J1395" t="str">
            <v>3840x2160</v>
          </cell>
          <cell r="K1395" t="str">
            <v>Touch</v>
          </cell>
          <cell r="L1395" t="str">
            <v>Standard</v>
          </cell>
          <cell r="M1395" t="str">
            <v>_1</v>
          </cell>
          <cell r="P1395">
            <v>1</v>
          </cell>
          <cell r="S1395">
            <v>1</v>
          </cell>
          <cell r="U1395">
            <v>1</v>
          </cell>
          <cell r="X1395">
            <v>1</v>
          </cell>
          <cell r="AA1395">
            <v>1</v>
          </cell>
          <cell r="AG1395">
            <v>1</v>
          </cell>
          <cell r="AH1395">
            <v>1</v>
          </cell>
        </row>
        <row r="1396">
          <cell r="C1396" t="str">
            <v>Spectre x360 15-df0000</v>
          </cell>
          <cell r="D1396" t="str">
            <v>Full Size GM (15"&gt; Gamer GPU)</v>
          </cell>
          <cell r="E1396" t="str">
            <v>Consumer</v>
          </cell>
          <cell r="F1396" t="str">
            <v>Intel</v>
          </cell>
          <cell r="G1396" t="str">
            <v>Coffee Lake</v>
          </cell>
          <cell r="H1396" t="str">
            <v>GTX1050</v>
          </cell>
          <cell r="I1396">
            <v>15</v>
          </cell>
          <cell r="J1396" t="str">
            <v>1920x1080/3840x2160</v>
          </cell>
          <cell r="K1396" t="str">
            <v>Touch</v>
          </cell>
          <cell r="L1396" t="str">
            <v>Standard</v>
          </cell>
          <cell r="M1396" t="str">
            <v>_1</v>
          </cell>
          <cell r="Q1396">
            <v>1</v>
          </cell>
          <cell r="T1396">
            <v>1</v>
          </cell>
          <cell r="U1396">
            <v>1</v>
          </cell>
          <cell r="X1396">
            <v>1</v>
          </cell>
          <cell r="AA1396">
            <v>1</v>
          </cell>
          <cell r="AG1396">
            <v>1</v>
          </cell>
          <cell r="AH1396">
            <v>1</v>
          </cell>
        </row>
        <row r="1397">
          <cell r="C1397" t="str">
            <v>Spectre x360 15-df1000</v>
          </cell>
          <cell r="D1397" t="str">
            <v>Full Size GM (15"&gt; Gamer GPU)</v>
          </cell>
          <cell r="E1397" t="str">
            <v>Consumer</v>
          </cell>
          <cell r="F1397" t="str">
            <v>Intel</v>
          </cell>
          <cell r="G1397" t="str">
            <v>Coffee Lake</v>
          </cell>
          <cell r="H1397" t="str">
            <v>GTX1650</v>
          </cell>
          <cell r="I1397">
            <v>15</v>
          </cell>
          <cell r="J1397" t="str">
            <v>1920x1080/3840x2160</v>
          </cell>
          <cell r="K1397" t="str">
            <v>Touch</v>
          </cell>
          <cell r="L1397" t="str">
            <v>Standard</v>
          </cell>
          <cell r="M1397" t="str">
            <v>_4</v>
          </cell>
          <cell r="Q1397">
            <v>1</v>
          </cell>
          <cell r="T1397">
            <v>1</v>
          </cell>
          <cell r="U1397">
            <v>1</v>
          </cell>
          <cell r="X1397">
            <v>1</v>
          </cell>
          <cell r="AA1397">
            <v>1</v>
          </cell>
          <cell r="AG1397">
            <v>1</v>
          </cell>
          <cell r="AH1397">
            <v>1</v>
          </cell>
        </row>
        <row r="1398">
          <cell r="C1398" t="str">
            <v>Spectre x360 15-eb0000</v>
          </cell>
          <cell r="D1398" t="str">
            <v>Full Size GM (15"&gt; Gamer GPU)</v>
          </cell>
          <cell r="E1398" t="str">
            <v>Consumer</v>
          </cell>
          <cell r="F1398" t="str">
            <v>Intel</v>
          </cell>
          <cell r="G1398" t="str">
            <v>Comet Lake</v>
          </cell>
          <cell r="H1398" t="str">
            <v>MX350/GTX1650</v>
          </cell>
          <cell r="I1398">
            <v>15</v>
          </cell>
          <cell r="J1398" t="str">
            <v>3840x2160</v>
          </cell>
          <cell r="K1398" t="str">
            <v>Touch</v>
          </cell>
          <cell r="L1398" t="str">
            <v>Standard</v>
          </cell>
          <cell r="M1398" t="str">
            <v>_10</v>
          </cell>
          <cell r="P1398">
            <v>1</v>
          </cell>
          <cell r="S1398">
            <v>1</v>
          </cell>
          <cell r="T1398">
            <v>1</v>
          </cell>
          <cell r="U1398">
            <v>1</v>
          </cell>
          <cell r="X1398">
            <v>1</v>
          </cell>
          <cell r="AA1398">
            <v>1</v>
          </cell>
          <cell r="AG1398">
            <v>1</v>
          </cell>
          <cell r="AH1398">
            <v>1</v>
          </cell>
        </row>
        <row r="1399">
          <cell r="C1399" t="str">
            <v>Spectre x360 15-eb1000</v>
          </cell>
          <cell r="D1399" t="str">
            <v>Full Size LE (15"&gt;, Int GPU)</v>
          </cell>
          <cell r="E1399" t="str">
            <v>Consumer</v>
          </cell>
          <cell r="F1399" t="str">
            <v>Intel</v>
          </cell>
          <cell r="G1399" t="str">
            <v>Tiger Lake</v>
          </cell>
          <cell r="H1399" t="str">
            <v>Int</v>
          </cell>
          <cell r="I1399">
            <v>15</v>
          </cell>
          <cell r="J1399" t="str">
            <v>3840x2160</v>
          </cell>
          <cell r="K1399" t="str">
            <v>Touch</v>
          </cell>
          <cell r="L1399" t="str">
            <v>Standard</v>
          </cell>
          <cell r="M1399" t="str">
            <v>_14</v>
          </cell>
          <cell r="P1399">
            <v>1</v>
          </cell>
          <cell r="R1399">
            <v>1</v>
          </cell>
          <cell r="U1399">
            <v>1</v>
          </cell>
          <cell r="X1399">
            <v>1</v>
          </cell>
          <cell r="AA1399">
            <v>1</v>
          </cell>
          <cell r="AH1399">
            <v>1</v>
          </cell>
        </row>
        <row r="1400">
          <cell r="C1400" t="str">
            <v>Spectre XT Pro 820</v>
          </cell>
          <cell r="D1400" t="str">
            <v>Mini (&lt;12")</v>
          </cell>
          <cell r="E1400" t="str">
            <v>Consumer</v>
          </cell>
          <cell r="F1400" t="str">
            <v>Intel</v>
          </cell>
          <cell r="G1400" t="str">
            <v>Broadwell</v>
          </cell>
          <cell r="H1400" t="str">
            <v>Int</v>
          </cell>
          <cell r="I1400">
            <v>12</v>
          </cell>
          <cell r="J1400" t="str">
            <v>1920x1080</v>
          </cell>
          <cell r="L1400" t="str">
            <v>Standard</v>
          </cell>
          <cell r="M1400" t="str">
            <v>_1</v>
          </cell>
          <cell r="P1400">
            <v>1</v>
          </cell>
          <cell r="R1400">
            <v>1</v>
          </cell>
          <cell r="V1400">
            <v>1</v>
          </cell>
          <cell r="AA1400">
            <v>1</v>
          </cell>
          <cell r="AB1400">
            <v>1</v>
          </cell>
          <cell r="AE1400">
            <v>1</v>
          </cell>
          <cell r="AI1400">
            <v>1</v>
          </cell>
        </row>
        <row r="1401">
          <cell r="C1401" t="str">
            <v>Stream 11-aj0000</v>
          </cell>
          <cell r="D1401" t="str">
            <v>Mini (&lt;12")</v>
          </cell>
          <cell r="E1401" t="str">
            <v>Consumer</v>
          </cell>
          <cell r="F1401" t="str">
            <v>Intel</v>
          </cell>
          <cell r="G1401" t="str">
            <v>Gemini Lake</v>
          </cell>
          <cell r="H1401" t="str">
            <v>Int</v>
          </cell>
          <cell r="I1401">
            <v>11</v>
          </cell>
          <cell r="J1401" t="str">
            <v>1366x768</v>
          </cell>
          <cell r="L1401" t="str">
            <v>Budget</v>
          </cell>
          <cell r="M1401" t="str">
            <v>_1</v>
          </cell>
          <cell r="O1401">
            <v>1</v>
          </cell>
          <cell r="R1401">
            <v>1</v>
          </cell>
          <cell r="V1401">
            <v>1</v>
          </cell>
          <cell r="AE1401">
            <v>1</v>
          </cell>
        </row>
        <row r="1402">
          <cell r="C1402" t="str">
            <v>Stream 11-y000</v>
          </cell>
          <cell r="D1402" t="str">
            <v>Mini (&lt;12")</v>
          </cell>
          <cell r="E1402" t="str">
            <v>Consumer</v>
          </cell>
          <cell r="F1402" t="str">
            <v>Intel</v>
          </cell>
          <cell r="G1402" t="str">
            <v>Braswell</v>
          </cell>
          <cell r="H1402" t="str">
            <v>Int</v>
          </cell>
          <cell r="I1402">
            <v>11</v>
          </cell>
          <cell r="J1402" t="str">
            <v>1366x768</v>
          </cell>
          <cell r="L1402" t="str">
            <v>Budget</v>
          </cell>
          <cell r="M1402" t="str">
            <v>_1</v>
          </cell>
          <cell r="O1402">
            <v>1</v>
          </cell>
          <cell r="R1402">
            <v>1</v>
          </cell>
          <cell r="V1402">
            <v>1</v>
          </cell>
          <cell r="AE1402">
            <v>1</v>
          </cell>
        </row>
        <row r="1403">
          <cell r="C1403" t="str">
            <v>Stream 14-ax000</v>
          </cell>
          <cell r="D1403" t="str">
            <v>Light (13"-14")</v>
          </cell>
          <cell r="E1403" t="str">
            <v>Consumer</v>
          </cell>
          <cell r="F1403" t="str">
            <v>Intel</v>
          </cell>
          <cell r="G1403" t="str">
            <v>Braswell</v>
          </cell>
          <cell r="H1403" t="str">
            <v>Int</v>
          </cell>
          <cell r="I1403">
            <v>14</v>
          </cell>
          <cell r="J1403" t="str">
            <v>1366x768</v>
          </cell>
          <cell r="L1403" t="str">
            <v>Budget</v>
          </cell>
          <cell r="M1403" t="str">
            <v>_1</v>
          </cell>
          <cell r="O1403">
            <v>1</v>
          </cell>
          <cell r="R1403">
            <v>1</v>
          </cell>
          <cell r="W1403">
            <v>1</v>
          </cell>
          <cell r="AE1403">
            <v>1</v>
          </cell>
        </row>
        <row r="1404">
          <cell r="C1404" t="str">
            <v>Stream x360 11-aa000</v>
          </cell>
          <cell r="D1404" t="str">
            <v>Mini (&lt;12")</v>
          </cell>
          <cell r="E1404" t="str">
            <v>Consumer</v>
          </cell>
          <cell r="F1404" t="str">
            <v>Intel</v>
          </cell>
          <cell r="G1404" t="str">
            <v>Braswell</v>
          </cell>
          <cell r="H1404" t="str">
            <v>Int</v>
          </cell>
          <cell r="I1404">
            <v>11</v>
          </cell>
          <cell r="J1404" t="str">
            <v>1366x768</v>
          </cell>
          <cell r="K1404" t="str">
            <v>Touch</v>
          </cell>
          <cell r="L1404" t="str">
            <v>Budget</v>
          </cell>
          <cell r="M1404" t="str">
            <v>_1</v>
          </cell>
          <cell r="O1404">
            <v>1</v>
          </cell>
          <cell r="R1404">
            <v>1</v>
          </cell>
          <cell r="U1404">
            <v>1</v>
          </cell>
          <cell r="V1404">
            <v>1</v>
          </cell>
          <cell r="AE1404">
            <v>1</v>
          </cell>
        </row>
        <row r="1405">
          <cell r="C1405" t="str">
            <v>Stream x360 11-ab000</v>
          </cell>
          <cell r="D1405" t="str">
            <v>Mini (&lt;12")</v>
          </cell>
          <cell r="E1405" t="str">
            <v>Consumer</v>
          </cell>
          <cell r="F1405" t="str">
            <v>Intel</v>
          </cell>
          <cell r="G1405" t="str">
            <v>Braswell</v>
          </cell>
          <cell r="H1405" t="str">
            <v>Int</v>
          </cell>
          <cell r="I1405">
            <v>11</v>
          </cell>
          <cell r="J1405" t="str">
            <v>1366x768</v>
          </cell>
          <cell r="K1405" t="str">
            <v>Touch</v>
          </cell>
          <cell r="L1405" t="str">
            <v>Budget</v>
          </cell>
          <cell r="M1405" t="str">
            <v>_1</v>
          </cell>
          <cell r="O1405">
            <v>1</v>
          </cell>
          <cell r="R1405">
            <v>1</v>
          </cell>
          <cell r="U1405">
            <v>1</v>
          </cell>
          <cell r="V1405">
            <v>1</v>
          </cell>
          <cell r="AE1405">
            <v>1</v>
          </cell>
        </row>
        <row r="1406">
          <cell r="C1406" t="str">
            <v>Stream x360 11-ab100</v>
          </cell>
          <cell r="D1406" t="str">
            <v>Mini (&lt;12")</v>
          </cell>
          <cell r="E1406" t="str">
            <v>Consumer</v>
          </cell>
          <cell r="F1406" t="str">
            <v>Intel</v>
          </cell>
          <cell r="G1406" t="str">
            <v>Gemini Lake</v>
          </cell>
          <cell r="H1406" t="str">
            <v>Int</v>
          </cell>
          <cell r="I1406">
            <v>11</v>
          </cell>
          <cell r="J1406" t="str">
            <v>1366x768</v>
          </cell>
          <cell r="K1406" t="str">
            <v>Touch</v>
          </cell>
          <cell r="L1406" t="str">
            <v>Budget</v>
          </cell>
          <cell r="M1406" t="str">
            <v>_1</v>
          </cell>
          <cell r="O1406">
            <v>1</v>
          </cell>
          <cell r="R1406">
            <v>1</v>
          </cell>
          <cell r="U1406">
            <v>1</v>
          </cell>
          <cell r="V1406">
            <v>1</v>
          </cell>
          <cell r="AE1406">
            <v>1</v>
          </cell>
        </row>
        <row r="1407">
          <cell r="C1407" t="str">
            <v>Stream x360 11-r000</v>
          </cell>
          <cell r="D1407" t="str">
            <v>Mini (&lt;12")</v>
          </cell>
          <cell r="E1407" t="str">
            <v>Consumer</v>
          </cell>
          <cell r="F1407" t="str">
            <v>Intel</v>
          </cell>
          <cell r="G1407" t="str">
            <v>Braswell</v>
          </cell>
          <cell r="H1407" t="str">
            <v>Int</v>
          </cell>
          <cell r="I1407">
            <v>11</v>
          </cell>
          <cell r="J1407" t="str">
            <v>1366x768</v>
          </cell>
          <cell r="K1407" t="str">
            <v>Touch</v>
          </cell>
          <cell r="L1407" t="str">
            <v>Budget</v>
          </cell>
          <cell r="M1407" t="str">
            <v>_1</v>
          </cell>
          <cell r="O1407">
            <v>1</v>
          </cell>
          <cell r="R1407">
            <v>1</v>
          </cell>
          <cell r="U1407">
            <v>1</v>
          </cell>
          <cell r="V1407">
            <v>1</v>
          </cell>
          <cell r="AE1407">
            <v>1</v>
          </cell>
        </row>
        <row r="1408">
          <cell r="C1408" t="str">
            <v>ZBook 14 G2</v>
          </cell>
          <cell r="D1408" t="str">
            <v>Prof. Workstation (Prof. GPU)</v>
          </cell>
          <cell r="E1408" t="str">
            <v>Commercial</v>
          </cell>
          <cell r="F1408" t="str">
            <v>Intel</v>
          </cell>
          <cell r="G1408" t="str">
            <v>Broadwell</v>
          </cell>
          <cell r="H1408" t="str">
            <v>FirePro M4150</v>
          </cell>
          <cell r="I1408">
            <v>14</v>
          </cell>
          <cell r="J1408" t="str">
            <v>1600x900/1920x1080</v>
          </cell>
          <cell r="L1408" t="str">
            <v>Standard</v>
          </cell>
          <cell r="M1408" t="str">
            <v>_1</v>
          </cell>
          <cell r="P1408">
            <v>1</v>
          </cell>
          <cell r="T1408">
            <v>1</v>
          </cell>
          <cell r="W1408">
            <v>1</v>
          </cell>
          <cell r="AG1408">
            <v>1</v>
          </cell>
          <cell r="AI1408">
            <v>1</v>
          </cell>
        </row>
        <row r="1409">
          <cell r="C1409" t="str">
            <v>ZBook 14 G2</v>
          </cell>
          <cell r="D1409" t="str">
            <v>Prof. Workstation (Prof. GPU)</v>
          </cell>
          <cell r="E1409" t="str">
            <v>Commercial</v>
          </cell>
          <cell r="F1409" t="str">
            <v>Intel</v>
          </cell>
          <cell r="G1409" t="str">
            <v>Broadwell</v>
          </cell>
          <cell r="H1409" t="str">
            <v>FirePro M4150</v>
          </cell>
          <cell r="I1409">
            <v>14</v>
          </cell>
          <cell r="J1409" t="str">
            <v>1600x900/1920x1080</v>
          </cell>
          <cell r="L1409" t="str">
            <v>Standard</v>
          </cell>
          <cell r="M1409" t="str">
            <v>_1</v>
          </cell>
          <cell r="P1409">
            <v>1</v>
          </cell>
          <cell r="T1409">
            <v>1</v>
          </cell>
          <cell r="W1409">
            <v>1</v>
          </cell>
          <cell r="AG1409">
            <v>1</v>
          </cell>
          <cell r="AI1409">
            <v>1</v>
          </cell>
        </row>
        <row r="1410">
          <cell r="C1410" t="str">
            <v>ZBook 14u G4</v>
          </cell>
          <cell r="D1410" t="str">
            <v>Prof. Workstation (Prof. GPU)</v>
          </cell>
          <cell r="E1410" t="str">
            <v>Commercial</v>
          </cell>
          <cell r="F1410" t="str">
            <v>Intel</v>
          </cell>
          <cell r="G1410" t="str">
            <v>Kaby Lake</v>
          </cell>
          <cell r="H1410" t="str">
            <v>FirePro W4190M</v>
          </cell>
          <cell r="I1410">
            <v>14</v>
          </cell>
          <cell r="J1410" t="str">
            <v>1920x1080</v>
          </cell>
          <cell r="L1410" t="str">
            <v>Standard</v>
          </cell>
          <cell r="M1410" t="str">
            <v>_1</v>
          </cell>
          <cell r="P1410">
            <v>1</v>
          </cell>
          <cell r="T1410">
            <v>1</v>
          </cell>
          <cell r="W1410">
            <v>1</v>
          </cell>
          <cell r="AG1410">
            <v>1</v>
          </cell>
          <cell r="AI1410">
            <v>1</v>
          </cell>
        </row>
        <row r="1411">
          <cell r="C1411" t="str">
            <v>ZBook 14u G5</v>
          </cell>
          <cell r="D1411" t="str">
            <v>Prof. Workstation (Prof. GPU)</v>
          </cell>
          <cell r="E1411" t="str">
            <v>Commercial</v>
          </cell>
          <cell r="F1411" t="str">
            <v>Intel</v>
          </cell>
          <cell r="G1411" t="str">
            <v>Kaby Lake Refresh</v>
          </cell>
          <cell r="H1411" t="str">
            <v>Pro W3100</v>
          </cell>
          <cell r="I1411">
            <v>14</v>
          </cell>
          <cell r="J1411" t="str">
            <v>1920x1080</v>
          </cell>
          <cell r="K1411" t="str">
            <v>Touch</v>
          </cell>
          <cell r="L1411" t="str">
            <v>Standard</v>
          </cell>
          <cell r="M1411" t="str">
            <v>_1</v>
          </cell>
          <cell r="P1411">
            <v>1</v>
          </cell>
          <cell r="T1411">
            <v>1</v>
          </cell>
          <cell r="W1411">
            <v>1</v>
          </cell>
          <cell r="AG1411">
            <v>1</v>
          </cell>
          <cell r="AI1411">
            <v>1</v>
          </cell>
        </row>
        <row r="1412">
          <cell r="C1412" t="str">
            <v>ZBook 14u G6</v>
          </cell>
          <cell r="D1412" t="str">
            <v>Prof. Workstation (Prof. GPU)</v>
          </cell>
          <cell r="E1412" t="str">
            <v>Commercial</v>
          </cell>
          <cell r="F1412" t="str">
            <v>Intel</v>
          </cell>
          <cell r="G1412" t="str">
            <v>Whiskey Lake</v>
          </cell>
          <cell r="H1412" t="str">
            <v>Pro WX3200</v>
          </cell>
          <cell r="I1412">
            <v>14</v>
          </cell>
          <cell r="J1412" t="str">
            <v>1920x1080</v>
          </cell>
          <cell r="L1412" t="str">
            <v>Standard</v>
          </cell>
          <cell r="M1412" t="str">
            <v>_1</v>
          </cell>
          <cell r="P1412">
            <v>1</v>
          </cell>
          <cell r="T1412">
            <v>1</v>
          </cell>
          <cell r="W1412">
            <v>1</v>
          </cell>
          <cell r="AG1412">
            <v>1</v>
          </cell>
          <cell r="AI1412">
            <v>1</v>
          </cell>
        </row>
        <row r="1413">
          <cell r="C1413" t="str">
            <v>ZBook 15 G3</v>
          </cell>
          <cell r="D1413" t="str">
            <v>Prof. Workstation (Prof. GPU)</v>
          </cell>
          <cell r="E1413" t="str">
            <v>Commercial</v>
          </cell>
          <cell r="F1413" t="str">
            <v>Intel</v>
          </cell>
          <cell r="G1413" t="str">
            <v>Skylake</v>
          </cell>
          <cell r="H1413" t="str">
            <v>Quadro M1000/M2000</v>
          </cell>
          <cell r="I1413">
            <v>15</v>
          </cell>
          <cell r="J1413" t="str">
            <v>1920x1080/3840x2160</v>
          </cell>
          <cell r="L1413" t="str">
            <v>Standard</v>
          </cell>
          <cell r="M1413" t="str">
            <v>_1</v>
          </cell>
          <cell r="P1413">
            <v>1</v>
          </cell>
          <cell r="T1413">
            <v>1</v>
          </cell>
          <cell r="X1413">
            <v>1</v>
          </cell>
          <cell r="AG1413">
            <v>1</v>
          </cell>
        </row>
        <row r="1414">
          <cell r="C1414" t="str">
            <v>ZBook 15 G4</v>
          </cell>
          <cell r="D1414" t="str">
            <v>Prof. Workstation (Prof. GPU)</v>
          </cell>
          <cell r="E1414" t="str">
            <v>Commercial</v>
          </cell>
          <cell r="F1414" t="str">
            <v>Intel</v>
          </cell>
          <cell r="G1414" t="str">
            <v>Kaby Lake</v>
          </cell>
          <cell r="H1414" t="str">
            <v>Pro 4150/Quadro M1200/M2200</v>
          </cell>
          <cell r="I1414">
            <v>15</v>
          </cell>
          <cell r="J1414" t="str">
            <v>1920x1080/3840x2160</v>
          </cell>
          <cell r="L1414" t="str">
            <v>Standard</v>
          </cell>
          <cell r="M1414" t="str">
            <v>_1</v>
          </cell>
          <cell r="P1414">
            <v>1</v>
          </cell>
          <cell r="T1414">
            <v>1</v>
          </cell>
          <cell r="X1414">
            <v>1</v>
          </cell>
          <cell r="AG1414">
            <v>1</v>
          </cell>
        </row>
        <row r="1415">
          <cell r="C1415" t="str">
            <v>ZBook 15 G6</v>
          </cell>
          <cell r="D1415" t="str">
            <v>Prof. Workstation (Prof. GPU)</v>
          </cell>
          <cell r="E1415" t="str">
            <v>Commercial</v>
          </cell>
          <cell r="F1415" t="str">
            <v>Intel</v>
          </cell>
          <cell r="G1415" t="str">
            <v>Coffee Lake</v>
          </cell>
          <cell r="H1415" t="str">
            <v>Int/T1000</v>
          </cell>
          <cell r="I1415">
            <v>15</v>
          </cell>
          <cell r="J1415" t="str">
            <v>1920x1080/3840x2160</v>
          </cell>
          <cell r="L1415" t="str">
            <v>Standard</v>
          </cell>
          <cell r="M1415" t="str">
            <v>_1</v>
          </cell>
          <cell r="Q1415">
            <v>1</v>
          </cell>
          <cell r="R1415">
            <v>1</v>
          </cell>
          <cell r="T1415">
            <v>1</v>
          </cell>
          <cell r="X1415">
            <v>1</v>
          </cell>
          <cell r="AG1415">
            <v>1</v>
          </cell>
        </row>
        <row r="1416">
          <cell r="C1416" t="str">
            <v>ZBook 15 Studio G5</v>
          </cell>
          <cell r="D1416" t="str">
            <v>Prof. Workstation (Prof. GPU)</v>
          </cell>
          <cell r="E1416" t="str">
            <v>Commercial</v>
          </cell>
          <cell r="F1416" t="str">
            <v>Intel</v>
          </cell>
          <cell r="G1416" t="str">
            <v>Coffee Lake</v>
          </cell>
          <cell r="H1416" t="str">
            <v>Quadro P1000/P2000</v>
          </cell>
          <cell r="I1416">
            <v>15</v>
          </cell>
          <cell r="J1416" t="str">
            <v>1920x1080/3840x2160</v>
          </cell>
          <cell r="L1416" t="str">
            <v>Standard</v>
          </cell>
          <cell r="M1416" t="str">
            <v>_1</v>
          </cell>
          <cell r="Q1416">
            <v>1</v>
          </cell>
          <cell r="T1416">
            <v>1</v>
          </cell>
          <cell r="X1416">
            <v>1</v>
          </cell>
          <cell r="AG1416">
            <v>1</v>
          </cell>
        </row>
        <row r="1417">
          <cell r="C1417" t="str">
            <v>ZBook 15 Studio G7</v>
          </cell>
          <cell r="D1417" t="str">
            <v>Prof. Workstation (Prof. GPU)</v>
          </cell>
          <cell r="E1417" t="str">
            <v>Commercial</v>
          </cell>
          <cell r="F1417" t="str">
            <v>Intel</v>
          </cell>
          <cell r="G1417" t="str">
            <v>Comet Lake-H</v>
          </cell>
          <cell r="H1417" t="str">
            <v>Quadro P1000/T1000</v>
          </cell>
          <cell r="I1417">
            <v>15</v>
          </cell>
          <cell r="J1417" t="str">
            <v>1920x1080/3840x2160</v>
          </cell>
          <cell r="L1417" t="str">
            <v>Standard</v>
          </cell>
          <cell r="M1417" t="str">
            <v>_10</v>
          </cell>
          <cell r="Q1417">
            <v>1</v>
          </cell>
          <cell r="T1417">
            <v>1</v>
          </cell>
          <cell r="X1417">
            <v>1</v>
          </cell>
          <cell r="AG1417">
            <v>1</v>
          </cell>
        </row>
        <row r="1418">
          <cell r="C1418" t="str">
            <v>ZBook 15u</v>
          </cell>
          <cell r="D1418" t="str">
            <v>Prof. Workstation (Prof. GPU)</v>
          </cell>
          <cell r="E1418" t="str">
            <v>Commercial</v>
          </cell>
          <cell r="F1418" t="str">
            <v>Intel</v>
          </cell>
          <cell r="G1418" t="str">
            <v>Broadwell</v>
          </cell>
          <cell r="H1418" t="str">
            <v>FirePro M4170</v>
          </cell>
          <cell r="I1418">
            <v>15</v>
          </cell>
          <cell r="J1418" t="str">
            <v>1920x1080</v>
          </cell>
          <cell r="L1418" t="str">
            <v>Standard</v>
          </cell>
          <cell r="M1418" t="str">
            <v>_1</v>
          </cell>
          <cell r="P1418">
            <v>1</v>
          </cell>
          <cell r="T1418">
            <v>1</v>
          </cell>
          <cell r="X1418">
            <v>1</v>
          </cell>
          <cell r="AG1418">
            <v>1</v>
          </cell>
        </row>
        <row r="1419">
          <cell r="C1419" t="str">
            <v>ZBook 15u G3</v>
          </cell>
          <cell r="D1419" t="str">
            <v>Prof. Workstation (Prof. GPU)</v>
          </cell>
          <cell r="E1419" t="str">
            <v>Commercial</v>
          </cell>
          <cell r="F1419" t="str">
            <v>Intel</v>
          </cell>
          <cell r="G1419" t="str">
            <v>Skylake</v>
          </cell>
          <cell r="H1419" t="str">
            <v>FirePro W4190</v>
          </cell>
          <cell r="I1419">
            <v>15</v>
          </cell>
          <cell r="J1419" t="str">
            <v>1920x1080</v>
          </cell>
          <cell r="L1419" t="str">
            <v>Standard</v>
          </cell>
          <cell r="M1419" t="str">
            <v>_1</v>
          </cell>
          <cell r="P1419">
            <v>1</v>
          </cell>
          <cell r="T1419">
            <v>1</v>
          </cell>
          <cell r="X1419">
            <v>1</v>
          </cell>
          <cell r="AG1419">
            <v>1</v>
          </cell>
        </row>
        <row r="1420">
          <cell r="C1420" t="str">
            <v>ZBook 15u G4</v>
          </cell>
          <cell r="D1420" t="str">
            <v>Prof. Workstation (Prof. GPU)</v>
          </cell>
          <cell r="E1420" t="str">
            <v>Commercial</v>
          </cell>
          <cell r="F1420" t="str">
            <v>Intel</v>
          </cell>
          <cell r="G1420" t="str">
            <v>Kaby Lake</v>
          </cell>
          <cell r="H1420" t="str">
            <v>FirePro W6150</v>
          </cell>
          <cell r="I1420">
            <v>15</v>
          </cell>
          <cell r="J1420" t="str">
            <v>1920x1080</v>
          </cell>
          <cell r="L1420" t="str">
            <v>Standard</v>
          </cell>
          <cell r="M1420" t="str">
            <v>_1</v>
          </cell>
          <cell r="P1420">
            <v>1</v>
          </cell>
          <cell r="T1420">
            <v>1</v>
          </cell>
          <cell r="X1420">
            <v>1</v>
          </cell>
          <cell r="AG1420">
            <v>1</v>
          </cell>
        </row>
        <row r="1421">
          <cell r="C1421" t="str">
            <v>ZBook 15u G5</v>
          </cell>
          <cell r="D1421" t="str">
            <v>Prof. Workstation (Prof. GPU)</v>
          </cell>
          <cell r="E1421" t="str">
            <v>Commercial</v>
          </cell>
          <cell r="F1421" t="str">
            <v>Intel</v>
          </cell>
          <cell r="G1421" t="str">
            <v>Kaby Lake Refresh</v>
          </cell>
          <cell r="H1421" t="str">
            <v>Pro W3100</v>
          </cell>
          <cell r="I1421">
            <v>15</v>
          </cell>
          <cell r="J1421" t="str">
            <v>1920x1080</v>
          </cell>
          <cell r="L1421" t="str">
            <v>Standard</v>
          </cell>
          <cell r="M1421" t="str">
            <v>_1</v>
          </cell>
          <cell r="P1421">
            <v>1</v>
          </cell>
          <cell r="T1421">
            <v>1</v>
          </cell>
          <cell r="X1421">
            <v>1</v>
          </cell>
          <cell r="AG1421">
            <v>1</v>
          </cell>
        </row>
        <row r="1422">
          <cell r="C1422" t="str">
            <v>ZBook 15u G6</v>
          </cell>
          <cell r="D1422" t="str">
            <v>Prof. Workstation (Prof. GPU)</v>
          </cell>
          <cell r="E1422" t="str">
            <v>Commercial</v>
          </cell>
          <cell r="F1422" t="str">
            <v>Intel</v>
          </cell>
          <cell r="G1422" t="str">
            <v>Whiskey Lake</v>
          </cell>
          <cell r="H1422" t="str">
            <v>Pro WX3200</v>
          </cell>
          <cell r="I1422">
            <v>15</v>
          </cell>
          <cell r="J1422" t="str">
            <v>1920x1080</v>
          </cell>
          <cell r="L1422" t="str">
            <v>Standard</v>
          </cell>
          <cell r="M1422" t="str">
            <v>_1</v>
          </cell>
          <cell r="P1422">
            <v>1</v>
          </cell>
          <cell r="T1422">
            <v>1</v>
          </cell>
          <cell r="X1422">
            <v>1</v>
          </cell>
          <cell r="AG1422">
            <v>1</v>
          </cell>
        </row>
        <row r="1423">
          <cell r="C1423" t="str">
            <v>ZBook 15v G5</v>
          </cell>
          <cell r="D1423" t="str">
            <v>Prof. Workstation (Prof. GPU)</v>
          </cell>
          <cell r="E1423" t="str">
            <v>Commercial</v>
          </cell>
          <cell r="F1423" t="str">
            <v>Intel</v>
          </cell>
          <cell r="G1423" t="str">
            <v>Coffee Lake</v>
          </cell>
          <cell r="H1423" t="str">
            <v>Quadro P600</v>
          </cell>
          <cell r="I1423">
            <v>15</v>
          </cell>
          <cell r="J1423" t="str">
            <v>1920x1080</v>
          </cell>
          <cell r="L1423" t="str">
            <v>Standard</v>
          </cell>
          <cell r="M1423" t="str">
            <v>_1</v>
          </cell>
          <cell r="Q1423">
            <v>1</v>
          </cell>
          <cell r="T1423">
            <v>1</v>
          </cell>
          <cell r="X1423">
            <v>1</v>
          </cell>
          <cell r="AG1423">
            <v>1</v>
          </cell>
        </row>
        <row r="1424">
          <cell r="C1424" t="str">
            <v>ZBook 15 Create G7</v>
          </cell>
          <cell r="D1424" t="str">
            <v>Prof. Workstation (Prof. GPU)</v>
          </cell>
          <cell r="E1424" t="str">
            <v>Commercial</v>
          </cell>
          <cell r="F1424" t="str">
            <v>Intel</v>
          </cell>
          <cell r="G1424" t="str">
            <v>Comet Lake-H</v>
          </cell>
          <cell r="H1424" t="str">
            <v>RTX2070</v>
          </cell>
          <cell r="I1424">
            <v>15</v>
          </cell>
          <cell r="J1424" t="str">
            <v>1920x1080/3840x2160</v>
          </cell>
          <cell r="L1424" t="str">
            <v>Standard</v>
          </cell>
          <cell r="M1424" t="str">
            <v>_10</v>
          </cell>
          <cell r="Q1424">
            <v>1</v>
          </cell>
          <cell r="T1424">
            <v>1</v>
          </cell>
          <cell r="X1424">
            <v>1</v>
          </cell>
          <cell r="AG1424">
            <v>1</v>
          </cell>
        </row>
        <row r="1425">
          <cell r="C1425" t="str">
            <v>ZBook 15 Power G7</v>
          </cell>
          <cell r="D1425" t="str">
            <v>Prof. Workstation (Prof. GPU)</v>
          </cell>
          <cell r="E1425" t="str">
            <v>Commercial</v>
          </cell>
          <cell r="F1425" t="str">
            <v>Intel</v>
          </cell>
          <cell r="G1425" t="str">
            <v>Comet Lake-H</v>
          </cell>
          <cell r="H1425" t="str">
            <v>Quadro T1000</v>
          </cell>
          <cell r="I1425">
            <v>15</v>
          </cell>
          <cell r="J1425" t="str">
            <v>1920x1080/3840x2160</v>
          </cell>
          <cell r="L1425" t="str">
            <v>Standard</v>
          </cell>
          <cell r="M1425" t="str">
            <v>_12</v>
          </cell>
          <cell r="Q1425">
            <v>1</v>
          </cell>
          <cell r="T1425">
            <v>1</v>
          </cell>
          <cell r="X1425">
            <v>1</v>
          </cell>
          <cell r="AG1425">
            <v>1</v>
          </cell>
        </row>
        <row r="1426">
          <cell r="C1426" t="str">
            <v>ZBook Fury 15 G7</v>
          </cell>
          <cell r="D1426" t="str">
            <v>Prof. Workstation (Prof. GPU)</v>
          </cell>
          <cell r="E1426" t="str">
            <v>Commercial</v>
          </cell>
          <cell r="F1426" t="str">
            <v>Intel</v>
          </cell>
          <cell r="G1426" t="str">
            <v>Comet Lake-H</v>
          </cell>
          <cell r="H1426" t="str">
            <v>Quadro T1000</v>
          </cell>
          <cell r="I1426">
            <v>15</v>
          </cell>
          <cell r="J1426" t="str">
            <v>1920x1080</v>
          </cell>
          <cell r="L1426" t="str">
            <v>Standard</v>
          </cell>
          <cell r="M1426" t="str">
            <v>_12</v>
          </cell>
          <cell r="Q1426">
            <v>1</v>
          </cell>
          <cell r="T1426">
            <v>1</v>
          </cell>
          <cell r="X1426">
            <v>1</v>
          </cell>
          <cell r="AG1426">
            <v>1</v>
          </cell>
        </row>
        <row r="1427">
          <cell r="C1427" t="str">
            <v>ZBook 17 G3</v>
          </cell>
          <cell r="D1427" t="str">
            <v>Prof. Workstation (Prof. GPU)</v>
          </cell>
          <cell r="E1427" t="str">
            <v>Commercial</v>
          </cell>
          <cell r="F1427" t="str">
            <v>Intel</v>
          </cell>
          <cell r="G1427" t="str">
            <v>Skylake</v>
          </cell>
          <cell r="H1427" t="str">
            <v>Fire Pro W6150/Quadro M2000/M3000</v>
          </cell>
          <cell r="I1427">
            <v>17</v>
          </cell>
          <cell r="J1427" t="str">
            <v>1920x1080</v>
          </cell>
          <cell r="L1427" t="str">
            <v>Standard</v>
          </cell>
          <cell r="M1427" t="str">
            <v>_1</v>
          </cell>
          <cell r="P1427">
            <v>1</v>
          </cell>
          <cell r="T1427">
            <v>1</v>
          </cell>
          <cell r="Y1427">
            <v>1</v>
          </cell>
          <cell r="AG1427">
            <v>1</v>
          </cell>
        </row>
        <row r="1428">
          <cell r="C1428" t="str">
            <v>ZBook 17 G4</v>
          </cell>
          <cell r="D1428" t="str">
            <v>Prof. Workstation (Prof. GPU)</v>
          </cell>
          <cell r="E1428" t="str">
            <v>Commercial</v>
          </cell>
          <cell r="F1428" t="str">
            <v>Intel</v>
          </cell>
          <cell r="G1428" t="str">
            <v>Kaby Lake</v>
          </cell>
          <cell r="H1428" t="str">
            <v>Fire Pro W6150/Quadro P3000</v>
          </cell>
          <cell r="I1428">
            <v>17</v>
          </cell>
          <cell r="J1428" t="str">
            <v>1920x1080</v>
          </cell>
          <cell r="L1428" t="str">
            <v>Standard</v>
          </cell>
          <cell r="M1428" t="str">
            <v>_1</v>
          </cell>
          <cell r="P1428">
            <v>1</v>
          </cell>
          <cell r="T1428">
            <v>1</v>
          </cell>
          <cell r="Y1428">
            <v>1</v>
          </cell>
          <cell r="AG1428">
            <v>1</v>
          </cell>
        </row>
        <row r="1429">
          <cell r="C1429" t="str">
            <v>ZBook 17 G5</v>
          </cell>
          <cell r="D1429" t="str">
            <v>Prof. Workstation (Prof. GPU)</v>
          </cell>
          <cell r="E1429" t="str">
            <v>Commercial</v>
          </cell>
          <cell r="F1429" t="str">
            <v>Intel</v>
          </cell>
          <cell r="G1429" t="str">
            <v>Coffee Lake</v>
          </cell>
          <cell r="H1429" t="str">
            <v>Quadro P2000/P3200</v>
          </cell>
          <cell r="I1429">
            <v>17</v>
          </cell>
          <cell r="J1429" t="str">
            <v>1920x1080</v>
          </cell>
          <cell r="L1429" t="str">
            <v>Standard</v>
          </cell>
          <cell r="M1429" t="str">
            <v>_1</v>
          </cell>
          <cell r="Q1429">
            <v>1</v>
          </cell>
          <cell r="T1429">
            <v>1</v>
          </cell>
          <cell r="Y1429">
            <v>1</v>
          </cell>
          <cell r="AG1429">
            <v>1</v>
          </cell>
        </row>
        <row r="1430">
          <cell r="C1430" t="str">
            <v>ZBook 17 G6</v>
          </cell>
          <cell r="D1430" t="str">
            <v>Prof. Workstation (Prof. GPU)</v>
          </cell>
          <cell r="E1430" t="str">
            <v>Commercial</v>
          </cell>
          <cell r="F1430" t="str">
            <v>Intel</v>
          </cell>
          <cell r="G1430" t="str">
            <v>Coffee Lake</v>
          </cell>
          <cell r="H1430" t="str">
            <v>RTX3000</v>
          </cell>
          <cell r="I1430">
            <v>17</v>
          </cell>
          <cell r="J1430" t="str">
            <v>1920x1080</v>
          </cell>
          <cell r="L1430" t="str">
            <v>Standard</v>
          </cell>
          <cell r="M1430" t="str">
            <v>_1</v>
          </cell>
          <cell r="Q1430">
            <v>1</v>
          </cell>
          <cell r="T1430">
            <v>1</v>
          </cell>
          <cell r="Y1430">
            <v>1</v>
          </cell>
          <cell r="AG1430">
            <v>1</v>
          </cell>
        </row>
        <row r="1431">
          <cell r="C1431" t="str">
            <v>ZBook Fury 17 G7</v>
          </cell>
          <cell r="D1431" t="str">
            <v>Prof. Workstation (Prof. GPU)</v>
          </cell>
          <cell r="E1431" t="str">
            <v>Commercial</v>
          </cell>
          <cell r="F1431" t="str">
            <v>Intel</v>
          </cell>
          <cell r="G1431" t="str">
            <v>Comet Lake-H</v>
          </cell>
          <cell r="H1431" t="str">
            <v>Quadro T2000/RTX3000/RTX5000</v>
          </cell>
          <cell r="I1431">
            <v>17</v>
          </cell>
          <cell r="J1431" t="str">
            <v>3840x2160</v>
          </cell>
          <cell r="L1431" t="str">
            <v>Standard</v>
          </cell>
          <cell r="M1431" t="str">
            <v>_12</v>
          </cell>
          <cell r="Q1431">
            <v>1</v>
          </cell>
          <cell r="T1431">
            <v>1</v>
          </cell>
          <cell r="Y1431">
            <v>1</v>
          </cell>
          <cell r="AG1431">
            <v>1</v>
          </cell>
        </row>
        <row r="1432">
          <cell r="C1432" t="str">
            <v>ZBook Firefly 14 G7</v>
          </cell>
          <cell r="D1432" t="str">
            <v>Prof. Workstation (Prof. GPU)</v>
          </cell>
          <cell r="E1432" t="str">
            <v>Commercial</v>
          </cell>
          <cell r="F1432" t="str">
            <v>Intel</v>
          </cell>
          <cell r="G1432" t="str">
            <v>Comet Lake-H</v>
          </cell>
          <cell r="H1432" t="str">
            <v>Int/Quadro P520</v>
          </cell>
          <cell r="I1432">
            <v>14</v>
          </cell>
          <cell r="J1432" t="str">
            <v>1920x1080</v>
          </cell>
          <cell r="L1432" t="str">
            <v>Standard</v>
          </cell>
          <cell r="M1432" t="str">
            <v>_1</v>
          </cell>
          <cell r="Q1432">
            <v>1</v>
          </cell>
          <cell r="R1432">
            <v>1</v>
          </cell>
          <cell r="T1432">
            <v>1</v>
          </cell>
          <cell r="W1432">
            <v>1</v>
          </cell>
          <cell r="AG1432">
            <v>1</v>
          </cell>
        </row>
        <row r="1433">
          <cell r="C1433" t="str">
            <v>ZBook Firefly 14 G8</v>
          </cell>
          <cell r="D1433" t="str">
            <v>Prof. Workstation (Prof. GPU)</v>
          </cell>
          <cell r="E1433" t="str">
            <v>Commercial</v>
          </cell>
          <cell r="F1433" t="str">
            <v>Intel</v>
          </cell>
          <cell r="G1433" t="str">
            <v>Ice Lake</v>
          </cell>
          <cell r="H1433" t="str">
            <v>Quadro T500</v>
          </cell>
          <cell r="I1433">
            <v>14</v>
          </cell>
          <cell r="J1433" t="str">
            <v>1920x1080</v>
          </cell>
          <cell r="L1433" t="str">
            <v>Standard</v>
          </cell>
          <cell r="M1433" t="str">
            <v>_16</v>
          </cell>
          <cell r="P1433">
            <v>1</v>
          </cell>
          <cell r="T1433">
            <v>1</v>
          </cell>
          <cell r="W1433">
            <v>1</v>
          </cell>
          <cell r="AG1433">
            <v>1</v>
          </cell>
          <cell r="AI1433">
            <v>1</v>
          </cell>
        </row>
        <row r="1434">
          <cell r="C1434" t="str">
            <v>ZBook Firefly 15 G7</v>
          </cell>
          <cell r="D1434" t="str">
            <v>Prof. Workstation (Prof. GPU)</v>
          </cell>
          <cell r="E1434" t="str">
            <v>Commercial</v>
          </cell>
          <cell r="F1434" t="str">
            <v>Intel</v>
          </cell>
          <cell r="G1434" t="str">
            <v>Comet Lake-H</v>
          </cell>
          <cell r="H1434" t="str">
            <v>Quadro P520</v>
          </cell>
          <cell r="I1434">
            <v>15</v>
          </cell>
          <cell r="J1434" t="str">
            <v>3840x2160</v>
          </cell>
          <cell r="L1434" t="str">
            <v>Standard</v>
          </cell>
          <cell r="M1434" t="str">
            <v>_10</v>
          </cell>
          <cell r="Q1434">
            <v>1</v>
          </cell>
          <cell r="T1434">
            <v>1</v>
          </cell>
          <cell r="X1434">
            <v>1</v>
          </cell>
          <cell r="AG1434">
            <v>1</v>
          </cell>
        </row>
        <row r="1435">
          <cell r="C1435" t="str">
            <v>ZBook Firefly 15 G8</v>
          </cell>
          <cell r="D1435" t="str">
            <v>Prof. Workstation (Prof. GPU)</v>
          </cell>
          <cell r="E1435" t="str">
            <v>Commercial</v>
          </cell>
          <cell r="F1435" t="str">
            <v>Intel</v>
          </cell>
          <cell r="G1435" t="str">
            <v>Tiger Lake</v>
          </cell>
          <cell r="H1435" t="str">
            <v>Quadro T500</v>
          </cell>
          <cell r="I1435">
            <v>15</v>
          </cell>
          <cell r="J1435" t="str">
            <v>1920x1080</v>
          </cell>
          <cell r="L1435" t="str">
            <v>Standard</v>
          </cell>
          <cell r="M1435" t="str">
            <v>_16</v>
          </cell>
          <cell r="P1435">
            <v>1</v>
          </cell>
          <cell r="T1435">
            <v>1</v>
          </cell>
          <cell r="X1435">
            <v>1</v>
          </cell>
          <cell r="AG1435">
            <v>1</v>
          </cell>
        </row>
        <row r="1436">
          <cell r="C1436" t="str">
            <v>ZBook x360 15 Studio G5</v>
          </cell>
          <cell r="D1436" t="str">
            <v>Prof. Workstation (Prof. GPU)</v>
          </cell>
          <cell r="E1436" t="str">
            <v>Commercial</v>
          </cell>
          <cell r="F1436" t="str">
            <v>Intel</v>
          </cell>
          <cell r="G1436" t="str">
            <v>Coffee Lake</v>
          </cell>
          <cell r="H1436" t="str">
            <v>Quadro P2000</v>
          </cell>
          <cell r="I1436">
            <v>15</v>
          </cell>
          <cell r="J1436" t="str">
            <v>1920x1080/3840x2160</v>
          </cell>
          <cell r="K1436" t="str">
            <v>Touch</v>
          </cell>
          <cell r="L1436" t="str">
            <v>Standard</v>
          </cell>
          <cell r="M1436" t="str">
            <v>_1</v>
          </cell>
          <cell r="Q1436">
            <v>1</v>
          </cell>
          <cell r="T1436">
            <v>1</v>
          </cell>
          <cell r="U1436">
            <v>1</v>
          </cell>
          <cell r="X1436">
            <v>1</v>
          </cell>
          <cell r="AG1436">
            <v>1</v>
          </cell>
        </row>
        <row r="1437">
          <cell r="C1437" t="str">
            <v>Honor MagicBook 14 AMD Nbl</v>
          </cell>
          <cell r="D1437" t="str">
            <v>Light (13"-14")</v>
          </cell>
          <cell r="E1437" t="str">
            <v>Consumer</v>
          </cell>
          <cell r="F1437" t="str">
            <v>AMD</v>
          </cell>
          <cell r="G1437" t="str">
            <v>Picasso</v>
          </cell>
          <cell r="H1437" t="str">
            <v>Int</v>
          </cell>
          <cell r="I1437">
            <v>14</v>
          </cell>
          <cell r="J1437" t="str">
            <v>1920x1080</v>
          </cell>
          <cell r="L1437" t="str">
            <v>Standard</v>
          </cell>
          <cell r="M1437" t="str">
            <v>_6</v>
          </cell>
          <cell r="P1437">
            <v>1</v>
          </cell>
          <cell r="R1437">
            <v>1</v>
          </cell>
          <cell r="W1437">
            <v>1</v>
          </cell>
          <cell r="AF1437">
            <v>1</v>
          </cell>
          <cell r="AI1437">
            <v>1</v>
          </cell>
        </row>
        <row r="1438">
          <cell r="C1438" t="str">
            <v>Honor MagicBook 14 AMD II Nbil</v>
          </cell>
          <cell r="D1438" t="str">
            <v>Light (13"-14")</v>
          </cell>
          <cell r="E1438" t="str">
            <v>Consumer</v>
          </cell>
          <cell r="F1438" t="str">
            <v>AMD</v>
          </cell>
          <cell r="G1438" t="str">
            <v>Renior</v>
          </cell>
          <cell r="H1438" t="str">
            <v>Int</v>
          </cell>
          <cell r="I1438">
            <v>14</v>
          </cell>
          <cell r="J1438" t="str">
            <v>1920x1080</v>
          </cell>
          <cell r="L1438" t="str">
            <v>Standard</v>
          </cell>
          <cell r="M1438" t="str">
            <v>_9</v>
          </cell>
          <cell r="P1438">
            <v>1</v>
          </cell>
          <cell r="R1438">
            <v>1</v>
          </cell>
          <cell r="W1438">
            <v>1</v>
          </cell>
          <cell r="AF1438">
            <v>1</v>
          </cell>
          <cell r="AI1438">
            <v>1</v>
          </cell>
        </row>
        <row r="1439">
          <cell r="C1439" t="str">
            <v>Honor MagicBook 14 VLR-W09</v>
          </cell>
          <cell r="D1439" t="str">
            <v>Light (13"-14")</v>
          </cell>
          <cell r="E1439" t="str">
            <v>Consumer</v>
          </cell>
          <cell r="F1439" t="str">
            <v>Intel</v>
          </cell>
          <cell r="G1439" t="str">
            <v>Whiskey Lake</v>
          </cell>
          <cell r="H1439" t="str">
            <v>Int</v>
          </cell>
          <cell r="I1439">
            <v>14</v>
          </cell>
          <cell r="J1439" t="str">
            <v>1920x1080</v>
          </cell>
          <cell r="L1439" t="str">
            <v>Standard</v>
          </cell>
          <cell r="M1439" t="str">
            <v>_1</v>
          </cell>
          <cell r="P1439">
            <v>1</v>
          </cell>
          <cell r="R1439">
            <v>1</v>
          </cell>
          <cell r="W1439">
            <v>1</v>
          </cell>
          <cell r="AF1439">
            <v>1</v>
          </cell>
          <cell r="AI1439">
            <v>1</v>
          </cell>
        </row>
        <row r="1440">
          <cell r="C1440" t="str">
            <v>Honor MagicBook 14 VLT-W50</v>
          </cell>
          <cell r="D1440" t="str">
            <v>Light (13"-14")</v>
          </cell>
          <cell r="E1440" t="str">
            <v>Consumer</v>
          </cell>
          <cell r="F1440" t="str">
            <v>Intel</v>
          </cell>
          <cell r="G1440" t="str">
            <v>Kaby Lake Refresh</v>
          </cell>
          <cell r="H1440" t="str">
            <v>MX150</v>
          </cell>
          <cell r="I1440">
            <v>14</v>
          </cell>
          <cell r="J1440" t="str">
            <v>1920x1080</v>
          </cell>
          <cell r="L1440" t="str">
            <v>Standard</v>
          </cell>
          <cell r="M1440" t="str">
            <v>_1</v>
          </cell>
          <cell r="P1440">
            <v>1</v>
          </cell>
          <cell r="S1440">
            <v>1</v>
          </cell>
          <cell r="W1440">
            <v>1</v>
          </cell>
          <cell r="AG1440">
            <v>1</v>
          </cell>
          <cell r="AI1440">
            <v>1</v>
          </cell>
        </row>
        <row r="1441">
          <cell r="C1441" t="str">
            <v>Honor MagicBook 14 2021 (53011T)</v>
          </cell>
          <cell r="D1441" t="str">
            <v>Light (13"-14")</v>
          </cell>
          <cell r="E1441" t="str">
            <v>Consumer</v>
          </cell>
          <cell r="F1441" t="str">
            <v>Intel</v>
          </cell>
          <cell r="G1441" t="str">
            <v>Tiger Lake</v>
          </cell>
          <cell r="H1441" t="str">
            <v>Int</v>
          </cell>
          <cell r="I1441">
            <v>14</v>
          </cell>
          <cell r="J1441" t="str">
            <v>1920x1080</v>
          </cell>
          <cell r="L1441" t="str">
            <v>Standard</v>
          </cell>
          <cell r="M1441" t="str">
            <v>_16</v>
          </cell>
          <cell r="P1441">
            <v>1</v>
          </cell>
          <cell r="R1441">
            <v>1</v>
          </cell>
          <cell r="W1441">
            <v>1</v>
          </cell>
          <cell r="AF1441">
            <v>1</v>
          </cell>
          <cell r="AI1441">
            <v>1</v>
          </cell>
        </row>
        <row r="1442">
          <cell r="C1442" t="str">
            <v>Honor MagicBook 15 AMD Boh</v>
          </cell>
          <cell r="D1442" t="str">
            <v>Full Size LE (15"&gt;, Int GPU)</v>
          </cell>
          <cell r="E1442" t="str">
            <v>Consumer</v>
          </cell>
          <cell r="F1442" t="str">
            <v>AMD</v>
          </cell>
          <cell r="G1442" t="str">
            <v>Picasso</v>
          </cell>
          <cell r="H1442" t="str">
            <v>Int</v>
          </cell>
          <cell r="I1442">
            <v>15</v>
          </cell>
          <cell r="J1442" t="str">
            <v>1920x1080</v>
          </cell>
          <cell r="L1442" t="str">
            <v>Standard</v>
          </cell>
          <cell r="M1442" t="str">
            <v>_6</v>
          </cell>
          <cell r="N1442" t="str">
            <v>6 20</v>
          </cell>
          <cell r="P1442">
            <v>1</v>
          </cell>
          <cell r="R1442">
            <v>1</v>
          </cell>
          <cell r="X1442">
            <v>1</v>
          </cell>
          <cell r="AF1442">
            <v>1</v>
          </cell>
          <cell r="AH1442">
            <v>1</v>
          </cell>
        </row>
        <row r="1443">
          <cell r="C1443" t="str">
            <v>Honor MagicBook 15 AMD II Bohl</v>
          </cell>
          <cell r="D1443" t="str">
            <v>Full Size LE (15"&gt;, Int GPU)</v>
          </cell>
          <cell r="E1443" t="str">
            <v>Consumer</v>
          </cell>
          <cell r="F1443" t="str">
            <v>AMD</v>
          </cell>
          <cell r="G1443" t="str">
            <v>Renior</v>
          </cell>
          <cell r="H1443" t="str">
            <v>Int</v>
          </cell>
          <cell r="I1443">
            <v>15</v>
          </cell>
          <cell r="J1443" t="str">
            <v>1920x1080</v>
          </cell>
          <cell r="L1443" t="str">
            <v>Standard</v>
          </cell>
          <cell r="M1443" t="str">
            <v>_6</v>
          </cell>
          <cell r="N1443" t="str">
            <v>6 20</v>
          </cell>
          <cell r="P1443">
            <v>1</v>
          </cell>
          <cell r="R1443">
            <v>1</v>
          </cell>
          <cell r="X1443">
            <v>1</v>
          </cell>
          <cell r="AF1443">
            <v>1</v>
          </cell>
          <cell r="AH1443">
            <v>1</v>
          </cell>
        </row>
        <row r="1444">
          <cell r="C1444" t="str">
            <v>Honor MagicBook 15 2021 (53011T)</v>
          </cell>
          <cell r="D1444" t="str">
            <v>Full Size LE (15"&gt;, Int GPU)</v>
          </cell>
          <cell r="E1444" t="str">
            <v>Consumer</v>
          </cell>
          <cell r="F1444" t="str">
            <v>Intel</v>
          </cell>
          <cell r="G1444" t="str">
            <v>Tiger Lake</v>
          </cell>
          <cell r="H1444" t="str">
            <v>Int</v>
          </cell>
          <cell r="I1444">
            <v>15</v>
          </cell>
          <cell r="J1444" t="str">
            <v>1920x1080</v>
          </cell>
          <cell r="L1444" t="str">
            <v>Standard</v>
          </cell>
          <cell r="M1444" t="str">
            <v>_16</v>
          </cell>
          <cell r="P1444">
            <v>1</v>
          </cell>
          <cell r="R1444">
            <v>1</v>
          </cell>
          <cell r="X1444">
            <v>1</v>
          </cell>
          <cell r="AF1444">
            <v>1</v>
          </cell>
          <cell r="AH1444">
            <v>1</v>
          </cell>
        </row>
        <row r="1445">
          <cell r="C1445" t="str">
            <v>Honor MagicBook PRO</v>
          </cell>
          <cell r="D1445" t="str">
            <v>Full Size LE (15"&gt;, Int GPU)</v>
          </cell>
          <cell r="E1445" t="str">
            <v>Consumer</v>
          </cell>
          <cell r="F1445" t="str">
            <v>AMD</v>
          </cell>
          <cell r="G1445" t="str">
            <v>Picasso</v>
          </cell>
          <cell r="H1445" t="str">
            <v>Int</v>
          </cell>
          <cell r="I1445">
            <v>16</v>
          </cell>
          <cell r="J1445" t="str">
            <v>1920x1080</v>
          </cell>
          <cell r="L1445" t="str">
            <v>Standard</v>
          </cell>
          <cell r="M1445" t="str">
            <v>_4</v>
          </cell>
          <cell r="N1445" t="str">
            <v>W19BR</v>
          </cell>
          <cell r="P1445">
            <v>1</v>
          </cell>
          <cell r="R1445">
            <v>1</v>
          </cell>
          <cell r="Y1445">
            <v>1</v>
          </cell>
          <cell r="AA1445">
            <v>1</v>
          </cell>
          <cell r="AH1445">
            <v>1</v>
          </cell>
        </row>
        <row r="1446">
          <cell r="C1446" t="str">
            <v>Honor MagicBook PRO II</v>
          </cell>
          <cell r="D1446" t="str">
            <v>Full Size LE (15"&gt;, Int GPU)</v>
          </cell>
          <cell r="E1446" t="str">
            <v>Consumer</v>
          </cell>
          <cell r="F1446" t="str">
            <v>AMD</v>
          </cell>
          <cell r="G1446" t="str">
            <v>Renior</v>
          </cell>
          <cell r="H1446" t="str">
            <v>Int</v>
          </cell>
          <cell r="I1446">
            <v>16</v>
          </cell>
          <cell r="J1446" t="str">
            <v>1920x1080</v>
          </cell>
          <cell r="L1446" t="str">
            <v>Standard</v>
          </cell>
          <cell r="M1446" t="str">
            <v>_9</v>
          </cell>
          <cell r="N1446" t="str">
            <v>HLYL</v>
          </cell>
          <cell r="P1446">
            <v>1</v>
          </cell>
          <cell r="R1446">
            <v>1</v>
          </cell>
          <cell r="Y1446">
            <v>1</v>
          </cell>
          <cell r="AA1446">
            <v>1</v>
          </cell>
          <cell r="AH1446">
            <v>1</v>
          </cell>
        </row>
        <row r="1447">
          <cell r="C1447" t="str">
            <v>Honor MagicBook PRO 2020</v>
          </cell>
          <cell r="D1447" t="str">
            <v>Full Size MS (15"&gt;, Mainstream Ex. GPU)</v>
          </cell>
          <cell r="E1447" t="str">
            <v>Consumer</v>
          </cell>
          <cell r="F1447" t="str">
            <v>Intel</v>
          </cell>
          <cell r="G1447" t="str">
            <v>Comet Lake</v>
          </cell>
          <cell r="H1447" t="str">
            <v>MX350</v>
          </cell>
          <cell r="I1447">
            <v>16</v>
          </cell>
          <cell r="J1447" t="str">
            <v>1920x1080</v>
          </cell>
          <cell r="L1447" t="str">
            <v>Standard</v>
          </cell>
          <cell r="M1447" t="str">
            <v>_11</v>
          </cell>
          <cell r="N1447" t="str">
            <v>HubbleB-WAH9DHN</v>
          </cell>
          <cell r="P1447">
            <v>1</v>
          </cell>
          <cell r="S1447">
            <v>1</v>
          </cell>
          <cell r="Y1447">
            <v>1</v>
          </cell>
          <cell r="AA1447">
            <v>1</v>
          </cell>
          <cell r="AG1447">
            <v>1</v>
          </cell>
          <cell r="AH1447">
            <v>1</v>
          </cell>
        </row>
        <row r="1448">
          <cell r="C1448" t="str">
            <v>Honor Hunter V700</v>
          </cell>
          <cell r="D1448" t="str">
            <v>Full Size GM (15"&gt; Gamer GPU)</v>
          </cell>
          <cell r="E1448" t="str">
            <v>Consumer</v>
          </cell>
          <cell r="F1448" t="str">
            <v>Intel</v>
          </cell>
          <cell r="G1448" t="str">
            <v>Comet Lake-H</v>
          </cell>
          <cell r="H1448" t="str">
            <v>RTX2060</v>
          </cell>
          <cell r="I1448">
            <v>16</v>
          </cell>
          <cell r="J1448" t="str">
            <v>1920x1080</v>
          </cell>
          <cell r="L1448" t="str">
            <v>Standard</v>
          </cell>
          <cell r="M1448" t="str">
            <v>_11</v>
          </cell>
          <cell r="Q1448">
            <v>1</v>
          </cell>
          <cell r="T1448">
            <v>1</v>
          </cell>
          <cell r="Y1448">
            <v>1</v>
          </cell>
          <cell r="AG1448">
            <v>1</v>
          </cell>
        </row>
        <row r="1449">
          <cell r="C1449" t="str">
            <v>MateBook 13 AMD HN</v>
          </cell>
          <cell r="D1449" t="str">
            <v>Light (13"-14")</v>
          </cell>
          <cell r="E1449" t="str">
            <v>Consumer</v>
          </cell>
          <cell r="F1449" t="str">
            <v>AMD</v>
          </cell>
          <cell r="G1449" t="str">
            <v>Picasso</v>
          </cell>
          <cell r="H1449" t="str">
            <v>Int</v>
          </cell>
          <cell r="I1449">
            <v>13</v>
          </cell>
          <cell r="J1449" t="str">
            <v>2160x1440</v>
          </cell>
          <cell r="L1449" t="str">
            <v>Standard</v>
          </cell>
          <cell r="M1449" t="str">
            <v>_6</v>
          </cell>
          <cell r="N1449" t="str">
            <v>6 20</v>
          </cell>
          <cell r="P1449">
            <v>1</v>
          </cell>
          <cell r="R1449">
            <v>1</v>
          </cell>
          <cell r="W1449">
            <v>1</v>
          </cell>
          <cell r="AE1449">
            <v>1</v>
          </cell>
          <cell r="AI1449">
            <v>1</v>
          </cell>
        </row>
        <row r="1450">
          <cell r="C1450" t="str">
            <v>MateBook 13 WRT</v>
          </cell>
          <cell r="D1450" t="str">
            <v>Light (13"-14")</v>
          </cell>
          <cell r="E1450" t="str">
            <v>Consumer</v>
          </cell>
          <cell r="F1450" t="str">
            <v>Intel</v>
          </cell>
          <cell r="G1450" t="str">
            <v>Whiskey Lake</v>
          </cell>
          <cell r="H1450" t="str">
            <v>MX150/MX250</v>
          </cell>
          <cell r="I1450">
            <v>13</v>
          </cell>
          <cell r="J1450" t="str">
            <v>1920x1080/2160x1440</v>
          </cell>
          <cell r="L1450" t="str">
            <v>Standard</v>
          </cell>
          <cell r="M1450" t="str">
            <v>_6</v>
          </cell>
          <cell r="N1450" t="str">
            <v>WRT</v>
          </cell>
          <cell r="P1450">
            <v>1</v>
          </cell>
          <cell r="S1450">
            <v>1</v>
          </cell>
          <cell r="W1450">
            <v>1</v>
          </cell>
          <cell r="AI1450">
            <v>1</v>
          </cell>
        </row>
        <row r="1451">
          <cell r="C1451" t="str">
            <v>MateBook 13 WRTB</v>
          </cell>
          <cell r="D1451" t="str">
            <v>Light (13"-14")</v>
          </cell>
          <cell r="E1451" t="str">
            <v>Consumer</v>
          </cell>
          <cell r="F1451" t="str">
            <v>Intel</v>
          </cell>
          <cell r="G1451" t="str">
            <v>Comet Lake</v>
          </cell>
          <cell r="H1451" t="str">
            <v>MX250</v>
          </cell>
          <cell r="I1451">
            <v>13</v>
          </cell>
          <cell r="J1451" t="str">
            <v>2160x1440</v>
          </cell>
          <cell r="L1451" t="str">
            <v>Standard</v>
          </cell>
          <cell r="M1451" t="str">
            <v>_8</v>
          </cell>
          <cell r="N1451" t="str">
            <v>WRT</v>
          </cell>
          <cell r="P1451">
            <v>1</v>
          </cell>
          <cell r="S1451">
            <v>1</v>
          </cell>
          <cell r="W1451">
            <v>1</v>
          </cell>
          <cell r="AI1451">
            <v>1</v>
          </cell>
        </row>
        <row r="1452">
          <cell r="C1452" t="str">
            <v>Matebook D MRC</v>
          </cell>
          <cell r="D1452" t="str">
            <v>Full Size LE (15"&gt;, Int GPU)</v>
          </cell>
          <cell r="E1452" t="str">
            <v>Consumer</v>
          </cell>
          <cell r="F1452" t="str">
            <v>Intel</v>
          </cell>
          <cell r="G1452" t="str">
            <v>Kaby Lake Refresh</v>
          </cell>
          <cell r="H1452" t="str">
            <v>Int</v>
          </cell>
          <cell r="I1452">
            <v>15</v>
          </cell>
          <cell r="J1452" t="str">
            <v>1920x1080</v>
          </cell>
          <cell r="L1452" t="str">
            <v>Standard</v>
          </cell>
          <cell r="M1452" t="str">
            <v>_4</v>
          </cell>
          <cell r="P1452">
            <v>1</v>
          </cell>
          <cell r="R1452">
            <v>1</v>
          </cell>
          <cell r="X1452">
            <v>1</v>
          </cell>
          <cell r="AF1452">
            <v>1</v>
          </cell>
          <cell r="AH1452">
            <v>1</v>
          </cell>
        </row>
        <row r="1453">
          <cell r="C1453" t="str">
            <v>Matebook D14 AMD Nbl</v>
          </cell>
          <cell r="D1453" t="str">
            <v>Light (13"-14")</v>
          </cell>
          <cell r="E1453" t="str">
            <v>Consumer</v>
          </cell>
          <cell r="F1453" t="str">
            <v>AMD</v>
          </cell>
          <cell r="G1453" t="str">
            <v>Picasso</v>
          </cell>
          <cell r="H1453" t="str">
            <v>Int</v>
          </cell>
          <cell r="I1453">
            <v>14</v>
          </cell>
          <cell r="J1453" t="str">
            <v>1920x1080</v>
          </cell>
          <cell r="L1453" t="str">
            <v>Standard</v>
          </cell>
          <cell r="M1453" t="str">
            <v>_6</v>
          </cell>
          <cell r="N1453" t="str">
            <v>Nbl</v>
          </cell>
          <cell r="P1453">
            <v>1</v>
          </cell>
          <cell r="R1453">
            <v>1</v>
          </cell>
          <cell r="W1453">
            <v>1</v>
          </cell>
          <cell r="AF1453">
            <v>1</v>
          </cell>
          <cell r="AI1453">
            <v>1</v>
          </cell>
        </row>
        <row r="1454">
          <cell r="C1454" t="str">
            <v>Matebook D14 AMD Nbil</v>
          </cell>
          <cell r="D1454" t="str">
            <v>Light (13"-14")</v>
          </cell>
          <cell r="E1454" t="str">
            <v>Consumer</v>
          </cell>
          <cell r="F1454" t="str">
            <v>AMD</v>
          </cell>
          <cell r="G1454" t="str">
            <v>Renior</v>
          </cell>
          <cell r="H1454" t="str">
            <v>Int</v>
          </cell>
          <cell r="I1454">
            <v>14</v>
          </cell>
          <cell r="J1454" t="str">
            <v>1920x1080</v>
          </cell>
          <cell r="L1454" t="str">
            <v>Standard</v>
          </cell>
          <cell r="M1454" t="str">
            <v>_9</v>
          </cell>
          <cell r="N1454" t="str">
            <v>Nbil</v>
          </cell>
          <cell r="P1454">
            <v>1</v>
          </cell>
          <cell r="R1454">
            <v>1</v>
          </cell>
          <cell r="W1454">
            <v>1</v>
          </cell>
          <cell r="AF1454">
            <v>1</v>
          </cell>
          <cell r="AI1454">
            <v>1</v>
          </cell>
        </row>
        <row r="1455">
          <cell r="C1455" t="str">
            <v>Matebook D14 Intel Nbb</v>
          </cell>
          <cell r="D1455" t="str">
            <v>Light (13"-14")</v>
          </cell>
          <cell r="E1455" t="str">
            <v>Consumer</v>
          </cell>
          <cell r="F1455" t="str">
            <v>Intel</v>
          </cell>
          <cell r="G1455" t="str">
            <v>Comet Lake</v>
          </cell>
          <cell r="H1455" t="str">
            <v>MX250</v>
          </cell>
          <cell r="I1455">
            <v>14</v>
          </cell>
          <cell r="J1455" t="str">
            <v>1920x1080</v>
          </cell>
          <cell r="L1455" t="str">
            <v>Standard</v>
          </cell>
          <cell r="M1455" t="str">
            <v>_6</v>
          </cell>
          <cell r="N1455" t="str">
            <v>Nbb</v>
          </cell>
          <cell r="P1455">
            <v>1</v>
          </cell>
          <cell r="S1455">
            <v>1</v>
          </cell>
          <cell r="W1455">
            <v>1</v>
          </cell>
          <cell r="AG1455">
            <v>1</v>
          </cell>
          <cell r="AI1455">
            <v>1</v>
          </cell>
        </row>
        <row r="1456">
          <cell r="C1456" t="str">
            <v>Matebook 14 Intel KLVC</v>
          </cell>
          <cell r="D1456" t="str">
            <v>Light (13"-14")</v>
          </cell>
          <cell r="E1456" t="str">
            <v>Consumer</v>
          </cell>
          <cell r="F1456" t="str">
            <v>Intel</v>
          </cell>
          <cell r="G1456" t="str">
            <v>Comet Lake</v>
          </cell>
          <cell r="H1456" t="str">
            <v>MX350</v>
          </cell>
          <cell r="I1456">
            <v>14</v>
          </cell>
          <cell r="J1456" t="str">
            <v>1920x1080</v>
          </cell>
          <cell r="L1456" t="str">
            <v>Standard</v>
          </cell>
          <cell r="M1456" t="str">
            <v>_11</v>
          </cell>
          <cell r="N1456" t="str">
            <v>KLVC-WFE9L</v>
          </cell>
          <cell r="P1456">
            <v>1</v>
          </cell>
          <cell r="S1456">
            <v>1</v>
          </cell>
          <cell r="W1456">
            <v>1</v>
          </cell>
          <cell r="AG1456">
            <v>1</v>
          </cell>
          <cell r="AI1456">
            <v>1</v>
          </cell>
        </row>
        <row r="1457">
          <cell r="C1457" t="str">
            <v>Matebook D15 AMD</v>
          </cell>
          <cell r="D1457" t="str">
            <v>Full Size LE (15"&gt;, Int GPU)</v>
          </cell>
          <cell r="E1457" t="str">
            <v>Consumer</v>
          </cell>
          <cell r="F1457" t="str">
            <v>AMD</v>
          </cell>
          <cell r="G1457" t="str">
            <v>Picasso</v>
          </cell>
          <cell r="H1457" t="str">
            <v>Int</v>
          </cell>
          <cell r="I1457">
            <v>15</v>
          </cell>
          <cell r="J1457" t="str">
            <v>1920x1080</v>
          </cell>
          <cell r="L1457" t="str">
            <v>Standard</v>
          </cell>
          <cell r="M1457" t="str">
            <v>_4</v>
          </cell>
          <cell r="N1457" t="str">
            <v>Boh</v>
          </cell>
          <cell r="P1457">
            <v>1</v>
          </cell>
          <cell r="R1457">
            <v>1</v>
          </cell>
          <cell r="X1457">
            <v>1</v>
          </cell>
          <cell r="AF1457">
            <v>1</v>
          </cell>
          <cell r="AH1457">
            <v>1</v>
          </cell>
        </row>
        <row r="1458">
          <cell r="C1458" t="str">
            <v>Matebook D15 AMD Bohl</v>
          </cell>
          <cell r="D1458" t="str">
            <v>Full Size LE (15"&gt;, Int GPU)</v>
          </cell>
          <cell r="E1458" t="str">
            <v>Consumer</v>
          </cell>
          <cell r="F1458" t="str">
            <v>AMD</v>
          </cell>
          <cell r="G1458" t="str">
            <v>Renior</v>
          </cell>
          <cell r="H1458" t="str">
            <v>Int</v>
          </cell>
          <cell r="I1458">
            <v>15</v>
          </cell>
          <cell r="J1458" t="str">
            <v>1920x1080</v>
          </cell>
          <cell r="L1458" t="str">
            <v>Standard</v>
          </cell>
          <cell r="M1458" t="str">
            <v>_9</v>
          </cell>
          <cell r="N1458" t="str">
            <v>BohL</v>
          </cell>
          <cell r="P1458">
            <v>1</v>
          </cell>
          <cell r="R1458">
            <v>1</v>
          </cell>
          <cell r="X1458">
            <v>1</v>
          </cell>
          <cell r="AF1458">
            <v>1</v>
          </cell>
          <cell r="AH1458">
            <v>1</v>
          </cell>
        </row>
        <row r="1459">
          <cell r="C1459" t="str">
            <v>Matebook D15 BoB Intel CL</v>
          </cell>
          <cell r="D1459" t="str">
            <v>Full Size LE (15"&gt;, Int GPU)</v>
          </cell>
          <cell r="E1459" t="str">
            <v>Consumer</v>
          </cell>
          <cell r="F1459" t="str">
            <v>Intel</v>
          </cell>
          <cell r="G1459" t="str">
            <v>Comet Lake</v>
          </cell>
          <cell r="H1459" t="str">
            <v>Int</v>
          </cell>
          <cell r="I1459">
            <v>15</v>
          </cell>
          <cell r="J1459" t="str">
            <v>1920x1080</v>
          </cell>
          <cell r="L1459" t="str">
            <v>Standard</v>
          </cell>
          <cell r="M1459" t="str">
            <v>_17</v>
          </cell>
          <cell r="P1459">
            <v>1</v>
          </cell>
          <cell r="R1459">
            <v>1</v>
          </cell>
          <cell r="X1459">
            <v>1</v>
          </cell>
          <cell r="AF1459">
            <v>1</v>
          </cell>
          <cell r="AH1459">
            <v>1</v>
          </cell>
        </row>
        <row r="1460">
          <cell r="C1460" t="str">
            <v>Matebook D15 BoD Intel TL</v>
          </cell>
          <cell r="D1460" t="str">
            <v>Full Size LE (15"&gt;, Int GPU)</v>
          </cell>
          <cell r="E1460" t="str">
            <v>Consumer</v>
          </cell>
          <cell r="F1460" t="str">
            <v>Intel</v>
          </cell>
          <cell r="G1460" t="str">
            <v>Tiger Lake</v>
          </cell>
          <cell r="H1460" t="str">
            <v>Int</v>
          </cell>
          <cell r="I1460">
            <v>15</v>
          </cell>
          <cell r="J1460" t="str">
            <v>1920x1080</v>
          </cell>
          <cell r="L1460" t="str">
            <v>Standard</v>
          </cell>
          <cell r="M1460" t="str">
            <v>_17</v>
          </cell>
          <cell r="P1460">
            <v>1</v>
          </cell>
          <cell r="R1460">
            <v>1</v>
          </cell>
          <cell r="X1460">
            <v>1</v>
          </cell>
          <cell r="AF1460">
            <v>1</v>
          </cell>
          <cell r="AH1460">
            <v>1</v>
          </cell>
        </row>
        <row r="1461">
          <cell r="C1461" t="str">
            <v>Matebook D16 AMD HVY</v>
          </cell>
          <cell r="D1461" t="str">
            <v>Full Size LE (15"&gt;, Int GPU)</v>
          </cell>
          <cell r="E1461" t="str">
            <v>Consumer</v>
          </cell>
          <cell r="F1461" t="str">
            <v>AMD</v>
          </cell>
          <cell r="G1461" t="str">
            <v>Renior</v>
          </cell>
          <cell r="H1461" t="str">
            <v>Int</v>
          </cell>
          <cell r="I1461">
            <v>16</v>
          </cell>
          <cell r="J1461" t="str">
            <v>1920x1080</v>
          </cell>
          <cell r="L1461" t="str">
            <v>Standard</v>
          </cell>
          <cell r="M1461" t="str">
            <v>_15</v>
          </cell>
          <cell r="N1461" t="str">
            <v>HVY-WAP9</v>
          </cell>
          <cell r="P1461">
            <v>1</v>
          </cell>
          <cell r="R1461">
            <v>1</v>
          </cell>
          <cell r="Y1461">
            <v>1</v>
          </cell>
          <cell r="AF1461">
            <v>1</v>
          </cell>
          <cell r="AH1461">
            <v>1</v>
          </cell>
        </row>
        <row r="1462">
          <cell r="C1462" t="str">
            <v>Matebook X PRO 2020</v>
          </cell>
          <cell r="D1462" t="str">
            <v>Light (13"-14")</v>
          </cell>
          <cell r="E1462" t="str">
            <v>Consumer</v>
          </cell>
          <cell r="F1462" t="str">
            <v>Intel</v>
          </cell>
          <cell r="G1462" t="str">
            <v>Comet Lake</v>
          </cell>
          <cell r="H1462" t="str">
            <v>MX250/MX350</v>
          </cell>
          <cell r="I1462">
            <v>14</v>
          </cell>
          <cell r="J1462" t="str">
            <v>1920x1080/3000x2000</v>
          </cell>
          <cell r="L1462" t="str">
            <v>Standard</v>
          </cell>
          <cell r="M1462" t="str">
            <v>_4</v>
          </cell>
          <cell r="N1462" t="str">
            <v>MACHC</v>
          </cell>
          <cell r="P1462">
            <v>1</v>
          </cell>
          <cell r="S1462">
            <v>1</v>
          </cell>
          <cell r="W1462">
            <v>1</v>
          </cell>
          <cell r="AA1462">
            <v>1</v>
          </cell>
          <cell r="AG1462">
            <v>1</v>
          </cell>
          <cell r="AI1462">
            <v>1</v>
          </cell>
        </row>
        <row r="1463">
          <cell r="C1463" t="str">
            <v>MateBook X Pro MACH-W19</v>
          </cell>
          <cell r="D1463" t="str">
            <v>Light (13"-14")</v>
          </cell>
          <cell r="E1463" t="str">
            <v>Consumer</v>
          </cell>
          <cell r="F1463" t="str">
            <v>Intel</v>
          </cell>
          <cell r="G1463" t="str">
            <v>Whiskey Lake</v>
          </cell>
          <cell r="H1463" t="str">
            <v>MX150</v>
          </cell>
          <cell r="I1463">
            <v>14</v>
          </cell>
          <cell r="J1463" t="str">
            <v>1920x1080/3000x2000</v>
          </cell>
          <cell r="L1463" t="str">
            <v>Standard</v>
          </cell>
          <cell r="M1463" t="str">
            <v>_10</v>
          </cell>
          <cell r="N1463" t="str">
            <v>MACH-W</v>
          </cell>
          <cell r="P1463">
            <v>1</v>
          </cell>
          <cell r="S1463">
            <v>1</v>
          </cell>
          <cell r="W1463">
            <v>1</v>
          </cell>
          <cell r="AA1463">
            <v>1</v>
          </cell>
          <cell r="AG1463">
            <v>1</v>
          </cell>
          <cell r="AI1463">
            <v>1</v>
          </cell>
        </row>
        <row r="1464">
          <cell r="C1464" t="str">
            <v>Matebook X EUL</v>
          </cell>
          <cell r="D1464" t="str">
            <v>Light (13"-14")</v>
          </cell>
          <cell r="E1464" t="str">
            <v>Consumer</v>
          </cell>
          <cell r="F1464" t="str">
            <v>Intel</v>
          </cell>
          <cell r="G1464" t="str">
            <v>Comet Lake</v>
          </cell>
          <cell r="H1464" t="str">
            <v>Int</v>
          </cell>
          <cell r="I1464">
            <v>13</v>
          </cell>
          <cell r="J1464" t="str">
            <v>3000x2000</v>
          </cell>
          <cell r="K1464" t="str">
            <v>Touch</v>
          </cell>
          <cell r="L1464" t="str">
            <v>Standard</v>
          </cell>
          <cell r="M1464" t="str">
            <v>_10</v>
          </cell>
          <cell r="N1464" t="str">
            <v>EUL</v>
          </cell>
          <cell r="P1464">
            <v>1</v>
          </cell>
          <cell r="R1464">
            <v>1</v>
          </cell>
          <cell r="W1464">
            <v>1</v>
          </cell>
          <cell r="AA1464">
            <v>1</v>
          </cell>
          <cell r="AE1464">
            <v>1</v>
          </cell>
          <cell r="AI1464">
            <v>1</v>
          </cell>
        </row>
        <row r="1465">
          <cell r="C1465" t="str">
            <v>Irbis NB10</v>
          </cell>
          <cell r="D1465" t="str">
            <v>Mini (&lt;12")</v>
          </cell>
          <cell r="E1465" t="str">
            <v>Consumer</v>
          </cell>
          <cell r="F1465" t="str">
            <v>Intel</v>
          </cell>
          <cell r="G1465" t="str">
            <v>Bay Trail-T</v>
          </cell>
          <cell r="H1465" t="str">
            <v>Int</v>
          </cell>
          <cell r="I1465">
            <v>10</v>
          </cell>
          <cell r="J1465" t="str">
            <v>1024x600</v>
          </cell>
          <cell r="L1465" t="str">
            <v>Extra Mobile</v>
          </cell>
          <cell r="M1465" t="str">
            <v>_1</v>
          </cell>
          <cell r="O1465">
            <v>1</v>
          </cell>
          <cell r="R1465">
            <v>1</v>
          </cell>
          <cell r="V1465">
            <v>1</v>
          </cell>
          <cell r="AE1465">
            <v>1</v>
          </cell>
        </row>
        <row r="1466">
          <cell r="C1466" t="str">
            <v>Irbis NB101</v>
          </cell>
          <cell r="D1466" t="str">
            <v>Mini (&lt;12")</v>
          </cell>
          <cell r="E1466" t="str">
            <v>Consumer</v>
          </cell>
          <cell r="F1466" t="str">
            <v>Intel</v>
          </cell>
          <cell r="G1466" t="str">
            <v>Cherry Trail</v>
          </cell>
          <cell r="H1466" t="str">
            <v>Int</v>
          </cell>
          <cell r="I1466">
            <v>10</v>
          </cell>
          <cell r="J1466" t="str">
            <v>1024x600</v>
          </cell>
          <cell r="L1466" t="str">
            <v>Extra Mobile</v>
          </cell>
          <cell r="M1466" t="str">
            <v>_1</v>
          </cell>
          <cell r="O1466">
            <v>1</v>
          </cell>
          <cell r="R1466">
            <v>1</v>
          </cell>
          <cell r="V1466">
            <v>1</v>
          </cell>
          <cell r="AE1466">
            <v>1</v>
          </cell>
        </row>
        <row r="1467">
          <cell r="C1467" t="str">
            <v>Irbis NB102</v>
          </cell>
          <cell r="D1467" t="str">
            <v>Mini (&lt;12")</v>
          </cell>
          <cell r="E1467" t="str">
            <v>Consumer</v>
          </cell>
          <cell r="F1467" t="str">
            <v>Intel</v>
          </cell>
          <cell r="G1467" t="str">
            <v>Cherry Trail</v>
          </cell>
          <cell r="H1467" t="str">
            <v>Int</v>
          </cell>
          <cell r="I1467">
            <v>10</v>
          </cell>
          <cell r="J1467" t="str">
            <v>1024x600</v>
          </cell>
          <cell r="L1467" t="str">
            <v>Extra Mobile</v>
          </cell>
          <cell r="M1467" t="str">
            <v>_1</v>
          </cell>
          <cell r="O1467">
            <v>1</v>
          </cell>
          <cell r="R1467">
            <v>1</v>
          </cell>
          <cell r="V1467">
            <v>1</v>
          </cell>
          <cell r="AE1467">
            <v>1</v>
          </cell>
        </row>
        <row r="1468">
          <cell r="C1468" t="str">
            <v>Irbis NB103</v>
          </cell>
          <cell r="D1468" t="str">
            <v>Mini (&lt;12")</v>
          </cell>
          <cell r="E1468" t="str">
            <v>Consumer</v>
          </cell>
          <cell r="F1468" t="str">
            <v>Intel</v>
          </cell>
          <cell r="G1468" t="str">
            <v>Bay Trail-T</v>
          </cell>
          <cell r="H1468" t="str">
            <v>Int</v>
          </cell>
          <cell r="I1468">
            <v>10</v>
          </cell>
          <cell r="J1468" t="str">
            <v>1024x600</v>
          </cell>
          <cell r="L1468" t="str">
            <v>Extra Mobile</v>
          </cell>
          <cell r="M1468" t="str">
            <v>_1</v>
          </cell>
          <cell r="O1468">
            <v>1</v>
          </cell>
          <cell r="R1468">
            <v>1</v>
          </cell>
          <cell r="V1468">
            <v>1</v>
          </cell>
          <cell r="AE1468">
            <v>1</v>
          </cell>
        </row>
        <row r="1469">
          <cell r="C1469" t="str">
            <v>Irbis NB105</v>
          </cell>
          <cell r="D1469" t="str">
            <v>Mini (&lt;12")</v>
          </cell>
          <cell r="E1469" t="str">
            <v>Consumer</v>
          </cell>
          <cell r="F1469" t="str">
            <v>Intel</v>
          </cell>
          <cell r="G1469" t="str">
            <v>Cherry Trail</v>
          </cell>
          <cell r="H1469" t="str">
            <v>Int</v>
          </cell>
          <cell r="I1469">
            <v>10</v>
          </cell>
          <cell r="J1469" t="str">
            <v>1280x800</v>
          </cell>
          <cell r="L1469" t="str">
            <v>Extra Mobile</v>
          </cell>
          <cell r="M1469" t="str">
            <v>_1</v>
          </cell>
          <cell r="O1469">
            <v>1</v>
          </cell>
          <cell r="R1469">
            <v>1</v>
          </cell>
          <cell r="V1469">
            <v>1</v>
          </cell>
          <cell r="AE1469">
            <v>1</v>
          </cell>
        </row>
        <row r="1470">
          <cell r="C1470" t="str">
            <v>Irbis NB11</v>
          </cell>
          <cell r="D1470" t="str">
            <v>Mini (&lt;12")</v>
          </cell>
          <cell r="E1470" t="str">
            <v>Consumer</v>
          </cell>
          <cell r="F1470" t="str">
            <v>Intel</v>
          </cell>
          <cell r="G1470" t="str">
            <v>Bay Trail-T</v>
          </cell>
          <cell r="H1470" t="str">
            <v>Int</v>
          </cell>
          <cell r="I1470">
            <v>11</v>
          </cell>
          <cell r="J1470" t="str">
            <v>1366x768</v>
          </cell>
          <cell r="L1470" t="str">
            <v>Extra Mobile</v>
          </cell>
          <cell r="M1470" t="str">
            <v>_1</v>
          </cell>
          <cell r="O1470">
            <v>1</v>
          </cell>
          <cell r="R1470">
            <v>1</v>
          </cell>
          <cell r="V1470">
            <v>1</v>
          </cell>
          <cell r="AE1470">
            <v>1</v>
          </cell>
        </row>
        <row r="1471">
          <cell r="C1471" t="str">
            <v>Irbis NB110</v>
          </cell>
          <cell r="D1471" t="str">
            <v>Mini (&lt;12")</v>
          </cell>
          <cell r="E1471" t="str">
            <v>Consumer</v>
          </cell>
          <cell r="F1471" t="str">
            <v>Intel</v>
          </cell>
          <cell r="G1471" t="str">
            <v>Cherry Trail</v>
          </cell>
          <cell r="H1471" t="str">
            <v>Int</v>
          </cell>
          <cell r="I1471">
            <v>11</v>
          </cell>
          <cell r="J1471" t="str">
            <v>1920x1080</v>
          </cell>
          <cell r="L1471" t="str">
            <v>Extra Mobile</v>
          </cell>
          <cell r="M1471" t="str">
            <v>_1</v>
          </cell>
          <cell r="O1471">
            <v>1</v>
          </cell>
          <cell r="R1471">
            <v>1</v>
          </cell>
          <cell r="V1471">
            <v>1</v>
          </cell>
          <cell r="AE1471">
            <v>1</v>
          </cell>
        </row>
        <row r="1472">
          <cell r="C1472" t="str">
            <v>Irbis NB111</v>
          </cell>
          <cell r="D1472" t="str">
            <v>Mini (&lt;12")</v>
          </cell>
          <cell r="E1472" t="str">
            <v>Consumer</v>
          </cell>
          <cell r="F1472" t="str">
            <v>Intel</v>
          </cell>
          <cell r="G1472" t="str">
            <v>Gemini Lake</v>
          </cell>
          <cell r="H1472" t="str">
            <v>Int</v>
          </cell>
          <cell r="I1472">
            <v>11</v>
          </cell>
          <cell r="J1472" t="str">
            <v>1920x1080</v>
          </cell>
          <cell r="L1472" t="str">
            <v>Budget</v>
          </cell>
          <cell r="M1472" t="str">
            <v>_1</v>
          </cell>
          <cell r="O1472">
            <v>1</v>
          </cell>
          <cell r="R1472">
            <v>1</v>
          </cell>
          <cell r="V1472">
            <v>1</v>
          </cell>
          <cell r="AE1472">
            <v>1</v>
          </cell>
        </row>
        <row r="1473">
          <cell r="C1473" t="str">
            <v>Irbis NB112</v>
          </cell>
          <cell r="D1473" t="str">
            <v>Mini (&lt;12")</v>
          </cell>
          <cell r="E1473" t="str">
            <v>Consumer</v>
          </cell>
          <cell r="F1473" t="str">
            <v>Intel</v>
          </cell>
          <cell r="G1473" t="str">
            <v>Gemini Lake</v>
          </cell>
          <cell r="H1473" t="str">
            <v>Int</v>
          </cell>
          <cell r="I1473">
            <v>11</v>
          </cell>
          <cell r="J1473" t="str">
            <v>1366x768</v>
          </cell>
          <cell r="L1473" t="str">
            <v>Budget</v>
          </cell>
          <cell r="M1473" t="str">
            <v>_1</v>
          </cell>
          <cell r="O1473">
            <v>1</v>
          </cell>
          <cell r="R1473">
            <v>1</v>
          </cell>
          <cell r="V1473">
            <v>1</v>
          </cell>
          <cell r="AE1473">
            <v>1</v>
          </cell>
        </row>
        <row r="1474">
          <cell r="C1474" t="str">
            <v>Irbis NB116</v>
          </cell>
          <cell r="D1474" t="str">
            <v>Mini (&lt;12")</v>
          </cell>
          <cell r="E1474" t="str">
            <v>Consumer</v>
          </cell>
          <cell r="F1474" t="str">
            <v>Intel</v>
          </cell>
          <cell r="G1474" t="str">
            <v>Cherry Trail</v>
          </cell>
          <cell r="H1474" t="str">
            <v>Int</v>
          </cell>
          <cell r="I1474">
            <v>11</v>
          </cell>
          <cell r="J1474" t="str">
            <v>1920x1080</v>
          </cell>
          <cell r="L1474" t="str">
            <v>Extra Mobile</v>
          </cell>
          <cell r="M1474" t="str">
            <v>_1</v>
          </cell>
          <cell r="O1474">
            <v>1</v>
          </cell>
          <cell r="R1474">
            <v>1</v>
          </cell>
          <cell r="V1474">
            <v>1</v>
          </cell>
          <cell r="AE1474">
            <v>1</v>
          </cell>
        </row>
        <row r="1475">
          <cell r="C1475" t="str">
            <v>Irbis NB12</v>
          </cell>
          <cell r="D1475" t="str">
            <v>Mini (&lt;12")</v>
          </cell>
          <cell r="E1475" t="str">
            <v>Consumer</v>
          </cell>
          <cell r="F1475" t="str">
            <v>Intel</v>
          </cell>
          <cell r="G1475" t="str">
            <v>Bay Trail-T</v>
          </cell>
          <cell r="H1475" t="str">
            <v>Int</v>
          </cell>
          <cell r="I1475">
            <v>11</v>
          </cell>
          <cell r="J1475" t="str">
            <v>1366x768</v>
          </cell>
          <cell r="L1475" t="str">
            <v>Extra Mobile</v>
          </cell>
          <cell r="M1475" t="str">
            <v>_1</v>
          </cell>
          <cell r="O1475">
            <v>1</v>
          </cell>
          <cell r="R1475">
            <v>1</v>
          </cell>
          <cell r="V1475">
            <v>1</v>
          </cell>
          <cell r="AE1475">
            <v>1</v>
          </cell>
        </row>
        <row r="1476">
          <cell r="C1476" t="str">
            <v>Irbis NB125</v>
          </cell>
          <cell r="D1476" t="str">
            <v>Mini (&lt;12")</v>
          </cell>
          <cell r="E1476" t="str">
            <v>Consumer</v>
          </cell>
          <cell r="F1476" t="str">
            <v>Intel</v>
          </cell>
          <cell r="G1476" t="str">
            <v>Apollo Lake</v>
          </cell>
          <cell r="H1476" t="str">
            <v>Int</v>
          </cell>
          <cell r="I1476">
            <v>12</v>
          </cell>
          <cell r="J1476" t="str">
            <v>1920x1080</v>
          </cell>
          <cell r="L1476" t="str">
            <v>Budget</v>
          </cell>
          <cell r="M1476" t="str">
            <v>_1</v>
          </cell>
          <cell r="O1476">
            <v>1</v>
          </cell>
          <cell r="R1476">
            <v>1</v>
          </cell>
          <cell r="V1476">
            <v>1</v>
          </cell>
          <cell r="AE1476">
            <v>1</v>
          </cell>
        </row>
        <row r="1477">
          <cell r="C1477" t="str">
            <v>Irbis NB127</v>
          </cell>
          <cell r="D1477" t="str">
            <v>Light (13"-14")</v>
          </cell>
          <cell r="E1477" t="str">
            <v>Consumer</v>
          </cell>
          <cell r="F1477" t="str">
            <v>Intel</v>
          </cell>
          <cell r="G1477" t="str">
            <v>Cherry Trail</v>
          </cell>
          <cell r="H1477" t="str">
            <v>Int</v>
          </cell>
          <cell r="I1477">
            <v>13</v>
          </cell>
          <cell r="J1477" t="str">
            <v>1920x1080</v>
          </cell>
          <cell r="L1477" t="str">
            <v>Extra Mobile</v>
          </cell>
          <cell r="M1477" t="str">
            <v>_1</v>
          </cell>
          <cell r="O1477">
            <v>1</v>
          </cell>
          <cell r="R1477">
            <v>1</v>
          </cell>
          <cell r="W1477">
            <v>1</v>
          </cell>
          <cell r="AE1477">
            <v>1</v>
          </cell>
        </row>
        <row r="1478">
          <cell r="C1478" t="str">
            <v>Irbis NB130</v>
          </cell>
          <cell r="D1478" t="str">
            <v>Light (13"-14")</v>
          </cell>
          <cell r="E1478" t="str">
            <v>Consumer</v>
          </cell>
          <cell r="F1478" t="str">
            <v>Intel</v>
          </cell>
          <cell r="G1478" t="str">
            <v>Cherry Trail</v>
          </cell>
          <cell r="H1478" t="str">
            <v>Int</v>
          </cell>
          <cell r="I1478">
            <v>13</v>
          </cell>
          <cell r="J1478" t="str">
            <v>1920x1080</v>
          </cell>
          <cell r="K1478" t="str">
            <v>Touch</v>
          </cell>
          <cell r="L1478" t="str">
            <v>Extra Mobile</v>
          </cell>
          <cell r="M1478" t="str">
            <v>_1</v>
          </cell>
          <cell r="O1478">
            <v>1</v>
          </cell>
          <cell r="R1478">
            <v>1</v>
          </cell>
          <cell r="U1478">
            <v>1</v>
          </cell>
          <cell r="W1478">
            <v>1</v>
          </cell>
          <cell r="AE1478">
            <v>1</v>
          </cell>
        </row>
        <row r="1479">
          <cell r="C1479" t="str">
            <v>Irbis NB131</v>
          </cell>
          <cell r="D1479" t="str">
            <v>Light (13"-14")</v>
          </cell>
          <cell r="E1479" t="str">
            <v>Consumer</v>
          </cell>
          <cell r="F1479" t="str">
            <v>Intel</v>
          </cell>
          <cell r="G1479" t="str">
            <v>Apollo Lake</v>
          </cell>
          <cell r="H1479" t="str">
            <v>Int</v>
          </cell>
          <cell r="I1479">
            <v>14</v>
          </cell>
          <cell r="J1479" t="str">
            <v>1920x1080</v>
          </cell>
          <cell r="L1479" t="str">
            <v>Budget</v>
          </cell>
          <cell r="M1479" t="str">
            <v>_1</v>
          </cell>
          <cell r="O1479">
            <v>1</v>
          </cell>
          <cell r="R1479">
            <v>1</v>
          </cell>
          <cell r="W1479">
            <v>1</v>
          </cell>
          <cell r="AE1479">
            <v>1</v>
          </cell>
        </row>
        <row r="1480">
          <cell r="C1480" t="str">
            <v>Irbis NB132</v>
          </cell>
          <cell r="D1480" t="str">
            <v>Light (13"-14")</v>
          </cell>
          <cell r="E1480" t="str">
            <v>Consumer</v>
          </cell>
          <cell r="F1480" t="str">
            <v>Intel</v>
          </cell>
          <cell r="G1480" t="str">
            <v>Apollo Lake</v>
          </cell>
          <cell r="H1480" t="str">
            <v>Int</v>
          </cell>
          <cell r="I1480">
            <v>14</v>
          </cell>
          <cell r="J1480" t="str">
            <v>1920x1080</v>
          </cell>
          <cell r="L1480" t="str">
            <v>Budget</v>
          </cell>
          <cell r="M1480" t="str">
            <v>_1</v>
          </cell>
          <cell r="O1480">
            <v>1</v>
          </cell>
          <cell r="R1480">
            <v>1</v>
          </cell>
          <cell r="W1480">
            <v>1</v>
          </cell>
          <cell r="AE1480">
            <v>1</v>
          </cell>
        </row>
        <row r="1481">
          <cell r="C1481" t="str">
            <v>Irbis NB133</v>
          </cell>
          <cell r="D1481" t="str">
            <v>Light (13"-14")</v>
          </cell>
          <cell r="E1481" t="str">
            <v>Consumer</v>
          </cell>
          <cell r="F1481" t="str">
            <v>Intel</v>
          </cell>
          <cell r="G1481" t="str">
            <v>Apollo Lake</v>
          </cell>
          <cell r="H1481" t="str">
            <v>Int</v>
          </cell>
          <cell r="I1481">
            <v>14</v>
          </cell>
          <cell r="J1481" t="str">
            <v>1920x1080</v>
          </cell>
          <cell r="L1481" t="str">
            <v>Budget</v>
          </cell>
          <cell r="M1481" t="str">
            <v>_1</v>
          </cell>
          <cell r="O1481">
            <v>1</v>
          </cell>
          <cell r="R1481">
            <v>1</v>
          </cell>
          <cell r="W1481">
            <v>1</v>
          </cell>
          <cell r="AE1481">
            <v>1</v>
          </cell>
        </row>
        <row r="1482">
          <cell r="C1482" t="str">
            <v>Irbis NB137</v>
          </cell>
          <cell r="D1482" t="str">
            <v>Light (13"-14")</v>
          </cell>
          <cell r="E1482" t="str">
            <v>Consumer</v>
          </cell>
          <cell r="F1482" t="str">
            <v>Intel</v>
          </cell>
          <cell r="G1482" t="str">
            <v>Braswell</v>
          </cell>
          <cell r="H1482" t="str">
            <v>Int</v>
          </cell>
          <cell r="I1482">
            <v>13</v>
          </cell>
          <cell r="J1482" t="str">
            <v>1920x1080</v>
          </cell>
          <cell r="L1482" t="str">
            <v>Budget</v>
          </cell>
          <cell r="M1482" t="str">
            <v>_1</v>
          </cell>
          <cell r="O1482">
            <v>1</v>
          </cell>
          <cell r="R1482">
            <v>1</v>
          </cell>
          <cell r="W1482">
            <v>1</v>
          </cell>
          <cell r="AE1482">
            <v>1</v>
          </cell>
        </row>
        <row r="1483">
          <cell r="C1483" t="str">
            <v>Irbis NB138</v>
          </cell>
          <cell r="D1483" t="str">
            <v>Light (13"-14")</v>
          </cell>
          <cell r="E1483" t="str">
            <v>Consumer</v>
          </cell>
          <cell r="F1483" t="str">
            <v>Intel</v>
          </cell>
          <cell r="G1483" t="str">
            <v>Braswell</v>
          </cell>
          <cell r="H1483" t="str">
            <v>Int</v>
          </cell>
          <cell r="I1483">
            <v>13</v>
          </cell>
          <cell r="J1483" t="str">
            <v>1920x1080</v>
          </cell>
          <cell r="L1483" t="str">
            <v>Budget</v>
          </cell>
          <cell r="M1483" t="str">
            <v>_1</v>
          </cell>
          <cell r="O1483">
            <v>1</v>
          </cell>
          <cell r="R1483">
            <v>1</v>
          </cell>
          <cell r="W1483">
            <v>1</v>
          </cell>
          <cell r="AE1483">
            <v>1</v>
          </cell>
        </row>
        <row r="1484">
          <cell r="C1484" t="str">
            <v>Irbis NB14</v>
          </cell>
          <cell r="D1484" t="str">
            <v>Light (13"-14")</v>
          </cell>
          <cell r="E1484" t="str">
            <v>Consumer</v>
          </cell>
          <cell r="F1484" t="str">
            <v>Intel</v>
          </cell>
          <cell r="G1484" t="str">
            <v>Bay Trail-T</v>
          </cell>
          <cell r="H1484" t="str">
            <v>Int</v>
          </cell>
          <cell r="I1484">
            <v>14</v>
          </cell>
          <cell r="J1484" t="str">
            <v>1366x768</v>
          </cell>
          <cell r="L1484" t="str">
            <v>Extra Mobile</v>
          </cell>
          <cell r="M1484" t="str">
            <v>_1</v>
          </cell>
          <cell r="O1484">
            <v>1</v>
          </cell>
          <cell r="R1484">
            <v>1</v>
          </cell>
          <cell r="W1484">
            <v>1</v>
          </cell>
          <cell r="AE1484">
            <v>1</v>
          </cell>
        </row>
        <row r="1485">
          <cell r="C1485" t="str">
            <v>Irbis NB140</v>
          </cell>
          <cell r="D1485" t="str">
            <v>Light (13"-14")</v>
          </cell>
          <cell r="E1485" t="str">
            <v>Consumer</v>
          </cell>
          <cell r="F1485" t="str">
            <v>Intel</v>
          </cell>
          <cell r="G1485" t="str">
            <v>Apollo Lake</v>
          </cell>
          <cell r="H1485" t="str">
            <v>Int</v>
          </cell>
          <cell r="I1485">
            <v>14</v>
          </cell>
          <cell r="J1485" t="str">
            <v>1920x1080</v>
          </cell>
          <cell r="L1485" t="str">
            <v>Budget</v>
          </cell>
          <cell r="M1485" t="str">
            <v>_1</v>
          </cell>
          <cell r="O1485">
            <v>1</v>
          </cell>
          <cell r="R1485">
            <v>1</v>
          </cell>
          <cell r="W1485">
            <v>1</v>
          </cell>
          <cell r="AE1485">
            <v>1</v>
          </cell>
        </row>
        <row r="1486">
          <cell r="C1486" t="str">
            <v>Irbis NB153</v>
          </cell>
          <cell r="D1486" t="str">
            <v>Light (13"-14")</v>
          </cell>
          <cell r="E1486" t="str">
            <v>Consumer</v>
          </cell>
          <cell r="F1486" t="str">
            <v>Intel</v>
          </cell>
          <cell r="G1486" t="str">
            <v>Apollo Lake</v>
          </cell>
          <cell r="H1486" t="str">
            <v>Int</v>
          </cell>
          <cell r="I1486">
            <v>13</v>
          </cell>
          <cell r="J1486" t="str">
            <v>1920x1080</v>
          </cell>
          <cell r="L1486" t="str">
            <v>Budget</v>
          </cell>
          <cell r="M1486" t="str">
            <v>_1</v>
          </cell>
          <cell r="O1486">
            <v>1</v>
          </cell>
          <cell r="R1486">
            <v>1</v>
          </cell>
          <cell r="W1486">
            <v>1</v>
          </cell>
          <cell r="AE1486">
            <v>1</v>
          </cell>
        </row>
        <row r="1487">
          <cell r="C1487" t="str">
            <v>Irbis NB163</v>
          </cell>
          <cell r="D1487" t="str">
            <v>Light (13"-14")</v>
          </cell>
          <cell r="E1487" t="str">
            <v>Consumer</v>
          </cell>
          <cell r="F1487" t="str">
            <v>Intel</v>
          </cell>
          <cell r="G1487" t="str">
            <v>Apollo Lake</v>
          </cell>
          <cell r="H1487" t="str">
            <v>Int</v>
          </cell>
          <cell r="I1487">
            <v>13</v>
          </cell>
          <cell r="J1487" t="str">
            <v>1920x1080</v>
          </cell>
          <cell r="L1487" t="str">
            <v>Budget</v>
          </cell>
          <cell r="M1487" t="str">
            <v>_1</v>
          </cell>
          <cell r="O1487">
            <v>1</v>
          </cell>
          <cell r="R1487">
            <v>1</v>
          </cell>
          <cell r="W1487">
            <v>1</v>
          </cell>
          <cell r="AE1487">
            <v>1</v>
          </cell>
        </row>
        <row r="1488">
          <cell r="C1488" t="str">
            <v>Irbis NB20</v>
          </cell>
          <cell r="D1488" t="str">
            <v>Mini (&lt;12")</v>
          </cell>
          <cell r="E1488" t="str">
            <v>Consumer</v>
          </cell>
          <cell r="F1488" t="str">
            <v>Intel</v>
          </cell>
          <cell r="G1488" t="str">
            <v>Bay Trail-T</v>
          </cell>
          <cell r="H1488" t="str">
            <v>Int</v>
          </cell>
          <cell r="I1488">
            <v>10</v>
          </cell>
          <cell r="J1488" t="str">
            <v>1024x600</v>
          </cell>
          <cell r="L1488" t="str">
            <v>Extra Mobile</v>
          </cell>
          <cell r="M1488" t="str">
            <v>_1</v>
          </cell>
          <cell r="O1488">
            <v>1</v>
          </cell>
          <cell r="R1488">
            <v>1</v>
          </cell>
          <cell r="V1488">
            <v>1</v>
          </cell>
          <cell r="AE1488">
            <v>1</v>
          </cell>
        </row>
        <row r="1489">
          <cell r="C1489" t="str">
            <v>Irbis NB21</v>
          </cell>
          <cell r="D1489" t="str">
            <v>Mini (&lt;12")</v>
          </cell>
          <cell r="E1489" t="str">
            <v>Consumer</v>
          </cell>
          <cell r="F1489" t="str">
            <v>Intel</v>
          </cell>
          <cell r="G1489" t="str">
            <v>Bay Trail-T</v>
          </cell>
          <cell r="H1489" t="str">
            <v>Int</v>
          </cell>
          <cell r="I1489">
            <v>10</v>
          </cell>
          <cell r="J1489" t="str">
            <v>1024x600</v>
          </cell>
          <cell r="L1489" t="str">
            <v>Extra Mobile</v>
          </cell>
          <cell r="M1489" t="str">
            <v>_1</v>
          </cell>
          <cell r="O1489">
            <v>1</v>
          </cell>
          <cell r="R1489">
            <v>1</v>
          </cell>
          <cell r="V1489">
            <v>1</v>
          </cell>
          <cell r="AE1489">
            <v>1</v>
          </cell>
        </row>
        <row r="1490">
          <cell r="C1490" t="str">
            <v>Irbis NB211</v>
          </cell>
          <cell r="D1490" t="str">
            <v>Mini (&lt;12")</v>
          </cell>
          <cell r="E1490" t="str">
            <v>Consumer</v>
          </cell>
          <cell r="F1490" t="str">
            <v>Intel</v>
          </cell>
          <cell r="G1490" t="str">
            <v>Braswell</v>
          </cell>
          <cell r="H1490" t="str">
            <v>Int</v>
          </cell>
          <cell r="I1490">
            <v>11</v>
          </cell>
          <cell r="J1490" t="str">
            <v>1920x1080</v>
          </cell>
          <cell r="L1490" t="str">
            <v>Budget</v>
          </cell>
          <cell r="M1490" t="str">
            <v>_1</v>
          </cell>
          <cell r="O1490">
            <v>1</v>
          </cell>
          <cell r="R1490">
            <v>1</v>
          </cell>
          <cell r="V1490">
            <v>1</v>
          </cell>
          <cell r="AE1490">
            <v>1</v>
          </cell>
        </row>
        <row r="1491">
          <cell r="C1491" t="str">
            <v>Irbis NB22</v>
          </cell>
          <cell r="D1491" t="str">
            <v>Mini (&lt;12")</v>
          </cell>
          <cell r="E1491" t="str">
            <v>Consumer</v>
          </cell>
          <cell r="F1491" t="str">
            <v>Intel</v>
          </cell>
          <cell r="G1491" t="str">
            <v>Bay Trail-T</v>
          </cell>
          <cell r="H1491" t="str">
            <v>Int</v>
          </cell>
          <cell r="I1491">
            <v>10</v>
          </cell>
          <cell r="J1491" t="str">
            <v>1024x600</v>
          </cell>
          <cell r="L1491" t="str">
            <v>Extra Mobile</v>
          </cell>
          <cell r="M1491" t="str">
            <v>_1</v>
          </cell>
          <cell r="O1491">
            <v>1</v>
          </cell>
          <cell r="R1491">
            <v>1</v>
          </cell>
          <cell r="V1491">
            <v>1</v>
          </cell>
          <cell r="AE1491">
            <v>1</v>
          </cell>
        </row>
        <row r="1492">
          <cell r="C1492" t="str">
            <v>Irbis NB23</v>
          </cell>
          <cell r="D1492" t="str">
            <v>Mini (&lt;12")</v>
          </cell>
          <cell r="E1492" t="str">
            <v>Consumer</v>
          </cell>
          <cell r="F1492" t="str">
            <v>Intel</v>
          </cell>
          <cell r="G1492" t="str">
            <v>Bay Trail-T</v>
          </cell>
          <cell r="H1492" t="str">
            <v>Int</v>
          </cell>
          <cell r="I1492">
            <v>10</v>
          </cell>
          <cell r="J1492" t="str">
            <v>1024x600</v>
          </cell>
          <cell r="L1492" t="str">
            <v>Extra Mobile</v>
          </cell>
          <cell r="M1492" t="str">
            <v>_1</v>
          </cell>
          <cell r="O1492">
            <v>1</v>
          </cell>
          <cell r="R1492">
            <v>1</v>
          </cell>
          <cell r="V1492">
            <v>1</v>
          </cell>
          <cell r="AE1492">
            <v>1</v>
          </cell>
        </row>
        <row r="1493">
          <cell r="C1493" t="str">
            <v>Irbis NB231</v>
          </cell>
          <cell r="D1493" t="str">
            <v>Light (13"-14")</v>
          </cell>
          <cell r="E1493" t="str">
            <v>Consumer</v>
          </cell>
          <cell r="F1493" t="str">
            <v>Intel</v>
          </cell>
          <cell r="G1493" t="str">
            <v>Apollo Lake</v>
          </cell>
          <cell r="H1493" t="str">
            <v>Int</v>
          </cell>
          <cell r="I1493">
            <v>13</v>
          </cell>
          <cell r="J1493" t="str">
            <v>1920x1080</v>
          </cell>
          <cell r="L1493" t="str">
            <v>Budget</v>
          </cell>
          <cell r="M1493" t="str">
            <v>_1</v>
          </cell>
          <cell r="O1493">
            <v>1</v>
          </cell>
          <cell r="R1493">
            <v>1</v>
          </cell>
          <cell r="W1493">
            <v>1</v>
          </cell>
          <cell r="AE1493">
            <v>1</v>
          </cell>
        </row>
        <row r="1494">
          <cell r="C1494" t="str">
            <v>Irbis NB24</v>
          </cell>
          <cell r="D1494" t="str">
            <v>Mini (&lt;12")</v>
          </cell>
          <cell r="E1494" t="str">
            <v>Consumer</v>
          </cell>
          <cell r="F1494" t="str">
            <v>Intel</v>
          </cell>
          <cell r="G1494" t="str">
            <v>Bay Trail-T</v>
          </cell>
          <cell r="H1494" t="str">
            <v>Int</v>
          </cell>
          <cell r="I1494">
            <v>10</v>
          </cell>
          <cell r="J1494" t="str">
            <v>1024x600</v>
          </cell>
          <cell r="L1494" t="str">
            <v>Extra Mobile</v>
          </cell>
          <cell r="M1494" t="str">
            <v>_1</v>
          </cell>
          <cell r="O1494">
            <v>1</v>
          </cell>
          <cell r="R1494">
            <v>1</v>
          </cell>
          <cell r="V1494">
            <v>1</v>
          </cell>
          <cell r="AE1494">
            <v>1</v>
          </cell>
        </row>
        <row r="1495">
          <cell r="C1495" t="str">
            <v>Irbis NB241</v>
          </cell>
          <cell r="D1495" t="str">
            <v>Light (13"-14")</v>
          </cell>
          <cell r="E1495" t="str">
            <v>Consumer</v>
          </cell>
          <cell r="F1495" t="str">
            <v>Intel</v>
          </cell>
          <cell r="G1495" t="str">
            <v>Apollo Lake</v>
          </cell>
          <cell r="H1495" t="str">
            <v>Int</v>
          </cell>
          <cell r="I1495">
            <v>14</v>
          </cell>
          <cell r="J1495" t="str">
            <v>1920x1080</v>
          </cell>
          <cell r="L1495" t="str">
            <v>Budget</v>
          </cell>
          <cell r="M1495" t="str">
            <v>_1</v>
          </cell>
          <cell r="O1495">
            <v>1</v>
          </cell>
          <cell r="R1495">
            <v>1</v>
          </cell>
          <cell r="W1495">
            <v>1</v>
          </cell>
          <cell r="AE1495">
            <v>1</v>
          </cell>
        </row>
        <row r="1496">
          <cell r="C1496" t="str">
            <v>Irbis NB244</v>
          </cell>
          <cell r="D1496" t="str">
            <v>Light (13"-14")</v>
          </cell>
          <cell r="E1496" t="str">
            <v>Consumer</v>
          </cell>
          <cell r="F1496" t="str">
            <v>Intel</v>
          </cell>
          <cell r="G1496" t="str">
            <v>Apollo Lake</v>
          </cell>
          <cell r="H1496" t="str">
            <v>Int</v>
          </cell>
          <cell r="I1496">
            <v>14</v>
          </cell>
          <cell r="J1496" t="str">
            <v>1920x1080</v>
          </cell>
          <cell r="L1496" t="str">
            <v>Budget</v>
          </cell>
          <cell r="M1496" t="str">
            <v>_1</v>
          </cell>
          <cell r="O1496">
            <v>1</v>
          </cell>
          <cell r="R1496">
            <v>1</v>
          </cell>
          <cell r="W1496">
            <v>1</v>
          </cell>
          <cell r="AE1496">
            <v>1</v>
          </cell>
        </row>
        <row r="1497">
          <cell r="C1497" t="str">
            <v>Irbis NB245</v>
          </cell>
          <cell r="D1497" t="str">
            <v>Light (13"-14")</v>
          </cell>
          <cell r="E1497" t="str">
            <v>Consumer</v>
          </cell>
          <cell r="F1497" t="str">
            <v>Intel</v>
          </cell>
          <cell r="G1497" t="str">
            <v>Apollo Lake</v>
          </cell>
          <cell r="H1497" t="str">
            <v>Int</v>
          </cell>
          <cell r="I1497">
            <v>14</v>
          </cell>
          <cell r="J1497" t="str">
            <v>1920x1080</v>
          </cell>
          <cell r="L1497" t="str">
            <v>Budget</v>
          </cell>
          <cell r="M1497" t="str">
            <v>_1</v>
          </cell>
          <cell r="O1497">
            <v>1</v>
          </cell>
          <cell r="R1497">
            <v>1</v>
          </cell>
          <cell r="W1497">
            <v>1</v>
          </cell>
          <cell r="AE1497">
            <v>1</v>
          </cell>
        </row>
        <row r="1498">
          <cell r="C1498" t="str">
            <v>Irbis NB25</v>
          </cell>
          <cell r="D1498" t="str">
            <v>Mini (&lt;12")</v>
          </cell>
          <cell r="E1498" t="str">
            <v>Consumer</v>
          </cell>
          <cell r="F1498" t="str">
            <v>Intel</v>
          </cell>
          <cell r="G1498" t="str">
            <v>Bay Trail-T</v>
          </cell>
          <cell r="H1498" t="str">
            <v>Int</v>
          </cell>
          <cell r="I1498">
            <v>10</v>
          </cell>
          <cell r="J1498" t="str">
            <v>1024x600</v>
          </cell>
          <cell r="L1498" t="str">
            <v>Extra Mobile</v>
          </cell>
          <cell r="M1498" t="str">
            <v>_1</v>
          </cell>
          <cell r="O1498">
            <v>1</v>
          </cell>
          <cell r="R1498">
            <v>1</v>
          </cell>
          <cell r="V1498">
            <v>1</v>
          </cell>
          <cell r="AE1498">
            <v>1</v>
          </cell>
        </row>
        <row r="1499">
          <cell r="C1499" t="str">
            <v>Irbis NB26</v>
          </cell>
          <cell r="D1499" t="str">
            <v>Mini (&lt;12")</v>
          </cell>
          <cell r="E1499" t="str">
            <v>Consumer</v>
          </cell>
          <cell r="F1499" t="str">
            <v>Intel</v>
          </cell>
          <cell r="G1499" t="str">
            <v>Bay Trail-T</v>
          </cell>
          <cell r="H1499" t="str">
            <v>Int</v>
          </cell>
          <cell r="I1499">
            <v>10</v>
          </cell>
          <cell r="J1499" t="str">
            <v>1024x600</v>
          </cell>
          <cell r="L1499" t="str">
            <v>Extra Mobile</v>
          </cell>
          <cell r="M1499" t="str">
            <v>_1</v>
          </cell>
          <cell r="O1499">
            <v>1</v>
          </cell>
          <cell r="R1499">
            <v>1</v>
          </cell>
          <cell r="V1499">
            <v>1</v>
          </cell>
          <cell r="AE1499">
            <v>1</v>
          </cell>
        </row>
        <row r="1500">
          <cell r="C1500" t="str">
            <v>Irbis NB27</v>
          </cell>
          <cell r="D1500" t="str">
            <v>Mini (&lt;12")</v>
          </cell>
          <cell r="E1500" t="str">
            <v>Consumer</v>
          </cell>
          <cell r="F1500" t="str">
            <v>Intel</v>
          </cell>
          <cell r="G1500" t="str">
            <v>Bay Trail-T</v>
          </cell>
          <cell r="H1500" t="str">
            <v>Int</v>
          </cell>
          <cell r="I1500">
            <v>10</v>
          </cell>
          <cell r="J1500" t="str">
            <v>1024x600</v>
          </cell>
          <cell r="L1500" t="str">
            <v>Extra Mobile</v>
          </cell>
          <cell r="M1500" t="str">
            <v>_1</v>
          </cell>
          <cell r="O1500">
            <v>1</v>
          </cell>
          <cell r="R1500">
            <v>1</v>
          </cell>
          <cell r="V1500">
            <v>1</v>
          </cell>
          <cell r="AE1500">
            <v>1</v>
          </cell>
        </row>
        <row r="1501">
          <cell r="C1501" t="str">
            <v>Irbis NB29</v>
          </cell>
          <cell r="D1501" t="str">
            <v>Mini (&lt;12")</v>
          </cell>
          <cell r="E1501" t="str">
            <v>Consumer</v>
          </cell>
          <cell r="F1501" t="str">
            <v>Intel</v>
          </cell>
          <cell r="G1501" t="str">
            <v>Cherry Trail</v>
          </cell>
          <cell r="H1501" t="str">
            <v>Int</v>
          </cell>
          <cell r="I1501">
            <v>10</v>
          </cell>
          <cell r="J1501" t="str">
            <v>1920x1080</v>
          </cell>
          <cell r="L1501" t="str">
            <v>Extra Mobile</v>
          </cell>
          <cell r="M1501" t="str">
            <v>_1</v>
          </cell>
          <cell r="O1501">
            <v>1</v>
          </cell>
          <cell r="R1501">
            <v>1</v>
          </cell>
          <cell r="V1501">
            <v>1</v>
          </cell>
          <cell r="AE1501">
            <v>1</v>
          </cell>
        </row>
        <row r="1502">
          <cell r="C1502" t="str">
            <v>Irbis NB31</v>
          </cell>
          <cell r="D1502" t="str">
            <v>Mini (&lt;12")</v>
          </cell>
          <cell r="E1502" t="str">
            <v>Consumer</v>
          </cell>
          <cell r="F1502" t="str">
            <v>Intel</v>
          </cell>
          <cell r="G1502" t="str">
            <v>Bay Trail-T</v>
          </cell>
          <cell r="H1502" t="str">
            <v>Int</v>
          </cell>
          <cell r="I1502">
            <v>11</v>
          </cell>
          <cell r="J1502" t="str">
            <v>1366x768</v>
          </cell>
          <cell r="L1502" t="str">
            <v>Extra Mobile</v>
          </cell>
          <cell r="M1502" t="str">
            <v>_1</v>
          </cell>
          <cell r="O1502">
            <v>1</v>
          </cell>
          <cell r="R1502">
            <v>1</v>
          </cell>
          <cell r="V1502">
            <v>1</v>
          </cell>
          <cell r="AE1502">
            <v>1</v>
          </cell>
        </row>
        <row r="1503">
          <cell r="C1503" t="str">
            <v>Irbis NB32</v>
          </cell>
          <cell r="D1503" t="str">
            <v>Mini (&lt;12")</v>
          </cell>
          <cell r="E1503" t="str">
            <v>Consumer</v>
          </cell>
          <cell r="F1503" t="str">
            <v>Intel</v>
          </cell>
          <cell r="G1503" t="str">
            <v>Bay Trail-T</v>
          </cell>
          <cell r="H1503" t="str">
            <v>Int</v>
          </cell>
          <cell r="I1503">
            <v>11</v>
          </cell>
          <cell r="J1503" t="str">
            <v>1920x1080</v>
          </cell>
          <cell r="L1503" t="str">
            <v>Extra Mobile</v>
          </cell>
          <cell r="M1503" t="str">
            <v>_1</v>
          </cell>
          <cell r="O1503">
            <v>1</v>
          </cell>
          <cell r="R1503">
            <v>1</v>
          </cell>
          <cell r="V1503">
            <v>1</v>
          </cell>
          <cell r="AE1503">
            <v>1</v>
          </cell>
        </row>
        <row r="1504">
          <cell r="C1504" t="str">
            <v>Irbis NB33</v>
          </cell>
          <cell r="D1504" t="str">
            <v>Mini (&lt;12")</v>
          </cell>
          <cell r="E1504" t="str">
            <v>Consumer</v>
          </cell>
          <cell r="F1504" t="str">
            <v>Intel</v>
          </cell>
          <cell r="G1504" t="str">
            <v>Bay Trail-T</v>
          </cell>
          <cell r="H1504" t="str">
            <v>Int</v>
          </cell>
          <cell r="I1504">
            <v>11</v>
          </cell>
          <cell r="J1504" t="str">
            <v>1366x768</v>
          </cell>
          <cell r="L1504" t="str">
            <v>Extra Mobile</v>
          </cell>
          <cell r="M1504" t="str">
            <v>_1</v>
          </cell>
          <cell r="O1504">
            <v>1</v>
          </cell>
          <cell r="R1504">
            <v>1</v>
          </cell>
          <cell r="V1504">
            <v>1</v>
          </cell>
          <cell r="AE1504">
            <v>1</v>
          </cell>
        </row>
        <row r="1505">
          <cell r="C1505" t="str">
            <v>Irbis NB34</v>
          </cell>
          <cell r="D1505" t="str">
            <v>Mini (&lt;12")</v>
          </cell>
          <cell r="E1505" t="str">
            <v>Consumer</v>
          </cell>
          <cell r="F1505" t="str">
            <v>Intel</v>
          </cell>
          <cell r="G1505" t="str">
            <v>Cherry Trail</v>
          </cell>
          <cell r="H1505" t="str">
            <v>Int</v>
          </cell>
          <cell r="I1505">
            <v>11</v>
          </cell>
          <cell r="J1505" t="str">
            <v>1366x768</v>
          </cell>
          <cell r="L1505" t="str">
            <v>Extra Mobile</v>
          </cell>
          <cell r="M1505" t="str">
            <v>_1</v>
          </cell>
          <cell r="O1505">
            <v>1</v>
          </cell>
          <cell r="R1505">
            <v>1</v>
          </cell>
          <cell r="V1505">
            <v>1</v>
          </cell>
          <cell r="AE1505">
            <v>1</v>
          </cell>
        </row>
        <row r="1506">
          <cell r="C1506" t="str">
            <v>Irbis NB41</v>
          </cell>
          <cell r="D1506" t="str">
            <v>Light (13"-14")</v>
          </cell>
          <cell r="E1506" t="str">
            <v>Consumer</v>
          </cell>
          <cell r="F1506" t="str">
            <v>Intel</v>
          </cell>
          <cell r="G1506" t="str">
            <v>Bay Trail-T</v>
          </cell>
          <cell r="H1506" t="str">
            <v>Int</v>
          </cell>
          <cell r="I1506">
            <v>14</v>
          </cell>
          <cell r="J1506" t="str">
            <v>1366x768</v>
          </cell>
          <cell r="L1506" t="str">
            <v>Extra Mobile</v>
          </cell>
          <cell r="M1506" t="str">
            <v>_1</v>
          </cell>
          <cell r="O1506">
            <v>1</v>
          </cell>
          <cell r="R1506">
            <v>1</v>
          </cell>
          <cell r="W1506">
            <v>1</v>
          </cell>
          <cell r="AE1506">
            <v>1</v>
          </cell>
        </row>
        <row r="1507">
          <cell r="C1507" t="str">
            <v>Irbis NB42</v>
          </cell>
          <cell r="D1507" t="str">
            <v>Light (13"-14")</v>
          </cell>
          <cell r="E1507" t="str">
            <v>Consumer</v>
          </cell>
          <cell r="F1507" t="str">
            <v>Intel</v>
          </cell>
          <cell r="G1507" t="str">
            <v>Bay Trail-T</v>
          </cell>
          <cell r="H1507" t="str">
            <v>Int</v>
          </cell>
          <cell r="I1507">
            <v>14</v>
          </cell>
          <cell r="J1507" t="str">
            <v>1366x768</v>
          </cell>
          <cell r="L1507" t="str">
            <v>Extra Mobile</v>
          </cell>
          <cell r="M1507" t="str">
            <v>_1</v>
          </cell>
          <cell r="O1507">
            <v>1</v>
          </cell>
          <cell r="R1507">
            <v>1</v>
          </cell>
          <cell r="W1507">
            <v>1</v>
          </cell>
          <cell r="AE1507">
            <v>1</v>
          </cell>
        </row>
        <row r="1508">
          <cell r="C1508" t="str">
            <v>Irbis NB43</v>
          </cell>
          <cell r="D1508" t="str">
            <v>Light (13"-14")</v>
          </cell>
          <cell r="E1508" t="str">
            <v>Consumer</v>
          </cell>
          <cell r="F1508" t="str">
            <v>Intel</v>
          </cell>
          <cell r="G1508" t="str">
            <v>Bay Trail-T</v>
          </cell>
          <cell r="H1508" t="str">
            <v>Int</v>
          </cell>
          <cell r="I1508">
            <v>14</v>
          </cell>
          <cell r="J1508" t="str">
            <v>1366x768</v>
          </cell>
          <cell r="L1508" t="str">
            <v>Extra Mobile</v>
          </cell>
          <cell r="M1508" t="str">
            <v>_1</v>
          </cell>
          <cell r="O1508">
            <v>1</v>
          </cell>
          <cell r="R1508">
            <v>1</v>
          </cell>
          <cell r="W1508">
            <v>1</v>
          </cell>
          <cell r="AE1508">
            <v>1</v>
          </cell>
        </row>
        <row r="1509">
          <cell r="C1509" t="str">
            <v>Irbis NB44</v>
          </cell>
          <cell r="D1509" t="str">
            <v>Light (13"-14")</v>
          </cell>
          <cell r="E1509" t="str">
            <v>Consumer</v>
          </cell>
          <cell r="F1509" t="str">
            <v>Intel</v>
          </cell>
          <cell r="G1509" t="str">
            <v>Bay Trail-T</v>
          </cell>
          <cell r="H1509" t="str">
            <v>Int</v>
          </cell>
          <cell r="I1509">
            <v>14</v>
          </cell>
          <cell r="J1509" t="str">
            <v>1366x768</v>
          </cell>
          <cell r="L1509" t="str">
            <v>Extra Mobile</v>
          </cell>
          <cell r="M1509" t="str">
            <v>_1</v>
          </cell>
          <cell r="O1509">
            <v>1</v>
          </cell>
          <cell r="R1509">
            <v>1</v>
          </cell>
          <cell r="W1509">
            <v>1</v>
          </cell>
          <cell r="AE1509">
            <v>1</v>
          </cell>
        </row>
        <row r="1510">
          <cell r="C1510" t="str">
            <v>Irbis NB45</v>
          </cell>
          <cell r="D1510" t="str">
            <v>Light (13"-14")</v>
          </cell>
          <cell r="E1510" t="str">
            <v>Consumer</v>
          </cell>
          <cell r="F1510" t="str">
            <v>Intel</v>
          </cell>
          <cell r="G1510" t="str">
            <v>Bay Trail-T</v>
          </cell>
          <cell r="H1510" t="str">
            <v>Int</v>
          </cell>
          <cell r="I1510">
            <v>14</v>
          </cell>
          <cell r="J1510" t="str">
            <v>1366x768</v>
          </cell>
          <cell r="L1510" t="str">
            <v>Extra Mobile</v>
          </cell>
          <cell r="M1510" t="str">
            <v>_1</v>
          </cell>
          <cell r="O1510">
            <v>1</v>
          </cell>
          <cell r="R1510">
            <v>1</v>
          </cell>
          <cell r="W1510">
            <v>1</v>
          </cell>
          <cell r="AE1510">
            <v>1</v>
          </cell>
        </row>
        <row r="1511">
          <cell r="C1511" t="str">
            <v>Irbis NB46</v>
          </cell>
          <cell r="D1511" t="str">
            <v>Light (13"-14")</v>
          </cell>
          <cell r="E1511" t="str">
            <v>Consumer</v>
          </cell>
          <cell r="F1511" t="str">
            <v>Intel</v>
          </cell>
          <cell r="G1511" t="str">
            <v>Bay Trail-T</v>
          </cell>
          <cell r="H1511" t="str">
            <v>Int</v>
          </cell>
          <cell r="I1511">
            <v>14</v>
          </cell>
          <cell r="J1511" t="str">
            <v>1366x768</v>
          </cell>
          <cell r="L1511" t="str">
            <v>Extra Mobile</v>
          </cell>
          <cell r="M1511" t="str">
            <v>_1</v>
          </cell>
          <cell r="O1511">
            <v>1</v>
          </cell>
          <cell r="R1511">
            <v>1</v>
          </cell>
          <cell r="W1511">
            <v>1</v>
          </cell>
          <cell r="AE1511">
            <v>1</v>
          </cell>
        </row>
        <row r="1512">
          <cell r="C1512" t="str">
            <v>Irbis NB47</v>
          </cell>
          <cell r="D1512" t="str">
            <v>Light (13"-14")</v>
          </cell>
          <cell r="E1512" t="str">
            <v>Consumer</v>
          </cell>
          <cell r="F1512" t="str">
            <v>Intel</v>
          </cell>
          <cell r="G1512" t="str">
            <v>Bay Trail-T</v>
          </cell>
          <cell r="H1512" t="str">
            <v>Int</v>
          </cell>
          <cell r="I1512">
            <v>14</v>
          </cell>
          <cell r="J1512" t="str">
            <v>1366x768</v>
          </cell>
          <cell r="L1512" t="str">
            <v>Extra Mobile</v>
          </cell>
          <cell r="M1512" t="str">
            <v>_1</v>
          </cell>
          <cell r="O1512">
            <v>1</v>
          </cell>
          <cell r="R1512">
            <v>1</v>
          </cell>
          <cell r="W1512">
            <v>1</v>
          </cell>
          <cell r="AE1512">
            <v>1</v>
          </cell>
        </row>
        <row r="1513">
          <cell r="C1513" t="str">
            <v>Irbis NB48</v>
          </cell>
          <cell r="D1513" t="str">
            <v>Light (13"-14")</v>
          </cell>
          <cell r="E1513" t="str">
            <v>Consumer</v>
          </cell>
          <cell r="F1513" t="str">
            <v>Intel</v>
          </cell>
          <cell r="G1513" t="str">
            <v>Bay Trail-T</v>
          </cell>
          <cell r="H1513" t="str">
            <v>Int</v>
          </cell>
          <cell r="I1513">
            <v>14</v>
          </cell>
          <cell r="J1513" t="str">
            <v>1366x768</v>
          </cell>
          <cell r="L1513" t="str">
            <v>Extra Mobile</v>
          </cell>
          <cell r="M1513" t="str">
            <v>_1</v>
          </cell>
          <cell r="O1513">
            <v>1</v>
          </cell>
          <cell r="R1513">
            <v>1</v>
          </cell>
          <cell r="W1513">
            <v>1</v>
          </cell>
          <cell r="AE1513">
            <v>1</v>
          </cell>
        </row>
        <row r="1514">
          <cell r="C1514" t="str">
            <v>Irbis NB51</v>
          </cell>
          <cell r="D1514" t="str">
            <v>Light (13"-14")</v>
          </cell>
          <cell r="E1514" t="str">
            <v>Consumer</v>
          </cell>
          <cell r="F1514" t="str">
            <v>Intel</v>
          </cell>
          <cell r="G1514" t="str">
            <v>Bay Trail-T</v>
          </cell>
          <cell r="H1514" t="str">
            <v>Int</v>
          </cell>
          <cell r="I1514">
            <v>14</v>
          </cell>
          <cell r="J1514" t="str">
            <v>1366x768</v>
          </cell>
          <cell r="L1514" t="str">
            <v>Extra Mobile</v>
          </cell>
          <cell r="M1514" t="str">
            <v>_1</v>
          </cell>
          <cell r="O1514">
            <v>1</v>
          </cell>
          <cell r="R1514">
            <v>1</v>
          </cell>
          <cell r="W1514">
            <v>1</v>
          </cell>
          <cell r="AE1514">
            <v>1</v>
          </cell>
        </row>
        <row r="1515">
          <cell r="C1515" t="str">
            <v>Irbis NB52</v>
          </cell>
          <cell r="D1515" t="str">
            <v>Light (13"-14")</v>
          </cell>
          <cell r="E1515" t="str">
            <v>Consumer</v>
          </cell>
          <cell r="F1515" t="str">
            <v>Intel</v>
          </cell>
          <cell r="G1515" t="str">
            <v>Cherry Trail</v>
          </cell>
          <cell r="H1515" t="str">
            <v>Int</v>
          </cell>
          <cell r="I1515">
            <v>14</v>
          </cell>
          <cell r="J1515" t="str">
            <v>1366x768</v>
          </cell>
          <cell r="L1515" t="str">
            <v>Extra Mobile</v>
          </cell>
          <cell r="M1515" t="str">
            <v>_1</v>
          </cell>
          <cell r="O1515">
            <v>1</v>
          </cell>
          <cell r="R1515">
            <v>1</v>
          </cell>
          <cell r="W1515">
            <v>1</v>
          </cell>
          <cell r="AE1515">
            <v>1</v>
          </cell>
        </row>
        <row r="1516">
          <cell r="C1516" t="str">
            <v>Irbis NB500</v>
          </cell>
          <cell r="D1516" t="str">
            <v>Light (13"-14")</v>
          </cell>
          <cell r="E1516" t="str">
            <v>Consumer</v>
          </cell>
          <cell r="F1516" t="str">
            <v>Intel</v>
          </cell>
          <cell r="G1516" t="str">
            <v>Apollo Lake</v>
          </cell>
          <cell r="H1516" t="str">
            <v>Int</v>
          </cell>
          <cell r="I1516">
            <v>14</v>
          </cell>
          <cell r="J1516" t="str">
            <v>1920x1080</v>
          </cell>
          <cell r="L1516" t="str">
            <v>Extra Mobile</v>
          </cell>
          <cell r="M1516" t="str">
            <v>_10</v>
          </cell>
          <cell r="O1516">
            <v>1</v>
          </cell>
          <cell r="R1516">
            <v>1</v>
          </cell>
          <cell r="W1516">
            <v>1</v>
          </cell>
          <cell r="AE1516">
            <v>1</v>
          </cell>
        </row>
        <row r="1517">
          <cell r="C1517" t="str">
            <v>Irbis NB60</v>
          </cell>
          <cell r="D1517" t="str">
            <v>Light (13"-14")</v>
          </cell>
          <cell r="E1517" t="str">
            <v>Consumer</v>
          </cell>
          <cell r="F1517" t="str">
            <v>Intel</v>
          </cell>
          <cell r="G1517" t="str">
            <v>Cherry Trail</v>
          </cell>
          <cell r="H1517" t="str">
            <v>Int</v>
          </cell>
          <cell r="I1517">
            <v>14</v>
          </cell>
          <cell r="J1517" t="str">
            <v>1920x1080</v>
          </cell>
          <cell r="L1517" t="str">
            <v>Extra Mobile</v>
          </cell>
          <cell r="M1517" t="str">
            <v>_1</v>
          </cell>
          <cell r="O1517">
            <v>1</v>
          </cell>
          <cell r="R1517">
            <v>1</v>
          </cell>
          <cell r="W1517">
            <v>1</v>
          </cell>
          <cell r="AE1517">
            <v>1</v>
          </cell>
        </row>
        <row r="1518">
          <cell r="C1518" t="str">
            <v>Irbis NB600</v>
          </cell>
          <cell r="D1518" t="str">
            <v>Light (13"-14")</v>
          </cell>
          <cell r="E1518" t="str">
            <v>Consumer</v>
          </cell>
          <cell r="F1518" t="str">
            <v>Intel</v>
          </cell>
          <cell r="G1518" t="str">
            <v>Apollo Lake</v>
          </cell>
          <cell r="H1518" t="str">
            <v>Int</v>
          </cell>
          <cell r="I1518">
            <v>13</v>
          </cell>
          <cell r="J1518" t="str">
            <v>1920x1080</v>
          </cell>
          <cell r="L1518" t="str">
            <v>Budget</v>
          </cell>
          <cell r="M1518" t="str">
            <v>_1</v>
          </cell>
          <cell r="O1518">
            <v>1</v>
          </cell>
          <cell r="R1518">
            <v>1</v>
          </cell>
          <cell r="W1518">
            <v>1</v>
          </cell>
          <cell r="AE1518">
            <v>1</v>
          </cell>
        </row>
        <row r="1519">
          <cell r="C1519" t="str">
            <v>Irbis NB61</v>
          </cell>
          <cell r="D1519" t="str">
            <v>Light (13"-14")</v>
          </cell>
          <cell r="E1519" t="str">
            <v>Consumer</v>
          </cell>
          <cell r="F1519" t="str">
            <v>Intel</v>
          </cell>
          <cell r="G1519" t="str">
            <v>Cherry Trail</v>
          </cell>
          <cell r="H1519" t="str">
            <v>Int</v>
          </cell>
          <cell r="I1519">
            <v>14</v>
          </cell>
          <cell r="J1519" t="str">
            <v>1920x1080</v>
          </cell>
          <cell r="L1519" t="str">
            <v>Extra Mobile</v>
          </cell>
          <cell r="M1519" t="str">
            <v>_1</v>
          </cell>
          <cell r="O1519">
            <v>1</v>
          </cell>
          <cell r="R1519">
            <v>1</v>
          </cell>
          <cell r="W1519">
            <v>1</v>
          </cell>
          <cell r="AE1519">
            <v>1</v>
          </cell>
        </row>
        <row r="1520">
          <cell r="C1520" t="str">
            <v>Irbis NB62</v>
          </cell>
          <cell r="D1520" t="str">
            <v>Light (13"-14")</v>
          </cell>
          <cell r="E1520" t="str">
            <v>Consumer</v>
          </cell>
          <cell r="F1520" t="str">
            <v>Intel</v>
          </cell>
          <cell r="G1520" t="str">
            <v>Cherry Trail</v>
          </cell>
          <cell r="H1520" t="str">
            <v>Int</v>
          </cell>
          <cell r="I1520">
            <v>14</v>
          </cell>
          <cell r="J1520" t="str">
            <v>1920x1080</v>
          </cell>
          <cell r="L1520" t="str">
            <v>Extra Mobile</v>
          </cell>
          <cell r="M1520" t="str">
            <v>_1</v>
          </cell>
          <cell r="O1520">
            <v>1</v>
          </cell>
          <cell r="R1520">
            <v>1</v>
          </cell>
          <cell r="W1520">
            <v>1</v>
          </cell>
          <cell r="AE1520">
            <v>1</v>
          </cell>
        </row>
        <row r="1521">
          <cell r="C1521" t="str">
            <v>Irbis NB63</v>
          </cell>
          <cell r="D1521" t="str">
            <v>Light (13"-14")</v>
          </cell>
          <cell r="E1521" t="str">
            <v>Consumer</v>
          </cell>
          <cell r="F1521" t="str">
            <v>Intel</v>
          </cell>
          <cell r="G1521" t="str">
            <v>Cherry Trail</v>
          </cell>
          <cell r="H1521" t="str">
            <v>Int</v>
          </cell>
          <cell r="I1521">
            <v>14</v>
          </cell>
          <cell r="J1521" t="str">
            <v>1920x1080</v>
          </cell>
          <cell r="L1521" t="str">
            <v>Extra Mobile</v>
          </cell>
          <cell r="M1521" t="str">
            <v>_1</v>
          </cell>
          <cell r="O1521">
            <v>1</v>
          </cell>
          <cell r="R1521">
            <v>1</v>
          </cell>
          <cell r="W1521">
            <v>1</v>
          </cell>
          <cell r="AE1521">
            <v>1</v>
          </cell>
        </row>
        <row r="1522">
          <cell r="C1522" t="str">
            <v>Irbis NB65</v>
          </cell>
          <cell r="D1522" t="str">
            <v>Light (13"-14")</v>
          </cell>
          <cell r="E1522" t="str">
            <v>Consumer</v>
          </cell>
          <cell r="F1522" t="str">
            <v>Intel</v>
          </cell>
          <cell r="G1522" t="str">
            <v>Cherry Trail</v>
          </cell>
          <cell r="H1522" t="str">
            <v>Int</v>
          </cell>
          <cell r="I1522">
            <v>14</v>
          </cell>
          <cell r="J1522" t="str">
            <v>1920x1080</v>
          </cell>
          <cell r="L1522" t="str">
            <v>Extra Mobile</v>
          </cell>
          <cell r="M1522" t="str">
            <v>_1</v>
          </cell>
          <cell r="O1522">
            <v>1</v>
          </cell>
          <cell r="R1522">
            <v>1</v>
          </cell>
          <cell r="W1522">
            <v>1</v>
          </cell>
          <cell r="AE1522">
            <v>1</v>
          </cell>
        </row>
        <row r="1523">
          <cell r="C1523" t="str">
            <v>Irbis NB66</v>
          </cell>
          <cell r="D1523" t="str">
            <v>Light (13"-14")</v>
          </cell>
          <cell r="E1523" t="str">
            <v>Consumer</v>
          </cell>
          <cell r="F1523" t="str">
            <v>Intel</v>
          </cell>
          <cell r="G1523" t="str">
            <v>Cherry Trail</v>
          </cell>
          <cell r="H1523" t="str">
            <v>Int</v>
          </cell>
          <cell r="I1523">
            <v>14</v>
          </cell>
          <cell r="J1523" t="str">
            <v>1920x1080</v>
          </cell>
          <cell r="L1523" t="str">
            <v>Extra Mobile</v>
          </cell>
          <cell r="M1523" t="str">
            <v>_1</v>
          </cell>
          <cell r="O1523">
            <v>1</v>
          </cell>
          <cell r="R1523">
            <v>1</v>
          </cell>
          <cell r="W1523">
            <v>1</v>
          </cell>
          <cell r="AE1523">
            <v>1</v>
          </cell>
        </row>
        <row r="1524">
          <cell r="C1524" t="str">
            <v>Irbis NB99</v>
          </cell>
          <cell r="D1524" t="str">
            <v>Light (13"-14")</v>
          </cell>
          <cell r="E1524" t="str">
            <v>Consumer</v>
          </cell>
          <cell r="F1524" t="str">
            <v>Intel</v>
          </cell>
          <cell r="G1524" t="str">
            <v>Skylake-Y</v>
          </cell>
          <cell r="H1524" t="str">
            <v>Int</v>
          </cell>
          <cell r="I1524">
            <v>13</v>
          </cell>
          <cell r="J1524" t="str">
            <v>1920x1080</v>
          </cell>
          <cell r="L1524" t="str">
            <v>Extra Mobile</v>
          </cell>
          <cell r="M1524" t="str">
            <v>_1</v>
          </cell>
          <cell r="R1524">
            <v>1</v>
          </cell>
          <cell r="W1524">
            <v>1</v>
          </cell>
          <cell r="AE1524">
            <v>1</v>
          </cell>
        </row>
        <row r="1525">
          <cell r="C1525" t="str">
            <v>Krez N1303</v>
          </cell>
          <cell r="D1525" t="str">
            <v>Light (13"-14")</v>
          </cell>
          <cell r="E1525" t="str">
            <v>Consumer</v>
          </cell>
          <cell r="F1525" t="str">
            <v>Intel</v>
          </cell>
          <cell r="G1525" t="str">
            <v>Apollo Lake</v>
          </cell>
          <cell r="H1525" t="str">
            <v>Int</v>
          </cell>
          <cell r="I1525">
            <v>13</v>
          </cell>
          <cell r="J1525" t="str">
            <v>1920x1080</v>
          </cell>
          <cell r="L1525" t="str">
            <v>Budget</v>
          </cell>
          <cell r="M1525" t="str">
            <v>_1</v>
          </cell>
          <cell r="O1525">
            <v>1</v>
          </cell>
          <cell r="R1525">
            <v>1</v>
          </cell>
          <cell r="W1525">
            <v>1</v>
          </cell>
          <cell r="AE1525">
            <v>1</v>
          </cell>
        </row>
        <row r="1526">
          <cell r="C1526" t="str">
            <v>Krez N1304</v>
          </cell>
          <cell r="D1526" t="str">
            <v>Light (13"-14")</v>
          </cell>
          <cell r="E1526" t="str">
            <v>Consumer</v>
          </cell>
          <cell r="F1526" t="str">
            <v>Intel</v>
          </cell>
          <cell r="G1526" t="str">
            <v>Apollo Lake</v>
          </cell>
          <cell r="H1526" t="str">
            <v>Int</v>
          </cell>
          <cell r="I1526">
            <v>13</v>
          </cell>
          <cell r="J1526" t="str">
            <v>1920x1080</v>
          </cell>
          <cell r="L1526" t="str">
            <v>Budget</v>
          </cell>
          <cell r="M1526" t="str">
            <v>_1</v>
          </cell>
          <cell r="O1526">
            <v>1</v>
          </cell>
          <cell r="R1526">
            <v>1</v>
          </cell>
          <cell r="W1526">
            <v>1</v>
          </cell>
          <cell r="AE1526">
            <v>1</v>
          </cell>
        </row>
        <row r="1527">
          <cell r="C1527" t="str">
            <v>Krez N1403S</v>
          </cell>
          <cell r="D1527" t="str">
            <v>Light (13"-14")</v>
          </cell>
          <cell r="E1527" t="str">
            <v>Consumer</v>
          </cell>
          <cell r="F1527" t="str">
            <v>Intel</v>
          </cell>
          <cell r="G1527" t="str">
            <v>Apollo Lake</v>
          </cell>
          <cell r="H1527" t="str">
            <v>Int</v>
          </cell>
          <cell r="I1527">
            <v>14</v>
          </cell>
          <cell r="J1527" t="str">
            <v>1920x1080</v>
          </cell>
          <cell r="L1527" t="str">
            <v>Budget</v>
          </cell>
          <cell r="M1527" t="str">
            <v>_1</v>
          </cell>
          <cell r="O1527">
            <v>1</v>
          </cell>
          <cell r="R1527">
            <v>1</v>
          </cell>
          <cell r="W1527">
            <v>1</v>
          </cell>
          <cell r="AE1527">
            <v>1</v>
          </cell>
        </row>
        <row r="1528">
          <cell r="C1528" t="str">
            <v>IdeaPad 100-15 Core</v>
          </cell>
          <cell r="D1528" t="str">
            <v>Full Size MS (15"&gt;, Mainstream Ex. GPU)</v>
          </cell>
          <cell r="E1528" t="str">
            <v>Consumer</v>
          </cell>
          <cell r="F1528" t="str">
            <v>Intel</v>
          </cell>
          <cell r="G1528" t="str">
            <v>Broadwell</v>
          </cell>
          <cell r="H1528" t="str">
            <v>G920</v>
          </cell>
          <cell r="I1528">
            <v>15</v>
          </cell>
          <cell r="J1528" t="str">
            <v>1366x768</v>
          </cell>
          <cell r="L1528" t="str">
            <v>Standard</v>
          </cell>
          <cell r="M1528" t="str">
            <v>_1</v>
          </cell>
          <cell r="P1528">
            <v>1</v>
          </cell>
          <cell r="S1528">
            <v>1</v>
          </cell>
          <cell r="X1528">
            <v>1</v>
          </cell>
          <cell r="AG1528">
            <v>1</v>
          </cell>
          <cell r="AH1528">
            <v>1</v>
          </cell>
        </row>
        <row r="1529">
          <cell r="C1529" t="str">
            <v>IdeaPad 100s-11</v>
          </cell>
          <cell r="D1529" t="str">
            <v>Mini (&lt;12")</v>
          </cell>
          <cell r="E1529" t="str">
            <v>Consumer</v>
          </cell>
          <cell r="F1529" t="str">
            <v>Intel</v>
          </cell>
          <cell r="G1529" t="str">
            <v>Bay Trail-T</v>
          </cell>
          <cell r="H1529" t="str">
            <v>Int</v>
          </cell>
          <cell r="I1529">
            <v>11</v>
          </cell>
          <cell r="J1529" t="str">
            <v>1366x768</v>
          </cell>
          <cell r="L1529" t="str">
            <v>Extra Mobile</v>
          </cell>
          <cell r="M1529" t="str">
            <v>_1</v>
          </cell>
          <cell r="O1529">
            <v>1</v>
          </cell>
          <cell r="R1529">
            <v>1</v>
          </cell>
          <cell r="V1529">
            <v>1</v>
          </cell>
          <cell r="AE1529">
            <v>1</v>
          </cell>
        </row>
        <row r="1530">
          <cell r="C1530" t="str">
            <v>IdeaPad 100s-14</v>
          </cell>
          <cell r="D1530" t="str">
            <v>Light (13"-14")</v>
          </cell>
          <cell r="E1530" t="str">
            <v>Consumer</v>
          </cell>
          <cell r="F1530" t="str">
            <v>Intel</v>
          </cell>
          <cell r="G1530" t="str">
            <v>Braswell</v>
          </cell>
          <cell r="H1530" t="str">
            <v>Int</v>
          </cell>
          <cell r="I1530">
            <v>14</v>
          </cell>
          <cell r="J1530" t="str">
            <v>1366x768</v>
          </cell>
          <cell r="L1530" t="str">
            <v>Budget</v>
          </cell>
          <cell r="M1530" t="str">
            <v>_1</v>
          </cell>
          <cell r="O1530">
            <v>1</v>
          </cell>
          <cell r="R1530">
            <v>1</v>
          </cell>
          <cell r="W1530">
            <v>1</v>
          </cell>
          <cell r="AE1530">
            <v>1</v>
          </cell>
        </row>
        <row r="1531">
          <cell r="C1531" t="str">
            <v>IdeaPad 110-14</v>
          </cell>
          <cell r="D1531" t="str">
            <v>Light (13"-14")</v>
          </cell>
          <cell r="E1531" t="str">
            <v>Consumer</v>
          </cell>
          <cell r="F1531" t="str">
            <v>Intel</v>
          </cell>
          <cell r="G1531" t="str">
            <v>Braswell</v>
          </cell>
          <cell r="H1531" t="str">
            <v>Int</v>
          </cell>
          <cell r="I1531">
            <v>14</v>
          </cell>
          <cell r="J1531" t="str">
            <v>1366x768</v>
          </cell>
          <cell r="L1531" t="str">
            <v>Budget</v>
          </cell>
          <cell r="M1531" t="str">
            <v>_1</v>
          </cell>
          <cell r="O1531">
            <v>1</v>
          </cell>
          <cell r="R1531">
            <v>1</v>
          </cell>
          <cell r="W1531">
            <v>1</v>
          </cell>
          <cell r="AE1531">
            <v>1</v>
          </cell>
        </row>
        <row r="1532">
          <cell r="C1532" t="str">
            <v>IdeaPad 110-15A</v>
          </cell>
          <cell r="D1532" t="str">
            <v>Full Size MS (15"&gt;, Mainstream Ex. GPU)</v>
          </cell>
          <cell r="E1532" t="str">
            <v>Consumer</v>
          </cell>
          <cell r="F1532" t="str">
            <v>AMD</v>
          </cell>
          <cell r="G1532" t="str">
            <v>Carrizo-L</v>
          </cell>
          <cell r="H1532" t="str">
            <v>Int/R5 M430</v>
          </cell>
          <cell r="I1532">
            <v>15</v>
          </cell>
          <cell r="J1532" t="str">
            <v>1366x768</v>
          </cell>
          <cell r="L1532" t="str">
            <v>Budget</v>
          </cell>
          <cell r="M1532" t="str">
            <v>_7</v>
          </cell>
          <cell r="O1532">
            <v>1</v>
          </cell>
          <cell r="R1532">
            <v>1</v>
          </cell>
          <cell r="S1532">
            <v>1</v>
          </cell>
          <cell r="X1532">
            <v>1</v>
          </cell>
          <cell r="AE1532">
            <v>1</v>
          </cell>
        </row>
        <row r="1533">
          <cell r="C1533" t="str">
            <v>IdeaPad 110-15A (BR)</v>
          </cell>
          <cell r="D1533" t="str">
            <v>Full Size LE (15"&gt;, Int GPU)</v>
          </cell>
          <cell r="E1533" t="str">
            <v>Consumer</v>
          </cell>
          <cell r="F1533" t="str">
            <v>AMD</v>
          </cell>
          <cell r="G1533" t="str">
            <v>Bristol Ridge</v>
          </cell>
          <cell r="H1533" t="str">
            <v>Int</v>
          </cell>
          <cell r="I1533">
            <v>15</v>
          </cell>
          <cell r="J1533" t="str">
            <v>1366x768</v>
          </cell>
          <cell r="L1533" t="str">
            <v>Standard</v>
          </cell>
          <cell r="M1533" t="str">
            <v>_1</v>
          </cell>
          <cell r="P1533">
            <v>1</v>
          </cell>
          <cell r="R1533">
            <v>1</v>
          </cell>
          <cell r="X1533">
            <v>1</v>
          </cell>
          <cell r="AF1533">
            <v>1</v>
          </cell>
          <cell r="AH1533">
            <v>1</v>
          </cell>
        </row>
        <row r="1534">
          <cell r="C1534" t="str">
            <v>IdeaPad 110-15I</v>
          </cell>
          <cell r="D1534" t="str">
            <v>Full Size LE (15"&gt;, Int GPU)</v>
          </cell>
          <cell r="E1534" t="str">
            <v>Consumer</v>
          </cell>
          <cell r="F1534" t="str">
            <v>Intel</v>
          </cell>
          <cell r="G1534" t="str">
            <v>Braswell</v>
          </cell>
          <cell r="H1534" t="str">
            <v>Int</v>
          </cell>
          <cell r="I1534">
            <v>15</v>
          </cell>
          <cell r="J1534" t="str">
            <v>1366x768</v>
          </cell>
          <cell r="L1534" t="str">
            <v>Budget</v>
          </cell>
          <cell r="M1534" t="str">
            <v>_1</v>
          </cell>
          <cell r="O1534">
            <v>1</v>
          </cell>
          <cell r="R1534">
            <v>1</v>
          </cell>
          <cell r="X1534">
            <v>1</v>
          </cell>
          <cell r="AE1534">
            <v>1</v>
          </cell>
        </row>
        <row r="1535">
          <cell r="C1535" t="str">
            <v>IdeaPad 110-15I (A)</v>
          </cell>
          <cell r="D1535" t="str">
            <v>Full Size LE (15"&gt;, Int GPU)</v>
          </cell>
          <cell r="E1535" t="str">
            <v>Consumer</v>
          </cell>
          <cell r="F1535" t="str">
            <v>Intel</v>
          </cell>
          <cell r="G1535" t="str">
            <v>Apollo Lake</v>
          </cell>
          <cell r="H1535" t="str">
            <v>Int</v>
          </cell>
          <cell r="I1535">
            <v>15</v>
          </cell>
          <cell r="J1535" t="str">
            <v>1366x768</v>
          </cell>
          <cell r="L1535" t="str">
            <v>Budget</v>
          </cell>
          <cell r="M1535" t="str">
            <v>_1</v>
          </cell>
          <cell r="O1535">
            <v>1</v>
          </cell>
          <cell r="R1535">
            <v>1</v>
          </cell>
          <cell r="X1535">
            <v>1</v>
          </cell>
          <cell r="AE1535">
            <v>1</v>
          </cell>
        </row>
        <row r="1536">
          <cell r="C1536" t="str">
            <v>IdeaPad 110-17A</v>
          </cell>
          <cell r="D1536" t="str">
            <v>Full Size MS (15"&gt;, Mainstream Ex. GPU)</v>
          </cell>
          <cell r="E1536" t="str">
            <v>Consumer</v>
          </cell>
          <cell r="F1536" t="str">
            <v>AMD</v>
          </cell>
          <cell r="G1536" t="str">
            <v>Carrizo-L</v>
          </cell>
          <cell r="H1536" t="str">
            <v>Int/R5 M430</v>
          </cell>
          <cell r="I1536">
            <v>17</v>
          </cell>
          <cell r="J1536" t="str">
            <v>1600x900</v>
          </cell>
          <cell r="L1536" t="str">
            <v>Budget</v>
          </cell>
          <cell r="M1536" t="str">
            <v>_1</v>
          </cell>
          <cell r="O1536">
            <v>1</v>
          </cell>
          <cell r="R1536">
            <v>1</v>
          </cell>
          <cell r="S1536">
            <v>1</v>
          </cell>
          <cell r="Y1536">
            <v>1</v>
          </cell>
          <cell r="AE1536">
            <v>1</v>
          </cell>
        </row>
        <row r="1537">
          <cell r="C1537" t="str">
            <v>IdeaPad 110-17I (K)</v>
          </cell>
          <cell r="D1537" t="str">
            <v>Full Size MS (15"&gt;, Mainstream Ex. GPU)</v>
          </cell>
          <cell r="E1537" t="str">
            <v>Consumer</v>
          </cell>
          <cell r="F1537" t="str">
            <v>Intel</v>
          </cell>
          <cell r="G1537" t="str">
            <v>Kaby Lake</v>
          </cell>
          <cell r="H1537" t="str">
            <v>R5 M430</v>
          </cell>
          <cell r="I1537">
            <v>17</v>
          </cell>
          <cell r="J1537" t="str">
            <v>1600x900</v>
          </cell>
          <cell r="L1537" t="str">
            <v>Standard</v>
          </cell>
          <cell r="M1537" t="str">
            <v>_1</v>
          </cell>
          <cell r="P1537">
            <v>1</v>
          </cell>
          <cell r="S1537">
            <v>1</v>
          </cell>
          <cell r="Y1537">
            <v>1</v>
          </cell>
          <cell r="AG1537">
            <v>1</v>
          </cell>
          <cell r="AH1537">
            <v>1</v>
          </cell>
        </row>
        <row r="1538">
          <cell r="C1538" t="str">
            <v>IdeaPad 110s-11</v>
          </cell>
          <cell r="D1538" t="str">
            <v>Mini (&lt;12")</v>
          </cell>
          <cell r="E1538" t="str">
            <v>Consumer</v>
          </cell>
          <cell r="F1538" t="str">
            <v>Intel</v>
          </cell>
          <cell r="G1538" t="str">
            <v>Braswell</v>
          </cell>
          <cell r="H1538" t="str">
            <v>Int</v>
          </cell>
          <cell r="I1538">
            <v>11</v>
          </cell>
          <cell r="J1538" t="str">
            <v>1366x768</v>
          </cell>
          <cell r="L1538" t="str">
            <v>Budget</v>
          </cell>
          <cell r="M1538" t="str">
            <v>_1</v>
          </cell>
          <cell r="O1538">
            <v>1</v>
          </cell>
          <cell r="R1538">
            <v>1</v>
          </cell>
          <cell r="V1538">
            <v>1</v>
          </cell>
          <cell r="AE1538">
            <v>1</v>
          </cell>
        </row>
        <row r="1539">
          <cell r="C1539" t="str">
            <v>IdeaPad 3 14ARE05</v>
          </cell>
          <cell r="D1539" t="str">
            <v>Light (13"-14")</v>
          </cell>
          <cell r="E1539" t="str">
            <v>Consumer</v>
          </cell>
          <cell r="F1539" t="str">
            <v>AMD</v>
          </cell>
          <cell r="G1539" t="str">
            <v>Renior</v>
          </cell>
          <cell r="H1539" t="str">
            <v>Int</v>
          </cell>
          <cell r="I1539">
            <v>14</v>
          </cell>
          <cell r="J1539" t="str">
            <v>1920x1080</v>
          </cell>
          <cell r="L1539" t="str">
            <v>Standard</v>
          </cell>
          <cell r="M1539" t="str">
            <v>_7</v>
          </cell>
          <cell r="N1539" t="str">
            <v>7 20</v>
          </cell>
          <cell r="P1539">
            <v>1</v>
          </cell>
          <cell r="R1539">
            <v>1</v>
          </cell>
          <cell r="W1539">
            <v>1</v>
          </cell>
          <cell r="AF1539">
            <v>1</v>
          </cell>
          <cell r="AI1539">
            <v>1</v>
          </cell>
        </row>
        <row r="1540">
          <cell r="C1540" t="str">
            <v>IdeaPad 3 14ADA05</v>
          </cell>
          <cell r="D1540" t="str">
            <v>Light (13"-14")</v>
          </cell>
          <cell r="E1540" t="str">
            <v>Consumer</v>
          </cell>
          <cell r="F1540" t="str">
            <v>AMD</v>
          </cell>
          <cell r="G1540" t="str">
            <v>Picasso</v>
          </cell>
          <cell r="H1540" t="str">
            <v>Int</v>
          </cell>
          <cell r="I1540">
            <v>14</v>
          </cell>
          <cell r="J1540" t="str">
            <v>1920x1080</v>
          </cell>
          <cell r="L1540" t="str">
            <v>Standard</v>
          </cell>
          <cell r="M1540" t="str">
            <v>_12</v>
          </cell>
          <cell r="N1540" t="str">
            <v>7 20</v>
          </cell>
          <cell r="P1540">
            <v>1</v>
          </cell>
          <cell r="R1540">
            <v>1</v>
          </cell>
          <cell r="W1540">
            <v>1</v>
          </cell>
          <cell r="AF1540">
            <v>1</v>
          </cell>
          <cell r="AI1540">
            <v>1</v>
          </cell>
        </row>
        <row r="1541">
          <cell r="C1541" t="str">
            <v>IdeaPad 3 14IIL05</v>
          </cell>
          <cell r="D1541" t="str">
            <v>Light (13"-14")</v>
          </cell>
          <cell r="E1541" t="str">
            <v>Consumer</v>
          </cell>
          <cell r="F1541" t="str">
            <v>Intel</v>
          </cell>
          <cell r="G1541" t="str">
            <v>Ice Lake</v>
          </cell>
          <cell r="H1541" t="str">
            <v>Int</v>
          </cell>
          <cell r="I1541">
            <v>14</v>
          </cell>
          <cell r="J1541" t="str">
            <v>1920x1080</v>
          </cell>
          <cell r="L1541" t="str">
            <v>Standard</v>
          </cell>
          <cell r="M1541" t="str">
            <v>_8</v>
          </cell>
          <cell r="N1541" t="str">
            <v>8 20</v>
          </cell>
          <cell r="P1541">
            <v>1</v>
          </cell>
          <cell r="R1541">
            <v>1</v>
          </cell>
          <cell r="W1541">
            <v>1</v>
          </cell>
          <cell r="AF1541">
            <v>1</v>
          </cell>
          <cell r="AI1541">
            <v>1</v>
          </cell>
        </row>
        <row r="1542">
          <cell r="C1542" t="str">
            <v>IdeaPad 3 14ITL6</v>
          </cell>
          <cell r="D1542" t="str">
            <v>Light (13"-14")</v>
          </cell>
          <cell r="E1542" t="str">
            <v>Consumer</v>
          </cell>
          <cell r="F1542" t="str">
            <v>Intel</v>
          </cell>
          <cell r="G1542" t="str">
            <v>Tiger Lake</v>
          </cell>
          <cell r="H1542" t="str">
            <v>Int</v>
          </cell>
          <cell r="I1542">
            <v>14</v>
          </cell>
          <cell r="J1542" t="str">
            <v>1920x1080</v>
          </cell>
          <cell r="L1542" t="str">
            <v>Standard</v>
          </cell>
          <cell r="M1542" t="str">
            <v>_16</v>
          </cell>
          <cell r="P1542">
            <v>1</v>
          </cell>
          <cell r="R1542">
            <v>1</v>
          </cell>
          <cell r="W1542">
            <v>1</v>
          </cell>
          <cell r="AF1542">
            <v>1</v>
          </cell>
          <cell r="AI1542">
            <v>1</v>
          </cell>
        </row>
        <row r="1543">
          <cell r="C1543" t="str">
            <v>IdeaPad 3 15ADA05</v>
          </cell>
          <cell r="D1543" t="str">
            <v>Full Size LE (15"&gt;, Int GPU)</v>
          </cell>
          <cell r="E1543" t="str">
            <v>Consumer</v>
          </cell>
          <cell r="F1543" t="str">
            <v>AMD</v>
          </cell>
          <cell r="G1543" t="str">
            <v>Picasso</v>
          </cell>
          <cell r="H1543" t="str">
            <v>Int</v>
          </cell>
          <cell r="I1543">
            <v>15</v>
          </cell>
          <cell r="J1543" t="str">
            <v>1920x1080</v>
          </cell>
          <cell r="L1543" t="str">
            <v>Standard</v>
          </cell>
          <cell r="M1543" t="str">
            <v>_6</v>
          </cell>
          <cell r="N1543" t="str">
            <v>6 20</v>
          </cell>
          <cell r="P1543">
            <v>1</v>
          </cell>
          <cell r="R1543">
            <v>1</v>
          </cell>
          <cell r="X1543">
            <v>1</v>
          </cell>
          <cell r="AF1543">
            <v>1</v>
          </cell>
          <cell r="AH1543">
            <v>1</v>
          </cell>
        </row>
        <row r="1544">
          <cell r="C1544" t="str">
            <v>IdeaPad 3 15ARE05</v>
          </cell>
          <cell r="D1544" t="str">
            <v>Full Size LE (15"&gt;, Int GPU)</v>
          </cell>
          <cell r="E1544" t="str">
            <v>Consumer</v>
          </cell>
          <cell r="F1544" t="str">
            <v>AMD</v>
          </cell>
          <cell r="G1544" t="str">
            <v>Renior</v>
          </cell>
          <cell r="H1544" t="str">
            <v>Int</v>
          </cell>
          <cell r="I1544">
            <v>15</v>
          </cell>
          <cell r="J1544" t="str">
            <v>1920x1080</v>
          </cell>
          <cell r="L1544" t="str">
            <v>Standard</v>
          </cell>
          <cell r="M1544" t="str">
            <v>_7</v>
          </cell>
          <cell r="N1544" t="str">
            <v>7 20</v>
          </cell>
          <cell r="P1544">
            <v>1</v>
          </cell>
          <cell r="R1544">
            <v>1</v>
          </cell>
          <cell r="X1544">
            <v>1</v>
          </cell>
          <cell r="AF1544">
            <v>1</v>
          </cell>
          <cell r="AH1544">
            <v>1</v>
          </cell>
        </row>
        <row r="1545">
          <cell r="C1545" t="str">
            <v>IdeaPad 3 15IIL05</v>
          </cell>
          <cell r="D1545" t="str">
            <v>Full Size LE (15"&gt;, Int GPU)</v>
          </cell>
          <cell r="E1545" t="str">
            <v>Consumer</v>
          </cell>
          <cell r="F1545" t="str">
            <v>Intel</v>
          </cell>
          <cell r="G1545" t="str">
            <v>Ice Lake</v>
          </cell>
          <cell r="H1545" t="str">
            <v>Int</v>
          </cell>
          <cell r="I1545">
            <v>15</v>
          </cell>
          <cell r="J1545" t="str">
            <v>1920x1080</v>
          </cell>
          <cell r="L1545" t="str">
            <v>Standard</v>
          </cell>
          <cell r="M1545" t="str">
            <v>_6</v>
          </cell>
          <cell r="N1545" t="str">
            <v>6 20</v>
          </cell>
          <cell r="P1545">
            <v>1</v>
          </cell>
          <cell r="R1545">
            <v>1</v>
          </cell>
          <cell r="X1545">
            <v>1</v>
          </cell>
          <cell r="AF1545">
            <v>1</v>
          </cell>
          <cell r="AH1545">
            <v>1</v>
          </cell>
        </row>
        <row r="1546">
          <cell r="C1546" t="str">
            <v>IdeaPad 3 15IML05</v>
          </cell>
          <cell r="D1546" t="str">
            <v>Full Size MS (15"&gt;, Mainstream Ex. GPU)</v>
          </cell>
          <cell r="E1546" t="str">
            <v>Consumer</v>
          </cell>
          <cell r="F1546" t="str">
            <v>Intel</v>
          </cell>
          <cell r="G1546" t="str">
            <v>Comet Lake</v>
          </cell>
          <cell r="H1546" t="str">
            <v>Int/MX130</v>
          </cell>
          <cell r="I1546">
            <v>15</v>
          </cell>
          <cell r="J1546" t="str">
            <v>1920x1080</v>
          </cell>
          <cell r="L1546" t="str">
            <v>Standard</v>
          </cell>
          <cell r="M1546" t="str">
            <v>_13</v>
          </cell>
          <cell r="P1546">
            <v>1</v>
          </cell>
          <cell r="R1546">
            <v>1</v>
          </cell>
          <cell r="S1546">
            <v>1</v>
          </cell>
          <cell r="X1546">
            <v>1</v>
          </cell>
          <cell r="AF1546">
            <v>1</v>
          </cell>
          <cell r="AG1546">
            <v>1</v>
          </cell>
          <cell r="AH1546">
            <v>1</v>
          </cell>
        </row>
        <row r="1547">
          <cell r="C1547" t="str">
            <v>IdeaPad 3 15IGL05</v>
          </cell>
          <cell r="D1547" t="str">
            <v>Full Size LE (15"&gt;, Int GPU)</v>
          </cell>
          <cell r="E1547" t="str">
            <v>Consumer</v>
          </cell>
          <cell r="F1547" t="str">
            <v>Intel</v>
          </cell>
          <cell r="G1547" t="str">
            <v>Gemini Lake</v>
          </cell>
          <cell r="H1547" t="str">
            <v>Int</v>
          </cell>
          <cell r="I1547">
            <v>15</v>
          </cell>
          <cell r="J1547" t="str">
            <v>1920x1080</v>
          </cell>
          <cell r="L1547" t="str">
            <v>Budget</v>
          </cell>
          <cell r="M1547" t="str">
            <v>_14</v>
          </cell>
          <cell r="O1547">
            <v>1</v>
          </cell>
          <cell r="R1547">
            <v>1</v>
          </cell>
          <cell r="X1547">
            <v>1</v>
          </cell>
          <cell r="AE1547">
            <v>1</v>
          </cell>
        </row>
        <row r="1548">
          <cell r="C1548" t="str">
            <v>IdeaPad 3 17ADA05</v>
          </cell>
          <cell r="D1548" t="str">
            <v>Full Size LE (15"&gt;, Int GPU)</v>
          </cell>
          <cell r="E1548" t="str">
            <v>Consumer</v>
          </cell>
          <cell r="F1548" t="str">
            <v>AMD</v>
          </cell>
          <cell r="G1548" t="str">
            <v>Picasso</v>
          </cell>
          <cell r="H1548" t="str">
            <v>Int</v>
          </cell>
          <cell r="I1548">
            <v>17</v>
          </cell>
          <cell r="J1548" t="str">
            <v>1600x900</v>
          </cell>
          <cell r="L1548" t="str">
            <v>Standard</v>
          </cell>
          <cell r="M1548" t="str">
            <v>_5</v>
          </cell>
          <cell r="N1548" t="str">
            <v>5 20</v>
          </cell>
          <cell r="P1548">
            <v>1</v>
          </cell>
          <cell r="R1548">
            <v>1</v>
          </cell>
          <cell r="Y1548">
            <v>1</v>
          </cell>
          <cell r="AF1548">
            <v>1</v>
          </cell>
          <cell r="AH1548">
            <v>1</v>
          </cell>
        </row>
        <row r="1549">
          <cell r="C1549" t="str">
            <v>IdeaPad 3 17ARE05</v>
          </cell>
          <cell r="D1549" t="str">
            <v>Full Size LE (15"&gt;, Int GPU)</v>
          </cell>
          <cell r="E1549" t="str">
            <v>Consumer</v>
          </cell>
          <cell r="F1549" t="str">
            <v>AMD</v>
          </cell>
          <cell r="G1549" t="str">
            <v>Renior</v>
          </cell>
          <cell r="H1549" t="str">
            <v>Int</v>
          </cell>
          <cell r="I1549">
            <v>17</v>
          </cell>
          <cell r="J1549" t="str">
            <v>1600x900</v>
          </cell>
          <cell r="L1549" t="str">
            <v>Standard</v>
          </cell>
          <cell r="M1549" t="str">
            <v>_10</v>
          </cell>
          <cell r="N1549" t="str">
            <v>5 20</v>
          </cell>
          <cell r="P1549">
            <v>1</v>
          </cell>
          <cell r="R1549">
            <v>1</v>
          </cell>
          <cell r="Y1549">
            <v>1</v>
          </cell>
          <cell r="AF1549">
            <v>1</v>
          </cell>
          <cell r="AH1549">
            <v>1</v>
          </cell>
        </row>
        <row r="1550">
          <cell r="C1550" t="str">
            <v>IdeaPad 3 17IML05</v>
          </cell>
          <cell r="D1550" t="str">
            <v>Full Size LE (15"&gt;, Int GPU)</v>
          </cell>
          <cell r="E1550" t="str">
            <v>Consumer</v>
          </cell>
          <cell r="F1550" t="str">
            <v>Intel</v>
          </cell>
          <cell r="G1550" t="str">
            <v>Comet Lake</v>
          </cell>
          <cell r="H1550" t="str">
            <v>Int</v>
          </cell>
          <cell r="I1550">
            <v>17</v>
          </cell>
          <cell r="J1550" t="str">
            <v>1920x1080</v>
          </cell>
          <cell r="L1550" t="str">
            <v>Standard</v>
          </cell>
          <cell r="M1550" t="str">
            <v>_4</v>
          </cell>
          <cell r="P1550">
            <v>1</v>
          </cell>
          <cell r="R1550">
            <v>1</v>
          </cell>
          <cell r="Y1550">
            <v>1</v>
          </cell>
          <cell r="AF1550">
            <v>1</v>
          </cell>
          <cell r="AH1550">
            <v>1</v>
          </cell>
        </row>
        <row r="1551">
          <cell r="C1551" t="str">
            <v>IdeaPad 300-15</v>
          </cell>
          <cell r="D1551" t="str">
            <v>Full Size MS (15"&gt;, Mainstream Ex. GPU)</v>
          </cell>
          <cell r="E1551" t="str">
            <v>Consumer</v>
          </cell>
          <cell r="F1551" t="str">
            <v>Intel</v>
          </cell>
          <cell r="G1551" t="str">
            <v>Skylake</v>
          </cell>
          <cell r="H1551" t="str">
            <v>GT920/R5 M330</v>
          </cell>
          <cell r="I1551">
            <v>15</v>
          </cell>
          <cell r="J1551" t="str">
            <v>1366x768</v>
          </cell>
          <cell r="L1551" t="str">
            <v>Standard</v>
          </cell>
          <cell r="M1551" t="str">
            <v>_1</v>
          </cell>
          <cell r="P1551">
            <v>1</v>
          </cell>
          <cell r="S1551">
            <v>1</v>
          </cell>
          <cell r="X1551">
            <v>1</v>
          </cell>
          <cell r="AG1551">
            <v>1</v>
          </cell>
          <cell r="AH1551">
            <v>1</v>
          </cell>
        </row>
        <row r="1552">
          <cell r="C1552" t="str">
            <v>IdeaPad 300-15 (A)</v>
          </cell>
          <cell r="D1552" t="str">
            <v>Full Size LE (15"&gt;, Int GPU)</v>
          </cell>
          <cell r="E1552" t="str">
            <v>Consumer</v>
          </cell>
          <cell r="F1552" t="str">
            <v>Intel</v>
          </cell>
          <cell r="G1552" t="str">
            <v>Apollo Lake</v>
          </cell>
          <cell r="H1552" t="str">
            <v>Int</v>
          </cell>
          <cell r="I1552">
            <v>15</v>
          </cell>
          <cell r="J1552" t="str">
            <v>1920x1080</v>
          </cell>
          <cell r="L1552" t="str">
            <v>Budget</v>
          </cell>
          <cell r="M1552" t="str">
            <v>_1</v>
          </cell>
          <cell r="O1552">
            <v>1</v>
          </cell>
          <cell r="R1552">
            <v>1</v>
          </cell>
          <cell r="X1552">
            <v>1</v>
          </cell>
          <cell r="AE1552">
            <v>1</v>
          </cell>
        </row>
        <row r="1553">
          <cell r="C1553" t="str">
            <v>IdeaPad 300-15 (B)</v>
          </cell>
          <cell r="D1553" t="str">
            <v>Full Size MS (15"&gt;, Mainstream Ex. GPU)</v>
          </cell>
          <cell r="E1553" t="str">
            <v>Consumer</v>
          </cell>
          <cell r="F1553" t="str">
            <v>Intel</v>
          </cell>
          <cell r="G1553" t="str">
            <v>Braswell</v>
          </cell>
          <cell r="H1553" t="str">
            <v>GT920</v>
          </cell>
          <cell r="I1553">
            <v>15</v>
          </cell>
          <cell r="J1553" t="str">
            <v>1366x768</v>
          </cell>
          <cell r="L1553" t="str">
            <v>Budget</v>
          </cell>
          <cell r="M1553" t="str">
            <v>_1</v>
          </cell>
          <cell r="O1553">
            <v>1</v>
          </cell>
          <cell r="S1553">
            <v>1</v>
          </cell>
          <cell r="X1553">
            <v>1</v>
          </cell>
          <cell r="AE1553">
            <v>1</v>
          </cell>
          <cell r="AG1553">
            <v>1</v>
          </cell>
        </row>
        <row r="1554">
          <cell r="C1554" t="str">
            <v>IdeaPad 300-17</v>
          </cell>
          <cell r="D1554" t="str">
            <v>Full Size MS (15"&gt;, Mainstream Ex. GPU)</v>
          </cell>
          <cell r="E1554" t="str">
            <v>Consumer</v>
          </cell>
          <cell r="F1554" t="str">
            <v>Intel</v>
          </cell>
          <cell r="G1554" t="str">
            <v>Skylake</v>
          </cell>
          <cell r="H1554" t="str">
            <v>R5 M230</v>
          </cell>
          <cell r="I1554">
            <v>17</v>
          </cell>
          <cell r="J1554" t="str">
            <v>1600x900</v>
          </cell>
          <cell r="L1554" t="str">
            <v>Standard</v>
          </cell>
          <cell r="M1554" t="str">
            <v>_1</v>
          </cell>
          <cell r="P1554">
            <v>1</v>
          </cell>
          <cell r="S1554">
            <v>1</v>
          </cell>
          <cell r="Y1554">
            <v>1</v>
          </cell>
          <cell r="AG1554">
            <v>1</v>
          </cell>
          <cell r="AH1554">
            <v>1</v>
          </cell>
        </row>
        <row r="1555">
          <cell r="C1555" t="str">
            <v>IdeaPad 305-15</v>
          </cell>
          <cell r="D1555" t="str">
            <v>Full Size MS (15"&gt;, Mainstream Ex. GPU)</v>
          </cell>
          <cell r="E1555" t="str">
            <v>Consumer</v>
          </cell>
          <cell r="F1555" t="str">
            <v>Intel</v>
          </cell>
          <cell r="G1555" t="str">
            <v>Broadwell</v>
          </cell>
          <cell r="H1555" t="str">
            <v>R5 M330</v>
          </cell>
          <cell r="I1555">
            <v>15</v>
          </cell>
          <cell r="J1555" t="str">
            <v>1366x768</v>
          </cell>
          <cell r="L1555" t="str">
            <v>Standard</v>
          </cell>
          <cell r="M1555" t="str">
            <v>_1</v>
          </cell>
          <cell r="P1555">
            <v>1</v>
          </cell>
          <cell r="S1555">
            <v>1</v>
          </cell>
          <cell r="X1555">
            <v>1</v>
          </cell>
          <cell r="AG1555">
            <v>1</v>
          </cell>
          <cell r="AH1555">
            <v>1</v>
          </cell>
        </row>
        <row r="1556">
          <cell r="C1556" t="str">
            <v>IdeaPad 310-15A</v>
          </cell>
          <cell r="D1556" t="str">
            <v>Full Size MS (15"&gt;, Mainstream Ex. GPU)</v>
          </cell>
          <cell r="E1556" t="str">
            <v>Consumer</v>
          </cell>
          <cell r="F1556" t="str">
            <v>AMD</v>
          </cell>
          <cell r="G1556" t="str">
            <v>Bristol Ridge</v>
          </cell>
          <cell r="H1556" t="str">
            <v>Int/R5 M430</v>
          </cell>
          <cell r="I1556">
            <v>15</v>
          </cell>
          <cell r="J1556" t="str">
            <v>1366x768</v>
          </cell>
          <cell r="L1556" t="str">
            <v>Standard</v>
          </cell>
          <cell r="M1556" t="str">
            <v>_1</v>
          </cell>
          <cell r="P1556">
            <v>1</v>
          </cell>
          <cell r="R1556">
            <v>1</v>
          </cell>
          <cell r="S1556">
            <v>1</v>
          </cell>
          <cell r="X1556">
            <v>1</v>
          </cell>
          <cell r="AF1556">
            <v>1</v>
          </cell>
          <cell r="AG1556">
            <v>1</v>
          </cell>
          <cell r="AH1556">
            <v>1</v>
          </cell>
        </row>
        <row r="1557">
          <cell r="C1557" t="str">
            <v>IdeaPad 310-15I</v>
          </cell>
          <cell r="D1557" t="str">
            <v>Full Size MS (15"&gt;, Mainstream Ex. GPU)</v>
          </cell>
          <cell r="E1557" t="str">
            <v>Consumer</v>
          </cell>
          <cell r="F1557" t="str">
            <v>Intel</v>
          </cell>
          <cell r="G1557" t="str">
            <v>Skylake</v>
          </cell>
          <cell r="H1557" t="str">
            <v>Int/G920</v>
          </cell>
          <cell r="I1557">
            <v>15</v>
          </cell>
          <cell r="J1557" t="str">
            <v>1366x768</v>
          </cell>
          <cell r="L1557" t="str">
            <v>Standard</v>
          </cell>
          <cell r="M1557" t="str">
            <v>_1</v>
          </cell>
          <cell r="P1557">
            <v>1</v>
          </cell>
          <cell r="R1557">
            <v>1</v>
          </cell>
          <cell r="S1557">
            <v>1</v>
          </cell>
          <cell r="X1557">
            <v>1</v>
          </cell>
          <cell r="AF1557">
            <v>1</v>
          </cell>
          <cell r="AG1557">
            <v>1</v>
          </cell>
          <cell r="AH1557">
            <v>1</v>
          </cell>
        </row>
        <row r="1558">
          <cell r="C1558" t="str">
            <v>IdeaPad 310-15I (AL)</v>
          </cell>
          <cell r="D1558" t="str">
            <v>Full Size LE (15"&gt;, Int GPU)</v>
          </cell>
          <cell r="E1558" t="str">
            <v>Consumer</v>
          </cell>
          <cell r="F1558" t="str">
            <v>Intel</v>
          </cell>
          <cell r="G1558" t="str">
            <v>Apollo Lake</v>
          </cell>
          <cell r="H1558" t="str">
            <v>Int</v>
          </cell>
          <cell r="I1558">
            <v>15</v>
          </cell>
          <cell r="J1558" t="str">
            <v>1366x768</v>
          </cell>
          <cell r="L1558" t="str">
            <v>Budget</v>
          </cell>
          <cell r="M1558" t="str">
            <v>_1</v>
          </cell>
          <cell r="O1558">
            <v>1</v>
          </cell>
          <cell r="R1558">
            <v>1</v>
          </cell>
          <cell r="X1558">
            <v>1</v>
          </cell>
          <cell r="AE1558">
            <v>1</v>
          </cell>
        </row>
        <row r="1559">
          <cell r="C1559" t="str">
            <v>IdeaPad 310-15I (K)</v>
          </cell>
          <cell r="D1559" t="str">
            <v>Full Size MS (15"&gt;, Mainstream Ex. GPU)</v>
          </cell>
          <cell r="E1559" t="str">
            <v>Consumer</v>
          </cell>
          <cell r="F1559" t="str">
            <v>Intel</v>
          </cell>
          <cell r="G1559" t="str">
            <v>Kaby Lake</v>
          </cell>
          <cell r="H1559" t="str">
            <v>Int/G920</v>
          </cell>
          <cell r="I1559">
            <v>15</v>
          </cell>
          <cell r="J1559" t="str">
            <v>1366x768/1920x1080</v>
          </cell>
          <cell r="L1559" t="str">
            <v>Standard</v>
          </cell>
          <cell r="M1559" t="str">
            <v>_1</v>
          </cell>
          <cell r="P1559">
            <v>1</v>
          </cell>
          <cell r="R1559">
            <v>1</v>
          </cell>
          <cell r="S1559">
            <v>1</v>
          </cell>
          <cell r="X1559">
            <v>1</v>
          </cell>
          <cell r="AF1559">
            <v>1</v>
          </cell>
          <cell r="AG1559">
            <v>1</v>
          </cell>
          <cell r="AH1559">
            <v>1</v>
          </cell>
        </row>
        <row r="1560">
          <cell r="C1560" t="str">
            <v>IdeaPad 320-14</v>
          </cell>
          <cell r="D1560" t="str">
            <v>Light (13"-14")</v>
          </cell>
          <cell r="E1560" t="str">
            <v>Consumer</v>
          </cell>
          <cell r="F1560" t="str">
            <v>Intel</v>
          </cell>
          <cell r="G1560" t="str">
            <v>Apollo Lake</v>
          </cell>
          <cell r="H1560" t="str">
            <v>Int</v>
          </cell>
          <cell r="I1560">
            <v>14</v>
          </cell>
          <cell r="J1560" t="str">
            <v>1920x1080</v>
          </cell>
          <cell r="L1560" t="str">
            <v>Budget</v>
          </cell>
          <cell r="M1560" t="str">
            <v>_1</v>
          </cell>
          <cell r="O1560">
            <v>1</v>
          </cell>
          <cell r="R1560">
            <v>1</v>
          </cell>
          <cell r="W1560">
            <v>1</v>
          </cell>
          <cell r="AE1560">
            <v>1</v>
          </cell>
        </row>
        <row r="1561">
          <cell r="C1561" t="str">
            <v>IdeaPad 320-14ISK</v>
          </cell>
          <cell r="D1561" t="str">
            <v>Light (13"-14")</v>
          </cell>
          <cell r="E1561" t="str">
            <v>Consumer</v>
          </cell>
          <cell r="F1561" t="str">
            <v>Intel</v>
          </cell>
          <cell r="G1561" t="str">
            <v>Skylake</v>
          </cell>
          <cell r="H1561" t="str">
            <v>Int</v>
          </cell>
          <cell r="I1561">
            <v>14</v>
          </cell>
          <cell r="J1561" t="str">
            <v>1920x1080</v>
          </cell>
          <cell r="L1561" t="str">
            <v>Standard</v>
          </cell>
          <cell r="M1561" t="str">
            <v>_1</v>
          </cell>
          <cell r="P1561">
            <v>1</v>
          </cell>
          <cell r="R1561">
            <v>1</v>
          </cell>
          <cell r="W1561">
            <v>1</v>
          </cell>
          <cell r="AF1561">
            <v>1</v>
          </cell>
          <cell r="AI1561">
            <v>1</v>
          </cell>
        </row>
        <row r="1562">
          <cell r="C1562" t="str">
            <v>IdeaPad 320-15A</v>
          </cell>
          <cell r="D1562" t="str">
            <v>Full Size MS (15"&gt;, Mainstream Ex. GPU)</v>
          </cell>
          <cell r="E1562" t="str">
            <v>Consumer</v>
          </cell>
          <cell r="F1562" t="str">
            <v>AMD</v>
          </cell>
          <cell r="G1562" t="str">
            <v>Bristol Ridge</v>
          </cell>
          <cell r="H1562" t="str">
            <v>Radeon 520</v>
          </cell>
          <cell r="I1562">
            <v>15</v>
          </cell>
          <cell r="J1562" t="str">
            <v>1920x1080</v>
          </cell>
          <cell r="L1562" t="str">
            <v>Standard</v>
          </cell>
          <cell r="M1562" t="str">
            <v>_1</v>
          </cell>
          <cell r="P1562">
            <v>1</v>
          </cell>
          <cell r="S1562">
            <v>1</v>
          </cell>
          <cell r="X1562">
            <v>1</v>
          </cell>
          <cell r="AG1562">
            <v>1</v>
          </cell>
          <cell r="AH1562">
            <v>1</v>
          </cell>
        </row>
        <row r="1563">
          <cell r="C1563" t="str">
            <v>IdeaPad 320-15A (S)</v>
          </cell>
          <cell r="D1563" t="str">
            <v>Full Size MS (15"&gt;, Mainstream Ex. GPU)</v>
          </cell>
          <cell r="E1563" t="str">
            <v>Consumer</v>
          </cell>
          <cell r="F1563" t="str">
            <v>AMD</v>
          </cell>
          <cell r="G1563" t="str">
            <v>Stoney Ridge</v>
          </cell>
          <cell r="H1563" t="str">
            <v>Radeon 520</v>
          </cell>
          <cell r="I1563">
            <v>15</v>
          </cell>
          <cell r="J1563" t="str">
            <v>1366x768/1920x1080</v>
          </cell>
          <cell r="L1563" t="str">
            <v>Standard</v>
          </cell>
          <cell r="M1563" t="str">
            <v>_1</v>
          </cell>
          <cell r="O1563">
            <v>1</v>
          </cell>
          <cell r="S1563">
            <v>1</v>
          </cell>
          <cell r="X1563">
            <v>1</v>
          </cell>
          <cell r="AH1563">
            <v>1</v>
          </cell>
        </row>
        <row r="1564">
          <cell r="C1564" t="str">
            <v>IdeaPad 320-15I</v>
          </cell>
          <cell r="D1564" t="str">
            <v>Full Size GM (15"&gt; Gamer GPU)</v>
          </cell>
          <cell r="E1564" t="str">
            <v>Consumer</v>
          </cell>
          <cell r="F1564" t="str">
            <v>Intel</v>
          </cell>
          <cell r="G1564" t="str">
            <v>Skylake</v>
          </cell>
          <cell r="H1564" t="str">
            <v>GT940</v>
          </cell>
          <cell r="I1564">
            <v>15</v>
          </cell>
          <cell r="J1564" t="str">
            <v>1920x1080</v>
          </cell>
          <cell r="L1564" t="str">
            <v>Standard</v>
          </cell>
          <cell r="M1564" t="str">
            <v>_1</v>
          </cell>
          <cell r="P1564">
            <v>1</v>
          </cell>
          <cell r="S1564">
            <v>1</v>
          </cell>
          <cell r="X1564">
            <v>1</v>
          </cell>
          <cell r="AG1564">
            <v>1</v>
          </cell>
          <cell r="AH1564">
            <v>1</v>
          </cell>
        </row>
        <row r="1565">
          <cell r="C1565" t="str">
            <v>IdeaPad 320-15I (AL)</v>
          </cell>
          <cell r="D1565" t="str">
            <v>Full Size MS (15"&gt;, Mainstream Ex. GPU)</v>
          </cell>
          <cell r="E1565" t="str">
            <v>Consumer</v>
          </cell>
          <cell r="F1565" t="str">
            <v>Intel</v>
          </cell>
          <cell r="G1565" t="str">
            <v>Apollo Lake</v>
          </cell>
          <cell r="H1565" t="str">
            <v>Radeon 520</v>
          </cell>
          <cell r="I1565">
            <v>15</v>
          </cell>
          <cell r="J1565" t="str">
            <v>1366x768</v>
          </cell>
          <cell r="L1565" t="str">
            <v>Budget</v>
          </cell>
          <cell r="M1565" t="str">
            <v>_1</v>
          </cell>
          <cell r="O1565">
            <v>1</v>
          </cell>
          <cell r="S1565">
            <v>1</v>
          </cell>
          <cell r="X1565">
            <v>1</v>
          </cell>
          <cell r="AE1565">
            <v>1</v>
          </cell>
          <cell r="AG1565">
            <v>1</v>
          </cell>
        </row>
        <row r="1566">
          <cell r="C1566" t="str">
            <v>IdeaPad 320-15I (K)</v>
          </cell>
          <cell r="D1566" t="str">
            <v>Full Size GM (15"&gt; Gamer GPU)</v>
          </cell>
          <cell r="E1566" t="str">
            <v>Consumer</v>
          </cell>
          <cell r="F1566" t="str">
            <v>Intel</v>
          </cell>
          <cell r="G1566" t="str">
            <v>Kaby Lake</v>
          </cell>
          <cell r="H1566" t="str">
            <v>GT940</v>
          </cell>
          <cell r="I1566">
            <v>15</v>
          </cell>
          <cell r="J1566" t="str">
            <v>1920x1080</v>
          </cell>
          <cell r="L1566" t="str">
            <v>Standard</v>
          </cell>
          <cell r="M1566" t="str">
            <v>_1</v>
          </cell>
          <cell r="P1566">
            <v>1</v>
          </cell>
          <cell r="S1566">
            <v>1</v>
          </cell>
          <cell r="X1566">
            <v>1</v>
          </cell>
          <cell r="AG1566">
            <v>1</v>
          </cell>
          <cell r="AH1566">
            <v>1</v>
          </cell>
        </row>
        <row r="1567">
          <cell r="C1567" t="str">
            <v>IdeaPad 320-15I (KR)</v>
          </cell>
          <cell r="D1567" t="str">
            <v>Full Size MS (15"&gt;, Mainstream Ex. GPU)</v>
          </cell>
          <cell r="E1567" t="str">
            <v>Consumer</v>
          </cell>
          <cell r="F1567" t="str">
            <v>Intel</v>
          </cell>
          <cell r="G1567" t="str">
            <v>Kaby Lake Refresh</v>
          </cell>
          <cell r="H1567" t="str">
            <v>Radeon 530</v>
          </cell>
          <cell r="I1567">
            <v>15</v>
          </cell>
          <cell r="J1567" t="str">
            <v>1920x1080</v>
          </cell>
          <cell r="L1567" t="str">
            <v>Standard</v>
          </cell>
          <cell r="M1567" t="str">
            <v>_1</v>
          </cell>
          <cell r="P1567">
            <v>1</v>
          </cell>
          <cell r="S1567">
            <v>1</v>
          </cell>
          <cell r="X1567">
            <v>1</v>
          </cell>
          <cell r="AG1567">
            <v>1</v>
          </cell>
          <cell r="AH1567">
            <v>1</v>
          </cell>
        </row>
        <row r="1568">
          <cell r="C1568" t="str">
            <v>IdeaPad 320-17A</v>
          </cell>
          <cell r="D1568" t="str">
            <v>Full Size LE (15"&gt;, Int GPU)</v>
          </cell>
          <cell r="E1568" t="str">
            <v>Consumer</v>
          </cell>
          <cell r="F1568" t="str">
            <v>AMD</v>
          </cell>
          <cell r="G1568" t="str">
            <v>Stoney Ridge</v>
          </cell>
          <cell r="H1568" t="str">
            <v>Int</v>
          </cell>
          <cell r="I1568">
            <v>17</v>
          </cell>
          <cell r="J1568" t="str">
            <v>1366x768</v>
          </cell>
          <cell r="L1568" t="str">
            <v>Standard</v>
          </cell>
          <cell r="M1568" t="str">
            <v>_1</v>
          </cell>
          <cell r="O1568">
            <v>1</v>
          </cell>
          <cell r="R1568">
            <v>1</v>
          </cell>
          <cell r="Y1568">
            <v>1</v>
          </cell>
          <cell r="AF1568">
            <v>1</v>
          </cell>
        </row>
        <row r="1569">
          <cell r="C1569" t="str">
            <v>IdeaPad 320-17A (BR)</v>
          </cell>
          <cell r="D1569" t="str">
            <v>Full Size LE (15"&gt;, Int GPU)</v>
          </cell>
          <cell r="E1569" t="str">
            <v>Consumer</v>
          </cell>
          <cell r="F1569" t="str">
            <v>AMD</v>
          </cell>
          <cell r="G1569" t="str">
            <v>Bristol Ridge</v>
          </cell>
          <cell r="H1569" t="str">
            <v>Int</v>
          </cell>
          <cell r="I1569">
            <v>17</v>
          </cell>
          <cell r="J1569" t="str">
            <v>1366x768</v>
          </cell>
          <cell r="L1569" t="str">
            <v>Standard</v>
          </cell>
          <cell r="M1569" t="str">
            <v>_1</v>
          </cell>
          <cell r="P1569">
            <v>1</v>
          </cell>
          <cell r="R1569">
            <v>1</v>
          </cell>
          <cell r="Y1569">
            <v>1</v>
          </cell>
          <cell r="AF1569">
            <v>1</v>
          </cell>
          <cell r="AH1569">
            <v>1</v>
          </cell>
        </row>
        <row r="1570">
          <cell r="C1570" t="str">
            <v>IdeaPad 320-17I</v>
          </cell>
          <cell r="D1570" t="str">
            <v>Full Size GM (15"&gt; Gamer GPU)</v>
          </cell>
          <cell r="E1570" t="str">
            <v>Consumer</v>
          </cell>
          <cell r="F1570" t="str">
            <v>Intel</v>
          </cell>
          <cell r="G1570" t="str">
            <v>Kaby Lake</v>
          </cell>
          <cell r="H1570" t="str">
            <v>GT940</v>
          </cell>
          <cell r="I1570">
            <v>17</v>
          </cell>
          <cell r="J1570" t="str">
            <v>1920x1080</v>
          </cell>
          <cell r="L1570" t="str">
            <v>Standard</v>
          </cell>
          <cell r="M1570" t="str">
            <v>_1</v>
          </cell>
          <cell r="P1570">
            <v>1</v>
          </cell>
          <cell r="S1570">
            <v>1</v>
          </cell>
          <cell r="Y1570">
            <v>1</v>
          </cell>
          <cell r="AG1570">
            <v>1</v>
          </cell>
          <cell r="AH1570">
            <v>1</v>
          </cell>
        </row>
        <row r="1571">
          <cell r="C1571" t="str">
            <v>IdeaPad 320-17I (KR)</v>
          </cell>
          <cell r="D1571" t="str">
            <v>Full Size MS (15"&gt;, Mainstream Ex. GPU)</v>
          </cell>
          <cell r="E1571" t="str">
            <v>Consumer</v>
          </cell>
          <cell r="F1571" t="str">
            <v>Intel</v>
          </cell>
          <cell r="G1571" t="str">
            <v>Kaby Lake Refresh</v>
          </cell>
          <cell r="H1571" t="str">
            <v>MX150</v>
          </cell>
          <cell r="I1571">
            <v>17</v>
          </cell>
          <cell r="J1571" t="str">
            <v>1920x1080</v>
          </cell>
          <cell r="L1571" t="str">
            <v>Standard</v>
          </cell>
          <cell r="M1571" t="str">
            <v>_1</v>
          </cell>
          <cell r="P1571">
            <v>1</v>
          </cell>
          <cell r="S1571">
            <v>1</v>
          </cell>
          <cell r="Y1571">
            <v>1</v>
          </cell>
          <cell r="AG1571">
            <v>1</v>
          </cell>
          <cell r="AH1571">
            <v>1</v>
          </cell>
        </row>
        <row r="1572">
          <cell r="C1572" t="str">
            <v>IdeaPad 320s-13</v>
          </cell>
          <cell r="D1572" t="str">
            <v>Light (13"-14")</v>
          </cell>
          <cell r="E1572" t="str">
            <v>Consumer</v>
          </cell>
          <cell r="F1572" t="str">
            <v>Intel</v>
          </cell>
          <cell r="G1572" t="str">
            <v>Kaby Lake Refresh</v>
          </cell>
          <cell r="H1572" t="str">
            <v>Int</v>
          </cell>
          <cell r="I1572">
            <v>13</v>
          </cell>
          <cell r="J1572" t="str">
            <v>1920x1080</v>
          </cell>
          <cell r="L1572" t="str">
            <v>Standard</v>
          </cell>
          <cell r="M1572" t="str">
            <v>_1</v>
          </cell>
          <cell r="P1572">
            <v>1</v>
          </cell>
          <cell r="R1572">
            <v>1</v>
          </cell>
          <cell r="W1572">
            <v>1</v>
          </cell>
          <cell r="AE1572">
            <v>1</v>
          </cell>
          <cell r="AI1572">
            <v>1</v>
          </cell>
        </row>
        <row r="1573">
          <cell r="C1573" t="str">
            <v>IdeaPad 320s-15I</v>
          </cell>
          <cell r="D1573" t="str">
            <v>Full Size MS (15"&gt;, Mainstream Ex. GPU)</v>
          </cell>
          <cell r="E1573" t="str">
            <v>Consumer</v>
          </cell>
          <cell r="F1573" t="str">
            <v>Intel</v>
          </cell>
          <cell r="G1573" t="str">
            <v>Skylake</v>
          </cell>
          <cell r="H1573" t="str">
            <v>G920</v>
          </cell>
          <cell r="I1573">
            <v>15</v>
          </cell>
          <cell r="J1573" t="str">
            <v>1366x768</v>
          </cell>
          <cell r="L1573" t="str">
            <v>Standard</v>
          </cell>
          <cell r="M1573" t="str">
            <v>_1</v>
          </cell>
          <cell r="P1573">
            <v>1</v>
          </cell>
          <cell r="S1573">
            <v>1</v>
          </cell>
          <cell r="X1573">
            <v>1</v>
          </cell>
          <cell r="AG1573">
            <v>1</v>
          </cell>
          <cell r="AH1573">
            <v>1</v>
          </cell>
        </row>
        <row r="1574">
          <cell r="C1574" t="str">
            <v>IdeaPad 320s-15I (K)</v>
          </cell>
          <cell r="D1574" t="str">
            <v>Full Size MS (15"&gt;, Mainstream Ex. GPU)</v>
          </cell>
          <cell r="E1574" t="str">
            <v>Consumer</v>
          </cell>
          <cell r="F1574" t="str">
            <v>Intel</v>
          </cell>
          <cell r="G1574" t="str">
            <v>Kaby Lake</v>
          </cell>
          <cell r="H1574" t="str">
            <v>G920</v>
          </cell>
          <cell r="I1574">
            <v>15</v>
          </cell>
          <cell r="J1574" t="str">
            <v>1366x768</v>
          </cell>
          <cell r="L1574" t="str">
            <v>Standard</v>
          </cell>
          <cell r="M1574" t="str">
            <v>_1</v>
          </cell>
          <cell r="P1574">
            <v>1</v>
          </cell>
          <cell r="S1574">
            <v>1</v>
          </cell>
          <cell r="X1574">
            <v>1</v>
          </cell>
          <cell r="AG1574">
            <v>1</v>
          </cell>
          <cell r="AH1574">
            <v>1</v>
          </cell>
        </row>
        <row r="1575">
          <cell r="C1575" t="str">
            <v>IdeaPad 320s-15I (KR)</v>
          </cell>
          <cell r="D1575" t="str">
            <v>Full Size MS (15"&gt;, Mainstream Ex. GPU)</v>
          </cell>
          <cell r="E1575" t="str">
            <v>Consumer</v>
          </cell>
          <cell r="F1575" t="str">
            <v>Intel</v>
          </cell>
          <cell r="G1575" t="str">
            <v>Kaby Lake Refresh</v>
          </cell>
          <cell r="H1575" t="str">
            <v>MX130</v>
          </cell>
          <cell r="I1575">
            <v>15</v>
          </cell>
          <cell r="J1575" t="str">
            <v>1920x1080</v>
          </cell>
          <cell r="L1575" t="str">
            <v>Standard</v>
          </cell>
          <cell r="M1575" t="str">
            <v>_1</v>
          </cell>
          <cell r="P1575">
            <v>1</v>
          </cell>
          <cell r="S1575">
            <v>1</v>
          </cell>
          <cell r="X1575">
            <v>1</v>
          </cell>
          <cell r="AG1575">
            <v>1</v>
          </cell>
          <cell r="AH1575">
            <v>1</v>
          </cell>
        </row>
        <row r="1576">
          <cell r="C1576" t="str">
            <v>IdeaPad 330-14AST</v>
          </cell>
          <cell r="D1576" t="str">
            <v>Light (13"-14")</v>
          </cell>
          <cell r="E1576" t="str">
            <v>Consumer</v>
          </cell>
          <cell r="F1576" t="str">
            <v>AMD</v>
          </cell>
          <cell r="G1576" t="str">
            <v>Stoney Ridge</v>
          </cell>
          <cell r="H1576" t="str">
            <v>Int</v>
          </cell>
          <cell r="I1576">
            <v>14</v>
          </cell>
          <cell r="J1576" t="str">
            <v>1920x1080</v>
          </cell>
          <cell r="L1576" t="str">
            <v>Standard</v>
          </cell>
          <cell r="M1576" t="str">
            <v>_1</v>
          </cell>
          <cell r="O1576">
            <v>1</v>
          </cell>
          <cell r="R1576">
            <v>1</v>
          </cell>
          <cell r="W1576">
            <v>1</v>
          </cell>
          <cell r="AE1576">
            <v>1</v>
          </cell>
          <cell r="AF1576">
            <v>1</v>
          </cell>
        </row>
        <row r="1577">
          <cell r="C1577" t="str">
            <v>IdeaPad 330-14IGM</v>
          </cell>
          <cell r="D1577" t="str">
            <v>Light (13"-14")</v>
          </cell>
          <cell r="E1577" t="str">
            <v>Consumer</v>
          </cell>
          <cell r="F1577" t="str">
            <v>Intel</v>
          </cell>
          <cell r="G1577" t="str">
            <v>Gemini Lake</v>
          </cell>
          <cell r="H1577" t="str">
            <v>Int</v>
          </cell>
          <cell r="I1577">
            <v>14</v>
          </cell>
          <cell r="J1577" t="str">
            <v>1366x768</v>
          </cell>
          <cell r="L1577" t="str">
            <v>Budget</v>
          </cell>
          <cell r="M1577" t="str">
            <v>_1</v>
          </cell>
          <cell r="O1577">
            <v>1</v>
          </cell>
          <cell r="R1577">
            <v>1</v>
          </cell>
          <cell r="W1577">
            <v>1</v>
          </cell>
          <cell r="AE1577">
            <v>1</v>
          </cell>
        </row>
        <row r="1578">
          <cell r="C1578" t="str">
            <v>IdeaPad 330-15ARR</v>
          </cell>
          <cell r="D1578" t="str">
            <v>Full Size LE (15"&gt;, Int GPU)</v>
          </cell>
          <cell r="E1578" t="str">
            <v>Consumer</v>
          </cell>
          <cell r="F1578" t="str">
            <v>AMD</v>
          </cell>
          <cell r="G1578" t="str">
            <v>Ryzen</v>
          </cell>
          <cell r="H1578" t="str">
            <v>Int</v>
          </cell>
          <cell r="I1578">
            <v>15</v>
          </cell>
          <cell r="J1578" t="str">
            <v>1920x1080</v>
          </cell>
          <cell r="L1578" t="str">
            <v>Standard</v>
          </cell>
          <cell r="M1578" t="str">
            <v>_1</v>
          </cell>
          <cell r="P1578">
            <v>1</v>
          </cell>
          <cell r="R1578">
            <v>1</v>
          </cell>
          <cell r="X1578">
            <v>1</v>
          </cell>
          <cell r="AF1578">
            <v>1</v>
          </cell>
          <cell r="AH1578">
            <v>1</v>
          </cell>
        </row>
        <row r="1579">
          <cell r="C1579" t="str">
            <v>IdeaPad 330-15AST</v>
          </cell>
          <cell r="D1579" t="str">
            <v>Full Size LE (15"&gt;, Int GPU)</v>
          </cell>
          <cell r="E1579" t="str">
            <v>Consumer</v>
          </cell>
          <cell r="F1579" t="str">
            <v>AMD</v>
          </cell>
          <cell r="G1579" t="str">
            <v>Stoney Ridge</v>
          </cell>
          <cell r="H1579" t="str">
            <v>Int</v>
          </cell>
          <cell r="I1579">
            <v>15</v>
          </cell>
          <cell r="J1579" t="str">
            <v>1366x768/1920x1080</v>
          </cell>
          <cell r="L1579" t="str">
            <v>Standard</v>
          </cell>
          <cell r="M1579" t="str">
            <v>_1</v>
          </cell>
          <cell r="O1579">
            <v>1</v>
          </cell>
          <cell r="R1579">
            <v>1</v>
          </cell>
          <cell r="X1579">
            <v>1</v>
          </cell>
          <cell r="AF1579">
            <v>1</v>
          </cell>
        </row>
        <row r="1580">
          <cell r="C1580" t="str">
            <v>IdeaPad 330-15ICH</v>
          </cell>
          <cell r="D1580" t="str">
            <v>Full Size GM (15"&gt; Gamer GPU)</v>
          </cell>
          <cell r="E1580" t="str">
            <v>Consumer</v>
          </cell>
          <cell r="F1580" t="str">
            <v>Intel</v>
          </cell>
          <cell r="G1580" t="str">
            <v>Coffee Lake</v>
          </cell>
          <cell r="H1580" t="str">
            <v>GTX1050</v>
          </cell>
          <cell r="I1580">
            <v>15</v>
          </cell>
          <cell r="J1580" t="str">
            <v>1920x1080</v>
          </cell>
          <cell r="L1580" t="str">
            <v>Standard</v>
          </cell>
          <cell r="M1580" t="str">
            <v>_1</v>
          </cell>
          <cell r="Q1580">
            <v>1</v>
          </cell>
          <cell r="T1580">
            <v>1</v>
          </cell>
          <cell r="X1580">
            <v>1</v>
          </cell>
          <cell r="AG1580">
            <v>1</v>
          </cell>
          <cell r="AH1580">
            <v>1</v>
          </cell>
        </row>
        <row r="1581">
          <cell r="C1581" t="str">
            <v>IdeaPad 330-15IGM</v>
          </cell>
          <cell r="D1581" t="str">
            <v>Full Size MS (15"&gt;, Mainstream Ex. GPU)</v>
          </cell>
          <cell r="E1581" t="str">
            <v>Consumer</v>
          </cell>
          <cell r="F1581" t="str">
            <v>Intel</v>
          </cell>
          <cell r="G1581" t="str">
            <v>Gemini Lake</v>
          </cell>
          <cell r="H1581" t="str">
            <v>Radeon 530</v>
          </cell>
          <cell r="I1581">
            <v>15</v>
          </cell>
          <cell r="J1581" t="str">
            <v>1920x1080</v>
          </cell>
          <cell r="L1581" t="str">
            <v>Budget</v>
          </cell>
          <cell r="M1581" t="str">
            <v>_1</v>
          </cell>
          <cell r="O1581">
            <v>1</v>
          </cell>
          <cell r="S1581">
            <v>1</v>
          </cell>
          <cell r="X1581">
            <v>1</v>
          </cell>
          <cell r="AE1581">
            <v>1</v>
          </cell>
          <cell r="AG1581">
            <v>1</v>
          </cell>
        </row>
        <row r="1582">
          <cell r="C1582" t="str">
            <v>IdeaPad 330-15IKB</v>
          </cell>
          <cell r="D1582" t="str">
            <v>Full Size MS (15"&gt;, Mainstream Ex. GPU)</v>
          </cell>
          <cell r="E1582" t="str">
            <v>Consumer</v>
          </cell>
          <cell r="F1582" t="str">
            <v>Intel</v>
          </cell>
          <cell r="G1582" t="str">
            <v>Kaby Lake</v>
          </cell>
          <cell r="H1582" t="str">
            <v>Radeon 530/MX110</v>
          </cell>
          <cell r="I1582">
            <v>15</v>
          </cell>
          <cell r="J1582" t="str">
            <v>1920x1080</v>
          </cell>
          <cell r="L1582" t="str">
            <v>Standard</v>
          </cell>
          <cell r="M1582" t="str">
            <v>_1</v>
          </cell>
          <cell r="P1582">
            <v>1</v>
          </cell>
          <cell r="S1582">
            <v>1</v>
          </cell>
          <cell r="X1582">
            <v>1</v>
          </cell>
          <cell r="AG1582">
            <v>1</v>
          </cell>
          <cell r="AH1582">
            <v>1</v>
          </cell>
        </row>
        <row r="1583">
          <cell r="C1583" t="str">
            <v>IdeaPad 330-15IKBR</v>
          </cell>
          <cell r="D1583" t="str">
            <v>Full Size MS (15"&gt;, Mainstream Ex. GPU)</v>
          </cell>
          <cell r="E1583" t="str">
            <v>Consumer</v>
          </cell>
          <cell r="F1583" t="str">
            <v>Intel</v>
          </cell>
          <cell r="G1583" t="str">
            <v>Kaby Lake Refresh</v>
          </cell>
          <cell r="H1583" t="str">
            <v>MX150</v>
          </cell>
          <cell r="I1583">
            <v>15</v>
          </cell>
          <cell r="J1583" t="str">
            <v>1366x768/1920x1080</v>
          </cell>
          <cell r="L1583" t="str">
            <v>Standard</v>
          </cell>
          <cell r="M1583" t="str">
            <v>_1</v>
          </cell>
          <cell r="P1583">
            <v>1</v>
          </cell>
          <cell r="S1583">
            <v>1</v>
          </cell>
          <cell r="X1583">
            <v>1</v>
          </cell>
          <cell r="AG1583">
            <v>1</v>
          </cell>
          <cell r="AH1583">
            <v>1</v>
          </cell>
        </row>
        <row r="1584">
          <cell r="C1584" t="str">
            <v>IdeaPad 330-17AST</v>
          </cell>
          <cell r="D1584" t="str">
            <v>Full Size LE (15"&gt;, Int GPU)</v>
          </cell>
          <cell r="E1584" t="str">
            <v>Consumer</v>
          </cell>
          <cell r="F1584" t="str">
            <v>AMD</v>
          </cell>
          <cell r="G1584" t="str">
            <v>Stoney Ridge</v>
          </cell>
          <cell r="H1584" t="str">
            <v>Int</v>
          </cell>
          <cell r="I1584">
            <v>17</v>
          </cell>
          <cell r="J1584" t="str">
            <v>1600x900</v>
          </cell>
          <cell r="L1584" t="str">
            <v>Standard</v>
          </cell>
          <cell r="M1584" t="str">
            <v>_1</v>
          </cell>
          <cell r="O1584">
            <v>1</v>
          </cell>
          <cell r="R1584">
            <v>1</v>
          </cell>
          <cell r="Y1584">
            <v>1</v>
          </cell>
          <cell r="AF1584">
            <v>1</v>
          </cell>
        </row>
        <row r="1585">
          <cell r="C1585" t="str">
            <v>IdeaPad 330-17ICH</v>
          </cell>
          <cell r="D1585" t="str">
            <v>Full Size GM (15"&gt; Gamer GPU)</v>
          </cell>
          <cell r="E1585" t="str">
            <v>Consumer</v>
          </cell>
          <cell r="F1585" t="str">
            <v>Intel</v>
          </cell>
          <cell r="G1585" t="str">
            <v>Coffee Lake</v>
          </cell>
          <cell r="H1585" t="str">
            <v>GTX1050</v>
          </cell>
          <cell r="I1585">
            <v>17</v>
          </cell>
          <cell r="J1585" t="str">
            <v>1920x1080</v>
          </cell>
          <cell r="L1585" t="str">
            <v>Standard</v>
          </cell>
          <cell r="M1585" t="str">
            <v>_1</v>
          </cell>
          <cell r="Q1585">
            <v>1</v>
          </cell>
          <cell r="T1585">
            <v>1</v>
          </cell>
          <cell r="Y1585">
            <v>1</v>
          </cell>
          <cell r="AG1585">
            <v>1</v>
          </cell>
          <cell r="AH1585">
            <v>1</v>
          </cell>
        </row>
        <row r="1586">
          <cell r="C1586" t="str">
            <v>IdeaPad 330-17IKB</v>
          </cell>
          <cell r="D1586" t="str">
            <v>Full Size MS (15"&gt;, Mainstream Ex. GPU)</v>
          </cell>
          <cell r="E1586" t="str">
            <v>Consumer</v>
          </cell>
          <cell r="F1586" t="str">
            <v>Intel</v>
          </cell>
          <cell r="G1586" t="str">
            <v>Kaby Lake</v>
          </cell>
          <cell r="H1586" t="str">
            <v>MX150</v>
          </cell>
          <cell r="I1586">
            <v>17</v>
          </cell>
          <cell r="J1586" t="str">
            <v>1920x1080</v>
          </cell>
          <cell r="L1586" t="str">
            <v>Standard</v>
          </cell>
          <cell r="M1586" t="str">
            <v>_1</v>
          </cell>
          <cell r="P1586">
            <v>1</v>
          </cell>
          <cell r="S1586">
            <v>1</v>
          </cell>
          <cell r="Y1586">
            <v>1</v>
          </cell>
          <cell r="AG1586">
            <v>1</v>
          </cell>
          <cell r="AH1586">
            <v>1</v>
          </cell>
        </row>
        <row r="1587">
          <cell r="C1587" t="str">
            <v>IdeaPad 330-17IKBR</v>
          </cell>
          <cell r="D1587" t="str">
            <v>Full Size MS (15"&gt;, Mainstream Ex. GPU)</v>
          </cell>
          <cell r="E1587" t="str">
            <v>Consumer</v>
          </cell>
          <cell r="F1587" t="str">
            <v>Intel</v>
          </cell>
          <cell r="G1587" t="str">
            <v>Kaby Lake Refresh</v>
          </cell>
          <cell r="H1587" t="str">
            <v>MX150</v>
          </cell>
          <cell r="I1587">
            <v>17</v>
          </cell>
          <cell r="J1587" t="str">
            <v>1920x1080</v>
          </cell>
          <cell r="L1587" t="str">
            <v>Standard</v>
          </cell>
          <cell r="M1587" t="str">
            <v>_1</v>
          </cell>
          <cell r="P1587">
            <v>1</v>
          </cell>
          <cell r="S1587">
            <v>1</v>
          </cell>
          <cell r="Y1587">
            <v>1</v>
          </cell>
          <cell r="AG1587">
            <v>1</v>
          </cell>
          <cell r="AH1587">
            <v>1</v>
          </cell>
        </row>
        <row r="1588">
          <cell r="C1588" t="str">
            <v>IdeaPad 330s-14AST</v>
          </cell>
          <cell r="D1588" t="str">
            <v>Light (13"-14")</v>
          </cell>
          <cell r="E1588" t="str">
            <v>Consumer</v>
          </cell>
          <cell r="F1588" t="str">
            <v>AMD</v>
          </cell>
          <cell r="G1588" t="str">
            <v>Stoney Ridge</v>
          </cell>
          <cell r="H1588" t="str">
            <v>Int</v>
          </cell>
          <cell r="I1588">
            <v>14</v>
          </cell>
          <cell r="J1588" t="str">
            <v>1920x1080</v>
          </cell>
          <cell r="L1588" t="str">
            <v>Standard</v>
          </cell>
          <cell r="M1588" t="str">
            <v>_1</v>
          </cell>
          <cell r="O1588">
            <v>1</v>
          </cell>
          <cell r="R1588">
            <v>1</v>
          </cell>
          <cell r="W1588">
            <v>1</v>
          </cell>
          <cell r="AE1588">
            <v>1</v>
          </cell>
          <cell r="AF1588">
            <v>1</v>
          </cell>
        </row>
        <row r="1589">
          <cell r="C1589" t="str">
            <v>IdeaPad 330s-14IKB</v>
          </cell>
          <cell r="D1589" t="str">
            <v>Light (13"-14")</v>
          </cell>
          <cell r="E1589" t="str">
            <v>Consumer</v>
          </cell>
          <cell r="F1589" t="str">
            <v>Intel</v>
          </cell>
          <cell r="G1589" t="str">
            <v>Kaby Lake Refresh</v>
          </cell>
          <cell r="H1589" t="str">
            <v>Int</v>
          </cell>
          <cell r="I1589">
            <v>14</v>
          </cell>
          <cell r="J1589" t="str">
            <v>1920x1080</v>
          </cell>
          <cell r="L1589" t="str">
            <v>Standard</v>
          </cell>
          <cell r="M1589" t="str">
            <v>_1</v>
          </cell>
          <cell r="P1589">
            <v>1</v>
          </cell>
          <cell r="R1589">
            <v>1</v>
          </cell>
          <cell r="W1589">
            <v>1</v>
          </cell>
          <cell r="AF1589">
            <v>1</v>
          </cell>
          <cell r="AI1589">
            <v>1</v>
          </cell>
        </row>
        <row r="1590">
          <cell r="C1590" t="str">
            <v>IdeaPad 330s-15ARR</v>
          </cell>
          <cell r="D1590" t="str">
            <v>Full Size LE (15"&gt;, Int GPU)</v>
          </cell>
          <cell r="E1590" t="str">
            <v>Consumer</v>
          </cell>
          <cell r="F1590" t="str">
            <v>AMD</v>
          </cell>
          <cell r="G1590" t="str">
            <v>Ryzen</v>
          </cell>
          <cell r="H1590" t="str">
            <v>Int</v>
          </cell>
          <cell r="I1590">
            <v>15</v>
          </cell>
          <cell r="J1590" t="str">
            <v>1920x1080</v>
          </cell>
          <cell r="L1590" t="str">
            <v>Standard</v>
          </cell>
          <cell r="M1590" t="str">
            <v>_1</v>
          </cell>
          <cell r="P1590">
            <v>1</v>
          </cell>
          <cell r="R1590">
            <v>1</v>
          </cell>
          <cell r="X1590">
            <v>1</v>
          </cell>
          <cell r="AF1590">
            <v>1</v>
          </cell>
          <cell r="AH1590">
            <v>1</v>
          </cell>
        </row>
        <row r="1591">
          <cell r="C1591" t="str">
            <v>IdeaPad 330s-15AST</v>
          </cell>
          <cell r="D1591" t="str">
            <v>Full Size LE (15"&gt;, Int GPU)</v>
          </cell>
          <cell r="E1591" t="str">
            <v>Consumer</v>
          </cell>
          <cell r="F1591" t="str">
            <v>AMD</v>
          </cell>
          <cell r="G1591" t="str">
            <v>Stoney Ridge</v>
          </cell>
          <cell r="H1591" t="str">
            <v>Int</v>
          </cell>
          <cell r="I1591">
            <v>15</v>
          </cell>
          <cell r="J1591" t="str">
            <v>1920x1080</v>
          </cell>
          <cell r="L1591" t="str">
            <v>Standard</v>
          </cell>
          <cell r="M1591" t="str">
            <v>_1</v>
          </cell>
          <cell r="O1591">
            <v>1</v>
          </cell>
          <cell r="R1591">
            <v>1</v>
          </cell>
          <cell r="X1591">
            <v>1</v>
          </cell>
          <cell r="AF1591">
            <v>1</v>
          </cell>
        </row>
        <row r="1592">
          <cell r="C1592" t="str">
            <v>IdeaPad 330s-15IKB</v>
          </cell>
          <cell r="D1592" t="str">
            <v>Full Size MS (15"&gt;, Mainstream Ex. GPU)</v>
          </cell>
          <cell r="E1592" t="str">
            <v>Consumer</v>
          </cell>
          <cell r="F1592" t="str">
            <v>Intel</v>
          </cell>
          <cell r="G1592" t="str">
            <v>Kaby Lake Refresh</v>
          </cell>
          <cell r="H1592" t="str">
            <v>Radeon 540</v>
          </cell>
          <cell r="I1592">
            <v>15</v>
          </cell>
          <cell r="J1592" t="str">
            <v>1920x1080</v>
          </cell>
          <cell r="L1592" t="str">
            <v>Standard</v>
          </cell>
          <cell r="M1592" t="str">
            <v>_1</v>
          </cell>
          <cell r="P1592">
            <v>1</v>
          </cell>
          <cell r="S1592">
            <v>1</v>
          </cell>
          <cell r="X1592">
            <v>1</v>
          </cell>
          <cell r="AG1592">
            <v>1</v>
          </cell>
          <cell r="AH1592">
            <v>1</v>
          </cell>
        </row>
        <row r="1593">
          <cell r="C1593" t="str">
            <v>IdeaPad 5 14ARE05</v>
          </cell>
          <cell r="D1593" t="str">
            <v>Light (13"-14")</v>
          </cell>
          <cell r="E1593" t="str">
            <v>Consumer</v>
          </cell>
          <cell r="F1593" t="str">
            <v>AMD</v>
          </cell>
          <cell r="G1593" t="str">
            <v>Renior</v>
          </cell>
          <cell r="H1593" t="str">
            <v>Int</v>
          </cell>
          <cell r="I1593">
            <v>14</v>
          </cell>
          <cell r="J1593" t="str">
            <v>1920x1080</v>
          </cell>
          <cell r="L1593" t="str">
            <v>Standard</v>
          </cell>
          <cell r="M1593" t="str">
            <v>_6</v>
          </cell>
          <cell r="N1593" t="str">
            <v>6 20</v>
          </cell>
          <cell r="P1593">
            <v>1</v>
          </cell>
          <cell r="R1593">
            <v>1</v>
          </cell>
          <cell r="W1593">
            <v>1</v>
          </cell>
          <cell r="AF1593">
            <v>1</v>
          </cell>
          <cell r="AI1593">
            <v>1</v>
          </cell>
        </row>
        <row r="1594">
          <cell r="C1594" t="str">
            <v>IdeaPad 5 14IIL05</v>
          </cell>
          <cell r="D1594" t="str">
            <v>Light (13"-14")</v>
          </cell>
          <cell r="E1594" t="str">
            <v>Consumer</v>
          </cell>
          <cell r="F1594" t="str">
            <v>Intel</v>
          </cell>
          <cell r="G1594" t="str">
            <v>Ice Lake</v>
          </cell>
          <cell r="H1594" t="str">
            <v>Int</v>
          </cell>
          <cell r="I1594">
            <v>14</v>
          </cell>
          <cell r="J1594" t="str">
            <v>1920x1080</v>
          </cell>
          <cell r="L1594" t="str">
            <v>Standard</v>
          </cell>
          <cell r="M1594" t="str">
            <v>_5</v>
          </cell>
          <cell r="N1594" t="str">
            <v>5 20</v>
          </cell>
          <cell r="P1594">
            <v>1</v>
          </cell>
          <cell r="R1594">
            <v>1</v>
          </cell>
          <cell r="W1594">
            <v>1</v>
          </cell>
          <cell r="AF1594">
            <v>1</v>
          </cell>
          <cell r="AI1594">
            <v>1</v>
          </cell>
        </row>
        <row r="1595">
          <cell r="C1595" t="str">
            <v>IdeaPad 5 14ITL05</v>
          </cell>
          <cell r="D1595" t="str">
            <v>Light (13"-14")</v>
          </cell>
          <cell r="E1595" t="str">
            <v>Consumer</v>
          </cell>
          <cell r="F1595" t="str">
            <v>Intel</v>
          </cell>
          <cell r="G1595" t="str">
            <v>Tiger Lake</v>
          </cell>
          <cell r="H1595" t="str">
            <v>Int</v>
          </cell>
          <cell r="I1595">
            <v>14</v>
          </cell>
          <cell r="J1595" t="str">
            <v>1920x1080</v>
          </cell>
          <cell r="L1595" t="str">
            <v>Standard</v>
          </cell>
          <cell r="M1595" t="str">
            <v>_12</v>
          </cell>
          <cell r="N1595" t="str">
            <v>5 20</v>
          </cell>
          <cell r="P1595">
            <v>1</v>
          </cell>
          <cell r="R1595">
            <v>1</v>
          </cell>
          <cell r="W1595">
            <v>1</v>
          </cell>
          <cell r="AF1595">
            <v>1</v>
          </cell>
          <cell r="AI1595">
            <v>1</v>
          </cell>
        </row>
        <row r="1596">
          <cell r="C1596" t="str">
            <v>IdeaPad 5 14ALC05</v>
          </cell>
          <cell r="D1596" t="str">
            <v>Light (13"-14")</v>
          </cell>
          <cell r="E1596" t="str">
            <v>Consumer</v>
          </cell>
          <cell r="F1596" t="str">
            <v>AMD</v>
          </cell>
          <cell r="G1596" t="str">
            <v>Lucienne</v>
          </cell>
          <cell r="H1596" t="str">
            <v>Int</v>
          </cell>
          <cell r="I1596">
            <v>14</v>
          </cell>
          <cell r="J1596" t="str">
            <v>1920x1080</v>
          </cell>
          <cell r="L1596" t="str">
            <v>Standard</v>
          </cell>
          <cell r="M1596" t="str">
            <v>_16</v>
          </cell>
          <cell r="P1596">
            <v>1</v>
          </cell>
          <cell r="R1596">
            <v>1</v>
          </cell>
          <cell r="W1596">
            <v>1</v>
          </cell>
          <cell r="AF1596">
            <v>1</v>
          </cell>
          <cell r="AI1596">
            <v>1</v>
          </cell>
        </row>
        <row r="1597">
          <cell r="C1597" t="str">
            <v>IdeaPad 5 15ARE05</v>
          </cell>
          <cell r="D1597" t="str">
            <v>Full Size LE (15"&gt;, Int GPU)</v>
          </cell>
          <cell r="E1597" t="str">
            <v>Consumer</v>
          </cell>
          <cell r="F1597" t="str">
            <v>AMD</v>
          </cell>
          <cell r="G1597" t="str">
            <v>Renior</v>
          </cell>
          <cell r="H1597" t="str">
            <v>Int</v>
          </cell>
          <cell r="I1597">
            <v>15</v>
          </cell>
          <cell r="J1597" t="str">
            <v>1920x1080</v>
          </cell>
          <cell r="L1597" t="str">
            <v>Standard</v>
          </cell>
          <cell r="M1597" t="str">
            <v>_5</v>
          </cell>
          <cell r="N1597" t="str">
            <v>5 20</v>
          </cell>
          <cell r="P1597">
            <v>1</v>
          </cell>
          <cell r="R1597">
            <v>1</v>
          </cell>
          <cell r="X1597">
            <v>1</v>
          </cell>
          <cell r="AF1597">
            <v>1</v>
          </cell>
          <cell r="AH1597">
            <v>1</v>
          </cell>
        </row>
        <row r="1598">
          <cell r="C1598" t="str">
            <v>IdeaPad 5 15IIL05</v>
          </cell>
          <cell r="D1598" t="str">
            <v>Full Size LE (15"&gt;, Int GPU)</v>
          </cell>
          <cell r="E1598" t="str">
            <v>Consumer</v>
          </cell>
          <cell r="F1598" t="str">
            <v>Intel</v>
          </cell>
          <cell r="G1598" t="str">
            <v>Ice Lake</v>
          </cell>
          <cell r="H1598" t="str">
            <v>Int</v>
          </cell>
          <cell r="I1598">
            <v>15</v>
          </cell>
          <cell r="J1598" t="str">
            <v>1920x1080</v>
          </cell>
          <cell r="L1598" t="str">
            <v>Standard</v>
          </cell>
          <cell r="M1598" t="str">
            <v>_5</v>
          </cell>
          <cell r="N1598" t="str">
            <v>5 20</v>
          </cell>
          <cell r="P1598">
            <v>1</v>
          </cell>
          <cell r="R1598">
            <v>1</v>
          </cell>
          <cell r="X1598">
            <v>1</v>
          </cell>
          <cell r="AF1598">
            <v>1</v>
          </cell>
          <cell r="AH1598">
            <v>1</v>
          </cell>
        </row>
        <row r="1599">
          <cell r="C1599" t="str">
            <v>IdeaPad 5 15ITL05</v>
          </cell>
          <cell r="D1599" t="str">
            <v>Full Size LE (15"&gt;, Int GPU)</v>
          </cell>
          <cell r="E1599" t="str">
            <v>Consumer</v>
          </cell>
          <cell r="F1599" t="str">
            <v>Intel</v>
          </cell>
          <cell r="G1599" t="str">
            <v>Tiger Lake</v>
          </cell>
          <cell r="H1599" t="str">
            <v>Int</v>
          </cell>
          <cell r="I1599">
            <v>15</v>
          </cell>
          <cell r="J1599" t="str">
            <v>1920x1080</v>
          </cell>
          <cell r="L1599" t="str">
            <v>Standard</v>
          </cell>
          <cell r="M1599" t="str">
            <v>_12</v>
          </cell>
          <cell r="P1599">
            <v>1</v>
          </cell>
          <cell r="R1599">
            <v>1</v>
          </cell>
          <cell r="X1599">
            <v>1</v>
          </cell>
          <cell r="AF1599">
            <v>1</v>
          </cell>
          <cell r="AH1599">
            <v>1</v>
          </cell>
        </row>
        <row r="1600">
          <cell r="C1600" t="str">
            <v>IdeaPad 500-14</v>
          </cell>
          <cell r="D1600" t="str">
            <v>Light (13"-14")</v>
          </cell>
          <cell r="E1600" t="str">
            <v>Consumer</v>
          </cell>
          <cell r="F1600" t="str">
            <v>Intel</v>
          </cell>
          <cell r="G1600" t="str">
            <v>Skylake</v>
          </cell>
          <cell r="H1600" t="str">
            <v>Int/GT940</v>
          </cell>
          <cell r="I1600">
            <v>14</v>
          </cell>
          <cell r="J1600" t="str">
            <v>1920x1080</v>
          </cell>
          <cell r="L1600" t="str">
            <v>Standard</v>
          </cell>
          <cell r="M1600" t="str">
            <v>_1</v>
          </cell>
          <cell r="P1600">
            <v>1</v>
          </cell>
          <cell r="R1600">
            <v>1</v>
          </cell>
          <cell r="S1600">
            <v>1</v>
          </cell>
          <cell r="W1600">
            <v>1</v>
          </cell>
          <cell r="AF1600">
            <v>1</v>
          </cell>
          <cell r="AG1600">
            <v>1</v>
          </cell>
          <cell r="AI1600">
            <v>1</v>
          </cell>
        </row>
        <row r="1601">
          <cell r="C1601" t="str">
            <v>IdeaPad 500-15</v>
          </cell>
          <cell r="D1601" t="str">
            <v>Full Size GM (15"&gt; Gamer GPU)</v>
          </cell>
          <cell r="E1601" t="str">
            <v>Consumer</v>
          </cell>
          <cell r="F1601" t="str">
            <v>Intel</v>
          </cell>
          <cell r="G1601" t="str">
            <v>Skylake</v>
          </cell>
          <cell r="H1601" t="str">
            <v>R7 M360</v>
          </cell>
          <cell r="I1601">
            <v>15</v>
          </cell>
          <cell r="J1601" t="str">
            <v>1920x1080</v>
          </cell>
          <cell r="L1601" t="str">
            <v>Standard</v>
          </cell>
          <cell r="M1601" t="str">
            <v>_1</v>
          </cell>
          <cell r="P1601">
            <v>1</v>
          </cell>
          <cell r="T1601">
            <v>1</v>
          </cell>
          <cell r="X1601">
            <v>1</v>
          </cell>
          <cell r="AG1601">
            <v>1</v>
          </cell>
          <cell r="AH1601">
            <v>1</v>
          </cell>
        </row>
        <row r="1602">
          <cell r="C1602" t="str">
            <v>IdeaPad 500s-13</v>
          </cell>
          <cell r="D1602" t="str">
            <v>Light (13"-14")</v>
          </cell>
          <cell r="E1602" t="str">
            <v>Consumer</v>
          </cell>
          <cell r="F1602" t="str">
            <v>Intel</v>
          </cell>
          <cell r="G1602" t="str">
            <v>Skylake</v>
          </cell>
          <cell r="H1602" t="str">
            <v>Int</v>
          </cell>
          <cell r="I1602">
            <v>13</v>
          </cell>
          <cell r="J1602" t="str">
            <v>1920x1080</v>
          </cell>
          <cell r="L1602" t="str">
            <v>Standard</v>
          </cell>
          <cell r="M1602" t="str">
            <v>_1</v>
          </cell>
          <cell r="P1602">
            <v>1</v>
          </cell>
          <cell r="R1602">
            <v>1</v>
          </cell>
          <cell r="W1602">
            <v>1</v>
          </cell>
          <cell r="AE1602">
            <v>1</v>
          </cell>
          <cell r="AI1602">
            <v>1</v>
          </cell>
        </row>
        <row r="1603">
          <cell r="C1603" t="str">
            <v>IdeaPad 510-14</v>
          </cell>
          <cell r="D1603" t="str">
            <v>Light (13"-14")</v>
          </cell>
          <cell r="E1603" t="str">
            <v>Consumer</v>
          </cell>
          <cell r="F1603" t="str">
            <v>Intel</v>
          </cell>
          <cell r="G1603" t="str">
            <v>Skylake</v>
          </cell>
          <cell r="H1603" t="str">
            <v>R7 M460</v>
          </cell>
          <cell r="I1603">
            <v>14</v>
          </cell>
          <cell r="J1603" t="str">
            <v>1920x1080</v>
          </cell>
          <cell r="L1603" t="str">
            <v>Standard</v>
          </cell>
          <cell r="M1603" t="str">
            <v>_1</v>
          </cell>
          <cell r="P1603">
            <v>1</v>
          </cell>
          <cell r="T1603">
            <v>1</v>
          </cell>
          <cell r="W1603">
            <v>1</v>
          </cell>
          <cell r="AG1603">
            <v>1</v>
          </cell>
          <cell r="AI1603">
            <v>1</v>
          </cell>
        </row>
        <row r="1604">
          <cell r="C1604" t="str">
            <v>IdeaPad 510-15</v>
          </cell>
          <cell r="D1604" t="str">
            <v>Full Size GM (15"&gt; Gamer GPU)</v>
          </cell>
          <cell r="E1604" t="str">
            <v>Consumer</v>
          </cell>
          <cell r="F1604" t="str">
            <v>Intel</v>
          </cell>
          <cell r="G1604" t="str">
            <v>Skylake</v>
          </cell>
          <cell r="H1604" t="str">
            <v>GT940</v>
          </cell>
          <cell r="I1604">
            <v>15</v>
          </cell>
          <cell r="J1604" t="str">
            <v>1920x1080</v>
          </cell>
          <cell r="L1604" t="str">
            <v>Standard</v>
          </cell>
          <cell r="M1604" t="str">
            <v>_1</v>
          </cell>
          <cell r="P1604">
            <v>1</v>
          </cell>
          <cell r="S1604">
            <v>1</v>
          </cell>
          <cell r="X1604">
            <v>1</v>
          </cell>
          <cell r="AG1604">
            <v>1</v>
          </cell>
          <cell r="AH1604">
            <v>1</v>
          </cell>
        </row>
        <row r="1605">
          <cell r="C1605" t="str">
            <v>IdeaPad 510-15 (K)</v>
          </cell>
          <cell r="D1605" t="str">
            <v>Full Size GM (15"&gt; Gamer GPU)</v>
          </cell>
          <cell r="E1605" t="str">
            <v>Consumer</v>
          </cell>
          <cell r="F1605" t="str">
            <v>Intel</v>
          </cell>
          <cell r="G1605" t="str">
            <v>Skylake</v>
          </cell>
          <cell r="H1605" t="str">
            <v>GT940</v>
          </cell>
          <cell r="I1605">
            <v>15</v>
          </cell>
          <cell r="J1605" t="str">
            <v>1920x1080</v>
          </cell>
          <cell r="L1605" t="str">
            <v>Standard</v>
          </cell>
          <cell r="M1605" t="str">
            <v>_1</v>
          </cell>
          <cell r="P1605">
            <v>1</v>
          </cell>
          <cell r="S1605">
            <v>1</v>
          </cell>
          <cell r="X1605">
            <v>1</v>
          </cell>
          <cell r="AG1605">
            <v>1</v>
          </cell>
          <cell r="AH1605">
            <v>1</v>
          </cell>
        </row>
        <row r="1606">
          <cell r="C1606" t="str">
            <v>IdeaPad 510s-13</v>
          </cell>
          <cell r="D1606" t="str">
            <v>Light (13"-14")</v>
          </cell>
          <cell r="E1606" t="str">
            <v>Consumer</v>
          </cell>
          <cell r="F1606" t="str">
            <v>Intel</v>
          </cell>
          <cell r="G1606" t="str">
            <v>Skylake</v>
          </cell>
          <cell r="H1606" t="str">
            <v>Int</v>
          </cell>
          <cell r="I1606">
            <v>13</v>
          </cell>
          <cell r="J1606" t="str">
            <v>1920x1080</v>
          </cell>
          <cell r="L1606" t="str">
            <v>Standard</v>
          </cell>
          <cell r="M1606" t="str">
            <v>_6</v>
          </cell>
          <cell r="P1606">
            <v>1</v>
          </cell>
          <cell r="R1606">
            <v>1</v>
          </cell>
          <cell r="W1606">
            <v>1</v>
          </cell>
          <cell r="AE1606">
            <v>1</v>
          </cell>
          <cell r="AI1606">
            <v>1</v>
          </cell>
        </row>
        <row r="1607">
          <cell r="C1607" t="str">
            <v>IdeaPad 510s-13 (K)</v>
          </cell>
          <cell r="D1607" t="str">
            <v>Light (13"-14")</v>
          </cell>
          <cell r="E1607" t="str">
            <v>Consumer</v>
          </cell>
          <cell r="F1607" t="str">
            <v>Intel</v>
          </cell>
          <cell r="G1607" t="str">
            <v>Kaby Lake</v>
          </cell>
          <cell r="H1607" t="str">
            <v>Int</v>
          </cell>
          <cell r="I1607">
            <v>13</v>
          </cell>
          <cell r="J1607" t="str">
            <v>1920x1080</v>
          </cell>
          <cell r="L1607" t="str">
            <v>Standard</v>
          </cell>
          <cell r="M1607" t="str">
            <v>_1</v>
          </cell>
          <cell r="P1607">
            <v>1</v>
          </cell>
          <cell r="R1607">
            <v>1</v>
          </cell>
          <cell r="W1607">
            <v>1</v>
          </cell>
          <cell r="AE1607">
            <v>1</v>
          </cell>
          <cell r="AI1607">
            <v>1</v>
          </cell>
        </row>
        <row r="1608">
          <cell r="C1608" t="str">
            <v>IdeaPad 510s-14</v>
          </cell>
          <cell r="D1608" t="str">
            <v>Light (13"-14")</v>
          </cell>
          <cell r="E1608" t="str">
            <v>Consumer</v>
          </cell>
          <cell r="F1608" t="str">
            <v>Intel</v>
          </cell>
          <cell r="G1608" t="str">
            <v>Skylake</v>
          </cell>
          <cell r="H1608" t="str">
            <v>Int</v>
          </cell>
          <cell r="I1608">
            <v>14</v>
          </cell>
          <cell r="J1608" t="str">
            <v>1366x768</v>
          </cell>
          <cell r="L1608" t="str">
            <v>Standard</v>
          </cell>
          <cell r="M1608" t="str">
            <v>_1</v>
          </cell>
          <cell r="P1608">
            <v>1</v>
          </cell>
          <cell r="R1608">
            <v>1</v>
          </cell>
          <cell r="W1608">
            <v>1</v>
          </cell>
          <cell r="AF1608">
            <v>1</v>
          </cell>
          <cell r="AI1608">
            <v>1</v>
          </cell>
        </row>
        <row r="1609">
          <cell r="C1609" t="str">
            <v>IdeaPad 520-15I</v>
          </cell>
          <cell r="D1609" t="str">
            <v>Full Size GM (15"&gt; Gamer GPU)</v>
          </cell>
          <cell r="E1609" t="str">
            <v>Consumer</v>
          </cell>
          <cell r="F1609" t="str">
            <v>Intel</v>
          </cell>
          <cell r="G1609" t="str">
            <v>Kaby Lake</v>
          </cell>
          <cell r="H1609" t="str">
            <v>GT940</v>
          </cell>
          <cell r="I1609">
            <v>15</v>
          </cell>
          <cell r="J1609" t="str">
            <v>1920x1080</v>
          </cell>
          <cell r="L1609" t="str">
            <v>Standard</v>
          </cell>
          <cell r="M1609" t="str">
            <v>_1</v>
          </cell>
          <cell r="P1609">
            <v>1</v>
          </cell>
          <cell r="S1609">
            <v>1</v>
          </cell>
          <cell r="X1609">
            <v>1</v>
          </cell>
          <cell r="AG1609">
            <v>1</v>
          </cell>
          <cell r="AH1609">
            <v>1</v>
          </cell>
        </row>
        <row r="1610">
          <cell r="C1610" t="str">
            <v>IdeaPad 520-15I (KR)</v>
          </cell>
          <cell r="D1610" t="str">
            <v>Full Size MS (15"&gt;, Mainstream Ex. GPU)</v>
          </cell>
          <cell r="E1610" t="str">
            <v>Consumer</v>
          </cell>
          <cell r="F1610" t="str">
            <v>Intel</v>
          </cell>
          <cell r="G1610" t="str">
            <v>Kaby Lake Refresh</v>
          </cell>
          <cell r="H1610" t="str">
            <v>MX150</v>
          </cell>
          <cell r="I1610">
            <v>15</v>
          </cell>
          <cell r="J1610" t="str">
            <v>1920x1080</v>
          </cell>
          <cell r="L1610" t="str">
            <v>Standard</v>
          </cell>
          <cell r="M1610" t="str">
            <v>_1</v>
          </cell>
          <cell r="P1610">
            <v>1</v>
          </cell>
          <cell r="S1610">
            <v>1</v>
          </cell>
          <cell r="X1610">
            <v>1</v>
          </cell>
          <cell r="AG1610">
            <v>1</v>
          </cell>
          <cell r="AH1610">
            <v>1</v>
          </cell>
        </row>
        <row r="1611">
          <cell r="C1611" t="str">
            <v>IdeaPad 520s-14</v>
          </cell>
          <cell r="D1611" t="str">
            <v>Light (13"-14")</v>
          </cell>
          <cell r="E1611" t="str">
            <v>Consumer</v>
          </cell>
          <cell r="F1611" t="str">
            <v>Intel</v>
          </cell>
          <cell r="G1611" t="str">
            <v>Kaby Lake</v>
          </cell>
          <cell r="H1611" t="str">
            <v>GT940</v>
          </cell>
          <cell r="I1611">
            <v>14</v>
          </cell>
          <cell r="J1611" t="str">
            <v>1920x1080</v>
          </cell>
          <cell r="L1611" t="str">
            <v>Standard</v>
          </cell>
          <cell r="M1611" t="str">
            <v>_1</v>
          </cell>
          <cell r="P1611">
            <v>1</v>
          </cell>
          <cell r="S1611">
            <v>1</v>
          </cell>
          <cell r="W1611">
            <v>1</v>
          </cell>
          <cell r="AG1611">
            <v>1</v>
          </cell>
          <cell r="AI1611">
            <v>1</v>
          </cell>
        </row>
        <row r="1612">
          <cell r="C1612" t="str">
            <v>IdeaPad 520s-14 (KR)</v>
          </cell>
          <cell r="D1612" t="str">
            <v>Light (13"-14")</v>
          </cell>
          <cell r="E1612" t="str">
            <v>Consumer</v>
          </cell>
          <cell r="F1612" t="str">
            <v>Intel</v>
          </cell>
          <cell r="G1612" t="str">
            <v>Kaby Lake Refresh</v>
          </cell>
          <cell r="H1612" t="str">
            <v>Int/MX130</v>
          </cell>
          <cell r="I1612">
            <v>14</v>
          </cell>
          <cell r="J1612" t="str">
            <v>1920x1080</v>
          </cell>
          <cell r="L1612" t="str">
            <v>Standard</v>
          </cell>
          <cell r="M1612" t="str">
            <v>_1</v>
          </cell>
          <cell r="P1612">
            <v>1</v>
          </cell>
          <cell r="R1612">
            <v>1</v>
          </cell>
          <cell r="S1612">
            <v>1</v>
          </cell>
          <cell r="W1612">
            <v>1</v>
          </cell>
          <cell r="AF1612">
            <v>1</v>
          </cell>
          <cell r="AG1612">
            <v>1</v>
          </cell>
          <cell r="AI1612">
            <v>1</v>
          </cell>
        </row>
        <row r="1613">
          <cell r="C1613" t="str">
            <v>IdeaPad 530s-14ARR</v>
          </cell>
          <cell r="D1613" t="str">
            <v>Light (13"-14")</v>
          </cell>
          <cell r="E1613" t="str">
            <v>Consumer</v>
          </cell>
          <cell r="F1613" t="str">
            <v>AMD</v>
          </cell>
          <cell r="G1613" t="str">
            <v>Ryzen</v>
          </cell>
          <cell r="H1613" t="str">
            <v>Int</v>
          </cell>
          <cell r="I1613">
            <v>14</v>
          </cell>
          <cell r="J1613" t="str">
            <v>1920x1080</v>
          </cell>
          <cell r="L1613" t="str">
            <v>Standard</v>
          </cell>
          <cell r="M1613" t="str">
            <v>_1</v>
          </cell>
          <cell r="P1613">
            <v>1</v>
          </cell>
          <cell r="R1613">
            <v>1</v>
          </cell>
          <cell r="W1613">
            <v>1</v>
          </cell>
          <cell r="AF1613">
            <v>1</v>
          </cell>
          <cell r="AI1613">
            <v>1</v>
          </cell>
        </row>
        <row r="1614">
          <cell r="C1614" t="str">
            <v>IdeaPad 530s-14IKB</v>
          </cell>
          <cell r="D1614" t="str">
            <v>Full Size MS (15"&gt;, Mainstream Ex. GPU)</v>
          </cell>
          <cell r="E1614" t="str">
            <v>Consumer</v>
          </cell>
          <cell r="F1614" t="str">
            <v>Intel</v>
          </cell>
          <cell r="G1614" t="str">
            <v>Kaby Lake Refresh</v>
          </cell>
          <cell r="H1614" t="str">
            <v>Int/MX150</v>
          </cell>
          <cell r="I1614">
            <v>15</v>
          </cell>
          <cell r="J1614" t="str">
            <v>1920x1080/3200x1800</v>
          </cell>
          <cell r="L1614" t="str">
            <v>Standard</v>
          </cell>
          <cell r="M1614" t="str">
            <v>_1</v>
          </cell>
          <cell r="P1614">
            <v>1</v>
          </cell>
          <cell r="R1614">
            <v>1</v>
          </cell>
          <cell r="S1614">
            <v>1</v>
          </cell>
          <cell r="X1614">
            <v>1</v>
          </cell>
          <cell r="AF1614">
            <v>1</v>
          </cell>
          <cell r="AG1614">
            <v>1</v>
          </cell>
          <cell r="AH1614">
            <v>1</v>
          </cell>
        </row>
        <row r="1615">
          <cell r="C1615" t="str">
            <v>IdeaPad 530s-15IKB</v>
          </cell>
          <cell r="D1615" t="str">
            <v>Full Size MS (15"&gt;, Mainstream Ex. GPU)</v>
          </cell>
          <cell r="E1615" t="str">
            <v>Consumer</v>
          </cell>
          <cell r="F1615" t="str">
            <v>Intel</v>
          </cell>
          <cell r="G1615" t="str">
            <v>Kaby Lake Refresh</v>
          </cell>
          <cell r="H1615" t="str">
            <v>Int/MX150</v>
          </cell>
          <cell r="I1615">
            <v>15</v>
          </cell>
          <cell r="J1615" t="str">
            <v>1920x1080</v>
          </cell>
          <cell r="L1615" t="str">
            <v>Standard</v>
          </cell>
          <cell r="M1615" t="str">
            <v>_1</v>
          </cell>
          <cell r="P1615">
            <v>1</v>
          </cell>
          <cell r="R1615">
            <v>1</v>
          </cell>
          <cell r="S1615">
            <v>1</v>
          </cell>
          <cell r="X1615">
            <v>1</v>
          </cell>
          <cell r="AF1615">
            <v>1</v>
          </cell>
          <cell r="AG1615">
            <v>1</v>
          </cell>
          <cell r="AH1615">
            <v>1</v>
          </cell>
        </row>
        <row r="1616">
          <cell r="C1616" t="str">
            <v>IdeaPad 710s-13</v>
          </cell>
          <cell r="D1616" t="str">
            <v>Light (13"-14")</v>
          </cell>
          <cell r="E1616" t="str">
            <v>Consumer</v>
          </cell>
          <cell r="F1616" t="str">
            <v>Intel</v>
          </cell>
          <cell r="G1616" t="str">
            <v>Skylake</v>
          </cell>
          <cell r="H1616" t="str">
            <v>Int</v>
          </cell>
          <cell r="I1616">
            <v>13</v>
          </cell>
          <cell r="J1616" t="str">
            <v>1920x1080</v>
          </cell>
          <cell r="L1616" t="str">
            <v>Standard</v>
          </cell>
          <cell r="M1616" t="str">
            <v>_1</v>
          </cell>
          <cell r="P1616">
            <v>1</v>
          </cell>
          <cell r="R1616">
            <v>1</v>
          </cell>
          <cell r="W1616">
            <v>1</v>
          </cell>
          <cell r="AE1616">
            <v>1</v>
          </cell>
          <cell r="AI1616">
            <v>1</v>
          </cell>
        </row>
        <row r="1617">
          <cell r="C1617" t="str">
            <v>IdeaPad 710s-13 (K)</v>
          </cell>
          <cell r="D1617" t="str">
            <v>Light (13"-14")</v>
          </cell>
          <cell r="E1617" t="str">
            <v>Consumer</v>
          </cell>
          <cell r="F1617" t="str">
            <v>Intel</v>
          </cell>
          <cell r="G1617" t="str">
            <v>Kaby Lake</v>
          </cell>
          <cell r="H1617" t="str">
            <v>Int</v>
          </cell>
          <cell r="I1617">
            <v>13</v>
          </cell>
          <cell r="J1617" t="str">
            <v>1920x1080</v>
          </cell>
          <cell r="L1617" t="str">
            <v>Standard</v>
          </cell>
          <cell r="M1617" t="str">
            <v>_1</v>
          </cell>
          <cell r="P1617">
            <v>1</v>
          </cell>
          <cell r="R1617">
            <v>1</v>
          </cell>
          <cell r="W1617">
            <v>1</v>
          </cell>
          <cell r="AE1617">
            <v>1</v>
          </cell>
          <cell r="AI1617">
            <v>1</v>
          </cell>
        </row>
        <row r="1618">
          <cell r="C1618" t="str">
            <v>IdeaPad 720-15I (K)</v>
          </cell>
          <cell r="D1618" t="str">
            <v>Full Size GM (15"&gt; Gamer GPU)</v>
          </cell>
          <cell r="E1618" t="str">
            <v>Consumer</v>
          </cell>
          <cell r="F1618" t="str">
            <v>Intel</v>
          </cell>
          <cell r="G1618" t="str">
            <v>Kaby Lake</v>
          </cell>
          <cell r="H1618" t="str">
            <v>RX560</v>
          </cell>
          <cell r="I1618">
            <v>15</v>
          </cell>
          <cell r="J1618" t="str">
            <v>1920x1080</v>
          </cell>
          <cell r="L1618" t="str">
            <v>Standard</v>
          </cell>
          <cell r="M1618" t="str">
            <v>_1</v>
          </cell>
          <cell r="P1618">
            <v>1</v>
          </cell>
          <cell r="T1618">
            <v>1</v>
          </cell>
          <cell r="X1618">
            <v>1</v>
          </cell>
          <cell r="AG1618">
            <v>1</v>
          </cell>
          <cell r="AH1618">
            <v>1</v>
          </cell>
        </row>
        <row r="1619">
          <cell r="C1619" t="str">
            <v>IdeaPad 720-15I (KR)</v>
          </cell>
          <cell r="D1619" t="str">
            <v>Full Size GM (15"&gt; Gamer GPU)</v>
          </cell>
          <cell r="E1619" t="str">
            <v>Consumer</v>
          </cell>
          <cell r="F1619" t="str">
            <v>Intel</v>
          </cell>
          <cell r="G1619" t="str">
            <v>Kaby Lake Refresh</v>
          </cell>
          <cell r="H1619" t="str">
            <v>RX550/RX560</v>
          </cell>
          <cell r="I1619">
            <v>15</v>
          </cell>
          <cell r="J1619" t="str">
            <v>1920x1080</v>
          </cell>
          <cell r="L1619" t="str">
            <v>Standard</v>
          </cell>
          <cell r="M1619" t="str">
            <v>_1</v>
          </cell>
          <cell r="P1619">
            <v>1</v>
          </cell>
          <cell r="T1619">
            <v>1</v>
          </cell>
          <cell r="X1619">
            <v>1</v>
          </cell>
          <cell r="AG1619">
            <v>1</v>
          </cell>
          <cell r="AH1619">
            <v>1</v>
          </cell>
        </row>
        <row r="1620">
          <cell r="C1620" t="str">
            <v>IdeaPad 720s-13</v>
          </cell>
          <cell r="D1620" t="str">
            <v>Light (13"-14")</v>
          </cell>
          <cell r="E1620" t="str">
            <v>Consumer</v>
          </cell>
          <cell r="F1620" t="str">
            <v>Intel</v>
          </cell>
          <cell r="G1620" t="str">
            <v>Kaby Lake</v>
          </cell>
          <cell r="H1620" t="str">
            <v>Int</v>
          </cell>
          <cell r="I1620">
            <v>13</v>
          </cell>
          <cell r="J1620" t="str">
            <v>1920x1080</v>
          </cell>
          <cell r="L1620" t="str">
            <v>Standard</v>
          </cell>
          <cell r="M1620" t="str">
            <v>_1</v>
          </cell>
          <cell r="P1620">
            <v>1</v>
          </cell>
          <cell r="R1620">
            <v>1</v>
          </cell>
          <cell r="W1620">
            <v>1</v>
          </cell>
          <cell r="AE1620">
            <v>1</v>
          </cell>
          <cell r="AI1620">
            <v>1</v>
          </cell>
        </row>
        <row r="1621">
          <cell r="C1621" t="str">
            <v>IdeaPad 720s-13 (KR)</v>
          </cell>
          <cell r="D1621" t="str">
            <v>Light (13"-14")</v>
          </cell>
          <cell r="E1621" t="str">
            <v>Consumer</v>
          </cell>
          <cell r="F1621" t="str">
            <v>Intel</v>
          </cell>
          <cell r="G1621" t="str">
            <v>Kaby Lake Refresh</v>
          </cell>
          <cell r="H1621" t="str">
            <v>Int/MX150</v>
          </cell>
          <cell r="I1621">
            <v>13</v>
          </cell>
          <cell r="J1621" t="str">
            <v>1920x1080</v>
          </cell>
          <cell r="L1621" t="str">
            <v>Standard</v>
          </cell>
          <cell r="M1621" t="str">
            <v>_1</v>
          </cell>
          <cell r="P1621">
            <v>1</v>
          </cell>
          <cell r="R1621">
            <v>1</v>
          </cell>
          <cell r="S1621">
            <v>1</v>
          </cell>
          <cell r="W1621">
            <v>1</v>
          </cell>
          <cell r="AI1621">
            <v>1</v>
          </cell>
        </row>
        <row r="1622">
          <cell r="C1622" t="str">
            <v>IdeaPad 720s-13A</v>
          </cell>
          <cell r="D1622" t="str">
            <v>Light (13"-14")</v>
          </cell>
          <cell r="E1622" t="str">
            <v>Consumer</v>
          </cell>
          <cell r="F1622" t="str">
            <v>AMD</v>
          </cell>
          <cell r="G1622" t="str">
            <v>Ryzen</v>
          </cell>
          <cell r="H1622" t="str">
            <v>Int</v>
          </cell>
          <cell r="I1622">
            <v>13</v>
          </cell>
          <cell r="J1622" t="str">
            <v>1920x1080/3840x2160</v>
          </cell>
          <cell r="L1622" t="str">
            <v>Standard</v>
          </cell>
          <cell r="M1622" t="str">
            <v>_1</v>
          </cell>
          <cell r="P1622">
            <v>1</v>
          </cell>
          <cell r="R1622">
            <v>1</v>
          </cell>
          <cell r="W1622">
            <v>1</v>
          </cell>
          <cell r="AE1622">
            <v>1</v>
          </cell>
          <cell r="AI1622">
            <v>1</v>
          </cell>
        </row>
        <row r="1623">
          <cell r="C1623" t="str">
            <v>IdeaPad 720s-14IKBR</v>
          </cell>
          <cell r="D1623" t="str">
            <v>Light (13"-14")</v>
          </cell>
          <cell r="E1623" t="str">
            <v>Consumer</v>
          </cell>
          <cell r="F1623" t="str">
            <v>Intel</v>
          </cell>
          <cell r="G1623" t="str">
            <v>Kaby Lake Refresh</v>
          </cell>
          <cell r="H1623" t="str">
            <v>MX150</v>
          </cell>
          <cell r="I1623">
            <v>14</v>
          </cell>
          <cell r="J1623" t="str">
            <v>1920x1080</v>
          </cell>
          <cell r="L1623" t="str">
            <v>Standard</v>
          </cell>
          <cell r="M1623" t="str">
            <v>_1</v>
          </cell>
          <cell r="P1623">
            <v>1</v>
          </cell>
          <cell r="S1623">
            <v>1</v>
          </cell>
          <cell r="W1623">
            <v>1</v>
          </cell>
          <cell r="AG1623">
            <v>1</v>
          </cell>
          <cell r="AI1623">
            <v>1</v>
          </cell>
        </row>
        <row r="1624">
          <cell r="C1624" t="str">
            <v>IdeaPad 720s-15IKB</v>
          </cell>
          <cell r="D1624" t="str">
            <v>Full Size GM (15"&gt; Gamer GPU)</v>
          </cell>
          <cell r="E1624" t="str">
            <v>Consumer</v>
          </cell>
          <cell r="F1624" t="str">
            <v>Intel</v>
          </cell>
          <cell r="G1624" t="str">
            <v>Kaby Lake</v>
          </cell>
          <cell r="H1624" t="str">
            <v>GTX1050</v>
          </cell>
          <cell r="I1624">
            <v>15</v>
          </cell>
          <cell r="J1624" t="str">
            <v>1920x1080</v>
          </cell>
          <cell r="L1624" t="str">
            <v>Standard</v>
          </cell>
          <cell r="M1624" t="str">
            <v>_1</v>
          </cell>
          <cell r="P1624">
            <v>1</v>
          </cell>
          <cell r="T1624">
            <v>1</v>
          </cell>
          <cell r="X1624">
            <v>1</v>
          </cell>
          <cell r="AG1624">
            <v>1</v>
          </cell>
          <cell r="AH1624">
            <v>1</v>
          </cell>
        </row>
        <row r="1625">
          <cell r="C1625" t="str">
            <v>IdeaPad C340-14API</v>
          </cell>
          <cell r="D1625" t="str">
            <v>Light (13"-14")</v>
          </cell>
          <cell r="E1625" t="str">
            <v>Consumer</v>
          </cell>
          <cell r="F1625" t="str">
            <v>AMD</v>
          </cell>
          <cell r="G1625" t="str">
            <v>Picasso</v>
          </cell>
          <cell r="H1625" t="str">
            <v>Int</v>
          </cell>
          <cell r="I1625">
            <v>14</v>
          </cell>
          <cell r="J1625" t="str">
            <v>1920x1080</v>
          </cell>
          <cell r="K1625" t="str">
            <v>Touch</v>
          </cell>
          <cell r="L1625" t="str">
            <v>Standard</v>
          </cell>
          <cell r="M1625" t="str">
            <v>_1</v>
          </cell>
          <cell r="N1625" t="str">
            <v>1 20</v>
          </cell>
          <cell r="P1625">
            <v>1</v>
          </cell>
          <cell r="R1625">
            <v>1</v>
          </cell>
          <cell r="U1625">
            <v>1</v>
          </cell>
          <cell r="W1625">
            <v>1</v>
          </cell>
          <cell r="AI1625">
            <v>1</v>
          </cell>
        </row>
        <row r="1626">
          <cell r="C1626" t="str">
            <v>IdeaPad C340-14IML</v>
          </cell>
          <cell r="D1626" t="str">
            <v>Light (13"-14")</v>
          </cell>
          <cell r="E1626" t="str">
            <v>Consumer</v>
          </cell>
          <cell r="F1626" t="str">
            <v>Intel</v>
          </cell>
          <cell r="G1626" t="str">
            <v>Comet Lake</v>
          </cell>
          <cell r="H1626" t="str">
            <v>Int</v>
          </cell>
          <cell r="I1626">
            <v>14</v>
          </cell>
          <cell r="J1626" t="str">
            <v>1920x1080</v>
          </cell>
          <cell r="K1626" t="str">
            <v>Touch</v>
          </cell>
          <cell r="L1626" t="str">
            <v>Standard</v>
          </cell>
          <cell r="M1626" t="str">
            <v>_3</v>
          </cell>
          <cell r="N1626" t="str">
            <v>3 20</v>
          </cell>
          <cell r="P1626">
            <v>1</v>
          </cell>
          <cell r="R1626">
            <v>1</v>
          </cell>
          <cell r="U1626">
            <v>1</v>
          </cell>
          <cell r="W1626">
            <v>1</v>
          </cell>
          <cell r="AI1626">
            <v>1</v>
          </cell>
        </row>
        <row r="1627">
          <cell r="C1627" t="str">
            <v>IdeaPad C340-14IWL</v>
          </cell>
          <cell r="D1627" t="str">
            <v>Light (13"-14")</v>
          </cell>
          <cell r="E1627" t="str">
            <v>Consumer</v>
          </cell>
          <cell r="F1627" t="str">
            <v>Intel</v>
          </cell>
          <cell r="G1627" t="str">
            <v>Whiskey Lake</v>
          </cell>
          <cell r="H1627" t="str">
            <v>Int</v>
          </cell>
          <cell r="I1627">
            <v>14</v>
          </cell>
          <cell r="J1627" t="str">
            <v>1920x1080</v>
          </cell>
          <cell r="K1627" t="str">
            <v>Touch</v>
          </cell>
          <cell r="L1627" t="str">
            <v>Standard</v>
          </cell>
          <cell r="M1627" t="str">
            <v>_1</v>
          </cell>
          <cell r="P1627">
            <v>1</v>
          </cell>
          <cell r="R1627">
            <v>1</v>
          </cell>
          <cell r="U1627">
            <v>1</v>
          </cell>
          <cell r="W1627">
            <v>1</v>
          </cell>
          <cell r="AI1627">
            <v>1</v>
          </cell>
        </row>
        <row r="1628">
          <cell r="C1628" t="str">
            <v>IdeaPad C340-15API</v>
          </cell>
          <cell r="D1628" t="str">
            <v>Full Size LE (15"&gt;, Int GPU)</v>
          </cell>
          <cell r="E1628" t="str">
            <v>Consumer</v>
          </cell>
          <cell r="F1628" t="str">
            <v>AMD</v>
          </cell>
          <cell r="G1628" t="str">
            <v>Picasso</v>
          </cell>
          <cell r="H1628" t="str">
            <v>Int</v>
          </cell>
          <cell r="I1628">
            <v>15</v>
          </cell>
          <cell r="J1628" t="str">
            <v>1920x1080</v>
          </cell>
          <cell r="K1628" t="str">
            <v>Touch</v>
          </cell>
          <cell r="L1628" t="str">
            <v>Standard</v>
          </cell>
          <cell r="M1628" t="str">
            <v>_1</v>
          </cell>
          <cell r="N1628" t="str">
            <v>1 20</v>
          </cell>
          <cell r="P1628">
            <v>1</v>
          </cell>
          <cell r="R1628">
            <v>1</v>
          </cell>
          <cell r="U1628">
            <v>1</v>
          </cell>
          <cell r="X1628">
            <v>1</v>
          </cell>
          <cell r="AH1628">
            <v>1</v>
          </cell>
        </row>
        <row r="1629">
          <cell r="C1629" t="str">
            <v>IdeaPad C340-15IWL</v>
          </cell>
          <cell r="D1629" t="str">
            <v>Full Size LE (15"&gt;, Int GPU)</v>
          </cell>
          <cell r="E1629" t="str">
            <v>Consumer</v>
          </cell>
          <cell r="F1629" t="str">
            <v>Intel</v>
          </cell>
          <cell r="G1629" t="str">
            <v>Whiskey Lake</v>
          </cell>
          <cell r="H1629" t="str">
            <v>Int</v>
          </cell>
          <cell r="I1629">
            <v>15</v>
          </cell>
          <cell r="J1629" t="str">
            <v>1920x1080</v>
          </cell>
          <cell r="K1629" t="str">
            <v>Touch</v>
          </cell>
          <cell r="L1629" t="str">
            <v>Standard</v>
          </cell>
          <cell r="M1629" t="str">
            <v>_1</v>
          </cell>
          <cell r="P1629">
            <v>1</v>
          </cell>
          <cell r="R1629">
            <v>1</v>
          </cell>
          <cell r="U1629">
            <v>1</v>
          </cell>
          <cell r="X1629">
            <v>1</v>
          </cell>
          <cell r="AH1629">
            <v>1</v>
          </cell>
        </row>
        <row r="1630">
          <cell r="C1630" t="str">
            <v>IdeaPad C430-14IWL</v>
          </cell>
          <cell r="D1630" t="str">
            <v>Light (13"-14")</v>
          </cell>
          <cell r="E1630" t="str">
            <v>Consumer</v>
          </cell>
          <cell r="F1630" t="str">
            <v>Intel</v>
          </cell>
          <cell r="G1630" t="str">
            <v>Whiskey Lake</v>
          </cell>
          <cell r="H1630" t="str">
            <v>Int</v>
          </cell>
          <cell r="I1630">
            <v>14</v>
          </cell>
          <cell r="J1630" t="str">
            <v>1920x1080</v>
          </cell>
          <cell r="K1630" t="str">
            <v>Touch</v>
          </cell>
          <cell r="L1630" t="str">
            <v>Standard</v>
          </cell>
          <cell r="M1630" t="str">
            <v>_1</v>
          </cell>
          <cell r="P1630">
            <v>1</v>
          </cell>
          <cell r="R1630">
            <v>1</v>
          </cell>
          <cell r="U1630">
            <v>1</v>
          </cell>
          <cell r="W1630">
            <v>1</v>
          </cell>
          <cell r="AI1630">
            <v>1</v>
          </cell>
        </row>
        <row r="1631">
          <cell r="C1631" t="str">
            <v>IdeaPad Creator 5i 15IMH05</v>
          </cell>
          <cell r="D1631" t="str">
            <v>Full Size GM (15"&gt; Gamer GPU)</v>
          </cell>
          <cell r="E1631" t="str">
            <v>Consumer</v>
          </cell>
          <cell r="F1631" t="str">
            <v>Intel</v>
          </cell>
          <cell r="G1631" t="str">
            <v>Comet Lake-H</v>
          </cell>
          <cell r="H1631" t="str">
            <v>GTX1650</v>
          </cell>
          <cell r="I1631">
            <v>15</v>
          </cell>
          <cell r="J1631" t="str">
            <v>1920x1080</v>
          </cell>
          <cell r="L1631" t="str">
            <v>Standard</v>
          </cell>
          <cell r="M1631" t="str">
            <v>_10</v>
          </cell>
          <cell r="Q1631">
            <v>1</v>
          </cell>
          <cell r="T1631">
            <v>1</v>
          </cell>
          <cell r="X1631">
            <v>1</v>
          </cell>
          <cell r="AG1631">
            <v>1</v>
          </cell>
          <cell r="AH1631">
            <v>1</v>
          </cell>
        </row>
        <row r="1632">
          <cell r="C1632" t="str">
            <v>IdeaPad Flex 14-IWL</v>
          </cell>
          <cell r="D1632" t="str">
            <v>Light (13"-14")</v>
          </cell>
          <cell r="E1632" t="str">
            <v>Consumer</v>
          </cell>
          <cell r="F1632" t="str">
            <v>Intel</v>
          </cell>
          <cell r="G1632" t="str">
            <v>Whiskey Lake</v>
          </cell>
          <cell r="H1632" t="str">
            <v>Int</v>
          </cell>
          <cell r="I1632">
            <v>14</v>
          </cell>
          <cell r="J1632" t="str">
            <v>1920x1080</v>
          </cell>
          <cell r="K1632" t="str">
            <v>Touch</v>
          </cell>
          <cell r="L1632" t="str">
            <v>Standard</v>
          </cell>
          <cell r="M1632" t="str">
            <v>_8</v>
          </cell>
          <cell r="N1632" t="str">
            <v>8 20</v>
          </cell>
          <cell r="P1632">
            <v>1</v>
          </cell>
          <cell r="R1632">
            <v>1</v>
          </cell>
          <cell r="U1632">
            <v>1</v>
          </cell>
          <cell r="W1632">
            <v>1</v>
          </cell>
          <cell r="AI1632">
            <v>1</v>
          </cell>
        </row>
        <row r="1633">
          <cell r="C1633" t="str">
            <v>IdeaPad Flex 3 11IGL05</v>
          </cell>
          <cell r="D1633" t="str">
            <v>Mini (&lt;12")</v>
          </cell>
          <cell r="E1633" t="str">
            <v>Consumer</v>
          </cell>
          <cell r="F1633" t="str">
            <v>Intel</v>
          </cell>
          <cell r="G1633" t="str">
            <v>Gemini Lake</v>
          </cell>
          <cell r="H1633" t="str">
            <v>Int</v>
          </cell>
          <cell r="I1633">
            <v>11</v>
          </cell>
          <cell r="J1633" t="str">
            <v>1366x768</v>
          </cell>
          <cell r="K1633" t="str">
            <v>Touch</v>
          </cell>
          <cell r="L1633" t="str">
            <v>Budget</v>
          </cell>
          <cell r="M1633" t="str">
            <v>_6</v>
          </cell>
          <cell r="N1633" t="str">
            <v>6 20</v>
          </cell>
          <cell r="O1633">
            <v>1</v>
          </cell>
          <cell r="R1633">
            <v>1</v>
          </cell>
          <cell r="U1633">
            <v>1</v>
          </cell>
          <cell r="V1633">
            <v>1</v>
          </cell>
          <cell r="AE1633">
            <v>1</v>
          </cell>
        </row>
        <row r="1634">
          <cell r="C1634" t="str">
            <v>IdeaPad Flex 3 11ADA05</v>
          </cell>
          <cell r="D1634" t="str">
            <v>Mini (&lt;12")</v>
          </cell>
          <cell r="E1634" t="str">
            <v>Consumer</v>
          </cell>
          <cell r="F1634" t="str">
            <v>AMD</v>
          </cell>
          <cell r="G1634" t="str">
            <v>Picasso</v>
          </cell>
          <cell r="H1634" t="str">
            <v>Int</v>
          </cell>
          <cell r="I1634">
            <v>11</v>
          </cell>
          <cell r="J1634" t="str">
            <v>1366x768</v>
          </cell>
          <cell r="K1634" t="str">
            <v>Touch</v>
          </cell>
          <cell r="L1634" t="str">
            <v>Standard</v>
          </cell>
          <cell r="M1634" t="str">
            <v>_12</v>
          </cell>
          <cell r="P1634">
            <v>1</v>
          </cell>
          <cell r="R1634">
            <v>1</v>
          </cell>
          <cell r="U1634">
            <v>1</v>
          </cell>
          <cell r="V1634">
            <v>1</v>
          </cell>
          <cell r="AE1634">
            <v>1</v>
          </cell>
        </row>
        <row r="1635">
          <cell r="C1635" t="str">
            <v>IdeaPad Flex 5 14ARE05</v>
          </cell>
          <cell r="D1635" t="str">
            <v>Light (13"-14")</v>
          </cell>
          <cell r="E1635" t="str">
            <v>Consumer</v>
          </cell>
          <cell r="F1635" t="str">
            <v>AMD</v>
          </cell>
          <cell r="G1635" t="str">
            <v>Renior</v>
          </cell>
          <cell r="H1635" t="str">
            <v>Int</v>
          </cell>
          <cell r="I1635">
            <v>14</v>
          </cell>
          <cell r="J1635" t="str">
            <v>1920x1080</v>
          </cell>
          <cell r="K1635" t="str">
            <v>Touch</v>
          </cell>
          <cell r="L1635" t="str">
            <v>Standard</v>
          </cell>
          <cell r="M1635" t="str">
            <v>_6</v>
          </cell>
          <cell r="N1635" t="str">
            <v>6 20</v>
          </cell>
          <cell r="P1635">
            <v>1</v>
          </cell>
          <cell r="R1635">
            <v>1</v>
          </cell>
          <cell r="U1635">
            <v>1</v>
          </cell>
          <cell r="W1635">
            <v>1</v>
          </cell>
          <cell r="AI1635">
            <v>1</v>
          </cell>
        </row>
        <row r="1636">
          <cell r="C1636" t="str">
            <v>IdeaPad Flex 5 14IIL05</v>
          </cell>
          <cell r="D1636" t="str">
            <v>Light (13"-14")</v>
          </cell>
          <cell r="E1636" t="str">
            <v>Consumer</v>
          </cell>
          <cell r="F1636" t="str">
            <v>Intel</v>
          </cell>
          <cell r="G1636" t="str">
            <v>Ice Lake</v>
          </cell>
          <cell r="H1636" t="str">
            <v>Int</v>
          </cell>
          <cell r="I1636">
            <v>14</v>
          </cell>
          <cell r="J1636" t="str">
            <v>1920x1080</v>
          </cell>
          <cell r="K1636" t="str">
            <v>Touch</v>
          </cell>
          <cell r="L1636" t="str">
            <v>Standard</v>
          </cell>
          <cell r="M1636" t="str">
            <v>_6</v>
          </cell>
          <cell r="N1636" t="str">
            <v>6 20</v>
          </cell>
          <cell r="P1636">
            <v>1</v>
          </cell>
          <cell r="R1636">
            <v>1</v>
          </cell>
          <cell r="U1636">
            <v>1</v>
          </cell>
          <cell r="W1636">
            <v>1</v>
          </cell>
          <cell r="AI1636">
            <v>1</v>
          </cell>
        </row>
        <row r="1637">
          <cell r="C1637" t="str">
            <v>IdeaPad Flex 5 15IIL05</v>
          </cell>
          <cell r="D1637" t="str">
            <v>Full Size LE (15"&gt;, Int GPU)</v>
          </cell>
          <cell r="E1637" t="str">
            <v>Consumer</v>
          </cell>
          <cell r="F1637" t="str">
            <v>Intel</v>
          </cell>
          <cell r="G1637" t="str">
            <v>Ice Lake</v>
          </cell>
          <cell r="H1637" t="str">
            <v>Int</v>
          </cell>
          <cell r="I1637">
            <v>15</v>
          </cell>
          <cell r="J1637" t="str">
            <v>1920x1080</v>
          </cell>
          <cell r="K1637" t="str">
            <v>Touch</v>
          </cell>
          <cell r="L1637" t="str">
            <v>Standard</v>
          </cell>
          <cell r="M1637" t="str">
            <v>_6</v>
          </cell>
          <cell r="P1637">
            <v>1</v>
          </cell>
          <cell r="R1637">
            <v>1</v>
          </cell>
          <cell r="U1637">
            <v>1</v>
          </cell>
          <cell r="X1637">
            <v>1</v>
          </cell>
          <cell r="AH1637">
            <v>1</v>
          </cell>
        </row>
        <row r="1638">
          <cell r="C1638" t="str">
            <v>IdeaPad Gaming 3 15ARH05</v>
          </cell>
          <cell r="D1638" t="str">
            <v>Full Size GM (15"&gt; Gamer GPU)</v>
          </cell>
          <cell r="E1638" t="str">
            <v>Consumer</v>
          </cell>
          <cell r="F1638" t="str">
            <v>AMD</v>
          </cell>
          <cell r="G1638" t="str">
            <v>Renior-H</v>
          </cell>
          <cell r="H1638" t="str">
            <v>GTX1650, GTX1650 Ti</v>
          </cell>
          <cell r="I1638">
            <v>15</v>
          </cell>
          <cell r="J1638" t="str">
            <v>1920x1080</v>
          </cell>
          <cell r="L1638" t="str">
            <v>Standard</v>
          </cell>
          <cell r="M1638" t="str">
            <v>_8</v>
          </cell>
          <cell r="N1638" t="str">
            <v>8 20</v>
          </cell>
          <cell r="Q1638">
            <v>1</v>
          </cell>
          <cell r="T1638">
            <v>1</v>
          </cell>
          <cell r="X1638">
            <v>1</v>
          </cell>
          <cell r="AG1638">
            <v>1</v>
          </cell>
          <cell r="AH1638">
            <v>1</v>
          </cell>
        </row>
        <row r="1639">
          <cell r="C1639" t="str">
            <v>IdeaPad Gaming 3 15IMH05</v>
          </cell>
          <cell r="D1639" t="str">
            <v>Full Size GM (15"&gt; Gamer GPU)</v>
          </cell>
          <cell r="E1639" t="str">
            <v>Consumer</v>
          </cell>
          <cell r="F1639" t="str">
            <v>Intel</v>
          </cell>
          <cell r="G1639" t="str">
            <v>Comet Lake-H</v>
          </cell>
          <cell r="H1639" t="str">
            <v>GTX1650, GTX1650 Ti</v>
          </cell>
          <cell r="I1639">
            <v>15</v>
          </cell>
          <cell r="J1639" t="str">
            <v>1920x1080</v>
          </cell>
          <cell r="L1639" t="str">
            <v>Standard</v>
          </cell>
          <cell r="M1639" t="str">
            <v>_6</v>
          </cell>
          <cell r="N1639" t="str">
            <v>6 20</v>
          </cell>
          <cell r="Q1639">
            <v>1</v>
          </cell>
          <cell r="T1639">
            <v>1</v>
          </cell>
          <cell r="X1639">
            <v>1</v>
          </cell>
          <cell r="AG1639">
            <v>1</v>
          </cell>
          <cell r="AH1639">
            <v>1</v>
          </cell>
        </row>
        <row r="1640">
          <cell r="C1640" t="str">
            <v>IdeaPad L3 15IML05</v>
          </cell>
          <cell r="D1640" t="str">
            <v>Full Size LE (15"&gt;, Int GPU)</v>
          </cell>
          <cell r="E1640" t="str">
            <v>Consumer</v>
          </cell>
          <cell r="F1640" t="str">
            <v>Intel</v>
          </cell>
          <cell r="G1640" t="str">
            <v>Comet Lake</v>
          </cell>
          <cell r="H1640" t="str">
            <v>Int</v>
          </cell>
          <cell r="I1640">
            <v>15</v>
          </cell>
          <cell r="J1640" t="str">
            <v>1920x1080</v>
          </cell>
          <cell r="L1640" t="str">
            <v>Standard</v>
          </cell>
          <cell r="M1640" t="str">
            <v>_4</v>
          </cell>
          <cell r="P1640">
            <v>1</v>
          </cell>
          <cell r="R1640">
            <v>1</v>
          </cell>
          <cell r="X1640">
            <v>1</v>
          </cell>
          <cell r="AF1640">
            <v>1</v>
          </cell>
          <cell r="AH1640">
            <v>1</v>
          </cell>
        </row>
        <row r="1641">
          <cell r="C1641" t="str">
            <v>IdeaPad L340-15API</v>
          </cell>
          <cell r="D1641" t="str">
            <v>Full Size LE (15"&gt;, Int GPU)</v>
          </cell>
          <cell r="E1641" t="str">
            <v>Consumer</v>
          </cell>
          <cell r="F1641" t="str">
            <v>AMD</v>
          </cell>
          <cell r="G1641" t="str">
            <v>Picasso</v>
          </cell>
          <cell r="H1641" t="str">
            <v>Int</v>
          </cell>
          <cell r="I1641">
            <v>15</v>
          </cell>
          <cell r="J1641" t="str">
            <v>1920x1080</v>
          </cell>
          <cell r="L1641" t="str">
            <v>Standard</v>
          </cell>
          <cell r="M1641" t="str">
            <v>_1</v>
          </cell>
          <cell r="P1641">
            <v>1</v>
          </cell>
          <cell r="R1641">
            <v>1</v>
          </cell>
          <cell r="X1641">
            <v>1</v>
          </cell>
          <cell r="AF1641">
            <v>1</v>
          </cell>
          <cell r="AH1641">
            <v>1</v>
          </cell>
        </row>
        <row r="1642">
          <cell r="C1642" t="str">
            <v>IdeaPad L340-15ARR</v>
          </cell>
          <cell r="D1642" t="str">
            <v>Full Size LE (15"&gt;, Int GPU)</v>
          </cell>
          <cell r="E1642" t="str">
            <v>Consumer</v>
          </cell>
          <cell r="F1642" t="str">
            <v>AMD</v>
          </cell>
          <cell r="G1642" t="str">
            <v>Picasso</v>
          </cell>
          <cell r="H1642" t="str">
            <v>Int</v>
          </cell>
          <cell r="I1642">
            <v>15</v>
          </cell>
          <cell r="J1642" t="str">
            <v>1920x1080</v>
          </cell>
          <cell r="L1642" t="str">
            <v>Standard</v>
          </cell>
          <cell r="M1642" t="str">
            <v>_5</v>
          </cell>
          <cell r="N1642" t="str">
            <v>5 20</v>
          </cell>
          <cell r="P1642">
            <v>1</v>
          </cell>
          <cell r="R1642">
            <v>1</v>
          </cell>
          <cell r="X1642">
            <v>1</v>
          </cell>
          <cell r="AF1642">
            <v>1</v>
          </cell>
          <cell r="AH1642">
            <v>1</v>
          </cell>
        </row>
        <row r="1643">
          <cell r="C1643" t="str">
            <v>IdeaPad L340-15IRH</v>
          </cell>
          <cell r="D1643" t="str">
            <v>Full Size GM (15"&gt; Gamer GPU)</v>
          </cell>
          <cell r="E1643" t="str">
            <v>Consumer</v>
          </cell>
          <cell r="F1643" t="str">
            <v>Intel</v>
          </cell>
          <cell r="G1643" t="str">
            <v>Coffee Lake</v>
          </cell>
          <cell r="H1643" t="str">
            <v>GTX1050/GTX1650</v>
          </cell>
          <cell r="I1643">
            <v>15</v>
          </cell>
          <cell r="J1643" t="str">
            <v>1920x1080</v>
          </cell>
          <cell r="L1643" t="str">
            <v>Standard</v>
          </cell>
          <cell r="M1643" t="str">
            <v>_1</v>
          </cell>
          <cell r="Q1643">
            <v>1</v>
          </cell>
          <cell r="T1643">
            <v>1</v>
          </cell>
          <cell r="X1643">
            <v>1</v>
          </cell>
          <cell r="AG1643">
            <v>1</v>
          </cell>
          <cell r="AH1643">
            <v>1</v>
          </cell>
        </row>
        <row r="1644">
          <cell r="C1644" t="str">
            <v>IdeaPad L340-15IWL</v>
          </cell>
          <cell r="D1644" t="str">
            <v>Full Size LE (15"&gt;, Int GPU)</v>
          </cell>
          <cell r="E1644" t="str">
            <v>Consumer</v>
          </cell>
          <cell r="F1644" t="str">
            <v>Intel</v>
          </cell>
          <cell r="G1644" t="str">
            <v>Whiskey Lake</v>
          </cell>
          <cell r="H1644" t="str">
            <v>Int</v>
          </cell>
          <cell r="I1644">
            <v>15</v>
          </cell>
          <cell r="J1644" t="str">
            <v>1920x1080</v>
          </cell>
          <cell r="L1644" t="str">
            <v>Standard</v>
          </cell>
          <cell r="M1644" t="str">
            <v>_1</v>
          </cell>
          <cell r="P1644">
            <v>1</v>
          </cell>
          <cell r="R1644">
            <v>1</v>
          </cell>
          <cell r="X1644">
            <v>1</v>
          </cell>
          <cell r="AF1644">
            <v>1</v>
          </cell>
          <cell r="AH1644">
            <v>1</v>
          </cell>
        </row>
        <row r="1645">
          <cell r="C1645" t="str">
            <v>IdeaPad L340-17API</v>
          </cell>
          <cell r="D1645" t="str">
            <v>Full Size LE (15"&gt;, Int GPU)</v>
          </cell>
          <cell r="E1645" t="str">
            <v>Consumer</v>
          </cell>
          <cell r="F1645" t="str">
            <v>AMD</v>
          </cell>
          <cell r="G1645" t="str">
            <v>Picasso</v>
          </cell>
          <cell r="H1645" t="str">
            <v>Int</v>
          </cell>
          <cell r="I1645">
            <v>17</v>
          </cell>
          <cell r="J1645" t="str">
            <v>1920x1080</v>
          </cell>
          <cell r="L1645" t="str">
            <v>Standard</v>
          </cell>
          <cell r="M1645" t="str">
            <v>_1</v>
          </cell>
          <cell r="P1645">
            <v>1</v>
          </cell>
          <cell r="R1645">
            <v>1</v>
          </cell>
          <cell r="Y1645">
            <v>1</v>
          </cell>
          <cell r="AF1645">
            <v>1</v>
          </cell>
          <cell r="AH1645">
            <v>1</v>
          </cell>
        </row>
        <row r="1646">
          <cell r="C1646" t="str">
            <v>IdeaPad L340-17IRH</v>
          </cell>
          <cell r="D1646" t="str">
            <v>Full Size GM (15"&gt; Gamer GPU)</v>
          </cell>
          <cell r="E1646" t="str">
            <v>Consumer</v>
          </cell>
          <cell r="F1646" t="str">
            <v>Intel</v>
          </cell>
          <cell r="G1646" t="str">
            <v>Coffee Lake</v>
          </cell>
          <cell r="H1646" t="str">
            <v>GTX1050/GTX1650</v>
          </cell>
          <cell r="I1646">
            <v>17</v>
          </cell>
          <cell r="J1646" t="str">
            <v>1920x1080</v>
          </cell>
          <cell r="L1646" t="str">
            <v>Standard</v>
          </cell>
          <cell r="M1646" t="str">
            <v>_1</v>
          </cell>
          <cell r="Q1646">
            <v>1</v>
          </cell>
          <cell r="T1646">
            <v>1</v>
          </cell>
          <cell r="Y1646">
            <v>1</v>
          </cell>
          <cell r="AG1646">
            <v>1</v>
          </cell>
          <cell r="AH1646">
            <v>1</v>
          </cell>
        </row>
        <row r="1647">
          <cell r="C1647" t="str">
            <v>IdeaPad L340-17IWL</v>
          </cell>
          <cell r="D1647" t="str">
            <v>Full Size LE (15"&gt;, Int GPU)</v>
          </cell>
          <cell r="E1647" t="str">
            <v>Consumer</v>
          </cell>
          <cell r="F1647" t="str">
            <v>Intel</v>
          </cell>
          <cell r="G1647" t="str">
            <v>Whiskey Lake</v>
          </cell>
          <cell r="H1647" t="str">
            <v>Int</v>
          </cell>
          <cell r="I1647">
            <v>17</v>
          </cell>
          <cell r="J1647" t="str">
            <v>1920x1080</v>
          </cell>
          <cell r="L1647" t="str">
            <v>Standard</v>
          </cell>
          <cell r="M1647" t="str">
            <v>_1</v>
          </cell>
          <cell r="P1647">
            <v>1</v>
          </cell>
          <cell r="R1647">
            <v>1</v>
          </cell>
          <cell r="Y1647">
            <v>1</v>
          </cell>
          <cell r="AF1647">
            <v>1</v>
          </cell>
          <cell r="AH1647">
            <v>1</v>
          </cell>
        </row>
        <row r="1648">
          <cell r="C1648" t="str">
            <v>IdeaPad S145-15API</v>
          </cell>
          <cell r="D1648" t="str">
            <v>Full Size LE (15"&gt;, Int GPU)</v>
          </cell>
          <cell r="E1648" t="str">
            <v>Consumer</v>
          </cell>
          <cell r="F1648" t="str">
            <v>AMD</v>
          </cell>
          <cell r="G1648" t="str">
            <v>Picasso</v>
          </cell>
          <cell r="H1648" t="str">
            <v>Int</v>
          </cell>
          <cell r="I1648">
            <v>15</v>
          </cell>
          <cell r="J1648" t="str">
            <v>1920x1080</v>
          </cell>
          <cell r="L1648" t="str">
            <v>Standard</v>
          </cell>
          <cell r="M1648" t="str">
            <v>_3</v>
          </cell>
          <cell r="N1648" t="str">
            <v>3 20</v>
          </cell>
          <cell r="P1648">
            <v>1</v>
          </cell>
          <cell r="R1648">
            <v>1</v>
          </cell>
          <cell r="X1648">
            <v>1</v>
          </cell>
          <cell r="AF1648">
            <v>1</v>
          </cell>
          <cell r="AH1648">
            <v>1</v>
          </cell>
        </row>
        <row r="1649">
          <cell r="C1649" t="str">
            <v>IdeaPad S145-15AST</v>
          </cell>
          <cell r="D1649" t="str">
            <v>Full Size LE (15"&gt;, Int GPU)</v>
          </cell>
          <cell r="E1649" t="str">
            <v>Consumer</v>
          </cell>
          <cell r="F1649" t="str">
            <v>AMD</v>
          </cell>
          <cell r="G1649" t="str">
            <v>Stoney Ridge</v>
          </cell>
          <cell r="H1649" t="str">
            <v>Int</v>
          </cell>
          <cell r="I1649">
            <v>15</v>
          </cell>
          <cell r="J1649" t="str">
            <v>1920x1080</v>
          </cell>
          <cell r="L1649" t="str">
            <v>Standard</v>
          </cell>
          <cell r="M1649" t="str">
            <v>_1</v>
          </cell>
          <cell r="O1649">
            <v>1</v>
          </cell>
          <cell r="R1649">
            <v>1</v>
          </cell>
          <cell r="X1649">
            <v>1</v>
          </cell>
          <cell r="AF1649">
            <v>1</v>
          </cell>
        </row>
        <row r="1650">
          <cell r="C1650" t="str">
            <v>IdeaPad S145-15IGM</v>
          </cell>
          <cell r="D1650" t="str">
            <v>Full Size LE (15"&gt;, Int GPU)</v>
          </cell>
          <cell r="E1650" t="str">
            <v>Consumer</v>
          </cell>
          <cell r="F1650" t="str">
            <v>Intel</v>
          </cell>
          <cell r="G1650" t="str">
            <v>Gemini Lake</v>
          </cell>
          <cell r="H1650" t="str">
            <v>Int</v>
          </cell>
          <cell r="I1650">
            <v>15</v>
          </cell>
          <cell r="J1650" t="str">
            <v>1366x768</v>
          </cell>
          <cell r="L1650" t="str">
            <v>Budget</v>
          </cell>
          <cell r="M1650" t="str">
            <v>_2</v>
          </cell>
          <cell r="N1650" t="str">
            <v>2 20</v>
          </cell>
          <cell r="O1650">
            <v>1</v>
          </cell>
          <cell r="R1650">
            <v>1</v>
          </cell>
          <cell r="X1650">
            <v>1</v>
          </cell>
          <cell r="AE1650">
            <v>1</v>
          </cell>
        </row>
        <row r="1651">
          <cell r="C1651" t="str">
            <v>IdeaPad S145-15IIL</v>
          </cell>
          <cell r="D1651" t="str">
            <v>Full Size LE (15"&gt;, Int GPU)</v>
          </cell>
          <cell r="E1651" t="str">
            <v>Consumer</v>
          </cell>
          <cell r="F1651" t="str">
            <v>Intel</v>
          </cell>
          <cell r="G1651" t="str">
            <v>Ice Lake</v>
          </cell>
          <cell r="H1651" t="str">
            <v>Int</v>
          </cell>
          <cell r="I1651">
            <v>15</v>
          </cell>
          <cell r="J1651" t="str">
            <v>1920x1080</v>
          </cell>
          <cell r="L1651" t="str">
            <v>Standard</v>
          </cell>
          <cell r="M1651" t="str">
            <v>_7</v>
          </cell>
          <cell r="P1651">
            <v>1</v>
          </cell>
          <cell r="R1651">
            <v>1</v>
          </cell>
          <cell r="X1651">
            <v>1</v>
          </cell>
          <cell r="AF1651">
            <v>1</v>
          </cell>
          <cell r="AH1651">
            <v>1</v>
          </cell>
        </row>
        <row r="1652">
          <cell r="C1652" t="str">
            <v>IdeaPad S145-15IKB</v>
          </cell>
          <cell r="D1652" t="str">
            <v>Full Size LE (15"&gt;, Int GPU)</v>
          </cell>
          <cell r="E1652" t="str">
            <v>Consumer</v>
          </cell>
          <cell r="F1652" t="str">
            <v>Intel</v>
          </cell>
          <cell r="G1652" t="str">
            <v>Kaby Lake Refresh</v>
          </cell>
          <cell r="H1652" t="str">
            <v>Int</v>
          </cell>
          <cell r="I1652">
            <v>15</v>
          </cell>
          <cell r="J1652" t="str">
            <v>1920x1080</v>
          </cell>
          <cell r="L1652" t="str">
            <v>Standard</v>
          </cell>
          <cell r="M1652" t="str">
            <v>_8</v>
          </cell>
          <cell r="P1652">
            <v>1</v>
          </cell>
          <cell r="R1652">
            <v>1</v>
          </cell>
          <cell r="X1652">
            <v>1</v>
          </cell>
          <cell r="AF1652">
            <v>1</v>
          </cell>
          <cell r="AH1652">
            <v>1</v>
          </cell>
        </row>
        <row r="1653">
          <cell r="C1653" t="str">
            <v>IdeaPad S145-15IWL</v>
          </cell>
          <cell r="D1653" t="str">
            <v>Full Size LE (15"&gt;, Int GPU)</v>
          </cell>
          <cell r="E1653" t="str">
            <v>Consumer</v>
          </cell>
          <cell r="F1653" t="str">
            <v>Intel</v>
          </cell>
          <cell r="G1653" t="str">
            <v>Whiskey Lake</v>
          </cell>
          <cell r="H1653" t="str">
            <v>Int</v>
          </cell>
          <cell r="I1653">
            <v>15</v>
          </cell>
          <cell r="J1653" t="str">
            <v>1366x768/1920x1080</v>
          </cell>
          <cell r="L1653" t="str">
            <v>Standard</v>
          </cell>
          <cell r="M1653" t="str">
            <v>_1</v>
          </cell>
          <cell r="P1653">
            <v>1</v>
          </cell>
          <cell r="R1653">
            <v>1</v>
          </cell>
          <cell r="X1653">
            <v>1</v>
          </cell>
          <cell r="AF1653">
            <v>1</v>
          </cell>
          <cell r="AH1653">
            <v>1</v>
          </cell>
        </row>
        <row r="1654">
          <cell r="C1654" t="str">
            <v>IdeaPad S340-14API</v>
          </cell>
          <cell r="D1654" t="str">
            <v>Light (13"-14")</v>
          </cell>
          <cell r="E1654" t="str">
            <v>Consumer</v>
          </cell>
          <cell r="F1654" t="str">
            <v>AMD</v>
          </cell>
          <cell r="G1654" t="str">
            <v>Picasso</v>
          </cell>
          <cell r="H1654" t="str">
            <v>Int</v>
          </cell>
          <cell r="I1654">
            <v>14</v>
          </cell>
          <cell r="J1654" t="str">
            <v>1920x1080</v>
          </cell>
          <cell r="L1654" t="str">
            <v>Standard</v>
          </cell>
          <cell r="M1654" t="str">
            <v>_1</v>
          </cell>
          <cell r="P1654">
            <v>1</v>
          </cell>
          <cell r="R1654">
            <v>1</v>
          </cell>
          <cell r="W1654">
            <v>1</v>
          </cell>
          <cell r="AF1654">
            <v>1</v>
          </cell>
          <cell r="AI1654">
            <v>1</v>
          </cell>
        </row>
        <row r="1655">
          <cell r="C1655" t="str">
            <v>IdeaPad S340-14IIL</v>
          </cell>
          <cell r="D1655" t="str">
            <v>Light (13"-14")</v>
          </cell>
          <cell r="E1655" t="str">
            <v>Consumer</v>
          </cell>
          <cell r="F1655" t="str">
            <v>Intel</v>
          </cell>
          <cell r="G1655" t="str">
            <v>Ice Lake</v>
          </cell>
          <cell r="H1655" t="str">
            <v>Int</v>
          </cell>
          <cell r="I1655">
            <v>14</v>
          </cell>
          <cell r="J1655" t="str">
            <v>1920x1080</v>
          </cell>
          <cell r="L1655" t="str">
            <v>Standard</v>
          </cell>
          <cell r="M1655" t="str">
            <v>_1</v>
          </cell>
          <cell r="N1655" t="str">
            <v>1 20</v>
          </cell>
          <cell r="P1655">
            <v>1</v>
          </cell>
          <cell r="R1655">
            <v>1</v>
          </cell>
          <cell r="W1655">
            <v>1</v>
          </cell>
          <cell r="AF1655">
            <v>1</v>
          </cell>
          <cell r="AI1655">
            <v>1</v>
          </cell>
        </row>
        <row r="1656">
          <cell r="C1656" t="str">
            <v>IdeaPad S340-14IML</v>
          </cell>
          <cell r="D1656" t="str">
            <v>Light (13"-14")</v>
          </cell>
          <cell r="E1656" t="str">
            <v>Consumer</v>
          </cell>
          <cell r="F1656" t="str">
            <v>Intel</v>
          </cell>
          <cell r="G1656" t="str">
            <v>Comet Lake</v>
          </cell>
          <cell r="H1656" t="str">
            <v>Int</v>
          </cell>
          <cell r="I1656">
            <v>14</v>
          </cell>
          <cell r="J1656" t="str">
            <v>1920x1080</v>
          </cell>
          <cell r="L1656" t="str">
            <v>Standard</v>
          </cell>
          <cell r="M1656" t="str">
            <v>_3</v>
          </cell>
          <cell r="N1656" t="str">
            <v>3 20</v>
          </cell>
          <cell r="P1656">
            <v>1</v>
          </cell>
          <cell r="R1656">
            <v>1</v>
          </cell>
          <cell r="W1656">
            <v>1</v>
          </cell>
          <cell r="AF1656">
            <v>1</v>
          </cell>
          <cell r="AI1656">
            <v>1</v>
          </cell>
        </row>
        <row r="1657">
          <cell r="C1657" t="str">
            <v>IdeaPad S340-14IWL</v>
          </cell>
          <cell r="D1657" t="str">
            <v>Light (13"-14")</v>
          </cell>
          <cell r="E1657" t="str">
            <v>Consumer</v>
          </cell>
          <cell r="F1657" t="str">
            <v>Intel</v>
          </cell>
          <cell r="G1657" t="str">
            <v>Whiskey Lake</v>
          </cell>
          <cell r="H1657" t="str">
            <v>Int</v>
          </cell>
          <cell r="I1657">
            <v>14</v>
          </cell>
          <cell r="J1657" t="str">
            <v>1920x1080</v>
          </cell>
          <cell r="L1657" t="str">
            <v>Standard</v>
          </cell>
          <cell r="M1657" t="str">
            <v>_1</v>
          </cell>
          <cell r="P1657">
            <v>1</v>
          </cell>
          <cell r="R1657">
            <v>1</v>
          </cell>
          <cell r="W1657">
            <v>1</v>
          </cell>
          <cell r="AF1657">
            <v>1</v>
          </cell>
          <cell r="AI1657">
            <v>1</v>
          </cell>
        </row>
        <row r="1658">
          <cell r="C1658" t="str">
            <v>IdeaPad S340-15API</v>
          </cell>
          <cell r="D1658" t="str">
            <v>Full Size LE (15"&gt;, Int GPU)</v>
          </cell>
          <cell r="E1658" t="str">
            <v>Consumer</v>
          </cell>
          <cell r="F1658" t="str">
            <v>AMD</v>
          </cell>
          <cell r="G1658" t="str">
            <v>Picasso</v>
          </cell>
          <cell r="H1658" t="str">
            <v>Int</v>
          </cell>
          <cell r="I1658">
            <v>15</v>
          </cell>
          <cell r="J1658" t="str">
            <v>1920x1080</v>
          </cell>
          <cell r="L1658" t="str">
            <v>Standard</v>
          </cell>
          <cell r="M1658" t="str">
            <v>_1</v>
          </cell>
          <cell r="P1658">
            <v>1</v>
          </cell>
          <cell r="R1658">
            <v>1</v>
          </cell>
          <cell r="X1658">
            <v>1</v>
          </cell>
          <cell r="AF1658">
            <v>1</v>
          </cell>
          <cell r="AH1658">
            <v>1</v>
          </cell>
        </row>
        <row r="1659">
          <cell r="C1659" t="str">
            <v>IdeaPad S340-15IIL</v>
          </cell>
          <cell r="D1659" t="str">
            <v>Full Size LE (15"&gt;, Int GPU)</v>
          </cell>
          <cell r="E1659" t="str">
            <v>Consumer</v>
          </cell>
          <cell r="F1659" t="str">
            <v>Intel</v>
          </cell>
          <cell r="G1659" t="str">
            <v>Ice Lake</v>
          </cell>
          <cell r="H1659" t="str">
            <v>Int</v>
          </cell>
          <cell r="I1659">
            <v>15</v>
          </cell>
          <cell r="J1659" t="str">
            <v>1920x1080</v>
          </cell>
          <cell r="L1659" t="str">
            <v>Standard</v>
          </cell>
          <cell r="M1659" t="str">
            <v>_1</v>
          </cell>
          <cell r="N1659" t="str">
            <v>1 20</v>
          </cell>
          <cell r="P1659">
            <v>1</v>
          </cell>
          <cell r="R1659">
            <v>1</v>
          </cell>
          <cell r="X1659">
            <v>1</v>
          </cell>
          <cell r="AF1659">
            <v>1</v>
          </cell>
          <cell r="AH1659">
            <v>1</v>
          </cell>
        </row>
        <row r="1660">
          <cell r="C1660" t="str">
            <v>IdeaPad S340-15IML</v>
          </cell>
          <cell r="D1660" t="str">
            <v>Full Size MS (15"&gt;, Mainstream Ex. GPU)</v>
          </cell>
          <cell r="E1660" t="str">
            <v>Consumer</v>
          </cell>
          <cell r="F1660" t="str">
            <v>Intel</v>
          </cell>
          <cell r="G1660" t="str">
            <v>Comet Lake</v>
          </cell>
          <cell r="H1660" t="str">
            <v>MX250</v>
          </cell>
          <cell r="I1660">
            <v>15</v>
          </cell>
          <cell r="J1660" t="str">
            <v>1920x1080</v>
          </cell>
          <cell r="L1660" t="str">
            <v>Standard</v>
          </cell>
          <cell r="M1660" t="str">
            <v>_1</v>
          </cell>
          <cell r="N1660" t="str">
            <v>1 20</v>
          </cell>
          <cell r="P1660">
            <v>1</v>
          </cell>
          <cell r="S1660">
            <v>1</v>
          </cell>
          <cell r="X1660">
            <v>1</v>
          </cell>
          <cell r="AG1660">
            <v>1</v>
          </cell>
          <cell r="AH1660">
            <v>1</v>
          </cell>
        </row>
        <row r="1661">
          <cell r="C1661" t="str">
            <v>IdeaPad S340-15IWL</v>
          </cell>
          <cell r="D1661" t="str">
            <v>Full Size LE (15"&gt;, Int GPU)</v>
          </cell>
          <cell r="E1661" t="str">
            <v>Consumer</v>
          </cell>
          <cell r="F1661" t="str">
            <v>Intel</v>
          </cell>
          <cell r="G1661" t="str">
            <v>Whiskey Lake</v>
          </cell>
          <cell r="H1661" t="str">
            <v>Int</v>
          </cell>
          <cell r="I1661">
            <v>15</v>
          </cell>
          <cell r="J1661" t="str">
            <v>1920x1080</v>
          </cell>
          <cell r="L1661" t="str">
            <v>Standard</v>
          </cell>
          <cell r="M1661" t="str">
            <v>_1</v>
          </cell>
          <cell r="P1661">
            <v>1</v>
          </cell>
          <cell r="R1661">
            <v>1</v>
          </cell>
          <cell r="X1661">
            <v>1</v>
          </cell>
          <cell r="AF1661">
            <v>1</v>
          </cell>
          <cell r="AH1661">
            <v>1</v>
          </cell>
        </row>
        <row r="1662">
          <cell r="C1662" t="str">
            <v>IdeaPad S530-13IWL</v>
          </cell>
          <cell r="D1662" t="str">
            <v>Light (13"-14")</v>
          </cell>
          <cell r="E1662" t="str">
            <v>Consumer</v>
          </cell>
          <cell r="F1662" t="str">
            <v>Intel</v>
          </cell>
          <cell r="G1662" t="str">
            <v>Whiskey Lake</v>
          </cell>
          <cell r="H1662" t="str">
            <v>Int/MX250</v>
          </cell>
          <cell r="I1662">
            <v>13</v>
          </cell>
          <cell r="J1662" t="str">
            <v>1920x1080</v>
          </cell>
          <cell r="L1662" t="str">
            <v>Standard</v>
          </cell>
          <cell r="M1662" t="str">
            <v>_1</v>
          </cell>
          <cell r="P1662">
            <v>1</v>
          </cell>
          <cell r="R1662">
            <v>1</v>
          </cell>
          <cell r="S1662">
            <v>1</v>
          </cell>
          <cell r="W1662">
            <v>1</v>
          </cell>
          <cell r="AI1662">
            <v>1</v>
          </cell>
        </row>
        <row r="1663">
          <cell r="C1663" t="str">
            <v>IdeaPad S540-13API</v>
          </cell>
          <cell r="D1663" t="str">
            <v>Light (13"-14")</v>
          </cell>
          <cell r="E1663" t="str">
            <v>Consumer</v>
          </cell>
          <cell r="F1663" t="str">
            <v>AMD</v>
          </cell>
          <cell r="G1663" t="str">
            <v>Picasso</v>
          </cell>
          <cell r="H1663" t="str">
            <v>Int</v>
          </cell>
          <cell r="I1663">
            <v>13</v>
          </cell>
          <cell r="J1663" t="str">
            <v>1920x1080</v>
          </cell>
          <cell r="L1663" t="str">
            <v>Standard</v>
          </cell>
          <cell r="M1663" t="str">
            <v>_1</v>
          </cell>
          <cell r="N1663" t="str">
            <v>1 20</v>
          </cell>
          <cell r="P1663">
            <v>1</v>
          </cell>
          <cell r="R1663">
            <v>1</v>
          </cell>
          <cell r="W1663">
            <v>1</v>
          </cell>
          <cell r="AE1663">
            <v>1</v>
          </cell>
          <cell r="AI1663">
            <v>1</v>
          </cell>
        </row>
        <row r="1664">
          <cell r="C1664" t="str">
            <v>IdeaPad S540-13ARE</v>
          </cell>
          <cell r="D1664" t="str">
            <v>Light (13"-14")</v>
          </cell>
          <cell r="E1664" t="str">
            <v>Consumer</v>
          </cell>
          <cell r="F1664" t="str">
            <v>AMD</v>
          </cell>
          <cell r="G1664" t="str">
            <v>Renior</v>
          </cell>
          <cell r="H1664" t="str">
            <v>Int</v>
          </cell>
          <cell r="I1664">
            <v>13</v>
          </cell>
          <cell r="J1664" t="str">
            <v>1920x1080</v>
          </cell>
          <cell r="L1664" t="str">
            <v>Standard</v>
          </cell>
          <cell r="M1664" t="str">
            <v>_8</v>
          </cell>
          <cell r="N1664" t="str">
            <v>8 20</v>
          </cell>
          <cell r="P1664">
            <v>1</v>
          </cell>
          <cell r="R1664">
            <v>1</v>
          </cell>
          <cell r="W1664">
            <v>1</v>
          </cell>
          <cell r="AE1664">
            <v>1</v>
          </cell>
          <cell r="AI1664">
            <v>1</v>
          </cell>
        </row>
        <row r="1665">
          <cell r="C1665" t="str">
            <v>IdeaPad S540-13IML</v>
          </cell>
          <cell r="D1665" t="str">
            <v>Light (13"-14")</v>
          </cell>
          <cell r="E1665" t="str">
            <v>Consumer</v>
          </cell>
          <cell r="F1665" t="str">
            <v>Intel</v>
          </cell>
          <cell r="G1665" t="str">
            <v>Comet Lake</v>
          </cell>
          <cell r="H1665" t="str">
            <v>Int</v>
          </cell>
          <cell r="I1665">
            <v>13</v>
          </cell>
          <cell r="J1665" t="str">
            <v>1920x1080</v>
          </cell>
          <cell r="L1665" t="str">
            <v>Standard</v>
          </cell>
          <cell r="M1665" t="str">
            <v>_1</v>
          </cell>
          <cell r="N1665" t="str">
            <v>1 20</v>
          </cell>
          <cell r="P1665">
            <v>1</v>
          </cell>
          <cell r="R1665">
            <v>1</v>
          </cell>
          <cell r="W1665">
            <v>1</v>
          </cell>
          <cell r="AE1665">
            <v>1</v>
          </cell>
          <cell r="AI1665">
            <v>1</v>
          </cell>
        </row>
        <row r="1666">
          <cell r="C1666" t="str">
            <v>IdeaPad S540-14API</v>
          </cell>
          <cell r="D1666" t="str">
            <v>Light (13"-14")</v>
          </cell>
          <cell r="E1666" t="str">
            <v>Consumer</v>
          </cell>
          <cell r="F1666" t="str">
            <v>AMD</v>
          </cell>
          <cell r="G1666" t="str">
            <v>Picasso</v>
          </cell>
          <cell r="H1666" t="str">
            <v>Int</v>
          </cell>
          <cell r="I1666">
            <v>14</v>
          </cell>
          <cell r="J1666" t="str">
            <v>1920x1080</v>
          </cell>
          <cell r="L1666" t="str">
            <v>Standard</v>
          </cell>
          <cell r="M1666" t="str">
            <v>_1</v>
          </cell>
          <cell r="P1666">
            <v>1</v>
          </cell>
          <cell r="R1666">
            <v>1</v>
          </cell>
          <cell r="W1666">
            <v>1</v>
          </cell>
          <cell r="AF1666">
            <v>1</v>
          </cell>
          <cell r="AI1666">
            <v>1</v>
          </cell>
        </row>
        <row r="1667">
          <cell r="C1667" t="str">
            <v>IdeaPad S540-14IML</v>
          </cell>
          <cell r="D1667" t="str">
            <v>Light (13"-14")</v>
          </cell>
          <cell r="E1667" t="str">
            <v>Consumer</v>
          </cell>
          <cell r="F1667" t="str">
            <v>Intel</v>
          </cell>
          <cell r="G1667" t="str">
            <v>Comet Lake</v>
          </cell>
          <cell r="H1667" t="str">
            <v>Int</v>
          </cell>
          <cell r="I1667">
            <v>14</v>
          </cell>
          <cell r="J1667" t="str">
            <v>1920x1080</v>
          </cell>
          <cell r="L1667" t="str">
            <v>Standard</v>
          </cell>
          <cell r="M1667" t="str">
            <v>_1</v>
          </cell>
          <cell r="P1667">
            <v>1</v>
          </cell>
          <cell r="R1667">
            <v>1</v>
          </cell>
          <cell r="W1667">
            <v>1</v>
          </cell>
          <cell r="AF1667">
            <v>1</v>
          </cell>
          <cell r="AI1667">
            <v>1</v>
          </cell>
        </row>
        <row r="1668">
          <cell r="C1668" t="str">
            <v>IdeaPad S540-14IWL</v>
          </cell>
          <cell r="D1668" t="str">
            <v>Light (13"-14")</v>
          </cell>
          <cell r="E1668" t="str">
            <v>Consumer</v>
          </cell>
          <cell r="F1668" t="str">
            <v>Intel</v>
          </cell>
          <cell r="G1668" t="str">
            <v>Whiskey Lake</v>
          </cell>
          <cell r="H1668" t="str">
            <v>Int</v>
          </cell>
          <cell r="I1668">
            <v>14</v>
          </cell>
          <cell r="J1668" t="str">
            <v>1920x1080</v>
          </cell>
          <cell r="L1668" t="str">
            <v>Standard</v>
          </cell>
          <cell r="M1668" t="str">
            <v>_1</v>
          </cell>
          <cell r="P1668">
            <v>1</v>
          </cell>
          <cell r="R1668">
            <v>1</v>
          </cell>
          <cell r="W1668">
            <v>1</v>
          </cell>
          <cell r="AF1668">
            <v>1</v>
          </cell>
          <cell r="AI1668">
            <v>1</v>
          </cell>
        </row>
        <row r="1669">
          <cell r="C1669" t="str">
            <v>IdeaPad S540-15IML</v>
          </cell>
          <cell r="D1669" t="str">
            <v>Full Size LE (15"&gt;, Int GPU)</v>
          </cell>
          <cell r="E1669" t="str">
            <v>Consumer</v>
          </cell>
          <cell r="F1669" t="str">
            <v>Intel</v>
          </cell>
          <cell r="G1669" t="str">
            <v>Comet Lake</v>
          </cell>
          <cell r="H1669" t="str">
            <v>Int</v>
          </cell>
          <cell r="I1669">
            <v>15</v>
          </cell>
          <cell r="J1669" t="str">
            <v>1920x1080</v>
          </cell>
          <cell r="L1669" t="str">
            <v>Standard</v>
          </cell>
          <cell r="M1669" t="str">
            <v>_1</v>
          </cell>
          <cell r="N1669" t="str">
            <v>1 20</v>
          </cell>
          <cell r="P1669">
            <v>1</v>
          </cell>
          <cell r="R1669">
            <v>1</v>
          </cell>
          <cell r="X1669">
            <v>1</v>
          </cell>
          <cell r="AF1669">
            <v>1</v>
          </cell>
          <cell r="AH1669">
            <v>1</v>
          </cell>
        </row>
        <row r="1670">
          <cell r="C1670" t="str">
            <v>IdeaPad S540-15IWL</v>
          </cell>
          <cell r="D1670" t="str">
            <v>Full Size LE (15"&gt;, Int GPU)</v>
          </cell>
          <cell r="E1670" t="str">
            <v>Consumer</v>
          </cell>
          <cell r="F1670" t="str">
            <v>Intel</v>
          </cell>
          <cell r="G1670" t="str">
            <v>Whiskey Lake</v>
          </cell>
          <cell r="H1670" t="str">
            <v>Int</v>
          </cell>
          <cell r="I1670">
            <v>15</v>
          </cell>
          <cell r="J1670" t="str">
            <v>1920x1080</v>
          </cell>
          <cell r="L1670" t="str">
            <v>Standard</v>
          </cell>
          <cell r="M1670" t="str">
            <v>_1</v>
          </cell>
          <cell r="P1670">
            <v>1</v>
          </cell>
          <cell r="R1670">
            <v>1</v>
          </cell>
          <cell r="X1670">
            <v>1</v>
          </cell>
          <cell r="AF1670">
            <v>1</v>
          </cell>
          <cell r="AH1670">
            <v>1</v>
          </cell>
        </row>
        <row r="1671">
          <cell r="C1671" t="str">
            <v>IdeaPad S540-15IWL GTX</v>
          </cell>
          <cell r="D1671" t="str">
            <v>Full Size GM (15"&gt; Gamer GPU)</v>
          </cell>
          <cell r="E1671" t="str">
            <v>Consumer</v>
          </cell>
          <cell r="F1671" t="str">
            <v>Intel</v>
          </cell>
          <cell r="G1671" t="str">
            <v>Whiskey Lake</v>
          </cell>
          <cell r="H1671" t="str">
            <v>GTX1650</v>
          </cell>
          <cell r="I1671">
            <v>15</v>
          </cell>
          <cell r="J1671" t="str">
            <v>1920x1080</v>
          </cell>
          <cell r="L1671" t="str">
            <v>Standard</v>
          </cell>
          <cell r="M1671" t="str">
            <v>_2</v>
          </cell>
          <cell r="N1671" t="str">
            <v>2 20</v>
          </cell>
          <cell r="P1671">
            <v>1</v>
          </cell>
          <cell r="T1671">
            <v>1</v>
          </cell>
          <cell r="X1671">
            <v>1</v>
          </cell>
          <cell r="AG1671">
            <v>1</v>
          </cell>
          <cell r="AH1671">
            <v>1</v>
          </cell>
        </row>
        <row r="1672">
          <cell r="C1672" t="str">
            <v>IdeaPad Y700-14</v>
          </cell>
          <cell r="D1672" t="str">
            <v>Light (13"-14")</v>
          </cell>
          <cell r="E1672" t="str">
            <v>Consumer</v>
          </cell>
          <cell r="F1672" t="str">
            <v>Intel</v>
          </cell>
          <cell r="G1672" t="str">
            <v>Skylake</v>
          </cell>
          <cell r="H1672" t="str">
            <v>GT940</v>
          </cell>
          <cell r="I1672">
            <v>14</v>
          </cell>
          <cell r="J1672" t="str">
            <v>1920x1080</v>
          </cell>
          <cell r="K1672" t="str">
            <v>Touch</v>
          </cell>
          <cell r="L1672" t="str">
            <v>Standard</v>
          </cell>
          <cell r="M1672" t="str">
            <v>_1</v>
          </cell>
          <cell r="P1672">
            <v>1</v>
          </cell>
          <cell r="S1672">
            <v>1</v>
          </cell>
          <cell r="W1672">
            <v>1</v>
          </cell>
          <cell r="AA1672">
            <v>1</v>
          </cell>
          <cell r="AG1672">
            <v>1</v>
          </cell>
          <cell r="AI1672">
            <v>1</v>
          </cell>
        </row>
        <row r="1673">
          <cell r="C1673" t="str">
            <v>IdeaPad Y700-15</v>
          </cell>
          <cell r="D1673" t="str">
            <v>Full Size GM (15"&gt; Gamer GPU)</v>
          </cell>
          <cell r="E1673" t="str">
            <v>Consumer</v>
          </cell>
          <cell r="F1673" t="str">
            <v>Intel</v>
          </cell>
          <cell r="G1673" t="str">
            <v>Skylake</v>
          </cell>
          <cell r="H1673" t="str">
            <v>GTX950/GTX960</v>
          </cell>
          <cell r="I1673">
            <v>15</v>
          </cell>
          <cell r="J1673" t="str">
            <v>1920x1080</v>
          </cell>
          <cell r="L1673" t="str">
            <v>Standard</v>
          </cell>
          <cell r="M1673" t="str">
            <v>_1</v>
          </cell>
          <cell r="P1673">
            <v>1</v>
          </cell>
          <cell r="T1673">
            <v>1</v>
          </cell>
          <cell r="X1673">
            <v>1</v>
          </cell>
          <cell r="AG1673">
            <v>1</v>
          </cell>
        </row>
        <row r="1674">
          <cell r="C1674" t="str">
            <v>IdeaPad Y700-17</v>
          </cell>
          <cell r="D1674" t="str">
            <v>Full Size GM (15"&gt; Gamer GPU)</v>
          </cell>
          <cell r="E1674" t="str">
            <v>Consumer</v>
          </cell>
          <cell r="F1674" t="str">
            <v>Intel</v>
          </cell>
          <cell r="G1674" t="str">
            <v>Skylake</v>
          </cell>
          <cell r="H1674" t="str">
            <v>GTX960</v>
          </cell>
          <cell r="I1674">
            <v>17</v>
          </cell>
          <cell r="J1674" t="str">
            <v>1920x1080</v>
          </cell>
          <cell r="L1674" t="str">
            <v>Standard</v>
          </cell>
          <cell r="M1674" t="str">
            <v>_1</v>
          </cell>
          <cell r="P1674">
            <v>1</v>
          </cell>
          <cell r="T1674">
            <v>1</v>
          </cell>
          <cell r="Y1674">
            <v>1</v>
          </cell>
          <cell r="AG1674">
            <v>1</v>
          </cell>
        </row>
        <row r="1675">
          <cell r="C1675" t="str">
            <v>IdeaPad Y900-17</v>
          </cell>
          <cell r="D1675" t="str">
            <v>Full Size GM (15"&gt; Gamer GPU)</v>
          </cell>
          <cell r="E1675" t="str">
            <v>Consumer</v>
          </cell>
          <cell r="F1675" t="str">
            <v>Intel</v>
          </cell>
          <cell r="G1675" t="str">
            <v>Skylake</v>
          </cell>
          <cell r="H1675" t="str">
            <v>GTX980</v>
          </cell>
          <cell r="I1675">
            <v>17</v>
          </cell>
          <cell r="J1675" t="str">
            <v>1920x1080</v>
          </cell>
          <cell r="L1675" t="str">
            <v>Standard</v>
          </cell>
          <cell r="M1675" t="str">
            <v>_1</v>
          </cell>
          <cell r="P1675">
            <v>1</v>
          </cell>
          <cell r="T1675">
            <v>1</v>
          </cell>
          <cell r="Y1675">
            <v>1</v>
          </cell>
          <cell r="AG1675">
            <v>1</v>
          </cell>
        </row>
        <row r="1676">
          <cell r="C1676" t="str">
            <v>IdeaPad Y910-17</v>
          </cell>
          <cell r="D1676" t="str">
            <v>Full Size GM (15"&gt; Gamer GPU)</v>
          </cell>
          <cell r="E1676" t="str">
            <v>Consumer</v>
          </cell>
          <cell r="F1676" t="str">
            <v>Intel</v>
          </cell>
          <cell r="G1676" t="str">
            <v>Skylake</v>
          </cell>
          <cell r="H1676" t="str">
            <v>GTX1070</v>
          </cell>
          <cell r="I1676">
            <v>17</v>
          </cell>
          <cell r="J1676" t="str">
            <v>1920x1080</v>
          </cell>
          <cell r="L1676" t="str">
            <v>Standard</v>
          </cell>
          <cell r="M1676" t="str">
            <v>_1</v>
          </cell>
          <cell r="P1676">
            <v>1</v>
          </cell>
          <cell r="T1676">
            <v>1</v>
          </cell>
          <cell r="Y1676">
            <v>1</v>
          </cell>
          <cell r="AG1676">
            <v>1</v>
          </cell>
        </row>
        <row r="1677">
          <cell r="C1677" t="str">
            <v>Legion 5 15ARH05</v>
          </cell>
          <cell r="D1677" t="str">
            <v>Full Size GM (15"&gt; Gamer GPU)</v>
          </cell>
          <cell r="E1677" t="str">
            <v>Consumer</v>
          </cell>
          <cell r="F1677" t="str">
            <v>AMD</v>
          </cell>
          <cell r="G1677" t="str">
            <v>Renior-H</v>
          </cell>
          <cell r="H1677" t="str">
            <v>GTX1650/GTX1660</v>
          </cell>
          <cell r="I1677">
            <v>15</v>
          </cell>
          <cell r="J1677" t="str">
            <v>1920x1080</v>
          </cell>
          <cell r="L1677" t="str">
            <v>Standard</v>
          </cell>
          <cell r="M1677" t="str">
            <v>_6</v>
          </cell>
          <cell r="N1677" t="str">
            <v>6 20</v>
          </cell>
          <cell r="Q1677">
            <v>1</v>
          </cell>
          <cell r="T1677">
            <v>1</v>
          </cell>
          <cell r="X1677">
            <v>1</v>
          </cell>
          <cell r="AG1677">
            <v>1</v>
          </cell>
        </row>
        <row r="1678">
          <cell r="C1678" t="str">
            <v>Legion 5 17IMH05</v>
          </cell>
          <cell r="D1678" t="str">
            <v>Full Size GM (15"&gt; Gamer GPU)</v>
          </cell>
          <cell r="E1678" t="str">
            <v>Consumer</v>
          </cell>
          <cell r="F1678" t="str">
            <v>Intel</v>
          </cell>
          <cell r="G1678" t="str">
            <v>Comet Lake-H</v>
          </cell>
          <cell r="H1678" t="str">
            <v>GTX1660</v>
          </cell>
          <cell r="I1678">
            <v>17</v>
          </cell>
          <cell r="J1678" t="str">
            <v>1920x1080</v>
          </cell>
          <cell r="L1678" t="str">
            <v>Standard</v>
          </cell>
          <cell r="M1678" t="str">
            <v>_8</v>
          </cell>
          <cell r="N1678" t="str">
            <v>8 20</v>
          </cell>
          <cell r="Q1678">
            <v>1</v>
          </cell>
          <cell r="T1678">
            <v>1</v>
          </cell>
          <cell r="Y1678">
            <v>1</v>
          </cell>
          <cell r="AG1678">
            <v>1</v>
          </cell>
        </row>
        <row r="1679">
          <cell r="C1679" t="str">
            <v>Legion 5i 15IMH05</v>
          </cell>
          <cell r="D1679" t="str">
            <v>Full Size GM (15"&gt; Gamer GPU)</v>
          </cell>
          <cell r="E1679" t="str">
            <v>Consumer</v>
          </cell>
          <cell r="F1679" t="str">
            <v>Intel</v>
          </cell>
          <cell r="G1679" t="str">
            <v>Comet Lake-H</v>
          </cell>
          <cell r="H1679" t="str">
            <v>GTX1650/GTX1660/RTX2060</v>
          </cell>
          <cell r="I1679">
            <v>15</v>
          </cell>
          <cell r="J1679" t="str">
            <v>1920x1080</v>
          </cell>
          <cell r="L1679" t="str">
            <v>Standard</v>
          </cell>
          <cell r="M1679" t="str">
            <v>_7</v>
          </cell>
          <cell r="N1679" t="str">
            <v>7 20</v>
          </cell>
          <cell r="Q1679">
            <v>1</v>
          </cell>
          <cell r="T1679">
            <v>1</v>
          </cell>
          <cell r="X1679">
            <v>1</v>
          </cell>
          <cell r="AG1679">
            <v>1</v>
          </cell>
        </row>
        <row r="1680">
          <cell r="C1680" t="str">
            <v>Legion 5Pi 15IMH05</v>
          </cell>
          <cell r="D1680" t="str">
            <v>Full Size GM (15"&gt; Gamer GPU)</v>
          </cell>
          <cell r="E1680" t="str">
            <v>Consumer</v>
          </cell>
          <cell r="F1680" t="str">
            <v>Intel</v>
          </cell>
          <cell r="G1680" t="str">
            <v>Comet Lake-H</v>
          </cell>
          <cell r="H1680" t="str">
            <v>GTX1650/GTX1660</v>
          </cell>
          <cell r="I1680">
            <v>15</v>
          </cell>
          <cell r="J1680" t="str">
            <v>1920x1080</v>
          </cell>
          <cell r="L1680" t="str">
            <v>Standard</v>
          </cell>
          <cell r="M1680" t="str">
            <v>_6</v>
          </cell>
          <cell r="N1680" t="str">
            <v>6 20</v>
          </cell>
          <cell r="Q1680">
            <v>1</v>
          </cell>
          <cell r="T1680">
            <v>1</v>
          </cell>
          <cell r="X1680">
            <v>1</v>
          </cell>
          <cell r="AG1680">
            <v>1</v>
          </cell>
        </row>
        <row r="1681">
          <cell r="C1681" t="str">
            <v>Legion 5 15ACH6H</v>
          </cell>
          <cell r="D1681" t="str">
            <v>Full Size GM (15"&gt; Gamer GPU)</v>
          </cell>
          <cell r="E1681" t="str">
            <v>Consumer</v>
          </cell>
          <cell r="F1681" t="str">
            <v>AMD</v>
          </cell>
          <cell r="G1681" t="str">
            <v>Cezanne-H</v>
          </cell>
          <cell r="H1681" t="str">
            <v>RTX3060/RTX3070</v>
          </cell>
          <cell r="I1681">
            <v>15</v>
          </cell>
          <cell r="J1681" t="str">
            <v>2560x1600</v>
          </cell>
          <cell r="L1681" t="str">
            <v>Standard</v>
          </cell>
          <cell r="M1681" t="str">
            <v>_16</v>
          </cell>
          <cell r="Q1681">
            <v>1</v>
          </cell>
          <cell r="T1681">
            <v>1</v>
          </cell>
          <cell r="X1681">
            <v>1</v>
          </cell>
          <cell r="AG1681">
            <v>1</v>
          </cell>
        </row>
        <row r="1682">
          <cell r="C1682" t="str">
            <v>Legion 5 17ARH05H</v>
          </cell>
          <cell r="D1682" t="str">
            <v>Full Size GM (15"&gt; Gamer GPU)</v>
          </cell>
          <cell r="E1682" t="str">
            <v>Consumer</v>
          </cell>
          <cell r="F1682" t="str">
            <v>AMD</v>
          </cell>
          <cell r="G1682" t="str">
            <v>Renior-H</v>
          </cell>
          <cell r="H1682" t="str">
            <v>GTX1660/RTX2060</v>
          </cell>
          <cell r="I1682">
            <v>17</v>
          </cell>
          <cell r="J1682" t="str">
            <v>1920x1080</v>
          </cell>
          <cell r="L1682" t="str">
            <v>Standard</v>
          </cell>
          <cell r="M1682" t="str">
            <v>_14</v>
          </cell>
          <cell r="Q1682">
            <v>1</v>
          </cell>
          <cell r="T1682">
            <v>1</v>
          </cell>
          <cell r="X1682">
            <v>1</v>
          </cell>
          <cell r="AG1682">
            <v>1</v>
          </cell>
          <cell r="AH1682">
            <v>1</v>
          </cell>
        </row>
        <row r="1683">
          <cell r="C1683" t="str">
            <v>Legion 7i 15IMH05</v>
          </cell>
          <cell r="D1683" t="str">
            <v>Full Size GM (15"&gt; Gamer GPU)</v>
          </cell>
          <cell r="E1683" t="str">
            <v>Consumer</v>
          </cell>
          <cell r="F1683" t="str">
            <v>Intel</v>
          </cell>
          <cell r="G1683" t="str">
            <v>Comet Lake-H</v>
          </cell>
          <cell r="H1683" t="str">
            <v>RTX2060/RTX2070/RTX2080</v>
          </cell>
          <cell r="I1683">
            <v>15</v>
          </cell>
          <cell r="J1683" t="str">
            <v>1920x1080</v>
          </cell>
          <cell r="L1683" t="str">
            <v>Standard</v>
          </cell>
          <cell r="M1683" t="str">
            <v>_7</v>
          </cell>
          <cell r="N1683" t="str">
            <v>7 20</v>
          </cell>
          <cell r="Q1683">
            <v>1</v>
          </cell>
          <cell r="T1683">
            <v>1</v>
          </cell>
          <cell r="X1683">
            <v>1</v>
          </cell>
          <cell r="AG1683">
            <v>1</v>
          </cell>
        </row>
        <row r="1684">
          <cell r="C1684" t="str">
            <v>Legion 7i 15IMHG05</v>
          </cell>
          <cell r="D1684" t="str">
            <v>Full Size GM (15"&gt; Gamer GPU)</v>
          </cell>
          <cell r="E1684" t="str">
            <v>Consumer</v>
          </cell>
          <cell r="F1684" t="str">
            <v>Intel</v>
          </cell>
          <cell r="G1684" t="str">
            <v>Comet Lake-H</v>
          </cell>
          <cell r="H1684" t="str">
            <v>RTX2070/RTX2080</v>
          </cell>
          <cell r="I1684">
            <v>15</v>
          </cell>
          <cell r="J1684" t="str">
            <v>1920x1080</v>
          </cell>
          <cell r="L1684" t="str">
            <v>Standard</v>
          </cell>
          <cell r="M1684" t="str">
            <v>_9</v>
          </cell>
          <cell r="N1684" t="str">
            <v>7 20</v>
          </cell>
          <cell r="Q1684">
            <v>1</v>
          </cell>
          <cell r="T1684">
            <v>1</v>
          </cell>
          <cell r="X1684">
            <v>1</v>
          </cell>
          <cell r="AG1684">
            <v>1</v>
          </cell>
        </row>
        <row r="1685">
          <cell r="C1685" t="str">
            <v>Legion 7 16ACH6H</v>
          </cell>
          <cell r="D1685" t="str">
            <v>Full Size GM (15"&gt; Gamer GPU)</v>
          </cell>
          <cell r="E1685" t="str">
            <v>Consumer</v>
          </cell>
          <cell r="F1685" t="str">
            <v>AMD</v>
          </cell>
          <cell r="G1685" t="str">
            <v>Cezanne-H</v>
          </cell>
          <cell r="H1685" t="str">
            <v>RTX3060, RTX3080</v>
          </cell>
          <cell r="I1685">
            <v>16</v>
          </cell>
          <cell r="J1685" t="str">
            <v>2560x1600</v>
          </cell>
          <cell r="L1685" t="str">
            <v>Standard</v>
          </cell>
          <cell r="M1685" t="str">
            <v>_17</v>
          </cell>
          <cell r="Q1685">
            <v>1</v>
          </cell>
          <cell r="T1685">
            <v>1</v>
          </cell>
          <cell r="Y1685">
            <v>1</v>
          </cell>
          <cell r="AG1685">
            <v>1</v>
          </cell>
        </row>
        <row r="1686">
          <cell r="C1686" t="str">
            <v>Legion Creator 7i 15IMH05</v>
          </cell>
          <cell r="D1686" t="str">
            <v>Full Size GM (15"&gt; Gamer GPU)</v>
          </cell>
          <cell r="E1686" t="str">
            <v>Consumer</v>
          </cell>
          <cell r="F1686" t="str">
            <v>Intel</v>
          </cell>
          <cell r="G1686" t="str">
            <v>Comet Lake-H</v>
          </cell>
          <cell r="H1686" t="str">
            <v>RTX2060</v>
          </cell>
          <cell r="I1686">
            <v>15</v>
          </cell>
          <cell r="J1686" t="str">
            <v>1920x1080</v>
          </cell>
          <cell r="L1686" t="str">
            <v>Standard</v>
          </cell>
          <cell r="M1686" t="str">
            <v>_14</v>
          </cell>
          <cell r="Q1686">
            <v>1</v>
          </cell>
          <cell r="T1686">
            <v>1</v>
          </cell>
          <cell r="X1686">
            <v>1</v>
          </cell>
          <cell r="AG1686">
            <v>1</v>
          </cell>
        </row>
        <row r="1687">
          <cell r="C1687" t="str">
            <v>Legion Slim 7i 15IMH5</v>
          </cell>
          <cell r="D1687" t="str">
            <v>Full Size GM (15"&gt; Gamer GPU)</v>
          </cell>
          <cell r="E1687" t="str">
            <v>Consumer</v>
          </cell>
          <cell r="F1687" t="str">
            <v>Intel</v>
          </cell>
          <cell r="G1687" t="str">
            <v>Comet Lake-H</v>
          </cell>
          <cell r="H1687" t="str">
            <v>RTX2060</v>
          </cell>
          <cell r="I1687">
            <v>15</v>
          </cell>
          <cell r="J1687" t="str">
            <v>1920x1080</v>
          </cell>
          <cell r="L1687" t="str">
            <v>Standard</v>
          </cell>
          <cell r="M1687" t="str">
            <v>_14</v>
          </cell>
          <cell r="Q1687">
            <v>1</v>
          </cell>
          <cell r="T1687">
            <v>1</v>
          </cell>
          <cell r="X1687">
            <v>1</v>
          </cell>
          <cell r="AG1687">
            <v>1</v>
          </cell>
        </row>
        <row r="1688">
          <cell r="C1688" t="str">
            <v>Legion Y520-15</v>
          </cell>
          <cell r="D1688" t="str">
            <v>Full Size GM (15"&gt; Gamer GPU)</v>
          </cell>
          <cell r="E1688" t="str">
            <v>Consumer</v>
          </cell>
          <cell r="F1688" t="str">
            <v>Intel</v>
          </cell>
          <cell r="G1688" t="str">
            <v>Skylake</v>
          </cell>
          <cell r="H1688" t="str">
            <v>GTX1050</v>
          </cell>
          <cell r="I1688">
            <v>15</v>
          </cell>
          <cell r="J1688" t="str">
            <v>1920x1080</v>
          </cell>
          <cell r="L1688" t="str">
            <v>Standard</v>
          </cell>
          <cell r="M1688" t="str">
            <v>_1</v>
          </cell>
          <cell r="P1688">
            <v>1</v>
          </cell>
          <cell r="T1688">
            <v>1</v>
          </cell>
          <cell r="X1688">
            <v>1</v>
          </cell>
          <cell r="AG1688">
            <v>1</v>
          </cell>
        </row>
        <row r="1689">
          <cell r="C1689" t="str">
            <v>Legion Y520-15 (K)</v>
          </cell>
          <cell r="D1689" t="str">
            <v>Full Size GM (15"&gt; Gamer GPU)</v>
          </cell>
          <cell r="E1689" t="str">
            <v>Consumer</v>
          </cell>
          <cell r="F1689" t="str">
            <v>Intel</v>
          </cell>
          <cell r="G1689" t="str">
            <v>Kaby Lake</v>
          </cell>
          <cell r="H1689" t="str">
            <v>GTX1050/GTX1060/RX560</v>
          </cell>
          <cell r="I1689">
            <v>15</v>
          </cell>
          <cell r="J1689" t="str">
            <v>1920x1080</v>
          </cell>
          <cell r="L1689" t="str">
            <v>Standard</v>
          </cell>
          <cell r="M1689" t="str">
            <v>_3</v>
          </cell>
          <cell r="P1689">
            <v>1</v>
          </cell>
          <cell r="T1689">
            <v>1</v>
          </cell>
          <cell r="X1689">
            <v>1</v>
          </cell>
          <cell r="AG1689">
            <v>1</v>
          </cell>
        </row>
        <row r="1690">
          <cell r="C1690" t="str">
            <v>Legion Y530-15ICH</v>
          </cell>
          <cell r="D1690" t="str">
            <v>Full Size GM (15"&gt; Gamer GPU)</v>
          </cell>
          <cell r="E1690" t="str">
            <v>Consumer</v>
          </cell>
          <cell r="F1690" t="str">
            <v>Intel</v>
          </cell>
          <cell r="G1690" t="str">
            <v>Coffee Lake</v>
          </cell>
          <cell r="H1690" t="str">
            <v>GTX1050/GTX1050 Ti</v>
          </cell>
          <cell r="I1690">
            <v>15</v>
          </cell>
          <cell r="J1690" t="str">
            <v>1920x1080</v>
          </cell>
          <cell r="L1690" t="str">
            <v>Standard</v>
          </cell>
          <cell r="M1690" t="str">
            <v>_1</v>
          </cell>
          <cell r="Q1690">
            <v>1</v>
          </cell>
          <cell r="T1690">
            <v>1</v>
          </cell>
          <cell r="X1690">
            <v>1</v>
          </cell>
          <cell r="AG1690">
            <v>1</v>
          </cell>
        </row>
        <row r="1691">
          <cell r="C1691" t="str">
            <v>Legion Y540-15IRH</v>
          </cell>
          <cell r="D1691" t="str">
            <v>Full Size GM (15"&gt; Gamer GPU)</v>
          </cell>
          <cell r="E1691" t="str">
            <v>Consumer</v>
          </cell>
          <cell r="F1691" t="str">
            <v>Intel</v>
          </cell>
          <cell r="G1691" t="str">
            <v>Coffee Lake</v>
          </cell>
          <cell r="H1691" t="str">
            <v>GTX1660</v>
          </cell>
          <cell r="I1691">
            <v>15</v>
          </cell>
          <cell r="J1691" t="str">
            <v>1920x1080</v>
          </cell>
          <cell r="L1691" t="str">
            <v>Standard</v>
          </cell>
          <cell r="M1691" t="str">
            <v>_1</v>
          </cell>
          <cell r="Q1691">
            <v>1</v>
          </cell>
          <cell r="T1691">
            <v>1</v>
          </cell>
          <cell r="X1691">
            <v>1</v>
          </cell>
          <cell r="AG1691">
            <v>1</v>
          </cell>
        </row>
        <row r="1692">
          <cell r="C1692" t="str">
            <v>Legion Y540-17IRH</v>
          </cell>
          <cell r="D1692" t="str">
            <v>Full Size GM (15"&gt; Gamer GPU)</v>
          </cell>
          <cell r="E1692" t="str">
            <v>Consumer</v>
          </cell>
          <cell r="F1692" t="str">
            <v>Intel</v>
          </cell>
          <cell r="G1692" t="str">
            <v>Coffee Lake</v>
          </cell>
          <cell r="H1692" t="str">
            <v>GTX1650/GTX1660/RTX2060</v>
          </cell>
          <cell r="I1692">
            <v>17</v>
          </cell>
          <cell r="J1692" t="str">
            <v>1920x1080</v>
          </cell>
          <cell r="L1692" t="str">
            <v>Standard</v>
          </cell>
          <cell r="M1692" t="str">
            <v>_1</v>
          </cell>
          <cell r="Q1692">
            <v>1</v>
          </cell>
          <cell r="T1692">
            <v>1</v>
          </cell>
          <cell r="Y1692">
            <v>1</v>
          </cell>
          <cell r="AG1692">
            <v>1</v>
          </cell>
        </row>
        <row r="1693">
          <cell r="C1693" t="str">
            <v>Legion Y545</v>
          </cell>
          <cell r="D1693" t="str">
            <v>Full Size GM (15"&gt; Gamer GPU)</v>
          </cell>
          <cell r="E1693" t="str">
            <v>Consumer</v>
          </cell>
          <cell r="F1693" t="str">
            <v>Intel</v>
          </cell>
          <cell r="G1693" t="str">
            <v>Coffee Lake</v>
          </cell>
          <cell r="H1693" t="str">
            <v>GTX1650 Ti</v>
          </cell>
          <cell r="I1693">
            <v>15</v>
          </cell>
          <cell r="J1693" t="str">
            <v>1920x1080</v>
          </cell>
          <cell r="L1693" t="str">
            <v>Standard</v>
          </cell>
          <cell r="M1693" t="str">
            <v>_1</v>
          </cell>
          <cell r="Q1693">
            <v>1</v>
          </cell>
          <cell r="T1693">
            <v>1</v>
          </cell>
          <cell r="X1693">
            <v>1</v>
          </cell>
          <cell r="AG1693">
            <v>1</v>
          </cell>
        </row>
        <row r="1694">
          <cell r="C1694" t="str">
            <v>Legion Y720-15</v>
          </cell>
          <cell r="D1694" t="str">
            <v>Full Size GM (15"&gt; Gamer GPU)</v>
          </cell>
          <cell r="E1694" t="str">
            <v>Consumer</v>
          </cell>
          <cell r="F1694" t="str">
            <v>Intel</v>
          </cell>
          <cell r="G1694" t="str">
            <v>Kaby Lake</v>
          </cell>
          <cell r="H1694" t="str">
            <v>GTX1060</v>
          </cell>
          <cell r="I1694">
            <v>15</v>
          </cell>
          <cell r="J1694" t="str">
            <v>1920x1080</v>
          </cell>
          <cell r="L1694" t="str">
            <v>Standard</v>
          </cell>
          <cell r="M1694" t="str">
            <v>_1</v>
          </cell>
          <cell r="P1694">
            <v>1</v>
          </cell>
          <cell r="T1694">
            <v>1</v>
          </cell>
          <cell r="X1694">
            <v>1</v>
          </cell>
          <cell r="AG1694">
            <v>1</v>
          </cell>
        </row>
        <row r="1695">
          <cell r="C1695" t="str">
            <v>Legion Y730-15ICH</v>
          </cell>
          <cell r="D1695" t="str">
            <v>Full Size GM (15"&gt; Gamer GPU)</v>
          </cell>
          <cell r="E1695" t="str">
            <v>Consumer</v>
          </cell>
          <cell r="F1695" t="str">
            <v>Intel</v>
          </cell>
          <cell r="G1695" t="str">
            <v>Coffee Lake</v>
          </cell>
          <cell r="H1695" t="str">
            <v>GTX1050 Ti</v>
          </cell>
          <cell r="I1695">
            <v>15</v>
          </cell>
          <cell r="J1695" t="str">
            <v>1920x1080</v>
          </cell>
          <cell r="L1695" t="str">
            <v>Standard</v>
          </cell>
          <cell r="M1695" t="str">
            <v>_1</v>
          </cell>
          <cell r="Q1695">
            <v>1</v>
          </cell>
          <cell r="T1695">
            <v>1</v>
          </cell>
          <cell r="X1695">
            <v>1</v>
          </cell>
          <cell r="AG1695">
            <v>1</v>
          </cell>
        </row>
        <row r="1696">
          <cell r="C1696" t="str">
            <v>Legion Y730-15IWL</v>
          </cell>
          <cell r="D1696" t="str">
            <v>Full Size GM (15"&gt; Gamer GPU)</v>
          </cell>
          <cell r="E1696" t="str">
            <v>Consumer</v>
          </cell>
          <cell r="F1696" t="str">
            <v>Intel</v>
          </cell>
          <cell r="G1696" t="str">
            <v>Whiskey Lake</v>
          </cell>
          <cell r="H1696" t="str">
            <v>GTX1050</v>
          </cell>
          <cell r="I1696">
            <v>15</v>
          </cell>
          <cell r="J1696" t="str">
            <v>1920x1080</v>
          </cell>
          <cell r="K1696" t="str">
            <v>Touch</v>
          </cell>
          <cell r="L1696" t="str">
            <v>Standard</v>
          </cell>
          <cell r="M1696" t="str">
            <v>_1</v>
          </cell>
          <cell r="P1696">
            <v>1</v>
          </cell>
          <cell r="T1696">
            <v>1</v>
          </cell>
          <cell r="X1696">
            <v>1</v>
          </cell>
          <cell r="AG1696">
            <v>1</v>
          </cell>
        </row>
        <row r="1697">
          <cell r="C1697" t="str">
            <v>Legion Y730-17ICH</v>
          </cell>
          <cell r="D1697" t="str">
            <v>Full Size GM (15"&gt; Gamer GPU)</v>
          </cell>
          <cell r="E1697" t="str">
            <v>Consumer</v>
          </cell>
          <cell r="F1697" t="str">
            <v>Intel</v>
          </cell>
          <cell r="G1697" t="str">
            <v>Coffee Lake</v>
          </cell>
          <cell r="H1697" t="str">
            <v>GTX1050 Ti</v>
          </cell>
          <cell r="I1697">
            <v>17</v>
          </cell>
          <cell r="J1697" t="str">
            <v>1920x1080</v>
          </cell>
          <cell r="L1697" t="str">
            <v>Standard</v>
          </cell>
          <cell r="M1697" t="str">
            <v>_1</v>
          </cell>
          <cell r="Q1697">
            <v>1</v>
          </cell>
          <cell r="T1697">
            <v>1</v>
          </cell>
          <cell r="Y1697">
            <v>1</v>
          </cell>
          <cell r="AG1697">
            <v>1</v>
          </cell>
        </row>
        <row r="1698">
          <cell r="C1698" t="str">
            <v>Legion Y740-15ICHG</v>
          </cell>
          <cell r="D1698" t="str">
            <v>Full Size GM (15"&gt; Gamer GPU)</v>
          </cell>
          <cell r="E1698" t="str">
            <v>Consumer</v>
          </cell>
          <cell r="F1698" t="str">
            <v>Intel</v>
          </cell>
          <cell r="G1698" t="str">
            <v>Coffee Lake</v>
          </cell>
          <cell r="H1698" t="str">
            <v>RTX2060/RTX2070</v>
          </cell>
          <cell r="I1698">
            <v>15</v>
          </cell>
          <cell r="J1698" t="str">
            <v>1920x1080</v>
          </cell>
          <cell r="L1698" t="str">
            <v>Standard</v>
          </cell>
          <cell r="M1698" t="str">
            <v>_1</v>
          </cell>
          <cell r="Q1698">
            <v>1</v>
          </cell>
          <cell r="T1698">
            <v>1</v>
          </cell>
          <cell r="X1698">
            <v>1</v>
          </cell>
          <cell r="AG1698">
            <v>1</v>
          </cell>
        </row>
        <row r="1699">
          <cell r="C1699" t="str">
            <v>Legion Y740-15IRH</v>
          </cell>
          <cell r="D1699" t="str">
            <v>Full Size GM (15"&gt; Gamer GPU)</v>
          </cell>
          <cell r="E1699" t="str">
            <v>Consumer</v>
          </cell>
          <cell r="F1699" t="str">
            <v>Intel</v>
          </cell>
          <cell r="G1699" t="str">
            <v>Coffee Lake</v>
          </cell>
          <cell r="H1699" t="str">
            <v>GTX1660/RTX2060/RTX2070/RTX2080</v>
          </cell>
          <cell r="I1699">
            <v>15</v>
          </cell>
          <cell r="J1699" t="str">
            <v>1920x1080</v>
          </cell>
          <cell r="L1699" t="str">
            <v>Standard</v>
          </cell>
          <cell r="M1699" t="str">
            <v>_4</v>
          </cell>
          <cell r="Q1699">
            <v>1</v>
          </cell>
          <cell r="T1699">
            <v>1</v>
          </cell>
          <cell r="X1699">
            <v>1</v>
          </cell>
          <cell r="AG1699">
            <v>1</v>
          </cell>
        </row>
        <row r="1700">
          <cell r="C1700" t="str">
            <v>Legion Y740-17ICHG</v>
          </cell>
          <cell r="D1700" t="str">
            <v>Full Size GM (15"&gt; Gamer GPU)</v>
          </cell>
          <cell r="E1700" t="str">
            <v>Consumer</v>
          </cell>
          <cell r="F1700" t="str">
            <v>Intel</v>
          </cell>
          <cell r="G1700" t="str">
            <v>Coffee Lake</v>
          </cell>
          <cell r="H1700" t="str">
            <v>RTX2060/RTX2070</v>
          </cell>
          <cell r="I1700">
            <v>17</v>
          </cell>
          <cell r="J1700" t="str">
            <v>1920x1080</v>
          </cell>
          <cell r="L1700" t="str">
            <v>Standard</v>
          </cell>
          <cell r="M1700" t="str">
            <v>_1</v>
          </cell>
          <cell r="Q1700">
            <v>1</v>
          </cell>
          <cell r="T1700">
            <v>1</v>
          </cell>
          <cell r="Y1700">
            <v>1</v>
          </cell>
          <cell r="AG1700">
            <v>1</v>
          </cell>
        </row>
        <row r="1701">
          <cell r="C1701" t="str">
            <v>Legion Y740-17IRH</v>
          </cell>
          <cell r="D1701" t="str">
            <v>Full Size GM (15"&gt; Gamer GPU)</v>
          </cell>
          <cell r="E1701" t="str">
            <v>Consumer</v>
          </cell>
          <cell r="F1701" t="str">
            <v>Intel</v>
          </cell>
          <cell r="G1701" t="str">
            <v>Coffee Lake</v>
          </cell>
          <cell r="H1701" t="str">
            <v>GTX1660/RTX2060/RTX2070/RTX2080</v>
          </cell>
          <cell r="I1701">
            <v>17</v>
          </cell>
          <cell r="J1701" t="str">
            <v>1920x1080</v>
          </cell>
          <cell r="L1701" t="str">
            <v>Standard</v>
          </cell>
          <cell r="M1701" t="str">
            <v>_4</v>
          </cell>
          <cell r="Q1701">
            <v>1</v>
          </cell>
          <cell r="T1701">
            <v>1</v>
          </cell>
          <cell r="Y1701">
            <v>1</v>
          </cell>
          <cell r="AG1701">
            <v>1</v>
          </cell>
        </row>
        <row r="1702">
          <cell r="C1702" t="str">
            <v>Legion Y920-17</v>
          </cell>
          <cell r="D1702" t="str">
            <v>Full Size GM (15"&gt; Gamer GPU)</v>
          </cell>
          <cell r="E1702" t="str">
            <v>Consumer</v>
          </cell>
          <cell r="F1702" t="str">
            <v>Intel</v>
          </cell>
          <cell r="G1702" t="str">
            <v>Kaby Lake</v>
          </cell>
          <cell r="H1702" t="str">
            <v>GTX1070</v>
          </cell>
          <cell r="I1702">
            <v>17</v>
          </cell>
          <cell r="J1702" t="str">
            <v>1920x1080</v>
          </cell>
          <cell r="L1702" t="str">
            <v>Standard</v>
          </cell>
          <cell r="M1702" t="str">
            <v>_1</v>
          </cell>
          <cell r="P1702">
            <v>1</v>
          </cell>
          <cell r="T1702">
            <v>1</v>
          </cell>
          <cell r="Y1702">
            <v>1</v>
          </cell>
          <cell r="AG1702">
            <v>1</v>
          </cell>
        </row>
        <row r="1703">
          <cell r="C1703" t="str">
            <v>Slim 1-11AST</v>
          </cell>
          <cell r="D1703" t="str">
            <v>Mini (&lt;12")</v>
          </cell>
          <cell r="E1703" t="str">
            <v>Consumer</v>
          </cell>
          <cell r="F1703" t="str">
            <v>AMD</v>
          </cell>
          <cell r="G1703" t="str">
            <v>Stoney Ridge</v>
          </cell>
          <cell r="H1703" t="str">
            <v>Int</v>
          </cell>
          <cell r="I1703">
            <v>11</v>
          </cell>
          <cell r="J1703" t="str">
            <v>1366x768</v>
          </cell>
          <cell r="L1703" t="str">
            <v>Standard</v>
          </cell>
          <cell r="M1703" t="str">
            <v>_1</v>
          </cell>
          <cell r="O1703">
            <v>1</v>
          </cell>
          <cell r="R1703">
            <v>1</v>
          </cell>
          <cell r="V1703">
            <v>1</v>
          </cell>
          <cell r="AE1703">
            <v>1</v>
          </cell>
        </row>
        <row r="1704">
          <cell r="C1704" t="str">
            <v>Slim 1-14AST</v>
          </cell>
          <cell r="D1704" t="str">
            <v>Light (13"-14")</v>
          </cell>
          <cell r="E1704" t="str">
            <v>Consumer</v>
          </cell>
          <cell r="F1704" t="str">
            <v>AMD</v>
          </cell>
          <cell r="G1704" t="str">
            <v>Stoney Ridge</v>
          </cell>
          <cell r="H1704" t="str">
            <v>Int</v>
          </cell>
          <cell r="I1704">
            <v>14</v>
          </cell>
          <cell r="J1704" t="str">
            <v>1920x1080</v>
          </cell>
          <cell r="L1704" t="str">
            <v>Standard</v>
          </cell>
          <cell r="M1704" t="str">
            <v>_1</v>
          </cell>
          <cell r="O1704">
            <v>1</v>
          </cell>
          <cell r="R1704">
            <v>1</v>
          </cell>
          <cell r="W1704">
            <v>1</v>
          </cell>
          <cell r="AE1704">
            <v>1</v>
          </cell>
          <cell r="AF1704">
            <v>1</v>
          </cell>
        </row>
        <row r="1705">
          <cell r="C1705" t="str">
            <v>Thinkbook 13s-IML</v>
          </cell>
          <cell r="D1705" t="str">
            <v>Light (13"-14")</v>
          </cell>
          <cell r="E1705" t="str">
            <v>Commercial</v>
          </cell>
          <cell r="F1705" t="str">
            <v>Intel</v>
          </cell>
          <cell r="G1705" t="str">
            <v>Comet Lake</v>
          </cell>
          <cell r="H1705" t="str">
            <v>Int</v>
          </cell>
          <cell r="I1705">
            <v>13</v>
          </cell>
          <cell r="J1705" t="str">
            <v>1920x1080</v>
          </cell>
          <cell r="L1705" t="str">
            <v>Standard</v>
          </cell>
          <cell r="M1705" t="str">
            <v>_1</v>
          </cell>
          <cell r="N1705" t="str">
            <v>1 20</v>
          </cell>
          <cell r="P1705">
            <v>1</v>
          </cell>
          <cell r="R1705">
            <v>1</v>
          </cell>
          <cell r="W1705">
            <v>1</v>
          </cell>
          <cell r="AC1705">
            <v>1</v>
          </cell>
          <cell r="AE1705">
            <v>1</v>
          </cell>
          <cell r="AI1705">
            <v>1</v>
          </cell>
        </row>
        <row r="1706">
          <cell r="C1706" t="str">
            <v>Thinkbook 13s-IWL</v>
          </cell>
          <cell r="D1706" t="str">
            <v>Light (13"-14")</v>
          </cell>
          <cell r="E1706" t="str">
            <v>Commercial</v>
          </cell>
          <cell r="F1706" t="str">
            <v>Intel</v>
          </cell>
          <cell r="G1706" t="str">
            <v>Whiskey Lake</v>
          </cell>
          <cell r="H1706" t="str">
            <v>Int</v>
          </cell>
          <cell r="I1706">
            <v>13</v>
          </cell>
          <cell r="J1706" t="str">
            <v>1366x768</v>
          </cell>
          <cell r="L1706" t="str">
            <v>Standard</v>
          </cell>
          <cell r="M1706" t="str">
            <v>_1</v>
          </cell>
          <cell r="P1706">
            <v>1</v>
          </cell>
          <cell r="R1706">
            <v>1</v>
          </cell>
          <cell r="W1706">
            <v>1</v>
          </cell>
          <cell r="AC1706">
            <v>1</v>
          </cell>
          <cell r="AE1706">
            <v>1</v>
          </cell>
          <cell r="AI1706">
            <v>1</v>
          </cell>
        </row>
        <row r="1707">
          <cell r="C1707" t="str">
            <v>Thinkbook 13s-ITL G2</v>
          </cell>
          <cell r="D1707" t="str">
            <v>Light (13"-14")</v>
          </cell>
          <cell r="E1707" t="str">
            <v>Commercial</v>
          </cell>
          <cell r="F1707" t="str">
            <v>Intel</v>
          </cell>
          <cell r="G1707" t="str">
            <v>Tiger Lake</v>
          </cell>
          <cell r="H1707" t="str">
            <v>Int</v>
          </cell>
          <cell r="I1707">
            <v>13</v>
          </cell>
          <cell r="J1707" t="str">
            <v>1920x1200/2560x1600</v>
          </cell>
          <cell r="L1707" t="str">
            <v>Standard</v>
          </cell>
          <cell r="M1707" t="str">
            <v>_12</v>
          </cell>
          <cell r="P1707">
            <v>1</v>
          </cell>
          <cell r="R1707">
            <v>1</v>
          </cell>
          <cell r="W1707">
            <v>1</v>
          </cell>
          <cell r="AC1707">
            <v>1</v>
          </cell>
          <cell r="AE1707">
            <v>1</v>
          </cell>
          <cell r="AI1707">
            <v>1</v>
          </cell>
        </row>
        <row r="1708">
          <cell r="C1708" t="str">
            <v>Thinkbook 14-IIL</v>
          </cell>
          <cell r="D1708" t="str">
            <v>Light (13"-14")</v>
          </cell>
          <cell r="E1708" t="str">
            <v>Commercial</v>
          </cell>
          <cell r="F1708" t="str">
            <v>Intel</v>
          </cell>
          <cell r="G1708" t="str">
            <v>Comet Lake</v>
          </cell>
          <cell r="H1708" t="str">
            <v>Int</v>
          </cell>
          <cell r="I1708">
            <v>14</v>
          </cell>
          <cell r="J1708" t="str">
            <v>1920x1080</v>
          </cell>
          <cell r="L1708" t="str">
            <v>Standard</v>
          </cell>
          <cell r="M1708" t="str">
            <v>_3</v>
          </cell>
          <cell r="N1708" t="str">
            <v>3 20</v>
          </cell>
          <cell r="P1708">
            <v>1</v>
          </cell>
          <cell r="R1708">
            <v>1</v>
          </cell>
          <cell r="W1708">
            <v>1</v>
          </cell>
          <cell r="AC1708">
            <v>1</v>
          </cell>
          <cell r="AF1708">
            <v>1</v>
          </cell>
          <cell r="AI1708">
            <v>1</v>
          </cell>
        </row>
        <row r="1709">
          <cell r="C1709" t="str">
            <v>Thinkbook 14-IML</v>
          </cell>
          <cell r="D1709" t="str">
            <v>Light (13"-14")</v>
          </cell>
          <cell r="E1709" t="str">
            <v>Commercial</v>
          </cell>
          <cell r="F1709" t="str">
            <v>Intel</v>
          </cell>
          <cell r="G1709" t="str">
            <v>Comet Lake</v>
          </cell>
          <cell r="H1709" t="str">
            <v>Int</v>
          </cell>
          <cell r="I1709">
            <v>14</v>
          </cell>
          <cell r="J1709" t="str">
            <v>1920x1080</v>
          </cell>
          <cell r="L1709" t="str">
            <v>Standard</v>
          </cell>
          <cell r="M1709" t="str">
            <v>_1</v>
          </cell>
          <cell r="P1709">
            <v>1</v>
          </cell>
          <cell r="R1709">
            <v>1</v>
          </cell>
          <cell r="W1709">
            <v>1</v>
          </cell>
          <cell r="AC1709">
            <v>1</v>
          </cell>
          <cell r="AF1709">
            <v>1</v>
          </cell>
          <cell r="AI1709">
            <v>1</v>
          </cell>
        </row>
        <row r="1710">
          <cell r="C1710" t="str">
            <v>Thinkbook 14-ITL G2</v>
          </cell>
          <cell r="D1710" t="str">
            <v>Light (13"-14")</v>
          </cell>
          <cell r="E1710" t="str">
            <v>Commercial</v>
          </cell>
          <cell r="F1710" t="str">
            <v>Intel</v>
          </cell>
          <cell r="G1710" t="str">
            <v>Tiger Lake</v>
          </cell>
          <cell r="H1710" t="str">
            <v>Int</v>
          </cell>
          <cell r="I1710">
            <v>14</v>
          </cell>
          <cell r="J1710" t="str">
            <v>1920x1080</v>
          </cell>
          <cell r="L1710" t="str">
            <v>Standard</v>
          </cell>
          <cell r="M1710" t="str">
            <v>_12</v>
          </cell>
          <cell r="P1710">
            <v>1</v>
          </cell>
          <cell r="R1710">
            <v>1</v>
          </cell>
          <cell r="W1710">
            <v>1</v>
          </cell>
          <cell r="AC1710">
            <v>1</v>
          </cell>
          <cell r="AF1710">
            <v>1</v>
          </cell>
          <cell r="AI1710">
            <v>1</v>
          </cell>
        </row>
        <row r="1711">
          <cell r="C1711" t="str">
            <v>Thinkbook 14-ARE G2</v>
          </cell>
          <cell r="D1711" t="str">
            <v>Light (13"-14")</v>
          </cell>
          <cell r="E1711" t="str">
            <v>Commercial</v>
          </cell>
          <cell r="F1711" t="str">
            <v>AMD</v>
          </cell>
          <cell r="G1711" t="str">
            <v>Renior</v>
          </cell>
          <cell r="H1711" t="str">
            <v>Int</v>
          </cell>
          <cell r="I1711">
            <v>14</v>
          </cell>
          <cell r="J1711" t="str">
            <v>1920x1080</v>
          </cell>
          <cell r="L1711" t="str">
            <v>Standard</v>
          </cell>
          <cell r="M1711" t="str">
            <v>_14</v>
          </cell>
          <cell r="P1711">
            <v>1</v>
          </cell>
          <cell r="R1711">
            <v>1</v>
          </cell>
          <cell r="W1711">
            <v>1</v>
          </cell>
          <cell r="AC1711">
            <v>1</v>
          </cell>
          <cell r="AF1711">
            <v>1</v>
          </cell>
          <cell r="AI1711">
            <v>1</v>
          </cell>
        </row>
        <row r="1712">
          <cell r="C1712" t="str">
            <v>Thinkbook 14s Yoga ITL</v>
          </cell>
          <cell r="D1712" t="str">
            <v>Light (13"-14")</v>
          </cell>
          <cell r="E1712" t="str">
            <v>Commercial</v>
          </cell>
          <cell r="F1712" t="str">
            <v>Intel</v>
          </cell>
          <cell r="G1712" t="str">
            <v>Tiger Lake</v>
          </cell>
          <cell r="H1712" t="str">
            <v>Int</v>
          </cell>
          <cell r="I1712">
            <v>14</v>
          </cell>
          <cell r="J1712" t="str">
            <v>1920x1080</v>
          </cell>
          <cell r="K1712" t="str">
            <v>Touch</v>
          </cell>
          <cell r="L1712" t="str">
            <v>Standard</v>
          </cell>
          <cell r="M1712" t="str">
            <v>_13</v>
          </cell>
          <cell r="P1712">
            <v>1</v>
          </cell>
          <cell r="R1712">
            <v>1</v>
          </cell>
          <cell r="U1712">
            <v>1</v>
          </cell>
          <cell r="W1712">
            <v>1</v>
          </cell>
          <cell r="AC1712">
            <v>1</v>
          </cell>
          <cell r="AI1712">
            <v>1</v>
          </cell>
        </row>
        <row r="1713">
          <cell r="C1713" t="str">
            <v>Thinkbook 15-IIL</v>
          </cell>
          <cell r="D1713" t="str">
            <v>Full Size LE (15"&gt;, Int GPU)</v>
          </cell>
          <cell r="E1713" t="str">
            <v>Commercial</v>
          </cell>
          <cell r="F1713" t="str">
            <v>Intel</v>
          </cell>
          <cell r="G1713" t="str">
            <v>Ice Lake</v>
          </cell>
          <cell r="H1713" t="str">
            <v>Int</v>
          </cell>
          <cell r="I1713">
            <v>15</v>
          </cell>
          <cell r="J1713" t="str">
            <v>1920x1080</v>
          </cell>
          <cell r="L1713" t="str">
            <v>Standard</v>
          </cell>
          <cell r="M1713" t="str">
            <v>_1</v>
          </cell>
          <cell r="N1713" t="str">
            <v>1 20</v>
          </cell>
          <cell r="P1713">
            <v>1</v>
          </cell>
          <cell r="R1713">
            <v>1</v>
          </cell>
          <cell r="X1713">
            <v>1</v>
          </cell>
          <cell r="AC1713">
            <v>1</v>
          </cell>
          <cell r="AF1713">
            <v>1</v>
          </cell>
        </row>
        <row r="1714">
          <cell r="C1714" t="str">
            <v>Thinkbook 15-IML</v>
          </cell>
          <cell r="D1714" t="str">
            <v>Full Size LE (15"&gt;, Int GPU)</v>
          </cell>
          <cell r="E1714" t="str">
            <v>Commercial</v>
          </cell>
          <cell r="F1714" t="str">
            <v>Intel</v>
          </cell>
          <cell r="G1714" t="str">
            <v>Comet Lake</v>
          </cell>
          <cell r="H1714" t="str">
            <v>Int</v>
          </cell>
          <cell r="I1714">
            <v>15</v>
          </cell>
          <cell r="J1714" t="str">
            <v>1920x1080</v>
          </cell>
          <cell r="L1714" t="str">
            <v>Standard</v>
          </cell>
          <cell r="M1714" t="str">
            <v>_1</v>
          </cell>
          <cell r="N1714" t="str">
            <v>1 20</v>
          </cell>
          <cell r="P1714">
            <v>1</v>
          </cell>
          <cell r="R1714">
            <v>1</v>
          </cell>
          <cell r="X1714">
            <v>1</v>
          </cell>
          <cell r="AC1714">
            <v>1</v>
          </cell>
          <cell r="AF1714">
            <v>1</v>
          </cell>
        </row>
        <row r="1715">
          <cell r="C1715" t="str">
            <v>Thinkbook 15-ITL G2</v>
          </cell>
          <cell r="D1715" t="str">
            <v>Full Size LE (15"&gt;, Int GPU)</v>
          </cell>
          <cell r="E1715" t="str">
            <v>Commercial</v>
          </cell>
          <cell r="F1715" t="str">
            <v>Intel</v>
          </cell>
          <cell r="G1715" t="str">
            <v>Tiger Lake</v>
          </cell>
          <cell r="H1715" t="str">
            <v>Int</v>
          </cell>
          <cell r="I1715">
            <v>15</v>
          </cell>
          <cell r="J1715" t="str">
            <v>1920x1080</v>
          </cell>
          <cell r="L1715" t="str">
            <v>Standard</v>
          </cell>
          <cell r="M1715" t="str">
            <v>_11</v>
          </cell>
          <cell r="P1715">
            <v>1</v>
          </cell>
          <cell r="R1715">
            <v>1</v>
          </cell>
          <cell r="X1715">
            <v>1</v>
          </cell>
          <cell r="AC1715">
            <v>1</v>
          </cell>
          <cell r="AF1715">
            <v>1</v>
          </cell>
        </row>
        <row r="1716">
          <cell r="C1716" t="str">
            <v>Thinkbook 15-ARE G2</v>
          </cell>
          <cell r="D1716" t="str">
            <v>Full Size LE (15"&gt;, Int GPU)</v>
          </cell>
          <cell r="E1716" t="str">
            <v>Commercial</v>
          </cell>
          <cell r="F1716" t="str">
            <v>AMD</v>
          </cell>
          <cell r="G1716" t="str">
            <v>Renior</v>
          </cell>
          <cell r="H1716" t="str">
            <v>Int</v>
          </cell>
          <cell r="I1716">
            <v>15</v>
          </cell>
          <cell r="J1716" t="str">
            <v>1920x1080</v>
          </cell>
          <cell r="L1716" t="str">
            <v>Standard</v>
          </cell>
          <cell r="M1716" t="str">
            <v>_12</v>
          </cell>
          <cell r="P1716">
            <v>1</v>
          </cell>
          <cell r="R1716">
            <v>1</v>
          </cell>
          <cell r="X1716">
            <v>1</v>
          </cell>
          <cell r="AC1716">
            <v>1</v>
          </cell>
          <cell r="AF1716">
            <v>1</v>
          </cell>
        </row>
        <row r="1717">
          <cell r="C1717" t="str">
            <v>Thinkbook 15P-IMH</v>
          </cell>
          <cell r="D1717" t="str">
            <v>Full Size GM (15"&gt; Gamer GPU)</v>
          </cell>
          <cell r="E1717" t="str">
            <v>Commercial</v>
          </cell>
          <cell r="F1717" t="str">
            <v>Intel</v>
          </cell>
          <cell r="G1717" t="str">
            <v>Comet Lake-H</v>
          </cell>
          <cell r="H1717" t="str">
            <v>GTX1650</v>
          </cell>
          <cell r="I1717">
            <v>15</v>
          </cell>
          <cell r="J1717" t="str">
            <v>1920x1080</v>
          </cell>
          <cell r="L1717" t="str">
            <v>Standard</v>
          </cell>
          <cell r="M1717" t="str">
            <v>_13</v>
          </cell>
          <cell r="Q1717">
            <v>1</v>
          </cell>
          <cell r="T1717">
            <v>1</v>
          </cell>
          <cell r="X1717">
            <v>1</v>
          </cell>
          <cell r="AC1717">
            <v>1</v>
          </cell>
          <cell r="AG1717">
            <v>1</v>
          </cell>
        </row>
        <row r="1718">
          <cell r="C1718" t="str">
            <v>Thinkbook Plus 13 IML</v>
          </cell>
          <cell r="D1718" t="str">
            <v>Light (13"-14")</v>
          </cell>
          <cell r="E1718" t="str">
            <v>Commercial</v>
          </cell>
          <cell r="F1718" t="str">
            <v>Intel</v>
          </cell>
          <cell r="G1718" t="str">
            <v>Comet Lake</v>
          </cell>
          <cell r="H1718" t="str">
            <v>Int</v>
          </cell>
          <cell r="I1718">
            <v>13</v>
          </cell>
          <cell r="J1718" t="str">
            <v>1920x1080+10,8"</v>
          </cell>
          <cell r="K1718" t="str">
            <v>Touch</v>
          </cell>
          <cell r="L1718" t="str">
            <v>Standard</v>
          </cell>
          <cell r="M1718" t="str">
            <v>_8</v>
          </cell>
          <cell r="N1718" t="str">
            <v>8 20</v>
          </cell>
          <cell r="P1718">
            <v>1</v>
          </cell>
          <cell r="R1718">
            <v>1</v>
          </cell>
          <cell r="W1718">
            <v>1</v>
          </cell>
          <cell r="AC1718">
            <v>1</v>
          </cell>
          <cell r="AE1718">
            <v>1</v>
          </cell>
          <cell r="AI1718">
            <v>1</v>
          </cell>
        </row>
        <row r="1719">
          <cell r="C1719" t="str">
            <v>ThinkPad 11</v>
          </cell>
          <cell r="D1719" t="str">
            <v>Mini (&lt;12")</v>
          </cell>
          <cell r="E1719" t="str">
            <v>Commercial</v>
          </cell>
          <cell r="F1719" t="str">
            <v>Intel</v>
          </cell>
          <cell r="G1719" t="str">
            <v>Skylake</v>
          </cell>
          <cell r="H1719" t="str">
            <v>Int</v>
          </cell>
          <cell r="I1719">
            <v>11</v>
          </cell>
          <cell r="J1719" t="str">
            <v>1366x768</v>
          </cell>
          <cell r="L1719" t="str">
            <v>Standard</v>
          </cell>
          <cell r="M1719" t="str">
            <v>_1</v>
          </cell>
          <cell r="P1719">
            <v>1</v>
          </cell>
          <cell r="R1719">
            <v>1</v>
          </cell>
          <cell r="V1719">
            <v>1</v>
          </cell>
          <cell r="AA1719">
            <v>1</v>
          </cell>
          <cell r="AB1719">
            <v>1</v>
          </cell>
          <cell r="AE1719">
            <v>1</v>
          </cell>
        </row>
        <row r="1720">
          <cell r="C1720" t="str">
            <v>ThinkPad 13 G2</v>
          </cell>
          <cell r="D1720" t="str">
            <v>Light (13"-14")</v>
          </cell>
          <cell r="E1720" t="str">
            <v>Commercial</v>
          </cell>
          <cell r="F1720" t="str">
            <v>Intel</v>
          </cell>
          <cell r="G1720" t="str">
            <v>Kaby Lake</v>
          </cell>
          <cell r="H1720" t="str">
            <v>Int</v>
          </cell>
          <cell r="I1720">
            <v>13</v>
          </cell>
          <cell r="J1720" t="str">
            <v>1920x1080</v>
          </cell>
          <cell r="L1720" t="str">
            <v>Standard</v>
          </cell>
          <cell r="M1720" t="str">
            <v>_1</v>
          </cell>
          <cell r="P1720">
            <v>1</v>
          </cell>
          <cell r="R1720">
            <v>1</v>
          </cell>
          <cell r="W1720">
            <v>1</v>
          </cell>
          <cell r="AA1720">
            <v>1</v>
          </cell>
          <cell r="AB1720">
            <v>1</v>
          </cell>
          <cell r="AE1720">
            <v>1</v>
          </cell>
          <cell r="AI1720">
            <v>1</v>
          </cell>
        </row>
        <row r="1721">
          <cell r="C1721" t="str">
            <v>ThinkPad A275</v>
          </cell>
          <cell r="D1721" t="str">
            <v>Mini (&lt;12")</v>
          </cell>
          <cell r="E1721" t="str">
            <v>Commercial</v>
          </cell>
          <cell r="F1721" t="str">
            <v>AMD</v>
          </cell>
          <cell r="G1721" t="str">
            <v>Bristol Ridge</v>
          </cell>
          <cell r="H1721" t="str">
            <v>Int</v>
          </cell>
          <cell r="I1721">
            <v>12</v>
          </cell>
          <cell r="J1721" t="str">
            <v>1366x768/1920x1080</v>
          </cell>
          <cell r="L1721" t="str">
            <v>Standard</v>
          </cell>
          <cell r="M1721" t="str">
            <v>_1</v>
          </cell>
          <cell r="P1721">
            <v>1</v>
          </cell>
          <cell r="R1721">
            <v>1</v>
          </cell>
          <cell r="V1721">
            <v>1</v>
          </cell>
          <cell r="AA1721">
            <v>1</v>
          </cell>
          <cell r="AC1721">
            <v>1</v>
          </cell>
          <cell r="AE1721">
            <v>1</v>
          </cell>
          <cell r="AI1721">
            <v>1</v>
          </cell>
        </row>
        <row r="1722">
          <cell r="C1722" t="str">
            <v>ThinkPad A285</v>
          </cell>
          <cell r="D1722" t="str">
            <v>Mini (&lt;12")</v>
          </cell>
          <cell r="E1722" t="str">
            <v>Commercial</v>
          </cell>
          <cell r="F1722" t="str">
            <v>AMD</v>
          </cell>
          <cell r="G1722" t="str">
            <v>Ryzen</v>
          </cell>
          <cell r="H1722" t="str">
            <v>Int</v>
          </cell>
          <cell r="I1722">
            <v>12</v>
          </cell>
          <cell r="J1722" t="str">
            <v>1920x1080</v>
          </cell>
          <cell r="L1722" t="str">
            <v>Standard</v>
          </cell>
          <cell r="M1722" t="str">
            <v>_1</v>
          </cell>
          <cell r="P1722">
            <v>1</v>
          </cell>
          <cell r="R1722">
            <v>1</v>
          </cell>
          <cell r="V1722">
            <v>1</v>
          </cell>
          <cell r="AA1722">
            <v>1</v>
          </cell>
          <cell r="AC1722">
            <v>1</v>
          </cell>
          <cell r="AE1722">
            <v>1</v>
          </cell>
          <cell r="AI1722">
            <v>1</v>
          </cell>
        </row>
        <row r="1723">
          <cell r="C1723" t="str">
            <v>ThinkPad A475</v>
          </cell>
          <cell r="D1723" t="str">
            <v>Light (13"-14")</v>
          </cell>
          <cell r="E1723" t="str">
            <v>Commercial</v>
          </cell>
          <cell r="F1723" t="str">
            <v>AMD</v>
          </cell>
          <cell r="G1723" t="str">
            <v>Bristol Ridge</v>
          </cell>
          <cell r="H1723" t="str">
            <v>Int</v>
          </cell>
          <cell r="I1723">
            <v>14</v>
          </cell>
          <cell r="J1723" t="str">
            <v>1920x1080</v>
          </cell>
          <cell r="L1723" t="str">
            <v>Standard</v>
          </cell>
          <cell r="M1723" t="str">
            <v>_5</v>
          </cell>
          <cell r="P1723">
            <v>1</v>
          </cell>
          <cell r="R1723">
            <v>1</v>
          </cell>
          <cell r="W1723">
            <v>1</v>
          </cell>
          <cell r="AA1723">
            <v>1</v>
          </cell>
          <cell r="AC1723">
            <v>1</v>
          </cell>
          <cell r="AI1723">
            <v>1</v>
          </cell>
        </row>
        <row r="1724">
          <cell r="C1724" t="str">
            <v>ThinkPad A485</v>
          </cell>
          <cell r="D1724" t="str">
            <v>Light (13"-14")</v>
          </cell>
          <cell r="E1724" t="str">
            <v>Commercial</v>
          </cell>
          <cell r="F1724" t="str">
            <v>AMD</v>
          </cell>
          <cell r="G1724" t="str">
            <v>Ryzen</v>
          </cell>
          <cell r="H1724" t="str">
            <v>Int</v>
          </cell>
          <cell r="I1724">
            <v>14</v>
          </cell>
          <cell r="J1724" t="str">
            <v>1920x1080</v>
          </cell>
          <cell r="L1724" t="str">
            <v>Standard</v>
          </cell>
          <cell r="M1724" t="str">
            <v>_1</v>
          </cell>
          <cell r="P1724">
            <v>1</v>
          </cell>
          <cell r="R1724">
            <v>1</v>
          </cell>
          <cell r="W1724">
            <v>1</v>
          </cell>
          <cell r="AA1724">
            <v>1</v>
          </cell>
          <cell r="AC1724">
            <v>1</v>
          </cell>
          <cell r="AI1724">
            <v>1</v>
          </cell>
        </row>
        <row r="1725">
          <cell r="C1725" t="str">
            <v>ThinkPad E14-IML</v>
          </cell>
          <cell r="D1725" t="str">
            <v>Light (13"-14")</v>
          </cell>
          <cell r="E1725" t="str">
            <v>Commercial</v>
          </cell>
          <cell r="F1725" t="str">
            <v>Intel</v>
          </cell>
          <cell r="G1725" t="str">
            <v>Comet Lake</v>
          </cell>
          <cell r="H1725" t="str">
            <v>Int</v>
          </cell>
          <cell r="I1725">
            <v>14</v>
          </cell>
          <cell r="J1725" t="str">
            <v>1920x1080</v>
          </cell>
          <cell r="L1725" t="str">
            <v>Standard</v>
          </cell>
          <cell r="M1725" t="str">
            <v>_1</v>
          </cell>
          <cell r="N1725" t="str">
            <v>1 20</v>
          </cell>
          <cell r="P1725">
            <v>1</v>
          </cell>
          <cell r="R1725">
            <v>1</v>
          </cell>
          <cell r="W1725">
            <v>1</v>
          </cell>
          <cell r="AC1725">
            <v>1</v>
          </cell>
          <cell r="AF1725">
            <v>1</v>
          </cell>
          <cell r="AI1725">
            <v>1</v>
          </cell>
        </row>
        <row r="1726">
          <cell r="C1726" t="str">
            <v>ThinkPad E14 Gen2-ARE</v>
          </cell>
          <cell r="D1726" t="str">
            <v>Light (13"-14")</v>
          </cell>
          <cell r="E1726" t="str">
            <v>Commercial</v>
          </cell>
          <cell r="F1726" t="str">
            <v>AMD</v>
          </cell>
          <cell r="G1726" t="str">
            <v>Renior</v>
          </cell>
          <cell r="H1726" t="str">
            <v>Int</v>
          </cell>
          <cell r="I1726">
            <v>14</v>
          </cell>
          <cell r="J1726" t="str">
            <v>1920x1080</v>
          </cell>
          <cell r="L1726" t="str">
            <v>Standard</v>
          </cell>
          <cell r="M1726" t="str">
            <v>_9</v>
          </cell>
          <cell r="P1726">
            <v>1</v>
          </cell>
          <cell r="R1726">
            <v>1</v>
          </cell>
          <cell r="W1726">
            <v>1</v>
          </cell>
          <cell r="AC1726">
            <v>1</v>
          </cell>
          <cell r="AF1726">
            <v>1</v>
          </cell>
          <cell r="AI1726">
            <v>1</v>
          </cell>
        </row>
        <row r="1727">
          <cell r="C1727" t="str">
            <v>ThinkPad E14 Gen2-ITU</v>
          </cell>
          <cell r="D1727" t="str">
            <v>Light (13"-14")</v>
          </cell>
          <cell r="E1727" t="str">
            <v>Commercial</v>
          </cell>
          <cell r="F1727" t="str">
            <v>Intel</v>
          </cell>
          <cell r="G1727" t="str">
            <v>Tiger Lake</v>
          </cell>
          <cell r="H1727" t="str">
            <v>Int</v>
          </cell>
          <cell r="I1727">
            <v>14</v>
          </cell>
          <cell r="J1727" t="str">
            <v>1920x1080</v>
          </cell>
          <cell r="L1727" t="str">
            <v>Standard</v>
          </cell>
          <cell r="M1727" t="str">
            <v>_12</v>
          </cell>
          <cell r="P1727">
            <v>1</v>
          </cell>
          <cell r="R1727">
            <v>1</v>
          </cell>
          <cell r="W1727">
            <v>1</v>
          </cell>
          <cell r="AC1727">
            <v>1</v>
          </cell>
          <cell r="AF1727">
            <v>1</v>
          </cell>
          <cell r="AI1727">
            <v>1</v>
          </cell>
        </row>
        <row r="1728">
          <cell r="C1728" t="str">
            <v>ThinkPad E15-IML</v>
          </cell>
          <cell r="D1728" t="str">
            <v>Full Size LE (15"&gt;, Int GPU)</v>
          </cell>
          <cell r="E1728" t="str">
            <v>Commercial</v>
          </cell>
          <cell r="F1728" t="str">
            <v>Intel</v>
          </cell>
          <cell r="G1728" t="str">
            <v>Comet Lake</v>
          </cell>
          <cell r="H1728" t="str">
            <v>Int</v>
          </cell>
          <cell r="I1728">
            <v>15</v>
          </cell>
          <cell r="J1728" t="str">
            <v>1920x1080</v>
          </cell>
          <cell r="L1728" t="str">
            <v>Standard</v>
          </cell>
          <cell r="M1728" t="str">
            <v>_1</v>
          </cell>
          <cell r="N1728" t="str">
            <v>1 20</v>
          </cell>
          <cell r="P1728">
            <v>1</v>
          </cell>
          <cell r="R1728">
            <v>1</v>
          </cell>
          <cell r="X1728">
            <v>1</v>
          </cell>
          <cell r="AC1728">
            <v>1</v>
          </cell>
          <cell r="AF1728">
            <v>1</v>
          </cell>
        </row>
        <row r="1729">
          <cell r="C1729" t="str">
            <v>ThinkPad E15 Gen2-ARE</v>
          </cell>
          <cell r="D1729" t="str">
            <v>Full Size LE (15"&gt;, Int GPU)</v>
          </cell>
          <cell r="E1729" t="str">
            <v>Commercial</v>
          </cell>
          <cell r="F1729" t="str">
            <v>AMD</v>
          </cell>
          <cell r="G1729" t="str">
            <v>Renior</v>
          </cell>
          <cell r="H1729" t="str">
            <v>Int</v>
          </cell>
          <cell r="I1729">
            <v>15</v>
          </cell>
          <cell r="J1729" t="str">
            <v>1920x1080</v>
          </cell>
          <cell r="L1729" t="str">
            <v>Standard</v>
          </cell>
          <cell r="M1729" t="str">
            <v>_9</v>
          </cell>
          <cell r="N1729" t="str">
            <v>1 20</v>
          </cell>
          <cell r="P1729">
            <v>1</v>
          </cell>
          <cell r="R1729">
            <v>1</v>
          </cell>
          <cell r="X1729">
            <v>1</v>
          </cell>
          <cell r="AC1729">
            <v>1</v>
          </cell>
          <cell r="AF1729">
            <v>1</v>
          </cell>
        </row>
        <row r="1730">
          <cell r="C1730" t="str">
            <v>ThinkPad E15 Gen2-ITU</v>
          </cell>
          <cell r="D1730" t="str">
            <v>Full Size LE (15"&gt;, Int GPU)</v>
          </cell>
          <cell r="E1730" t="str">
            <v>Commercial</v>
          </cell>
          <cell r="F1730" t="str">
            <v>Intel</v>
          </cell>
          <cell r="G1730" t="str">
            <v>Tiger Lake</v>
          </cell>
          <cell r="H1730" t="str">
            <v>Int</v>
          </cell>
          <cell r="I1730">
            <v>15</v>
          </cell>
          <cell r="J1730" t="str">
            <v>1920x1080</v>
          </cell>
          <cell r="L1730" t="str">
            <v>Standard</v>
          </cell>
          <cell r="M1730" t="str">
            <v>_14</v>
          </cell>
          <cell r="P1730">
            <v>1</v>
          </cell>
          <cell r="R1730">
            <v>1</v>
          </cell>
          <cell r="X1730">
            <v>1</v>
          </cell>
          <cell r="AC1730">
            <v>1</v>
          </cell>
          <cell r="AF1730">
            <v>1</v>
          </cell>
        </row>
        <row r="1731">
          <cell r="C1731" t="str">
            <v>ThinkPad Edge 13</v>
          </cell>
          <cell r="D1731" t="str">
            <v>Light (13"-14")</v>
          </cell>
          <cell r="E1731" t="str">
            <v>Commercial</v>
          </cell>
          <cell r="F1731" t="str">
            <v>Intel</v>
          </cell>
          <cell r="G1731" t="str">
            <v>Skylake</v>
          </cell>
          <cell r="H1731" t="str">
            <v>Int</v>
          </cell>
          <cell r="I1731">
            <v>13</v>
          </cell>
          <cell r="J1731" t="str">
            <v>1366x768/1920x1080</v>
          </cell>
          <cell r="L1731" t="str">
            <v>Standard</v>
          </cell>
          <cell r="M1731" t="str">
            <v>_1</v>
          </cell>
          <cell r="P1731">
            <v>1</v>
          </cell>
          <cell r="R1731">
            <v>1</v>
          </cell>
          <cell r="W1731">
            <v>1</v>
          </cell>
          <cell r="AC1731">
            <v>1</v>
          </cell>
          <cell r="AE1731">
            <v>1</v>
          </cell>
          <cell r="AI1731">
            <v>1</v>
          </cell>
        </row>
        <row r="1732">
          <cell r="C1732" t="str">
            <v>ThinkPad Edge E3180</v>
          </cell>
          <cell r="D1732" t="str">
            <v>Light (13"-14")</v>
          </cell>
          <cell r="E1732" t="str">
            <v>Commercial</v>
          </cell>
          <cell r="F1732" t="str">
            <v>Intel</v>
          </cell>
          <cell r="G1732" t="str">
            <v>Skylake</v>
          </cell>
          <cell r="H1732" t="str">
            <v>Int</v>
          </cell>
          <cell r="I1732">
            <v>13</v>
          </cell>
          <cell r="J1732" t="str">
            <v>1366x768</v>
          </cell>
          <cell r="L1732" t="str">
            <v>Standard</v>
          </cell>
          <cell r="M1732" t="str">
            <v>_1</v>
          </cell>
          <cell r="P1732">
            <v>1</v>
          </cell>
          <cell r="R1732">
            <v>1</v>
          </cell>
          <cell r="W1732">
            <v>1</v>
          </cell>
          <cell r="AC1732">
            <v>1</v>
          </cell>
          <cell r="AE1732">
            <v>1</v>
          </cell>
          <cell r="AI1732">
            <v>1</v>
          </cell>
        </row>
        <row r="1733">
          <cell r="C1733" t="str">
            <v>ThinkPad Edge E470</v>
          </cell>
          <cell r="D1733" t="str">
            <v>Light (13"-14")</v>
          </cell>
          <cell r="E1733" t="str">
            <v>Commercial</v>
          </cell>
          <cell r="F1733" t="str">
            <v>Intel</v>
          </cell>
          <cell r="G1733" t="str">
            <v>Skylake</v>
          </cell>
          <cell r="H1733" t="str">
            <v>Int</v>
          </cell>
          <cell r="I1733">
            <v>14</v>
          </cell>
          <cell r="J1733" t="str">
            <v>1366x768</v>
          </cell>
          <cell r="L1733" t="str">
            <v>Standard</v>
          </cell>
          <cell r="M1733" t="str">
            <v>_1</v>
          </cell>
          <cell r="P1733">
            <v>1</v>
          </cell>
          <cell r="R1733">
            <v>1</v>
          </cell>
          <cell r="W1733">
            <v>1</v>
          </cell>
          <cell r="AC1733">
            <v>1</v>
          </cell>
          <cell r="AF1733">
            <v>1</v>
          </cell>
          <cell r="AI1733">
            <v>1</v>
          </cell>
        </row>
        <row r="1734">
          <cell r="C1734" t="str">
            <v>ThinkPad Edge E480</v>
          </cell>
          <cell r="D1734" t="str">
            <v>Light (13"-14")</v>
          </cell>
          <cell r="E1734" t="str">
            <v>Commercial</v>
          </cell>
          <cell r="F1734" t="str">
            <v>Intel</v>
          </cell>
          <cell r="G1734" t="str">
            <v>Kaby Lake Refresh</v>
          </cell>
          <cell r="H1734" t="str">
            <v>Int/RX550</v>
          </cell>
          <cell r="I1734">
            <v>14</v>
          </cell>
          <cell r="J1734" t="str">
            <v>1920x1080</v>
          </cell>
          <cell r="L1734" t="str">
            <v>Standard</v>
          </cell>
          <cell r="M1734" t="str">
            <v>_1</v>
          </cell>
          <cell r="P1734">
            <v>1</v>
          </cell>
          <cell r="R1734">
            <v>1</v>
          </cell>
          <cell r="S1734">
            <v>1</v>
          </cell>
          <cell r="T1734">
            <v>1</v>
          </cell>
          <cell r="W1734">
            <v>1</v>
          </cell>
          <cell r="AC1734">
            <v>1</v>
          </cell>
          <cell r="AF1734">
            <v>1</v>
          </cell>
          <cell r="AG1734">
            <v>1</v>
          </cell>
          <cell r="AI1734">
            <v>1</v>
          </cell>
        </row>
        <row r="1735">
          <cell r="C1735" t="str">
            <v>ThinkPad Edge E490</v>
          </cell>
          <cell r="D1735" t="str">
            <v>Light (13"-14")</v>
          </cell>
          <cell r="E1735" t="str">
            <v>Commercial</v>
          </cell>
          <cell r="F1735" t="str">
            <v>Intel</v>
          </cell>
          <cell r="G1735" t="str">
            <v>Whiskey Lake</v>
          </cell>
          <cell r="H1735" t="str">
            <v>Int/RX550</v>
          </cell>
          <cell r="I1735">
            <v>14</v>
          </cell>
          <cell r="J1735" t="str">
            <v>1920x1080</v>
          </cell>
          <cell r="L1735" t="str">
            <v>Standard</v>
          </cell>
          <cell r="M1735" t="str">
            <v>_1</v>
          </cell>
          <cell r="P1735">
            <v>1</v>
          </cell>
          <cell r="R1735">
            <v>1</v>
          </cell>
          <cell r="S1735">
            <v>1</v>
          </cell>
          <cell r="T1735">
            <v>1</v>
          </cell>
          <cell r="W1735">
            <v>1</v>
          </cell>
          <cell r="AC1735">
            <v>1</v>
          </cell>
          <cell r="AF1735">
            <v>1</v>
          </cell>
          <cell r="AG1735">
            <v>1</v>
          </cell>
          <cell r="AI1735">
            <v>1</v>
          </cell>
        </row>
        <row r="1736">
          <cell r="C1736" t="str">
            <v>ThinkPad Edge E495</v>
          </cell>
          <cell r="D1736" t="str">
            <v>Light (13"-14")</v>
          </cell>
          <cell r="E1736" t="str">
            <v>Commercial</v>
          </cell>
          <cell r="F1736" t="str">
            <v>AMD</v>
          </cell>
          <cell r="G1736" t="str">
            <v>Picasso</v>
          </cell>
          <cell r="H1736" t="str">
            <v>Int</v>
          </cell>
          <cell r="I1736">
            <v>14</v>
          </cell>
          <cell r="J1736" t="str">
            <v>1920x1080</v>
          </cell>
          <cell r="L1736" t="str">
            <v>Standard</v>
          </cell>
          <cell r="M1736" t="str">
            <v>_1</v>
          </cell>
          <cell r="N1736" t="str">
            <v>1 20</v>
          </cell>
          <cell r="P1736">
            <v>1</v>
          </cell>
          <cell r="R1736">
            <v>1</v>
          </cell>
          <cell r="W1736">
            <v>1</v>
          </cell>
          <cell r="AC1736">
            <v>1</v>
          </cell>
          <cell r="AF1736">
            <v>1</v>
          </cell>
          <cell r="AI1736">
            <v>1</v>
          </cell>
        </row>
        <row r="1737">
          <cell r="C1737" t="str">
            <v>ThinkPad Edge E565</v>
          </cell>
          <cell r="D1737" t="str">
            <v>Full Size MS (15"&gt;, Mainstream Ex. GPU)</v>
          </cell>
          <cell r="E1737" t="str">
            <v>Commercial</v>
          </cell>
          <cell r="F1737" t="str">
            <v>AMD</v>
          </cell>
          <cell r="G1737" t="str">
            <v>Carrizo</v>
          </cell>
          <cell r="H1737" t="str">
            <v>R5 M330</v>
          </cell>
          <cell r="I1737">
            <v>15</v>
          </cell>
          <cell r="J1737" t="str">
            <v>1366x768/1920x1080</v>
          </cell>
          <cell r="L1737" t="str">
            <v>Standard</v>
          </cell>
          <cell r="M1737" t="str">
            <v>_1</v>
          </cell>
          <cell r="P1737">
            <v>1</v>
          </cell>
          <cell r="S1737">
            <v>1</v>
          </cell>
          <cell r="X1737">
            <v>1</v>
          </cell>
          <cell r="AC1737">
            <v>1</v>
          </cell>
          <cell r="AG1737">
            <v>1</v>
          </cell>
        </row>
        <row r="1738">
          <cell r="C1738" t="str">
            <v>ThinkPad Edge E570</v>
          </cell>
          <cell r="D1738" t="str">
            <v>Full Size MS (15"&gt;, Mainstream Ex. GPU)</v>
          </cell>
          <cell r="E1738" t="str">
            <v>Commercial</v>
          </cell>
          <cell r="F1738" t="str">
            <v>Intel</v>
          </cell>
          <cell r="G1738" t="str">
            <v>Kaby Lake</v>
          </cell>
          <cell r="H1738" t="str">
            <v>Int/GTX950</v>
          </cell>
          <cell r="I1738">
            <v>15</v>
          </cell>
          <cell r="J1738" t="str">
            <v>1366x768/1920x1080</v>
          </cell>
          <cell r="L1738" t="str">
            <v>Standard</v>
          </cell>
          <cell r="M1738" t="str">
            <v>_1</v>
          </cell>
          <cell r="P1738">
            <v>1</v>
          </cell>
          <cell r="R1738">
            <v>1</v>
          </cell>
          <cell r="T1738">
            <v>1</v>
          </cell>
          <cell r="X1738">
            <v>1</v>
          </cell>
          <cell r="AC1738">
            <v>1</v>
          </cell>
          <cell r="AG1738">
            <v>1</v>
          </cell>
        </row>
        <row r="1739">
          <cell r="C1739" t="str">
            <v>ThinkPad Edge E580</v>
          </cell>
          <cell r="D1739" t="str">
            <v>Full Size MS (15"&gt;, Mainstream Ex. GPU)</v>
          </cell>
          <cell r="E1739" t="str">
            <v>Commercial</v>
          </cell>
          <cell r="F1739" t="str">
            <v>Intel</v>
          </cell>
          <cell r="G1739" t="str">
            <v>Kaby Lake Refresh</v>
          </cell>
          <cell r="H1739" t="str">
            <v>Int/RX550</v>
          </cell>
          <cell r="I1739">
            <v>15</v>
          </cell>
          <cell r="J1739" t="str">
            <v>1920x1080</v>
          </cell>
          <cell r="L1739" t="str">
            <v>Standard</v>
          </cell>
          <cell r="M1739" t="str">
            <v>_1</v>
          </cell>
          <cell r="P1739">
            <v>1</v>
          </cell>
          <cell r="R1739">
            <v>1</v>
          </cell>
          <cell r="S1739">
            <v>1</v>
          </cell>
          <cell r="T1739">
            <v>1</v>
          </cell>
          <cell r="X1739">
            <v>1</v>
          </cell>
          <cell r="AC1739">
            <v>1</v>
          </cell>
          <cell r="AF1739">
            <v>1</v>
          </cell>
          <cell r="AG1739">
            <v>1</v>
          </cell>
        </row>
        <row r="1740">
          <cell r="C1740" t="str">
            <v>ThinkPad Edge E590</v>
          </cell>
          <cell r="D1740" t="str">
            <v>Full Size MS (15"&gt;, Mainstream Ex. GPU)</v>
          </cell>
          <cell r="E1740" t="str">
            <v>Commercial</v>
          </cell>
          <cell r="F1740" t="str">
            <v>Intel</v>
          </cell>
          <cell r="G1740" t="str">
            <v>Whiskey Lake</v>
          </cell>
          <cell r="H1740" t="str">
            <v>Int/RX550</v>
          </cell>
          <cell r="I1740">
            <v>15</v>
          </cell>
          <cell r="J1740" t="str">
            <v>1920x1080</v>
          </cell>
          <cell r="L1740" t="str">
            <v>Standard</v>
          </cell>
          <cell r="M1740" t="str">
            <v>_1</v>
          </cell>
          <cell r="P1740">
            <v>1</v>
          </cell>
          <cell r="R1740">
            <v>1</v>
          </cell>
          <cell r="S1740">
            <v>1</v>
          </cell>
          <cell r="T1740">
            <v>1</v>
          </cell>
          <cell r="X1740">
            <v>1</v>
          </cell>
          <cell r="AC1740">
            <v>1</v>
          </cell>
          <cell r="AF1740">
            <v>1</v>
          </cell>
          <cell r="AG1740">
            <v>1</v>
          </cell>
        </row>
        <row r="1741">
          <cell r="C1741" t="str">
            <v>ThinkPad Edge E595</v>
          </cell>
          <cell r="D1741" t="str">
            <v>Full Size LE (15"&gt;, Int GPU)</v>
          </cell>
          <cell r="E1741" t="str">
            <v>Commercial</v>
          </cell>
          <cell r="F1741" t="str">
            <v>AMD</v>
          </cell>
          <cell r="G1741" t="str">
            <v>Picasso</v>
          </cell>
          <cell r="H1741" t="str">
            <v>Int</v>
          </cell>
          <cell r="I1741">
            <v>15</v>
          </cell>
          <cell r="J1741" t="str">
            <v>1920x1080</v>
          </cell>
          <cell r="L1741" t="str">
            <v>Standard</v>
          </cell>
          <cell r="M1741" t="str">
            <v>_1</v>
          </cell>
          <cell r="P1741">
            <v>1</v>
          </cell>
          <cell r="R1741">
            <v>1</v>
          </cell>
          <cell r="X1741">
            <v>1</v>
          </cell>
          <cell r="AC1741">
            <v>1</v>
          </cell>
          <cell r="AF1741">
            <v>1</v>
          </cell>
        </row>
        <row r="1742">
          <cell r="C1742" t="str">
            <v>ThinkPad L13</v>
          </cell>
          <cell r="D1742" t="str">
            <v>Light (13"-14")</v>
          </cell>
          <cell r="E1742" t="str">
            <v>Commercial</v>
          </cell>
          <cell r="F1742" t="str">
            <v>Intel</v>
          </cell>
          <cell r="G1742" t="str">
            <v>Comet Lake</v>
          </cell>
          <cell r="H1742" t="str">
            <v>Int</v>
          </cell>
          <cell r="I1742">
            <v>13</v>
          </cell>
          <cell r="J1742" t="str">
            <v>1920x1080</v>
          </cell>
          <cell r="L1742" t="str">
            <v>Standard</v>
          </cell>
          <cell r="M1742" t="str">
            <v>_1</v>
          </cell>
          <cell r="N1742" t="str">
            <v>1 20</v>
          </cell>
          <cell r="P1742">
            <v>1</v>
          </cell>
          <cell r="R1742">
            <v>1</v>
          </cell>
          <cell r="W1742">
            <v>1</v>
          </cell>
          <cell r="AC1742">
            <v>1</v>
          </cell>
          <cell r="AE1742">
            <v>1</v>
          </cell>
          <cell r="AI1742">
            <v>1</v>
          </cell>
        </row>
        <row r="1743">
          <cell r="C1743" t="str">
            <v>ThinkPad L13 Gen2</v>
          </cell>
          <cell r="D1743" t="str">
            <v>Light (13"-14")</v>
          </cell>
          <cell r="E1743" t="str">
            <v>Commercial</v>
          </cell>
          <cell r="F1743" t="str">
            <v>Intel</v>
          </cell>
          <cell r="G1743" t="str">
            <v>Tiger Lake</v>
          </cell>
          <cell r="H1743" t="str">
            <v>Int</v>
          </cell>
          <cell r="I1743">
            <v>13</v>
          </cell>
          <cell r="J1743" t="str">
            <v>1920x1080</v>
          </cell>
          <cell r="L1743" t="str">
            <v>Standard</v>
          </cell>
          <cell r="M1743" t="str">
            <v>_15</v>
          </cell>
          <cell r="P1743">
            <v>1</v>
          </cell>
          <cell r="R1743">
            <v>1</v>
          </cell>
          <cell r="W1743">
            <v>1</v>
          </cell>
          <cell r="AC1743">
            <v>1</v>
          </cell>
          <cell r="AE1743">
            <v>1</v>
          </cell>
          <cell r="AI1743">
            <v>1</v>
          </cell>
        </row>
        <row r="1744">
          <cell r="C1744" t="str">
            <v>ThinkPad L13 Yoga</v>
          </cell>
          <cell r="D1744" t="str">
            <v>Light (13"-14")</v>
          </cell>
          <cell r="E1744" t="str">
            <v>Commercial</v>
          </cell>
          <cell r="F1744" t="str">
            <v>Intel</v>
          </cell>
          <cell r="G1744" t="str">
            <v>Comet Lake</v>
          </cell>
          <cell r="H1744" t="str">
            <v>Int</v>
          </cell>
          <cell r="I1744">
            <v>13</v>
          </cell>
          <cell r="J1744" t="str">
            <v>1920x1080</v>
          </cell>
          <cell r="K1744" t="str">
            <v>Touch</v>
          </cell>
          <cell r="L1744" t="str">
            <v>Standard</v>
          </cell>
          <cell r="M1744" t="str">
            <v>_1</v>
          </cell>
          <cell r="N1744" t="str">
            <v>1 20</v>
          </cell>
          <cell r="P1744">
            <v>1</v>
          </cell>
          <cell r="R1744">
            <v>1</v>
          </cell>
          <cell r="U1744">
            <v>1</v>
          </cell>
          <cell r="W1744">
            <v>1</v>
          </cell>
          <cell r="AC1744">
            <v>1</v>
          </cell>
          <cell r="AE1744">
            <v>1</v>
          </cell>
          <cell r="AI1744">
            <v>1</v>
          </cell>
        </row>
        <row r="1745">
          <cell r="C1745" t="str">
            <v>ThinkPad L13 Yoga Gen2</v>
          </cell>
          <cell r="D1745" t="str">
            <v>Light (13"-14")</v>
          </cell>
          <cell r="E1745" t="str">
            <v>Commercial</v>
          </cell>
          <cell r="F1745" t="str">
            <v>Intel</v>
          </cell>
          <cell r="G1745" t="str">
            <v>Tiger Lake</v>
          </cell>
          <cell r="H1745" t="str">
            <v>Int</v>
          </cell>
          <cell r="I1745">
            <v>13</v>
          </cell>
          <cell r="J1745" t="str">
            <v>1920x1080</v>
          </cell>
          <cell r="K1745" t="str">
            <v>Touch</v>
          </cell>
          <cell r="L1745" t="str">
            <v>Standard</v>
          </cell>
          <cell r="M1745" t="str">
            <v>_14</v>
          </cell>
          <cell r="P1745">
            <v>1</v>
          </cell>
          <cell r="R1745">
            <v>1</v>
          </cell>
          <cell r="U1745">
            <v>1</v>
          </cell>
          <cell r="W1745">
            <v>1</v>
          </cell>
          <cell r="AC1745">
            <v>1</v>
          </cell>
          <cell r="AE1745">
            <v>1</v>
          </cell>
          <cell r="AI1745">
            <v>1</v>
          </cell>
        </row>
        <row r="1746">
          <cell r="C1746" t="str">
            <v>ThinkPad L13 Gen2</v>
          </cell>
          <cell r="D1746" t="str">
            <v>Light (13"-14")</v>
          </cell>
          <cell r="E1746" t="str">
            <v>Commercial</v>
          </cell>
          <cell r="F1746" t="str">
            <v>Intel</v>
          </cell>
          <cell r="G1746" t="str">
            <v>Tiger Lake</v>
          </cell>
          <cell r="H1746" t="str">
            <v>Int</v>
          </cell>
          <cell r="I1746">
            <v>13</v>
          </cell>
          <cell r="J1746" t="str">
            <v>1920x1080</v>
          </cell>
          <cell r="L1746" t="str">
            <v>Standard</v>
          </cell>
          <cell r="M1746" t="str">
            <v>_12</v>
          </cell>
          <cell r="P1746">
            <v>1</v>
          </cell>
          <cell r="R1746">
            <v>1</v>
          </cell>
          <cell r="W1746">
            <v>1</v>
          </cell>
          <cell r="AC1746">
            <v>1</v>
          </cell>
          <cell r="AE1746">
            <v>1</v>
          </cell>
          <cell r="AI1746">
            <v>1</v>
          </cell>
        </row>
        <row r="1747">
          <cell r="C1747" t="str">
            <v>ThinkPad L14 Gen1</v>
          </cell>
          <cell r="D1747" t="str">
            <v>Light (13"-14")</v>
          </cell>
          <cell r="E1747" t="str">
            <v>Commercial</v>
          </cell>
          <cell r="F1747" t="str">
            <v>Intel</v>
          </cell>
          <cell r="G1747" t="str">
            <v>Comet Lake</v>
          </cell>
          <cell r="H1747" t="str">
            <v>Int</v>
          </cell>
          <cell r="I1747">
            <v>14</v>
          </cell>
          <cell r="J1747" t="str">
            <v>1920x1080</v>
          </cell>
          <cell r="K1747" t="str">
            <v>Touch</v>
          </cell>
          <cell r="L1747" t="str">
            <v>Standard</v>
          </cell>
          <cell r="M1747" t="str">
            <v>_8</v>
          </cell>
          <cell r="N1747" t="str">
            <v>8 20</v>
          </cell>
          <cell r="P1747">
            <v>1</v>
          </cell>
          <cell r="R1747">
            <v>1</v>
          </cell>
          <cell r="W1747">
            <v>1</v>
          </cell>
          <cell r="AC1747">
            <v>1</v>
          </cell>
          <cell r="AF1747">
            <v>1</v>
          </cell>
          <cell r="AI1747">
            <v>1</v>
          </cell>
        </row>
        <row r="1748">
          <cell r="C1748" t="str">
            <v>ThinkPad L14 AMD Gen1</v>
          </cell>
          <cell r="D1748" t="str">
            <v>Light (13"-14")</v>
          </cell>
          <cell r="E1748" t="str">
            <v>Commercial</v>
          </cell>
          <cell r="F1748" t="str">
            <v>AMD</v>
          </cell>
          <cell r="G1748" t="str">
            <v>Renior</v>
          </cell>
          <cell r="H1748" t="str">
            <v>Int</v>
          </cell>
          <cell r="I1748">
            <v>14</v>
          </cell>
          <cell r="J1748" t="str">
            <v>1920x1080</v>
          </cell>
          <cell r="K1748" t="str">
            <v>Touch</v>
          </cell>
          <cell r="L1748" t="str">
            <v>Standard</v>
          </cell>
          <cell r="M1748" t="str">
            <v>_12</v>
          </cell>
          <cell r="P1748">
            <v>1</v>
          </cell>
          <cell r="R1748">
            <v>1</v>
          </cell>
          <cell r="W1748">
            <v>1</v>
          </cell>
          <cell r="AC1748">
            <v>1</v>
          </cell>
          <cell r="AF1748">
            <v>1</v>
          </cell>
          <cell r="AI1748">
            <v>1</v>
          </cell>
        </row>
        <row r="1749">
          <cell r="C1749" t="str">
            <v>ThinkPad L380 Clam</v>
          </cell>
          <cell r="D1749" t="str">
            <v>Light (13"-14")</v>
          </cell>
          <cell r="E1749" t="str">
            <v>Commercial</v>
          </cell>
          <cell r="F1749" t="str">
            <v>Intel</v>
          </cell>
          <cell r="G1749" t="str">
            <v>Kaby Lake Refresh</v>
          </cell>
          <cell r="H1749" t="str">
            <v>Int</v>
          </cell>
          <cell r="I1749">
            <v>13</v>
          </cell>
          <cell r="J1749" t="str">
            <v>1366x768/1920x1080</v>
          </cell>
          <cell r="L1749" t="str">
            <v>Standard</v>
          </cell>
          <cell r="M1749" t="str">
            <v>_1</v>
          </cell>
          <cell r="P1749">
            <v>1</v>
          </cell>
          <cell r="R1749">
            <v>1</v>
          </cell>
          <cell r="W1749">
            <v>1</v>
          </cell>
          <cell r="AC1749">
            <v>1</v>
          </cell>
          <cell r="AE1749">
            <v>1</v>
          </cell>
          <cell r="AI1749">
            <v>1</v>
          </cell>
        </row>
        <row r="1750">
          <cell r="C1750" t="str">
            <v>ThinkPad L380 Yoga</v>
          </cell>
          <cell r="D1750" t="str">
            <v>Light (13"-14")</v>
          </cell>
          <cell r="E1750" t="str">
            <v>Commercial</v>
          </cell>
          <cell r="F1750" t="str">
            <v>Intel</v>
          </cell>
          <cell r="G1750" t="str">
            <v>Kaby Lake Refresh</v>
          </cell>
          <cell r="H1750" t="str">
            <v>Int</v>
          </cell>
          <cell r="I1750">
            <v>13</v>
          </cell>
          <cell r="J1750" t="str">
            <v>1920x1080</v>
          </cell>
          <cell r="K1750" t="str">
            <v>Touch</v>
          </cell>
          <cell r="L1750" t="str">
            <v>Standard</v>
          </cell>
          <cell r="M1750" t="str">
            <v>_1</v>
          </cell>
          <cell r="P1750">
            <v>1</v>
          </cell>
          <cell r="R1750">
            <v>1</v>
          </cell>
          <cell r="U1750">
            <v>1</v>
          </cell>
          <cell r="W1750">
            <v>1</v>
          </cell>
          <cell r="AC1750">
            <v>1</v>
          </cell>
          <cell r="AE1750">
            <v>1</v>
          </cell>
          <cell r="AI1750">
            <v>1</v>
          </cell>
        </row>
        <row r="1751">
          <cell r="C1751" t="str">
            <v>ThinkPad L390</v>
          </cell>
          <cell r="D1751" t="str">
            <v>Light (13"-14")</v>
          </cell>
          <cell r="E1751" t="str">
            <v>Commercial</v>
          </cell>
          <cell r="F1751" t="str">
            <v>Intel</v>
          </cell>
          <cell r="G1751" t="str">
            <v>Whiskey Lake</v>
          </cell>
          <cell r="H1751" t="str">
            <v>Int</v>
          </cell>
          <cell r="I1751">
            <v>13</v>
          </cell>
          <cell r="J1751" t="str">
            <v>1920x1080</v>
          </cell>
          <cell r="L1751" t="str">
            <v>Standard</v>
          </cell>
          <cell r="M1751" t="str">
            <v>_1</v>
          </cell>
          <cell r="P1751">
            <v>1</v>
          </cell>
          <cell r="R1751">
            <v>1</v>
          </cell>
          <cell r="W1751">
            <v>1</v>
          </cell>
          <cell r="AC1751">
            <v>1</v>
          </cell>
          <cell r="AE1751">
            <v>1</v>
          </cell>
          <cell r="AI1751">
            <v>1</v>
          </cell>
        </row>
        <row r="1752">
          <cell r="C1752" t="str">
            <v>ThinkPad L390 Yoga</v>
          </cell>
          <cell r="D1752" t="str">
            <v>Light (13"-14")</v>
          </cell>
          <cell r="E1752" t="str">
            <v>Commercial</v>
          </cell>
          <cell r="F1752" t="str">
            <v>Intel</v>
          </cell>
          <cell r="G1752" t="str">
            <v>Whiskey Lake</v>
          </cell>
          <cell r="H1752" t="str">
            <v>Int</v>
          </cell>
          <cell r="I1752">
            <v>13</v>
          </cell>
          <cell r="J1752" t="str">
            <v>1920x1080</v>
          </cell>
          <cell r="K1752" t="str">
            <v>Touch</v>
          </cell>
          <cell r="L1752" t="str">
            <v>Standard</v>
          </cell>
          <cell r="M1752" t="str">
            <v>_1</v>
          </cell>
          <cell r="P1752">
            <v>1</v>
          </cell>
          <cell r="R1752">
            <v>1</v>
          </cell>
          <cell r="U1752">
            <v>1</v>
          </cell>
          <cell r="W1752">
            <v>1</v>
          </cell>
          <cell r="AC1752">
            <v>1</v>
          </cell>
          <cell r="AE1752">
            <v>1</v>
          </cell>
          <cell r="AI1752">
            <v>1</v>
          </cell>
        </row>
        <row r="1753">
          <cell r="C1753" t="str">
            <v>ThinkPad L15 Gen1</v>
          </cell>
          <cell r="D1753" t="str">
            <v>Full Size LE (15"&gt;, Int GPU)</v>
          </cell>
          <cell r="E1753" t="str">
            <v>Commercial</v>
          </cell>
          <cell r="F1753" t="str">
            <v>Intel</v>
          </cell>
          <cell r="G1753" t="str">
            <v>Comet Lake</v>
          </cell>
          <cell r="H1753" t="str">
            <v>Int</v>
          </cell>
          <cell r="I1753">
            <v>15</v>
          </cell>
          <cell r="J1753" t="str">
            <v>1920x1080</v>
          </cell>
          <cell r="L1753" t="str">
            <v>Standard</v>
          </cell>
          <cell r="M1753" t="str">
            <v>_9</v>
          </cell>
          <cell r="P1753">
            <v>1</v>
          </cell>
          <cell r="R1753">
            <v>1</v>
          </cell>
          <cell r="X1753">
            <v>1</v>
          </cell>
          <cell r="AC1753">
            <v>1</v>
          </cell>
          <cell r="AF1753">
            <v>1</v>
          </cell>
        </row>
        <row r="1754">
          <cell r="C1754" t="str">
            <v>ThinkPad L15 AMD Gen1</v>
          </cell>
          <cell r="D1754" t="str">
            <v>Full Size LE (15"&gt;, Int GPU)</v>
          </cell>
          <cell r="E1754" t="str">
            <v>Commercial</v>
          </cell>
          <cell r="F1754" t="str">
            <v>AMD</v>
          </cell>
          <cell r="G1754" t="str">
            <v>Renior</v>
          </cell>
          <cell r="H1754" t="str">
            <v>Int</v>
          </cell>
          <cell r="I1754">
            <v>15</v>
          </cell>
          <cell r="J1754" t="str">
            <v>1920x1080</v>
          </cell>
          <cell r="L1754" t="str">
            <v>Standard</v>
          </cell>
          <cell r="M1754" t="str">
            <v>_9</v>
          </cell>
          <cell r="P1754">
            <v>1</v>
          </cell>
          <cell r="R1754">
            <v>1</v>
          </cell>
          <cell r="X1754">
            <v>1</v>
          </cell>
          <cell r="AC1754">
            <v>1</v>
          </cell>
          <cell r="AF1754">
            <v>1</v>
          </cell>
        </row>
        <row r="1755">
          <cell r="C1755" t="str">
            <v>ThinkPad L470</v>
          </cell>
          <cell r="D1755" t="str">
            <v>Light (13"-14")</v>
          </cell>
          <cell r="E1755" t="str">
            <v>Commercial</v>
          </cell>
          <cell r="F1755" t="str">
            <v>Intel</v>
          </cell>
          <cell r="G1755" t="str">
            <v>Kaby Lake</v>
          </cell>
          <cell r="H1755" t="str">
            <v>Int</v>
          </cell>
          <cell r="I1755">
            <v>14</v>
          </cell>
          <cell r="J1755" t="str">
            <v>1366x768/1920x1080</v>
          </cell>
          <cell r="L1755" t="str">
            <v>Standard</v>
          </cell>
          <cell r="M1755" t="str">
            <v>_1</v>
          </cell>
          <cell r="P1755">
            <v>1</v>
          </cell>
          <cell r="R1755">
            <v>1</v>
          </cell>
          <cell r="W1755">
            <v>1</v>
          </cell>
          <cell r="AC1755">
            <v>1</v>
          </cell>
          <cell r="AF1755">
            <v>1</v>
          </cell>
          <cell r="AI1755">
            <v>1</v>
          </cell>
        </row>
        <row r="1756">
          <cell r="C1756" t="str">
            <v>ThinkPad L480</v>
          </cell>
          <cell r="D1756" t="str">
            <v>Light (13"-14")</v>
          </cell>
          <cell r="E1756" t="str">
            <v>Commercial</v>
          </cell>
          <cell r="F1756" t="str">
            <v>Intel</v>
          </cell>
          <cell r="G1756" t="str">
            <v>Kaby Lake Refresh</v>
          </cell>
          <cell r="H1756" t="str">
            <v>Int</v>
          </cell>
          <cell r="I1756">
            <v>14</v>
          </cell>
          <cell r="J1756" t="str">
            <v>1366x768/1920x1080</v>
          </cell>
          <cell r="L1756" t="str">
            <v>Standard</v>
          </cell>
          <cell r="M1756" t="str">
            <v>_1</v>
          </cell>
          <cell r="P1756">
            <v>1</v>
          </cell>
          <cell r="R1756">
            <v>1</v>
          </cell>
          <cell r="W1756">
            <v>1</v>
          </cell>
          <cell r="AC1756">
            <v>1</v>
          </cell>
          <cell r="AF1756">
            <v>1</v>
          </cell>
          <cell r="AI1756">
            <v>1</v>
          </cell>
        </row>
        <row r="1757">
          <cell r="C1757" t="str">
            <v>ThinkPad L490</v>
          </cell>
          <cell r="D1757" t="str">
            <v>Light (13"-14")</v>
          </cell>
          <cell r="E1757" t="str">
            <v>Commercial</v>
          </cell>
          <cell r="F1757" t="str">
            <v>Intel</v>
          </cell>
          <cell r="G1757" t="str">
            <v>Whiskey Lake</v>
          </cell>
          <cell r="H1757" t="str">
            <v>Int</v>
          </cell>
          <cell r="I1757">
            <v>14</v>
          </cell>
          <cell r="J1757" t="str">
            <v>1920x1080</v>
          </cell>
          <cell r="L1757" t="str">
            <v>Standard</v>
          </cell>
          <cell r="M1757" t="str">
            <v>_1</v>
          </cell>
          <cell r="P1757">
            <v>1</v>
          </cell>
          <cell r="R1757">
            <v>1</v>
          </cell>
          <cell r="W1757">
            <v>1</v>
          </cell>
          <cell r="AC1757">
            <v>1</v>
          </cell>
          <cell r="AF1757">
            <v>1</v>
          </cell>
          <cell r="AI1757">
            <v>1</v>
          </cell>
        </row>
        <row r="1758">
          <cell r="C1758" t="str">
            <v>ThinkPad L560</v>
          </cell>
          <cell r="D1758" t="str">
            <v>Full Size LE (15"&gt;, Int GPU)</v>
          </cell>
          <cell r="E1758" t="str">
            <v>Commercial</v>
          </cell>
          <cell r="F1758" t="str">
            <v>Intel</v>
          </cell>
          <cell r="G1758" t="str">
            <v>Skylake</v>
          </cell>
          <cell r="H1758" t="str">
            <v>Int</v>
          </cell>
          <cell r="I1758">
            <v>15</v>
          </cell>
          <cell r="J1758" t="str">
            <v>1366x768</v>
          </cell>
          <cell r="L1758" t="str">
            <v>Standard</v>
          </cell>
          <cell r="M1758" t="str">
            <v>_1</v>
          </cell>
          <cell r="P1758">
            <v>1</v>
          </cell>
          <cell r="R1758">
            <v>1</v>
          </cell>
          <cell r="X1758">
            <v>1</v>
          </cell>
          <cell r="AC1758">
            <v>1</v>
          </cell>
          <cell r="AF1758">
            <v>1</v>
          </cell>
        </row>
        <row r="1759">
          <cell r="C1759" t="str">
            <v>ThinkPad L570</v>
          </cell>
          <cell r="D1759" t="str">
            <v>Full Size LE (15"&gt;, Int GPU)</v>
          </cell>
          <cell r="E1759" t="str">
            <v>Commercial</v>
          </cell>
          <cell r="F1759" t="str">
            <v>Intel</v>
          </cell>
          <cell r="G1759" t="str">
            <v>Kaby Lake</v>
          </cell>
          <cell r="H1759" t="str">
            <v>Int</v>
          </cell>
          <cell r="I1759">
            <v>15</v>
          </cell>
          <cell r="J1759" t="str">
            <v>1366x768/1920x1080</v>
          </cell>
          <cell r="L1759" t="str">
            <v>Standard</v>
          </cell>
          <cell r="M1759" t="str">
            <v>_1</v>
          </cell>
          <cell r="P1759">
            <v>1</v>
          </cell>
          <cell r="R1759">
            <v>1</v>
          </cell>
          <cell r="X1759">
            <v>1</v>
          </cell>
          <cell r="AC1759">
            <v>1</v>
          </cell>
          <cell r="AF1759">
            <v>1</v>
          </cell>
        </row>
        <row r="1760">
          <cell r="C1760" t="str">
            <v>ThinkPad L580</v>
          </cell>
          <cell r="D1760" t="str">
            <v>Full Size LE (15"&gt;, Int GPU)</v>
          </cell>
          <cell r="E1760" t="str">
            <v>Commercial</v>
          </cell>
          <cell r="F1760" t="str">
            <v>Intel</v>
          </cell>
          <cell r="G1760" t="str">
            <v>Kaby Lake Refresh</v>
          </cell>
          <cell r="H1760" t="str">
            <v>Int</v>
          </cell>
          <cell r="I1760">
            <v>15</v>
          </cell>
          <cell r="J1760" t="str">
            <v>1366x768</v>
          </cell>
          <cell r="L1760" t="str">
            <v>Standard</v>
          </cell>
          <cell r="M1760" t="str">
            <v>_1</v>
          </cell>
          <cell r="P1760">
            <v>1</v>
          </cell>
          <cell r="R1760">
            <v>1</v>
          </cell>
          <cell r="X1760">
            <v>1</v>
          </cell>
          <cell r="AC1760">
            <v>1</v>
          </cell>
          <cell r="AF1760">
            <v>1</v>
          </cell>
        </row>
        <row r="1761">
          <cell r="C1761" t="str">
            <v>ThinkPad L590</v>
          </cell>
          <cell r="D1761" t="str">
            <v>Full Size LE (15"&gt;, Int GPU)</v>
          </cell>
          <cell r="E1761" t="str">
            <v>Commercial</v>
          </cell>
          <cell r="F1761" t="str">
            <v>Intel</v>
          </cell>
          <cell r="G1761" t="str">
            <v>Whiskey Lake</v>
          </cell>
          <cell r="H1761" t="str">
            <v>Int</v>
          </cell>
          <cell r="I1761">
            <v>15</v>
          </cell>
          <cell r="J1761" t="str">
            <v>1920x1080</v>
          </cell>
          <cell r="L1761" t="str">
            <v>Standard</v>
          </cell>
          <cell r="M1761" t="str">
            <v>_1</v>
          </cell>
          <cell r="P1761">
            <v>1</v>
          </cell>
          <cell r="R1761">
            <v>1</v>
          </cell>
          <cell r="X1761">
            <v>1</v>
          </cell>
          <cell r="AC1761">
            <v>1</v>
          </cell>
          <cell r="AF1761">
            <v>1</v>
          </cell>
        </row>
        <row r="1762">
          <cell r="C1762" t="str">
            <v>ThinkPad P1</v>
          </cell>
          <cell r="D1762" t="str">
            <v>Prof. Workstation (Prof. GPU)</v>
          </cell>
          <cell r="E1762" t="str">
            <v>Commercial</v>
          </cell>
          <cell r="F1762" t="str">
            <v>Intel</v>
          </cell>
          <cell r="G1762" t="str">
            <v>Coffee Lake</v>
          </cell>
          <cell r="H1762" t="str">
            <v>Quadro P2000</v>
          </cell>
          <cell r="I1762">
            <v>15</v>
          </cell>
          <cell r="J1762" t="str">
            <v>1920x1080</v>
          </cell>
          <cell r="L1762" t="str">
            <v>Standard</v>
          </cell>
          <cell r="M1762" t="str">
            <v>_1</v>
          </cell>
          <cell r="Q1762">
            <v>1</v>
          </cell>
          <cell r="T1762">
            <v>1</v>
          </cell>
          <cell r="X1762">
            <v>1</v>
          </cell>
          <cell r="AG1762">
            <v>1</v>
          </cell>
        </row>
        <row r="1763">
          <cell r="C1763" t="str">
            <v>ThinkPad P1 Gen2</v>
          </cell>
          <cell r="D1763" t="str">
            <v>Prof. Workstation (Prof. GPU)</v>
          </cell>
          <cell r="E1763" t="str">
            <v>Commercial</v>
          </cell>
          <cell r="F1763" t="str">
            <v>Intel</v>
          </cell>
          <cell r="G1763" t="str">
            <v>Coffee Lake</v>
          </cell>
          <cell r="H1763" t="str">
            <v>Quadro T1000</v>
          </cell>
          <cell r="I1763">
            <v>15</v>
          </cell>
          <cell r="J1763" t="str">
            <v>1920x1080/3840x2160</v>
          </cell>
          <cell r="L1763" t="str">
            <v>Standard</v>
          </cell>
          <cell r="M1763" t="str">
            <v>_1</v>
          </cell>
          <cell r="Q1763">
            <v>1</v>
          </cell>
          <cell r="T1763">
            <v>1</v>
          </cell>
          <cell r="X1763">
            <v>1</v>
          </cell>
          <cell r="AG1763">
            <v>1</v>
          </cell>
        </row>
        <row r="1764">
          <cell r="C1764" t="str">
            <v>ThinkPad P1 Gen3</v>
          </cell>
          <cell r="D1764" t="str">
            <v>Prof. Workstation (Prof. GPU)</v>
          </cell>
          <cell r="E1764" t="str">
            <v>Commercial</v>
          </cell>
          <cell r="F1764" t="str">
            <v>Intel</v>
          </cell>
          <cell r="G1764" t="str">
            <v>Comet Lake-H</v>
          </cell>
          <cell r="H1764" t="str">
            <v>Int/Quadro T1000/P2000</v>
          </cell>
          <cell r="I1764">
            <v>15</v>
          </cell>
          <cell r="J1764" t="str">
            <v>1920x1080/3840x2160</v>
          </cell>
          <cell r="L1764" t="str">
            <v>Standard</v>
          </cell>
          <cell r="M1764" t="str">
            <v>_10</v>
          </cell>
          <cell r="Q1764">
            <v>1</v>
          </cell>
          <cell r="R1764">
            <v>1</v>
          </cell>
          <cell r="T1764">
            <v>1</v>
          </cell>
          <cell r="X1764">
            <v>1</v>
          </cell>
          <cell r="AG1764">
            <v>1</v>
          </cell>
        </row>
        <row r="1765">
          <cell r="C1765" t="str">
            <v>ThinkPad P14s Gen1</v>
          </cell>
          <cell r="D1765" t="str">
            <v>Prof. Workstation (Prof. GPU)</v>
          </cell>
          <cell r="E1765" t="str">
            <v>Commercial</v>
          </cell>
          <cell r="F1765" t="str">
            <v>Intel</v>
          </cell>
          <cell r="G1765" t="str">
            <v>Comet Lake</v>
          </cell>
          <cell r="H1765" t="str">
            <v>Quadro P520</v>
          </cell>
          <cell r="I1765">
            <v>14</v>
          </cell>
          <cell r="J1765" t="str">
            <v>1920x1080/3840x2160</v>
          </cell>
          <cell r="L1765" t="str">
            <v>Standard</v>
          </cell>
          <cell r="M1765" t="str">
            <v>_8</v>
          </cell>
          <cell r="N1765" t="str">
            <v>8 20</v>
          </cell>
          <cell r="P1765">
            <v>1</v>
          </cell>
          <cell r="T1765">
            <v>1</v>
          </cell>
          <cell r="W1765">
            <v>1</v>
          </cell>
          <cell r="AG1765">
            <v>1</v>
          </cell>
          <cell r="AI1765">
            <v>1</v>
          </cell>
        </row>
        <row r="1766">
          <cell r="C1766" t="str">
            <v>ThinkPad P14s AMD Gen1</v>
          </cell>
          <cell r="D1766" t="str">
            <v>Prof. Workstation (Prof. GPU)</v>
          </cell>
          <cell r="E1766" t="str">
            <v>Commercial</v>
          </cell>
          <cell r="F1766" t="str">
            <v>AMD</v>
          </cell>
          <cell r="G1766" t="str">
            <v>Renior</v>
          </cell>
          <cell r="H1766" t="str">
            <v>Int</v>
          </cell>
          <cell r="I1766">
            <v>14</v>
          </cell>
          <cell r="J1766" t="str">
            <v>1920x1080/3840x2160</v>
          </cell>
          <cell r="L1766" t="str">
            <v>Standard</v>
          </cell>
          <cell r="M1766" t="str">
            <v>_12</v>
          </cell>
          <cell r="P1766">
            <v>1</v>
          </cell>
          <cell r="R1766">
            <v>1</v>
          </cell>
          <cell r="W1766">
            <v>1</v>
          </cell>
          <cell r="AI1766">
            <v>1</v>
          </cell>
        </row>
        <row r="1767">
          <cell r="C1767" t="str">
            <v>ThinkPad P14s Gen2</v>
          </cell>
          <cell r="D1767" t="str">
            <v>Prof. Workstation (Prof. GPU)</v>
          </cell>
          <cell r="E1767" t="str">
            <v>Commercial</v>
          </cell>
          <cell r="F1767" t="str">
            <v>Intel</v>
          </cell>
          <cell r="G1767" t="str">
            <v>Tiger Lake</v>
          </cell>
          <cell r="H1767" t="str">
            <v>Quadro T500</v>
          </cell>
          <cell r="I1767">
            <v>14</v>
          </cell>
          <cell r="J1767" t="str">
            <v>1920x1080/3840x2160</v>
          </cell>
          <cell r="L1767" t="str">
            <v>Standard</v>
          </cell>
          <cell r="M1767" t="str">
            <v>_17</v>
          </cell>
          <cell r="P1767">
            <v>1</v>
          </cell>
          <cell r="T1767">
            <v>1</v>
          </cell>
          <cell r="W1767">
            <v>1</v>
          </cell>
          <cell r="AI1767">
            <v>1</v>
          </cell>
        </row>
        <row r="1768">
          <cell r="C1768" t="str">
            <v>ThinkPad P15 Gen1</v>
          </cell>
          <cell r="D1768" t="str">
            <v>Prof. Workstation (Prof. GPU)</v>
          </cell>
          <cell r="E1768" t="str">
            <v>Commercial</v>
          </cell>
          <cell r="F1768" t="str">
            <v>Intel</v>
          </cell>
          <cell r="G1768" t="str">
            <v>Comet Lake-H</v>
          </cell>
          <cell r="H1768" t="str">
            <v>RTX3000/RTX4000</v>
          </cell>
          <cell r="I1768">
            <v>15</v>
          </cell>
          <cell r="J1768" t="str">
            <v>1920x1080/3840x2160</v>
          </cell>
          <cell r="L1768" t="str">
            <v>Standard</v>
          </cell>
          <cell r="M1768" t="str">
            <v>_12</v>
          </cell>
          <cell r="Q1768">
            <v>1</v>
          </cell>
          <cell r="T1768">
            <v>1</v>
          </cell>
          <cell r="X1768">
            <v>1</v>
          </cell>
          <cell r="AG1768">
            <v>1</v>
          </cell>
        </row>
        <row r="1769">
          <cell r="C1769" t="str">
            <v>ThinkPad P15s Gen1</v>
          </cell>
          <cell r="D1769" t="str">
            <v>Prof. Workstation (Prof. GPU)</v>
          </cell>
          <cell r="E1769" t="str">
            <v>Commercial</v>
          </cell>
          <cell r="F1769" t="str">
            <v>Intel</v>
          </cell>
          <cell r="G1769" t="str">
            <v>Comet Lake</v>
          </cell>
          <cell r="H1769" t="str">
            <v>Qoadro P520</v>
          </cell>
          <cell r="I1769">
            <v>15</v>
          </cell>
          <cell r="J1769" t="str">
            <v>1920x1080</v>
          </cell>
          <cell r="L1769" t="str">
            <v>Standard</v>
          </cell>
          <cell r="M1769" t="str">
            <v>_8</v>
          </cell>
          <cell r="N1769" t="str">
            <v>8 20</v>
          </cell>
          <cell r="P1769">
            <v>1</v>
          </cell>
          <cell r="T1769">
            <v>1</v>
          </cell>
          <cell r="X1769">
            <v>1</v>
          </cell>
          <cell r="AG1769">
            <v>1</v>
          </cell>
        </row>
        <row r="1770">
          <cell r="C1770" t="str">
            <v>ThinkPad P15v Gen1</v>
          </cell>
          <cell r="D1770" t="str">
            <v>Prof. Workstation (Prof. GPU)</v>
          </cell>
          <cell r="E1770" t="str">
            <v>Commercial</v>
          </cell>
          <cell r="F1770" t="str">
            <v>Intel</v>
          </cell>
          <cell r="G1770" t="str">
            <v>Comet Lake-H</v>
          </cell>
          <cell r="H1770" t="str">
            <v>Int/Quadro P620</v>
          </cell>
          <cell r="I1770">
            <v>15</v>
          </cell>
          <cell r="J1770" t="str">
            <v>1920x1080</v>
          </cell>
          <cell r="L1770" t="str">
            <v>Standard</v>
          </cell>
          <cell r="M1770" t="str">
            <v>_10</v>
          </cell>
          <cell r="Q1770">
            <v>1</v>
          </cell>
          <cell r="R1770">
            <v>1</v>
          </cell>
          <cell r="T1770">
            <v>1</v>
          </cell>
          <cell r="X1770">
            <v>1</v>
          </cell>
          <cell r="AG1770">
            <v>1</v>
          </cell>
        </row>
        <row r="1771">
          <cell r="C1771" t="str">
            <v>ThinkPad P15 Gen1</v>
          </cell>
          <cell r="D1771" t="str">
            <v>Prof. Workstation (Prof. GPU)</v>
          </cell>
          <cell r="E1771" t="str">
            <v>Commercial</v>
          </cell>
          <cell r="F1771" t="str">
            <v>Intel</v>
          </cell>
          <cell r="G1771" t="str">
            <v>Comet Lake-H</v>
          </cell>
          <cell r="H1771" t="str">
            <v>Quadro T1000/T2000/RTX3000/RTX4000</v>
          </cell>
          <cell r="I1771">
            <v>15</v>
          </cell>
          <cell r="J1771" t="str">
            <v>1920x1080/3840x2160</v>
          </cell>
          <cell r="L1771" t="str">
            <v>Standard</v>
          </cell>
          <cell r="M1771" t="str">
            <v>_11</v>
          </cell>
          <cell r="Q1771">
            <v>1</v>
          </cell>
          <cell r="T1771">
            <v>1</v>
          </cell>
          <cell r="X1771">
            <v>1</v>
          </cell>
          <cell r="AG1771">
            <v>1</v>
          </cell>
        </row>
        <row r="1772">
          <cell r="C1772" t="str">
            <v>ThinkPad P17 Gen1</v>
          </cell>
          <cell r="D1772" t="str">
            <v>Prof. Workstation (Prof. GPU)</v>
          </cell>
          <cell r="E1772" t="str">
            <v>Commercial</v>
          </cell>
          <cell r="F1772" t="str">
            <v>Intel</v>
          </cell>
          <cell r="G1772" t="str">
            <v>Comet Lake-H</v>
          </cell>
          <cell r="H1772" t="str">
            <v>Quadro T2000/RTX5000</v>
          </cell>
          <cell r="I1772">
            <v>17</v>
          </cell>
          <cell r="J1772" t="str">
            <v>1920x1080/3840x2160</v>
          </cell>
          <cell r="L1772" t="str">
            <v>Standard</v>
          </cell>
          <cell r="M1772" t="str">
            <v>_11</v>
          </cell>
          <cell r="Q1772">
            <v>1</v>
          </cell>
          <cell r="T1772">
            <v>1</v>
          </cell>
          <cell r="Y1772">
            <v>1</v>
          </cell>
          <cell r="AG1772">
            <v>1</v>
          </cell>
        </row>
        <row r="1773">
          <cell r="C1773" t="str">
            <v>ThinkPad P40 Yoga 14</v>
          </cell>
          <cell r="D1773" t="str">
            <v>Prof. Workstation (Prof. GPU)</v>
          </cell>
          <cell r="E1773" t="str">
            <v>Commercial</v>
          </cell>
          <cell r="F1773" t="str">
            <v>Intel</v>
          </cell>
          <cell r="G1773" t="str">
            <v>Skylake</v>
          </cell>
          <cell r="H1773" t="str">
            <v>Quadro</v>
          </cell>
          <cell r="I1773">
            <v>14</v>
          </cell>
          <cell r="J1773" t="str">
            <v>2560x1440</v>
          </cell>
          <cell r="K1773" t="str">
            <v>Touch</v>
          </cell>
          <cell r="L1773" t="str">
            <v>Standard</v>
          </cell>
          <cell r="M1773" t="str">
            <v>_1</v>
          </cell>
          <cell r="P1773">
            <v>1</v>
          </cell>
          <cell r="T1773">
            <v>1</v>
          </cell>
          <cell r="U1773">
            <v>1</v>
          </cell>
          <cell r="W1773">
            <v>1</v>
          </cell>
          <cell r="AG1773">
            <v>1</v>
          </cell>
          <cell r="AI1773">
            <v>1</v>
          </cell>
        </row>
        <row r="1774">
          <cell r="C1774" t="str">
            <v>ThinkPad P43s</v>
          </cell>
          <cell r="D1774" t="str">
            <v>Prof. Workstation (Prof. GPU)</v>
          </cell>
          <cell r="E1774" t="str">
            <v>Commercial</v>
          </cell>
          <cell r="F1774" t="str">
            <v>Intel</v>
          </cell>
          <cell r="G1774" t="str">
            <v>Whiskey Lake</v>
          </cell>
          <cell r="H1774" t="str">
            <v>Quadro P520</v>
          </cell>
          <cell r="I1774">
            <v>15</v>
          </cell>
          <cell r="J1774" t="str">
            <v>1920x1080/2560x1440</v>
          </cell>
          <cell r="L1774" t="str">
            <v>Standard</v>
          </cell>
          <cell r="M1774" t="str">
            <v>_1</v>
          </cell>
          <cell r="P1774">
            <v>1</v>
          </cell>
          <cell r="T1774">
            <v>1</v>
          </cell>
          <cell r="X1774">
            <v>1</v>
          </cell>
          <cell r="AG1774">
            <v>1</v>
          </cell>
        </row>
        <row r="1775">
          <cell r="C1775" t="str">
            <v>ThinkPad P50</v>
          </cell>
          <cell r="D1775" t="str">
            <v>Prof. Workstation (Prof. GPU)</v>
          </cell>
          <cell r="E1775" t="str">
            <v>Commercial</v>
          </cell>
          <cell r="F1775" t="str">
            <v>Intel</v>
          </cell>
          <cell r="G1775" t="str">
            <v>Skylake</v>
          </cell>
          <cell r="H1775" t="str">
            <v>Quadro M500/M1000</v>
          </cell>
          <cell r="I1775">
            <v>15</v>
          </cell>
          <cell r="J1775" t="str">
            <v>1920x1080/2560x1440/3840x2160</v>
          </cell>
          <cell r="L1775" t="str">
            <v>Standard</v>
          </cell>
          <cell r="M1775" t="str">
            <v>_1</v>
          </cell>
          <cell r="P1775">
            <v>1</v>
          </cell>
          <cell r="T1775">
            <v>1</v>
          </cell>
          <cell r="X1775">
            <v>1</v>
          </cell>
          <cell r="AG1775">
            <v>1</v>
          </cell>
        </row>
        <row r="1776">
          <cell r="C1776" t="str">
            <v>ThinkPad P50 Touch</v>
          </cell>
          <cell r="D1776" t="str">
            <v>Prof. Workstation (Prof. GPU)</v>
          </cell>
          <cell r="E1776" t="str">
            <v>Commercial</v>
          </cell>
          <cell r="F1776" t="str">
            <v>Intel</v>
          </cell>
          <cell r="G1776" t="str">
            <v>Skylake</v>
          </cell>
          <cell r="H1776" t="str">
            <v>Quadro M500/M1000</v>
          </cell>
          <cell r="I1776">
            <v>15</v>
          </cell>
          <cell r="J1776" t="str">
            <v>1920x1080/2560x1440/3840x2160</v>
          </cell>
          <cell r="K1776" t="str">
            <v>Touch</v>
          </cell>
          <cell r="L1776" t="str">
            <v>Standard</v>
          </cell>
          <cell r="M1776" t="str">
            <v>_1</v>
          </cell>
          <cell r="P1776">
            <v>1</v>
          </cell>
          <cell r="T1776">
            <v>1</v>
          </cell>
          <cell r="X1776">
            <v>1</v>
          </cell>
          <cell r="AG1776">
            <v>1</v>
          </cell>
        </row>
        <row r="1777">
          <cell r="C1777" t="str">
            <v>ThinkPad P51</v>
          </cell>
          <cell r="D1777" t="str">
            <v>Prof. Workstation (Prof. GPU)</v>
          </cell>
          <cell r="E1777" t="str">
            <v>Commercial</v>
          </cell>
          <cell r="F1777" t="str">
            <v>Intel</v>
          </cell>
          <cell r="G1777" t="str">
            <v>Kaby Lake</v>
          </cell>
          <cell r="H1777" t="str">
            <v>Quadro M520/M1200/M2200</v>
          </cell>
          <cell r="I1777">
            <v>15</v>
          </cell>
          <cell r="J1777" t="str">
            <v>1920x1080/2560x1440/3840x2160</v>
          </cell>
          <cell r="L1777" t="str">
            <v>Standard</v>
          </cell>
          <cell r="M1777" t="str">
            <v>_1</v>
          </cell>
          <cell r="P1777">
            <v>1</v>
          </cell>
          <cell r="T1777">
            <v>1</v>
          </cell>
          <cell r="X1777">
            <v>1</v>
          </cell>
          <cell r="AG1777">
            <v>1</v>
          </cell>
        </row>
        <row r="1778">
          <cell r="C1778" t="str">
            <v>ThinkPad P52</v>
          </cell>
          <cell r="D1778" t="str">
            <v>Prof. Workstation (Prof. GPU)</v>
          </cell>
          <cell r="E1778" t="str">
            <v>Commercial</v>
          </cell>
          <cell r="F1778" t="str">
            <v>Intel</v>
          </cell>
          <cell r="G1778" t="str">
            <v>Coffee Lake</v>
          </cell>
          <cell r="H1778" t="str">
            <v>Quadro P1000/p2000</v>
          </cell>
          <cell r="I1778">
            <v>15</v>
          </cell>
          <cell r="J1778" t="str">
            <v>1920x1080/3840x2160</v>
          </cell>
          <cell r="L1778" t="str">
            <v>Standard</v>
          </cell>
          <cell r="M1778" t="str">
            <v>_1</v>
          </cell>
          <cell r="Q1778">
            <v>1</v>
          </cell>
          <cell r="T1778">
            <v>1</v>
          </cell>
          <cell r="X1778">
            <v>1</v>
          </cell>
          <cell r="AG1778">
            <v>1</v>
          </cell>
        </row>
        <row r="1779">
          <cell r="C1779" t="str">
            <v>ThinkPad P52s</v>
          </cell>
          <cell r="D1779" t="str">
            <v>Prof. Workstation (Prof. GPU)</v>
          </cell>
          <cell r="E1779" t="str">
            <v>Commercial</v>
          </cell>
          <cell r="F1779" t="str">
            <v>Intel</v>
          </cell>
          <cell r="G1779" t="str">
            <v>Kaby Lake Refresh</v>
          </cell>
          <cell r="H1779" t="str">
            <v>Quadro P500</v>
          </cell>
          <cell r="I1779">
            <v>15</v>
          </cell>
          <cell r="J1779" t="str">
            <v>1920x1080/2560x1440/3840x2160</v>
          </cell>
          <cell r="L1779" t="str">
            <v>Standard</v>
          </cell>
          <cell r="M1779" t="str">
            <v>_1</v>
          </cell>
          <cell r="P1779">
            <v>1</v>
          </cell>
          <cell r="T1779">
            <v>1</v>
          </cell>
          <cell r="X1779">
            <v>1</v>
          </cell>
          <cell r="AG1779">
            <v>1</v>
          </cell>
        </row>
        <row r="1780">
          <cell r="C1780" t="str">
            <v>ThinkPad P52v</v>
          </cell>
          <cell r="D1780" t="str">
            <v>Prof. Workstation (Prof. GPU)</v>
          </cell>
          <cell r="E1780" t="str">
            <v>Commercial</v>
          </cell>
          <cell r="F1780" t="str">
            <v>Intel</v>
          </cell>
          <cell r="G1780" t="str">
            <v>Comet Lake-H</v>
          </cell>
          <cell r="H1780" t="str">
            <v>Int/P620</v>
          </cell>
          <cell r="I1780">
            <v>15</v>
          </cell>
          <cell r="J1780" t="str">
            <v>1920x1080/2560x1440/3840x2160</v>
          </cell>
          <cell r="L1780" t="str">
            <v>Standard</v>
          </cell>
          <cell r="M1780" t="str">
            <v>_10</v>
          </cell>
          <cell r="Q1780">
            <v>1</v>
          </cell>
          <cell r="R1780">
            <v>1</v>
          </cell>
          <cell r="T1780">
            <v>1</v>
          </cell>
          <cell r="X1780">
            <v>1</v>
          </cell>
          <cell r="AG1780">
            <v>1</v>
          </cell>
        </row>
        <row r="1781">
          <cell r="C1781" t="str">
            <v>ThinkPad P53</v>
          </cell>
          <cell r="D1781" t="str">
            <v>Prof. Workstation (Prof. GPU)</v>
          </cell>
          <cell r="E1781" t="str">
            <v>Commercial</v>
          </cell>
          <cell r="F1781" t="str">
            <v>Intel</v>
          </cell>
          <cell r="G1781" t="str">
            <v>Coffee Lake</v>
          </cell>
          <cell r="H1781" t="str">
            <v>Quadro T1000</v>
          </cell>
          <cell r="I1781">
            <v>15</v>
          </cell>
          <cell r="J1781" t="str">
            <v>1920x1080</v>
          </cell>
          <cell r="L1781" t="str">
            <v>Standard</v>
          </cell>
          <cell r="M1781" t="str">
            <v>_1</v>
          </cell>
          <cell r="Q1781">
            <v>1</v>
          </cell>
          <cell r="T1781">
            <v>1</v>
          </cell>
          <cell r="X1781">
            <v>1</v>
          </cell>
          <cell r="AG1781">
            <v>1</v>
          </cell>
        </row>
        <row r="1782">
          <cell r="C1782" t="str">
            <v>ThinkPad P53s</v>
          </cell>
          <cell r="D1782" t="str">
            <v>Prof. Workstation (Prof. GPU)</v>
          </cell>
          <cell r="E1782" t="str">
            <v>Commercial</v>
          </cell>
          <cell r="F1782" t="str">
            <v>Intel</v>
          </cell>
          <cell r="G1782" t="str">
            <v>Whiskey Lake</v>
          </cell>
          <cell r="H1782" t="str">
            <v>Qoadro P520</v>
          </cell>
          <cell r="I1782">
            <v>15</v>
          </cell>
          <cell r="J1782" t="str">
            <v>1920x1080</v>
          </cell>
          <cell r="L1782" t="str">
            <v>Standard</v>
          </cell>
          <cell r="M1782" t="str">
            <v>_1</v>
          </cell>
          <cell r="P1782">
            <v>1</v>
          </cell>
          <cell r="T1782">
            <v>1</v>
          </cell>
          <cell r="X1782">
            <v>1</v>
          </cell>
          <cell r="AG1782">
            <v>1</v>
          </cell>
        </row>
        <row r="1783">
          <cell r="C1783" t="str">
            <v>ThinkPad P70</v>
          </cell>
          <cell r="D1783" t="str">
            <v>Prof. Workstation (Prof. GPU)</v>
          </cell>
          <cell r="E1783" t="str">
            <v>Commercial</v>
          </cell>
          <cell r="F1783" t="str">
            <v>Intel</v>
          </cell>
          <cell r="G1783" t="str">
            <v>Skylake</v>
          </cell>
          <cell r="H1783" t="str">
            <v>Quadro M600/M3000</v>
          </cell>
          <cell r="I1783">
            <v>17</v>
          </cell>
          <cell r="J1783" t="str">
            <v>1920x1080/2560x1440/3840x2160</v>
          </cell>
          <cell r="L1783" t="str">
            <v>Standard</v>
          </cell>
          <cell r="M1783" t="str">
            <v>_1</v>
          </cell>
          <cell r="P1783">
            <v>1</v>
          </cell>
          <cell r="T1783">
            <v>1</v>
          </cell>
          <cell r="Y1783">
            <v>1</v>
          </cell>
          <cell r="AG1783">
            <v>1</v>
          </cell>
        </row>
        <row r="1784">
          <cell r="C1784" t="str">
            <v>ThinkPad P71</v>
          </cell>
          <cell r="D1784" t="str">
            <v>Prof. Workstation (Prof. GPU)</v>
          </cell>
          <cell r="E1784" t="str">
            <v>Commercial</v>
          </cell>
          <cell r="F1784" t="str">
            <v>Intel</v>
          </cell>
          <cell r="G1784" t="str">
            <v>Kaby Lake</v>
          </cell>
          <cell r="H1784" t="str">
            <v>Quadro M620/M3000</v>
          </cell>
          <cell r="I1784">
            <v>17</v>
          </cell>
          <cell r="J1784" t="str">
            <v>1920x1080/2560x1440/3840x2160</v>
          </cell>
          <cell r="L1784" t="str">
            <v>Standard</v>
          </cell>
          <cell r="M1784" t="str">
            <v>_3</v>
          </cell>
          <cell r="P1784">
            <v>1</v>
          </cell>
          <cell r="T1784">
            <v>1</v>
          </cell>
          <cell r="Y1784">
            <v>1</v>
          </cell>
          <cell r="AG1784">
            <v>1</v>
          </cell>
        </row>
        <row r="1785">
          <cell r="C1785" t="str">
            <v>ThinkPad P72</v>
          </cell>
          <cell r="D1785" t="str">
            <v>Prof. Workstation (Prof. GPU)</v>
          </cell>
          <cell r="E1785" t="str">
            <v>Commercial</v>
          </cell>
          <cell r="F1785" t="str">
            <v>Intel</v>
          </cell>
          <cell r="G1785" t="str">
            <v>Coffee Lake</v>
          </cell>
          <cell r="H1785" t="str">
            <v>Quadro P3200</v>
          </cell>
          <cell r="I1785">
            <v>17</v>
          </cell>
          <cell r="J1785" t="str">
            <v>1920x1080/2560x1440/3840x2160</v>
          </cell>
          <cell r="L1785" t="str">
            <v>Standard</v>
          </cell>
          <cell r="M1785" t="str">
            <v>_1</v>
          </cell>
          <cell r="Q1785">
            <v>1</v>
          </cell>
          <cell r="T1785">
            <v>1</v>
          </cell>
          <cell r="Y1785">
            <v>1</v>
          </cell>
          <cell r="AG1785">
            <v>1</v>
          </cell>
        </row>
        <row r="1786">
          <cell r="C1786" t="str">
            <v>ThinkPad P73</v>
          </cell>
          <cell r="D1786" t="str">
            <v>Prof. Workstation (Prof. GPU)</v>
          </cell>
          <cell r="E1786" t="str">
            <v>Commercial</v>
          </cell>
          <cell r="F1786" t="str">
            <v>Intel</v>
          </cell>
          <cell r="G1786" t="str">
            <v>Coffee Lake</v>
          </cell>
          <cell r="H1786" t="str">
            <v>Quadro P620/T2000</v>
          </cell>
          <cell r="I1786">
            <v>17</v>
          </cell>
          <cell r="J1786" t="str">
            <v>1920x1080/2560x1440/3840x2160</v>
          </cell>
          <cell r="L1786" t="str">
            <v>Standard</v>
          </cell>
          <cell r="M1786" t="str">
            <v>_1</v>
          </cell>
          <cell r="Q1786">
            <v>1</v>
          </cell>
          <cell r="T1786">
            <v>1</v>
          </cell>
          <cell r="Y1786">
            <v>1</v>
          </cell>
          <cell r="AG1786">
            <v>1</v>
          </cell>
        </row>
        <row r="1787">
          <cell r="C1787" t="str">
            <v>ThinkPad T14 AMD Gen1</v>
          </cell>
          <cell r="D1787" t="str">
            <v>Light (13"-14")</v>
          </cell>
          <cell r="E1787" t="str">
            <v>Commercial</v>
          </cell>
          <cell r="F1787" t="str">
            <v>AMD</v>
          </cell>
          <cell r="G1787" t="str">
            <v>Renior</v>
          </cell>
          <cell r="H1787" t="str">
            <v>Int</v>
          </cell>
          <cell r="I1787">
            <v>14</v>
          </cell>
          <cell r="J1787" t="str">
            <v>1920x1080</v>
          </cell>
          <cell r="L1787" t="str">
            <v>Standard</v>
          </cell>
          <cell r="M1787" t="str">
            <v>_8</v>
          </cell>
          <cell r="N1787" t="str">
            <v>8 20</v>
          </cell>
          <cell r="P1787">
            <v>1</v>
          </cell>
          <cell r="R1787">
            <v>1</v>
          </cell>
          <cell r="W1787">
            <v>1</v>
          </cell>
          <cell r="AA1787">
            <v>1</v>
          </cell>
          <cell r="AB1787">
            <v>1</v>
          </cell>
          <cell r="AI1787">
            <v>1</v>
          </cell>
        </row>
        <row r="1788">
          <cell r="C1788" t="str">
            <v>ThinkPad T14 Gen1</v>
          </cell>
          <cell r="D1788" t="str">
            <v>Light (13"-14")</v>
          </cell>
          <cell r="E1788" t="str">
            <v>Commercial</v>
          </cell>
          <cell r="F1788" t="str">
            <v>Intel</v>
          </cell>
          <cell r="G1788" t="str">
            <v>Comet Lake</v>
          </cell>
          <cell r="H1788" t="str">
            <v>Int</v>
          </cell>
          <cell r="I1788">
            <v>14</v>
          </cell>
          <cell r="J1788" t="str">
            <v>1920x1080/3840x2160</v>
          </cell>
          <cell r="L1788" t="str">
            <v>Standard</v>
          </cell>
          <cell r="M1788" t="str">
            <v>_6</v>
          </cell>
          <cell r="N1788" t="str">
            <v>6 20</v>
          </cell>
          <cell r="P1788">
            <v>1</v>
          </cell>
          <cell r="R1788">
            <v>1</v>
          </cell>
          <cell r="W1788">
            <v>1</v>
          </cell>
          <cell r="AA1788">
            <v>1</v>
          </cell>
          <cell r="AB1788">
            <v>1</v>
          </cell>
          <cell r="AI1788">
            <v>1</v>
          </cell>
        </row>
        <row r="1789">
          <cell r="C1789" t="str">
            <v>ThinkPad T14 Gen2</v>
          </cell>
          <cell r="D1789" t="str">
            <v>Light (13"-14")</v>
          </cell>
          <cell r="E1789" t="str">
            <v>Commercial</v>
          </cell>
          <cell r="F1789" t="str">
            <v>Intel</v>
          </cell>
          <cell r="G1789" t="str">
            <v>Tiger Lake</v>
          </cell>
          <cell r="H1789" t="str">
            <v>Int</v>
          </cell>
          <cell r="I1789">
            <v>14</v>
          </cell>
          <cell r="J1789" t="str">
            <v>1920x1080/3840x2160</v>
          </cell>
          <cell r="L1789" t="str">
            <v>Standard</v>
          </cell>
          <cell r="M1789" t="str">
            <v>_17</v>
          </cell>
          <cell r="P1789">
            <v>1</v>
          </cell>
          <cell r="R1789">
            <v>1</v>
          </cell>
          <cell r="W1789">
            <v>1</v>
          </cell>
          <cell r="AA1789">
            <v>1</v>
          </cell>
          <cell r="AB1789">
            <v>1</v>
          </cell>
          <cell r="AI1789">
            <v>1</v>
          </cell>
        </row>
        <row r="1790">
          <cell r="C1790" t="str">
            <v>ThinkPad T14s Gen1</v>
          </cell>
          <cell r="D1790" t="str">
            <v>Light (13"-14")</v>
          </cell>
          <cell r="E1790" t="str">
            <v>Commercial</v>
          </cell>
          <cell r="F1790" t="str">
            <v>Intel</v>
          </cell>
          <cell r="G1790" t="str">
            <v>Comet Lake</v>
          </cell>
          <cell r="H1790" t="str">
            <v>Int</v>
          </cell>
          <cell r="I1790">
            <v>14</v>
          </cell>
          <cell r="J1790" t="str">
            <v>1920x1080</v>
          </cell>
          <cell r="L1790" t="str">
            <v>Standard</v>
          </cell>
          <cell r="M1790" t="str">
            <v>_6</v>
          </cell>
          <cell r="N1790" t="str">
            <v>6 20</v>
          </cell>
          <cell r="P1790">
            <v>1</v>
          </cell>
          <cell r="R1790">
            <v>1</v>
          </cell>
          <cell r="W1790">
            <v>1</v>
          </cell>
          <cell r="AA1790">
            <v>1</v>
          </cell>
          <cell r="AB1790">
            <v>1</v>
          </cell>
          <cell r="AI1790">
            <v>1</v>
          </cell>
        </row>
        <row r="1791">
          <cell r="C1791" t="str">
            <v>ThinkPad T14s AMD Gen1</v>
          </cell>
          <cell r="D1791" t="str">
            <v>Light (13"-14")</v>
          </cell>
          <cell r="E1791" t="str">
            <v>Commercial</v>
          </cell>
          <cell r="F1791" t="str">
            <v>AMD</v>
          </cell>
          <cell r="G1791" t="str">
            <v>Renior</v>
          </cell>
          <cell r="H1791" t="str">
            <v>Int</v>
          </cell>
          <cell r="I1791">
            <v>14</v>
          </cell>
          <cell r="J1791" t="str">
            <v>1920x1080</v>
          </cell>
          <cell r="L1791" t="str">
            <v>Standard</v>
          </cell>
          <cell r="M1791" t="str">
            <v>_9</v>
          </cell>
          <cell r="N1791" t="str">
            <v>6 20</v>
          </cell>
          <cell r="P1791">
            <v>1</v>
          </cell>
          <cell r="R1791">
            <v>1</v>
          </cell>
          <cell r="W1791">
            <v>1</v>
          </cell>
          <cell r="AA1791">
            <v>1</v>
          </cell>
          <cell r="AB1791">
            <v>1</v>
          </cell>
          <cell r="AI1791">
            <v>1</v>
          </cell>
        </row>
        <row r="1792">
          <cell r="C1792" t="str">
            <v>ThinkPad T15 Gen1</v>
          </cell>
          <cell r="D1792" t="str">
            <v>Full Size MS (15"&gt;, Mainstream Ex. GPU)</v>
          </cell>
          <cell r="E1792" t="str">
            <v>Commercial</v>
          </cell>
          <cell r="F1792" t="str">
            <v>Intel</v>
          </cell>
          <cell r="G1792" t="str">
            <v>Comet Lake</v>
          </cell>
          <cell r="H1792" t="str">
            <v>Int/MX330</v>
          </cell>
          <cell r="I1792">
            <v>15</v>
          </cell>
          <cell r="J1792" t="str">
            <v>1920x1080</v>
          </cell>
          <cell r="L1792" t="str">
            <v>Standard</v>
          </cell>
          <cell r="M1792" t="str">
            <v>_6</v>
          </cell>
          <cell r="N1792" t="str">
            <v>6 20</v>
          </cell>
          <cell r="P1792">
            <v>1</v>
          </cell>
          <cell r="R1792">
            <v>1</v>
          </cell>
          <cell r="S1792">
            <v>1</v>
          </cell>
          <cell r="X1792">
            <v>1</v>
          </cell>
          <cell r="AA1792">
            <v>1</v>
          </cell>
          <cell r="AB1792">
            <v>1</v>
          </cell>
          <cell r="AG1792">
            <v>1</v>
          </cell>
        </row>
        <row r="1793">
          <cell r="C1793" t="str">
            <v>ThinkPad T15 Gen2</v>
          </cell>
          <cell r="D1793" t="str">
            <v>Full Size MS (15"&gt;, Mainstream Ex. GPU)</v>
          </cell>
          <cell r="E1793" t="str">
            <v>Commercial</v>
          </cell>
          <cell r="F1793" t="str">
            <v>Intel</v>
          </cell>
          <cell r="G1793" t="str">
            <v>Tiger Lake</v>
          </cell>
          <cell r="H1793" t="str">
            <v>Int/MX450</v>
          </cell>
          <cell r="I1793">
            <v>15</v>
          </cell>
          <cell r="J1793" t="str">
            <v>1920x1080</v>
          </cell>
          <cell r="L1793" t="str">
            <v>Standard</v>
          </cell>
          <cell r="M1793" t="str">
            <v>_11</v>
          </cell>
          <cell r="P1793">
            <v>1</v>
          </cell>
          <cell r="R1793">
            <v>1</v>
          </cell>
          <cell r="S1793">
            <v>1</v>
          </cell>
          <cell r="X1793">
            <v>1</v>
          </cell>
          <cell r="AA1793">
            <v>1</v>
          </cell>
          <cell r="AB1793">
            <v>1</v>
          </cell>
          <cell r="AG1793">
            <v>1</v>
          </cell>
        </row>
        <row r="1794">
          <cell r="C1794" t="str">
            <v>ThinkPad T15p Gen1</v>
          </cell>
          <cell r="D1794" t="str">
            <v>Full Size MS (15"&gt;, Mainstream Ex. GPU)</v>
          </cell>
          <cell r="E1794" t="str">
            <v>Commercial</v>
          </cell>
          <cell r="F1794" t="str">
            <v>Intel</v>
          </cell>
          <cell r="G1794" t="str">
            <v>Comet Lake-H</v>
          </cell>
          <cell r="H1794" t="str">
            <v>Int/GTX1050</v>
          </cell>
          <cell r="I1794">
            <v>15</v>
          </cell>
          <cell r="J1794" t="str">
            <v>1920x1080/3840x2160</v>
          </cell>
          <cell r="L1794" t="str">
            <v>Standard</v>
          </cell>
          <cell r="M1794" t="str">
            <v>_11</v>
          </cell>
          <cell r="Q1794">
            <v>1</v>
          </cell>
          <cell r="R1794">
            <v>1</v>
          </cell>
          <cell r="S1794">
            <v>1</v>
          </cell>
          <cell r="X1794">
            <v>1</v>
          </cell>
          <cell r="AA1794">
            <v>1</v>
          </cell>
          <cell r="AB1794">
            <v>1</v>
          </cell>
          <cell r="AG1794">
            <v>1</v>
          </cell>
        </row>
        <row r="1795">
          <cell r="C1795" t="str">
            <v>ThinkPad T15g Gen1</v>
          </cell>
          <cell r="D1795" t="str">
            <v>Full Size GM (15"&gt; Gamer GPU)</v>
          </cell>
          <cell r="E1795" t="str">
            <v>Commercial</v>
          </cell>
          <cell r="F1795" t="str">
            <v>Intel</v>
          </cell>
          <cell r="G1795" t="str">
            <v>Comet Lake-H</v>
          </cell>
          <cell r="H1795" t="str">
            <v>RTX2070</v>
          </cell>
          <cell r="I1795">
            <v>15</v>
          </cell>
          <cell r="J1795" t="str">
            <v>3840x2160</v>
          </cell>
          <cell r="L1795" t="str">
            <v>Standard</v>
          </cell>
          <cell r="M1795" t="str">
            <v>_15</v>
          </cell>
          <cell r="Q1795">
            <v>1</v>
          </cell>
          <cell r="T1795">
            <v>1</v>
          </cell>
          <cell r="X1795">
            <v>1</v>
          </cell>
          <cell r="AA1795">
            <v>1</v>
          </cell>
          <cell r="AB1795">
            <v>1</v>
          </cell>
          <cell r="AG1795">
            <v>1</v>
          </cell>
        </row>
        <row r="1796">
          <cell r="C1796" t="str">
            <v>ThinkPad T470</v>
          </cell>
          <cell r="D1796" t="str">
            <v>Light (13"-14")</v>
          </cell>
          <cell r="E1796" t="str">
            <v>Commercial</v>
          </cell>
          <cell r="F1796" t="str">
            <v>Intel</v>
          </cell>
          <cell r="G1796" t="str">
            <v>Kaby Lake</v>
          </cell>
          <cell r="H1796" t="str">
            <v>Int</v>
          </cell>
          <cell r="I1796">
            <v>14</v>
          </cell>
          <cell r="J1796" t="str">
            <v>1920x1080</v>
          </cell>
          <cell r="L1796" t="str">
            <v>Standard</v>
          </cell>
          <cell r="M1796" t="str">
            <v>_1</v>
          </cell>
          <cell r="P1796">
            <v>1</v>
          </cell>
          <cell r="R1796">
            <v>1</v>
          </cell>
          <cell r="W1796">
            <v>1</v>
          </cell>
          <cell r="AA1796">
            <v>1</v>
          </cell>
          <cell r="AB1796">
            <v>1</v>
          </cell>
          <cell r="AI1796">
            <v>1</v>
          </cell>
        </row>
        <row r="1797">
          <cell r="C1797" t="str">
            <v>ThinkPad T470p</v>
          </cell>
          <cell r="D1797" t="str">
            <v>Light (13"-14")</v>
          </cell>
          <cell r="E1797" t="str">
            <v>Commercial</v>
          </cell>
          <cell r="F1797" t="str">
            <v>Intel</v>
          </cell>
          <cell r="G1797" t="str">
            <v>Kaby Lake</v>
          </cell>
          <cell r="H1797" t="str">
            <v>Int/GT940</v>
          </cell>
          <cell r="I1797">
            <v>14</v>
          </cell>
          <cell r="J1797" t="str">
            <v>1920x1080/2560x1440</v>
          </cell>
          <cell r="L1797" t="str">
            <v>Standard</v>
          </cell>
          <cell r="M1797" t="str">
            <v>_1</v>
          </cell>
          <cell r="P1797">
            <v>1</v>
          </cell>
          <cell r="R1797">
            <v>1</v>
          </cell>
          <cell r="S1797">
            <v>1</v>
          </cell>
          <cell r="W1797">
            <v>1</v>
          </cell>
          <cell r="AA1797">
            <v>1</v>
          </cell>
          <cell r="AB1797">
            <v>1</v>
          </cell>
          <cell r="AG1797">
            <v>1</v>
          </cell>
          <cell r="AI1797">
            <v>1</v>
          </cell>
        </row>
        <row r="1798">
          <cell r="C1798" t="str">
            <v>ThinkPad T470s</v>
          </cell>
          <cell r="D1798" t="str">
            <v>Light (13"-14")</v>
          </cell>
          <cell r="E1798" t="str">
            <v>Commercial</v>
          </cell>
          <cell r="F1798" t="str">
            <v>Intel</v>
          </cell>
          <cell r="G1798" t="str">
            <v>Kaby Lake</v>
          </cell>
          <cell r="H1798" t="str">
            <v>Int</v>
          </cell>
          <cell r="I1798">
            <v>14</v>
          </cell>
          <cell r="J1798" t="str">
            <v>1920x1080</v>
          </cell>
          <cell r="L1798" t="str">
            <v>Standard</v>
          </cell>
          <cell r="M1798" t="str">
            <v>_1</v>
          </cell>
          <cell r="P1798">
            <v>1</v>
          </cell>
          <cell r="R1798">
            <v>1</v>
          </cell>
          <cell r="W1798">
            <v>1</v>
          </cell>
          <cell r="AA1798">
            <v>1</v>
          </cell>
          <cell r="AB1798">
            <v>1</v>
          </cell>
          <cell r="AI1798">
            <v>1</v>
          </cell>
        </row>
        <row r="1799">
          <cell r="C1799" t="str">
            <v>ThinkPad T480</v>
          </cell>
          <cell r="D1799" t="str">
            <v>Light (13"-14")</v>
          </cell>
          <cell r="E1799" t="str">
            <v>Commercial</v>
          </cell>
          <cell r="F1799" t="str">
            <v>Intel</v>
          </cell>
          <cell r="G1799" t="str">
            <v>Kaby Lake Refresh</v>
          </cell>
          <cell r="H1799" t="str">
            <v>Int</v>
          </cell>
          <cell r="I1799">
            <v>14</v>
          </cell>
          <cell r="J1799" t="str">
            <v>1920x1080</v>
          </cell>
          <cell r="L1799" t="str">
            <v>Standard</v>
          </cell>
          <cell r="M1799" t="str">
            <v>_1</v>
          </cell>
          <cell r="P1799">
            <v>1</v>
          </cell>
          <cell r="R1799">
            <v>1</v>
          </cell>
          <cell r="W1799">
            <v>1</v>
          </cell>
          <cell r="AA1799">
            <v>1</v>
          </cell>
          <cell r="AB1799">
            <v>1</v>
          </cell>
          <cell r="AI1799">
            <v>1</v>
          </cell>
        </row>
        <row r="1800">
          <cell r="C1800" t="str">
            <v>ThinkPad T480s</v>
          </cell>
          <cell r="D1800" t="str">
            <v>Light (13"-14")</v>
          </cell>
          <cell r="E1800" t="str">
            <v>Commercial</v>
          </cell>
          <cell r="F1800" t="str">
            <v>Intel</v>
          </cell>
          <cell r="G1800" t="str">
            <v>Kaby Lake Refresh</v>
          </cell>
          <cell r="H1800" t="str">
            <v>Int</v>
          </cell>
          <cell r="I1800">
            <v>14</v>
          </cell>
          <cell r="J1800" t="str">
            <v>1920x1080/2560x1440</v>
          </cell>
          <cell r="L1800" t="str">
            <v>Standard</v>
          </cell>
          <cell r="M1800" t="str">
            <v>_1</v>
          </cell>
          <cell r="P1800">
            <v>1</v>
          </cell>
          <cell r="R1800">
            <v>1</v>
          </cell>
          <cell r="W1800">
            <v>1</v>
          </cell>
          <cell r="AA1800">
            <v>1</v>
          </cell>
          <cell r="AB1800">
            <v>1</v>
          </cell>
          <cell r="AI1800">
            <v>1</v>
          </cell>
        </row>
        <row r="1801">
          <cell r="C1801" t="str">
            <v>ThinkPad T490</v>
          </cell>
          <cell r="D1801" t="str">
            <v>Light (13"-14")</v>
          </cell>
          <cell r="E1801" t="str">
            <v>Commercial</v>
          </cell>
          <cell r="F1801" t="str">
            <v>Intel</v>
          </cell>
          <cell r="G1801" t="str">
            <v>Whiskey Lake</v>
          </cell>
          <cell r="H1801" t="str">
            <v>Int</v>
          </cell>
          <cell r="I1801">
            <v>14</v>
          </cell>
          <cell r="J1801" t="str">
            <v>1920x1080/2560x1440</v>
          </cell>
          <cell r="L1801" t="str">
            <v>Standard</v>
          </cell>
          <cell r="M1801" t="str">
            <v>_1</v>
          </cell>
          <cell r="P1801">
            <v>1</v>
          </cell>
          <cell r="R1801">
            <v>1</v>
          </cell>
          <cell r="W1801">
            <v>1</v>
          </cell>
          <cell r="AA1801">
            <v>1</v>
          </cell>
          <cell r="AB1801">
            <v>1</v>
          </cell>
          <cell r="AI1801">
            <v>1</v>
          </cell>
        </row>
        <row r="1802">
          <cell r="C1802" t="str">
            <v>ThinkPad T495</v>
          </cell>
          <cell r="D1802" t="str">
            <v>Light (13"-14")</v>
          </cell>
          <cell r="E1802" t="str">
            <v>Commercial</v>
          </cell>
          <cell r="F1802" t="str">
            <v>AMD</v>
          </cell>
          <cell r="G1802" t="str">
            <v>Picasso</v>
          </cell>
          <cell r="H1802" t="str">
            <v>Int</v>
          </cell>
          <cell r="I1802">
            <v>14</v>
          </cell>
          <cell r="J1802" t="str">
            <v>1920x1080</v>
          </cell>
          <cell r="L1802" t="str">
            <v>Standard</v>
          </cell>
          <cell r="M1802" t="str">
            <v>_1</v>
          </cell>
          <cell r="P1802">
            <v>1</v>
          </cell>
          <cell r="R1802">
            <v>1</v>
          </cell>
          <cell r="W1802">
            <v>1</v>
          </cell>
          <cell r="AA1802">
            <v>1</v>
          </cell>
          <cell r="AB1802">
            <v>1</v>
          </cell>
          <cell r="AI1802">
            <v>1</v>
          </cell>
        </row>
        <row r="1803">
          <cell r="C1803" t="str">
            <v>ThinkPad T570</v>
          </cell>
          <cell r="D1803" t="str">
            <v>Full Size MS (15"&gt;, Mainstream Ex. GPU)</v>
          </cell>
          <cell r="E1803" t="str">
            <v>Commercial</v>
          </cell>
          <cell r="F1803" t="str">
            <v>Intel</v>
          </cell>
          <cell r="G1803" t="str">
            <v>Kaby Lake</v>
          </cell>
          <cell r="H1803" t="str">
            <v>Int/GT940</v>
          </cell>
          <cell r="I1803">
            <v>15</v>
          </cell>
          <cell r="J1803" t="str">
            <v>1920x1080/3840x2160</v>
          </cell>
          <cell r="L1803" t="str">
            <v>Standard</v>
          </cell>
          <cell r="M1803" t="str">
            <v>_1</v>
          </cell>
          <cell r="P1803">
            <v>1</v>
          </cell>
          <cell r="R1803">
            <v>1</v>
          </cell>
          <cell r="S1803">
            <v>1</v>
          </cell>
          <cell r="X1803">
            <v>1</v>
          </cell>
          <cell r="AA1803">
            <v>1</v>
          </cell>
          <cell r="AB1803">
            <v>1</v>
          </cell>
          <cell r="AG1803">
            <v>1</v>
          </cell>
        </row>
        <row r="1804">
          <cell r="C1804" t="str">
            <v>ThinkPad T580</v>
          </cell>
          <cell r="D1804" t="str">
            <v>Full Size LE (15"&gt;, Int GPU)</v>
          </cell>
          <cell r="E1804" t="str">
            <v>Commercial</v>
          </cell>
          <cell r="F1804" t="str">
            <v>Intel</v>
          </cell>
          <cell r="G1804" t="str">
            <v>Kaby Lake Refresh</v>
          </cell>
          <cell r="H1804" t="str">
            <v>Int</v>
          </cell>
          <cell r="I1804">
            <v>15</v>
          </cell>
          <cell r="J1804" t="str">
            <v>1920x1080/3840x2160</v>
          </cell>
          <cell r="L1804" t="str">
            <v>Standard</v>
          </cell>
          <cell r="M1804" t="str">
            <v>_1</v>
          </cell>
          <cell r="P1804">
            <v>1</v>
          </cell>
          <cell r="R1804">
            <v>1</v>
          </cell>
          <cell r="X1804">
            <v>1</v>
          </cell>
          <cell r="AA1804">
            <v>1</v>
          </cell>
          <cell r="AB1804">
            <v>1</v>
          </cell>
        </row>
        <row r="1805">
          <cell r="C1805" t="str">
            <v>ThinkPad T590</v>
          </cell>
          <cell r="D1805" t="str">
            <v>Full Size MS (15"&gt;, Mainstream Ex. GPU)</v>
          </cell>
          <cell r="E1805" t="str">
            <v>Commercial</v>
          </cell>
          <cell r="F1805" t="str">
            <v>Intel</v>
          </cell>
          <cell r="G1805" t="str">
            <v>Whiskey Lake</v>
          </cell>
          <cell r="H1805" t="str">
            <v>Int/MX250</v>
          </cell>
          <cell r="I1805">
            <v>15</v>
          </cell>
          <cell r="J1805" t="str">
            <v>1920x1080</v>
          </cell>
          <cell r="L1805" t="str">
            <v>Standard</v>
          </cell>
          <cell r="M1805" t="str">
            <v>_1</v>
          </cell>
          <cell r="P1805">
            <v>1</v>
          </cell>
          <cell r="R1805">
            <v>1</v>
          </cell>
          <cell r="S1805">
            <v>1</v>
          </cell>
          <cell r="X1805">
            <v>1</v>
          </cell>
          <cell r="AA1805">
            <v>1</v>
          </cell>
          <cell r="AB1805">
            <v>1</v>
          </cell>
          <cell r="AG1805">
            <v>1</v>
          </cell>
        </row>
        <row r="1806">
          <cell r="C1806" t="str">
            <v>ThinkPad W550</v>
          </cell>
          <cell r="D1806" t="str">
            <v>Prof. Workstation (Prof. GPU)</v>
          </cell>
          <cell r="E1806" t="str">
            <v>Commercial</v>
          </cell>
          <cell r="F1806" t="str">
            <v>Intel</v>
          </cell>
          <cell r="G1806" t="str">
            <v>Broadwell</v>
          </cell>
          <cell r="H1806" t="str">
            <v>Quadro K260</v>
          </cell>
          <cell r="I1806">
            <v>15</v>
          </cell>
          <cell r="J1806" t="str">
            <v>1920x1080/2880x1620</v>
          </cell>
          <cell r="L1806" t="str">
            <v>Standard</v>
          </cell>
          <cell r="M1806" t="str">
            <v>_1</v>
          </cell>
          <cell r="P1806">
            <v>1</v>
          </cell>
          <cell r="T1806">
            <v>1</v>
          </cell>
          <cell r="X1806">
            <v>1</v>
          </cell>
          <cell r="AA1806">
            <v>1</v>
          </cell>
          <cell r="AG1806">
            <v>1</v>
          </cell>
        </row>
        <row r="1807">
          <cell r="C1807" t="str">
            <v>ThinkPad X1 Fold Gen1</v>
          </cell>
          <cell r="D1807" t="str">
            <v>Light (13"-14")</v>
          </cell>
          <cell r="E1807" t="str">
            <v>Commercial</v>
          </cell>
          <cell r="F1807" t="str">
            <v>Intel</v>
          </cell>
          <cell r="G1807" t="str">
            <v>Lakefield</v>
          </cell>
          <cell r="H1807" t="str">
            <v>Int</v>
          </cell>
          <cell r="I1807" t="str">
            <v>13 (Slyder)</v>
          </cell>
          <cell r="J1807" t="str">
            <v>2048x1536 Flex</v>
          </cell>
          <cell r="K1807" t="str">
            <v>Touch</v>
          </cell>
          <cell r="L1807" t="str">
            <v>Extra Mobile</v>
          </cell>
          <cell r="M1807" t="str">
            <v>_12</v>
          </cell>
          <cell r="O1807">
            <v>1</v>
          </cell>
          <cell r="R1807">
            <v>1</v>
          </cell>
          <cell r="U1807">
            <v>1</v>
          </cell>
          <cell r="W1807">
            <v>1</v>
          </cell>
          <cell r="AA1807">
            <v>1</v>
          </cell>
          <cell r="AE1807">
            <v>1</v>
          </cell>
        </row>
        <row r="1808">
          <cell r="C1808" t="str">
            <v>ThinkPad X1 Nano Gen1</v>
          </cell>
          <cell r="D1808" t="str">
            <v>Light (13"-14")</v>
          </cell>
          <cell r="E1808" t="str">
            <v>Commercial</v>
          </cell>
          <cell r="F1808" t="str">
            <v>Intel</v>
          </cell>
          <cell r="G1808" t="str">
            <v>Tiger Lake</v>
          </cell>
          <cell r="H1808" t="str">
            <v>Int</v>
          </cell>
          <cell r="I1808">
            <v>13</v>
          </cell>
          <cell r="J1808" t="str">
            <v>2160x1350</v>
          </cell>
          <cell r="K1808" t="str">
            <v>Touch</v>
          </cell>
          <cell r="L1808" t="str">
            <v>Standard</v>
          </cell>
          <cell r="M1808" t="str">
            <v>_13</v>
          </cell>
          <cell r="P1808">
            <v>1</v>
          </cell>
          <cell r="R1808">
            <v>1</v>
          </cell>
          <cell r="W1808">
            <v>1</v>
          </cell>
          <cell r="AA1808">
            <v>1</v>
          </cell>
          <cell r="AB1808">
            <v>1</v>
          </cell>
          <cell r="AE1808">
            <v>1</v>
          </cell>
          <cell r="AI1808">
            <v>1</v>
          </cell>
        </row>
        <row r="1809">
          <cell r="C1809" t="str">
            <v>ThinkPad X1 Carbon Gen3</v>
          </cell>
          <cell r="D1809" t="str">
            <v>Light (13"-14")</v>
          </cell>
          <cell r="E1809" t="str">
            <v>Commercial</v>
          </cell>
          <cell r="F1809" t="str">
            <v>Intel</v>
          </cell>
          <cell r="G1809" t="str">
            <v>Broadwell</v>
          </cell>
          <cell r="H1809" t="str">
            <v>Int</v>
          </cell>
          <cell r="I1809">
            <v>14</v>
          </cell>
          <cell r="J1809" t="str">
            <v>1920x1080/2560x1440</v>
          </cell>
          <cell r="L1809" t="str">
            <v>Standard</v>
          </cell>
          <cell r="M1809" t="str">
            <v>_1</v>
          </cell>
          <cell r="P1809">
            <v>1</v>
          </cell>
          <cell r="R1809">
            <v>1</v>
          </cell>
          <cell r="W1809">
            <v>1</v>
          </cell>
          <cell r="AA1809">
            <v>1</v>
          </cell>
          <cell r="AB1809">
            <v>1</v>
          </cell>
          <cell r="AI1809">
            <v>1</v>
          </cell>
        </row>
        <row r="1810">
          <cell r="C1810" t="str">
            <v>ThinkPad X1 Carbon Gen3</v>
          </cell>
          <cell r="D1810" t="str">
            <v>Light (13"-14")</v>
          </cell>
          <cell r="E1810" t="str">
            <v>Commercial</v>
          </cell>
          <cell r="F1810" t="str">
            <v>Intel</v>
          </cell>
          <cell r="G1810" t="str">
            <v>Broadwell</v>
          </cell>
          <cell r="H1810" t="str">
            <v>Int</v>
          </cell>
          <cell r="I1810">
            <v>14</v>
          </cell>
          <cell r="J1810" t="str">
            <v>1920x1080/2560x1440</v>
          </cell>
          <cell r="L1810" t="str">
            <v>Standard</v>
          </cell>
          <cell r="M1810" t="str">
            <v>_1</v>
          </cell>
          <cell r="P1810">
            <v>1</v>
          </cell>
          <cell r="R1810">
            <v>1</v>
          </cell>
          <cell r="W1810">
            <v>1</v>
          </cell>
          <cell r="AA1810">
            <v>1</v>
          </cell>
          <cell r="AB1810">
            <v>1</v>
          </cell>
          <cell r="AI1810">
            <v>1</v>
          </cell>
        </row>
        <row r="1811">
          <cell r="C1811" t="str">
            <v>ThinkPad X1 Carbon Gen3 Touch</v>
          </cell>
          <cell r="D1811" t="str">
            <v>Light (13"-14")</v>
          </cell>
          <cell r="E1811" t="str">
            <v>Commercial</v>
          </cell>
          <cell r="F1811" t="str">
            <v>Intel</v>
          </cell>
          <cell r="G1811" t="str">
            <v>Broadwell</v>
          </cell>
          <cell r="H1811" t="str">
            <v>Int</v>
          </cell>
          <cell r="I1811">
            <v>14</v>
          </cell>
          <cell r="J1811" t="str">
            <v>1920x1080/2560x1440</v>
          </cell>
          <cell r="K1811" t="str">
            <v>Touch</v>
          </cell>
          <cell r="L1811" t="str">
            <v>Standard</v>
          </cell>
          <cell r="M1811" t="str">
            <v>_1</v>
          </cell>
          <cell r="P1811">
            <v>1</v>
          </cell>
          <cell r="R1811">
            <v>1</v>
          </cell>
          <cell r="W1811">
            <v>1</v>
          </cell>
          <cell r="AA1811">
            <v>1</v>
          </cell>
          <cell r="AB1811">
            <v>1</v>
          </cell>
          <cell r="AI1811">
            <v>1</v>
          </cell>
        </row>
        <row r="1812">
          <cell r="C1812" t="str">
            <v>ThinkPad X1 Carbon Gen3 Touch</v>
          </cell>
          <cell r="D1812" t="str">
            <v>Light (13"-14")</v>
          </cell>
          <cell r="E1812" t="str">
            <v>Commercial</v>
          </cell>
          <cell r="F1812" t="str">
            <v>Intel</v>
          </cell>
          <cell r="G1812" t="str">
            <v>Broadwell</v>
          </cell>
          <cell r="H1812" t="str">
            <v>Int</v>
          </cell>
          <cell r="I1812">
            <v>14</v>
          </cell>
          <cell r="J1812" t="str">
            <v>1920x1080/2560x1440</v>
          </cell>
          <cell r="K1812" t="str">
            <v>Touch</v>
          </cell>
          <cell r="L1812" t="str">
            <v>Standard</v>
          </cell>
          <cell r="M1812" t="str">
            <v>_1</v>
          </cell>
          <cell r="P1812">
            <v>1</v>
          </cell>
          <cell r="R1812">
            <v>1</v>
          </cell>
          <cell r="W1812">
            <v>1</v>
          </cell>
          <cell r="AA1812">
            <v>1</v>
          </cell>
          <cell r="AB1812">
            <v>1</v>
          </cell>
          <cell r="AI1812">
            <v>1</v>
          </cell>
        </row>
        <row r="1813">
          <cell r="C1813" t="str">
            <v>ThinkPad X1 Carbon Gen4</v>
          </cell>
          <cell r="D1813" t="str">
            <v>Light (13"-14")</v>
          </cell>
          <cell r="E1813" t="str">
            <v>Commercial</v>
          </cell>
          <cell r="F1813" t="str">
            <v>Intel</v>
          </cell>
          <cell r="G1813" t="str">
            <v>Skylake</v>
          </cell>
          <cell r="H1813" t="str">
            <v>Int</v>
          </cell>
          <cell r="I1813">
            <v>14</v>
          </cell>
          <cell r="J1813" t="str">
            <v>1920x1080/2560x1440</v>
          </cell>
          <cell r="L1813" t="str">
            <v>Standard</v>
          </cell>
          <cell r="M1813" t="str">
            <v>_1</v>
          </cell>
          <cell r="P1813">
            <v>1</v>
          </cell>
          <cell r="R1813">
            <v>1</v>
          </cell>
          <cell r="W1813">
            <v>1</v>
          </cell>
          <cell r="AA1813">
            <v>1</v>
          </cell>
          <cell r="AB1813">
            <v>1</v>
          </cell>
          <cell r="AI1813">
            <v>1</v>
          </cell>
        </row>
        <row r="1814">
          <cell r="C1814" t="str">
            <v>ThinkPad X1 Carbon Gen4 Touch</v>
          </cell>
          <cell r="D1814" t="str">
            <v>Light (13"-14")</v>
          </cell>
          <cell r="E1814" t="str">
            <v>Commercial</v>
          </cell>
          <cell r="F1814" t="str">
            <v>Intel</v>
          </cell>
          <cell r="G1814" t="str">
            <v>Skylake</v>
          </cell>
          <cell r="H1814" t="str">
            <v>Int</v>
          </cell>
          <cell r="I1814">
            <v>14</v>
          </cell>
          <cell r="J1814" t="str">
            <v>1920x1080/2560x1440</v>
          </cell>
          <cell r="K1814" t="str">
            <v>Touch</v>
          </cell>
          <cell r="L1814" t="str">
            <v>Standard</v>
          </cell>
          <cell r="M1814" t="str">
            <v>_1</v>
          </cell>
          <cell r="P1814">
            <v>1</v>
          </cell>
          <cell r="R1814">
            <v>1</v>
          </cell>
          <cell r="W1814">
            <v>1</v>
          </cell>
          <cell r="AA1814">
            <v>1</v>
          </cell>
          <cell r="AB1814">
            <v>1</v>
          </cell>
          <cell r="AI1814">
            <v>1</v>
          </cell>
        </row>
        <row r="1815">
          <cell r="C1815" t="str">
            <v>ThinkPad X1 Carbon Gen5</v>
          </cell>
          <cell r="D1815" t="str">
            <v>Light (13"-14")</v>
          </cell>
          <cell r="E1815" t="str">
            <v>Commercial</v>
          </cell>
          <cell r="F1815" t="str">
            <v>Intel</v>
          </cell>
          <cell r="G1815" t="str">
            <v>Kaby Lake</v>
          </cell>
          <cell r="H1815" t="str">
            <v>Int</v>
          </cell>
          <cell r="I1815">
            <v>14</v>
          </cell>
          <cell r="J1815" t="str">
            <v>1920x1080/2560x1440</v>
          </cell>
          <cell r="L1815" t="str">
            <v>Standard</v>
          </cell>
          <cell r="M1815" t="str">
            <v>_1</v>
          </cell>
          <cell r="P1815">
            <v>1</v>
          </cell>
          <cell r="R1815">
            <v>1</v>
          </cell>
          <cell r="W1815">
            <v>1</v>
          </cell>
          <cell r="AA1815">
            <v>1</v>
          </cell>
          <cell r="AB1815">
            <v>1</v>
          </cell>
          <cell r="AI1815">
            <v>1</v>
          </cell>
        </row>
        <row r="1816">
          <cell r="C1816" t="str">
            <v>ThinkPad X1 Carbon Gen6</v>
          </cell>
          <cell r="D1816" t="str">
            <v>Light (13"-14")</v>
          </cell>
          <cell r="E1816" t="str">
            <v>Commercial</v>
          </cell>
          <cell r="F1816" t="str">
            <v>Intel</v>
          </cell>
          <cell r="G1816" t="str">
            <v>Kaby Lake Refresh</v>
          </cell>
          <cell r="H1816" t="str">
            <v>Int</v>
          </cell>
          <cell r="I1816">
            <v>14</v>
          </cell>
          <cell r="J1816" t="str">
            <v>1920x1080/2560x1440</v>
          </cell>
          <cell r="L1816" t="str">
            <v>Standard</v>
          </cell>
          <cell r="M1816" t="str">
            <v>_1</v>
          </cell>
          <cell r="P1816">
            <v>1</v>
          </cell>
          <cell r="R1816">
            <v>1</v>
          </cell>
          <cell r="W1816">
            <v>1</v>
          </cell>
          <cell r="AA1816">
            <v>1</v>
          </cell>
          <cell r="AB1816">
            <v>1</v>
          </cell>
          <cell r="AI1816">
            <v>1</v>
          </cell>
        </row>
        <row r="1817">
          <cell r="C1817" t="str">
            <v>ThinkPad X1 Carbon Gen6 Touch</v>
          </cell>
          <cell r="D1817" t="str">
            <v>Light (13"-14")</v>
          </cell>
          <cell r="E1817" t="str">
            <v>Commercial</v>
          </cell>
          <cell r="F1817" t="str">
            <v>Intel</v>
          </cell>
          <cell r="G1817" t="str">
            <v>Kaby Lake Refresh</v>
          </cell>
          <cell r="H1817" t="str">
            <v>Int</v>
          </cell>
          <cell r="I1817">
            <v>14</v>
          </cell>
          <cell r="J1817" t="str">
            <v>1920x1080/2560x1440</v>
          </cell>
          <cell r="K1817" t="str">
            <v>Touch</v>
          </cell>
          <cell r="L1817" t="str">
            <v>Standard</v>
          </cell>
          <cell r="M1817" t="str">
            <v>_1</v>
          </cell>
          <cell r="P1817">
            <v>1</v>
          </cell>
          <cell r="R1817">
            <v>1</v>
          </cell>
          <cell r="W1817">
            <v>1</v>
          </cell>
          <cell r="AA1817">
            <v>1</v>
          </cell>
          <cell r="AB1817">
            <v>1</v>
          </cell>
          <cell r="AI1817">
            <v>1</v>
          </cell>
        </row>
        <row r="1818">
          <cell r="C1818" t="str">
            <v>ThinkPad X1 Carbon Gen7</v>
          </cell>
          <cell r="D1818" t="str">
            <v>Light (13"-14")</v>
          </cell>
          <cell r="E1818" t="str">
            <v>Commercial</v>
          </cell>
          <cell r="F1818" t="str">
            <v>Intel</v>
          </cell>
          <cell r="G1818" t="str">
            <v>Whiskey Lake</v>
          </cell>
          <cell r="H1818" t="str">
            <v>Int</v>
          </cell>
          <cell r="I1818">
            <v>14</v>
          </cell>
          <cell r="J1818" t="str">
            <v>1920x1080/2560x1440</v>
          </cell>
          <cell r="L1818" t="str">
            <v>Standard</v>
          </cell>
          <cell r="M1818" t="str">
            <v>_1</v>
          </cell>
          <cell r="P1818">
            <v>1</v>
          </cell>
          <cell r="R1818">
            <v>1</v>
          </cell>
          <cell r="W1818">
            <v>1</v>
          </cell>
          <cell r="AA1818">
            <v>1</v>
          </cell>
          <cell r="AB1818">
            <v>1</v>
          </cell>
          <cell r="AI1818">
            <v>1</v>
          </cell>
        </row>
        <row r="1819">
          <cell r="C1819" t="str">
            <v>ThinkPad X1 Carbon Gen8</v>
          </cell>
          <cell r="D1819" t="str">
            <v>Light (13"-14")</v>
          </cell>
          <cell r="E1819" t="str">
            <v>Commercial</v>
          </cell>
          <cell r="F1819" t="str">
            <v>Intel</v>
          </cell>
          <cell r="G1819" t="str">
            <v>Comet Lake</v>
          </cell>
          <cell r="H1819" t="str">
            <v>Int</v>
          </cell>
          <cell r="I1819">
            <v>14</v>
          </cell>
          <cell r="J1819" t="str">
            <v>1920x1080/3840x2160</v>
          </cell>
          <cell r="K1819" t="str">
            <v>Touch</v>
          </cell>
          <cell r="L1819" t="str">
            <v>Standard</v>
          </cell>
          <cell r="M1819" t="str">
            <v>_6</v>
          </cell>
          <cell r="N1819" t="str">
            <v>6 20</v>
          </cell>
          <cell r="P1819">
            <v>1</v>
          </cell>
          <cell r="R1819">
            <v>1</v>
          </cell>
          <cell r="W1819">
            <v>1</v>
          </cell>
          <cell r="AA1819">
            <v>1</v>
          </cell>
          <cell r="AB1819">
            <v>1</v>
          </cell>
          <cell r="AI1819">
            <v>1</v>
          </cell>
        </row>
        <row r="1820">
          <cell r="C1820" t="str">
            <v>ThinkPad X1 Carbon Gen9</v>
          </cell>
          <cell r="D1820" t="str">
            <v>Light (13"-14")</v>
          </cell>
          <cell r="E1820" t="str">
            <v>Commercial</v>
          </cell>
          <cell r="F1820" t="str">
            <v>Intel</v>
          </cell>
          <cell r="G1820" t="str">
            <v>Tiger Lake</v>
          </cell>
          <cell r="H1820" t="str">
            <v>Int</v>
          </cell>
          <cell r="I1820">
            <v>14</v>
          </cell>
          <cell r="J1820" t="str">
            <v>1920×1200/3840x2400</v>
          </cell>
          <cell r="L1820" t="str">
            <v>Standard</v>
          </cell>
          <cell r="M1820" t="str">
            <v>_17</v>
          </cell>
          <cell r="P1820">
            <v>1</v>
          </cell>
          <cell r="R1820">
            <v>1</v>
          </cell>
          <cell r="W1820">
            <v>1</v>
          </cell>
          <cell r="AA1820">
            <v>1</v>
          </cell>
          <cell r="AB1820">
            <v>1</v>
          </cell>
          <cell r="AI1820">
            <v>1</v>
          </cell>
        </row>
        <row r="1821">
          <cell r="C1821" t="str">
            <v>ThinkPad X1 Extreme Gen1</v>
          </cell>
          <cell r="D1821" t="str">
            <v>Full Size GM (15"&gt; Gamer GPU)</v>
          </cell>
          <cell r="E1821" t="str">
            <v>Commercial</v>
          </cell>
          <cell r="F1821" t="str">
            <v>Intel</v>
          </cell>
          <cell r="G1821" t="str">
            <v>Coffee Lake</v>
          </cell>
          <cell r="H1821" t="str">
            <v>GTX1050 Ti</v>
          </cell>
          <cell r="I1821">
            <v>15</v>
          </cell>
          <cell r="J1821" t="str">
            <v>1920x1080</v>
          </cell>
          <cell r="L1821" t="str">
            <v>Standard</v>
          </cell>
          <cell r="M1821" t="str">
            <v>_1</v>
          </cell>
          <cell r="Q1821">
            <v>1</v>
          </cell>
          <cell r="T1821">
            <v>1</v>
          </cell>
          <cell r="X1821">
            <v>1</v>
          </cell>
          <cell r="AA1821">
            <v>1</v>
          </cell>
          <cell r="AB1821">
            <v>1</v>
          </cell>
          <cell r="AG1821">
            <v>1</v>
          </cell>
        </row>
        <row r="1822">
          <cell r="C1822" t="str">
            <v>ThinkPad X1 Extreme Gen2</v>
          </cell>
          <cell r="D1822" t="str">
            <v>Full Size GM (15"&gt; Gamer GPU)</v>
          </cell>
          <cell r="E1822" t="str">
            <v>Commercial</v>
          </cell>
          <cell r="F1822" t="str">
            <v>Intel</v>
          </cell>
          <cell r="G1822" t="str">
            <v>Coffee Lake</v>
          </cell>
          <cell r="H1822" t="str">
            <v>GTX1650</v>
          </cell>
          <cell r="I1822">
            <v>15</v>
          </cell>
          <cell r="J1822" t="str">
            <v>1920x1080</v>
          </cell>
          <cell r="L1822" t="str">
            <v>Standard</v>
          </cell>
          <cell r="M1822" t="str">
            <v>_1</v>
          </cell>
          <cell r="Q1822">
            <v>1</v>
          </cell>
          <cell r="T1822">
            <v>1</v>
          </cell>
          <cell r="X1822">
            <v>1</v>
          </cell>
          <cell r="AA1822">
            <v>1</v>
          </cell>
          <cell r="AB1822">
            <v>1</v>
          </cell>
          <cell r="AG1822">
            <v>1</v>
          </cell>
        </row>
        <row r="1823">
          <cell r="C1823" t="str">
            <v>ThinkPad X1 Extreme Gen3</v>
          </cell>
          <cell r="D1823" t="str">
            <v>Full Size GM (15"&gt; Gamer GPU)</v>
          </cell>
          <cell r="E1823" t="str">
            <v>Commercial</v>
          </cell>
          <cell r="F1823" t="str">
            <v>Intel</v>
          </cell>
          <cell r="G1823" t="str">
            <v>Comet Lake-H</v>
          </cell>
          <cell r="H1823" t="str">
            <v>GTX1650</v>
          </cell>
          <cell r="I1823">
            <v>15</v>
          </cell>
          <cell r="J1823" t="str">
            <v>1920x1080/3840x2160</v>
          </cell>
          <cell r="L1823" t="str">
            <v>Standard</v>
          </cell>
          <cell r="M1823" t="str">
            <v>_11</v>
          </cell>
          <cell r="Q1823">
            <v>1</v>
          </cell>
          <cell r="T1823">
            <v>1</v>
          </cell>
          <cell r="X1823">
            <v>1</v>
          </cell>
          <cell r="AA1823">
            <v>1</v>
          </cell>
          <cell r="AB1823">
            <v>1</v>
          </cell>
          <cell r="AG1823">
            <v>1</v>
          </cell>
        </row>
        <row r="1824">
          <cell r="C1824" t="str">
            <v>ThinkPad X1 Tablet Gen3</v>
          </cell>
          <cell r="D1824" t="str">
            <v>Light (13"-14")</v>
          </cell>
          <cell r="E1824" t="str">
            <v>Commercial</v>
          </cell>
          <cell r="F1824" t="str">
            <v>Intel</v>
          </cell>
          <cell r="G1824" t="str">
            <v>Whiskey Lake</v>
          </cell>
          <cell r="H1824" t="str">
            <v>Int</v>
          </cell>
          <cell r="I1824">
            <v>13</v>
          </cell>
          <cell r="J1824" t="str">
            <v>3000x2000</v>
          </cell>
          <cell r="K1824" t="str">
            <v>Touch</v>
          </cell>
          <cell r="L1824" t="str">
            <v>Standard</v>
          </cell>
          <cell r="M1824" t="str">
            <v>_8</v>
          </cell>
          <cell r="N1824" t="str">
            <v>8 20</v>
          </cell>
          <cell r="P1824">
            <v>1</v>
          </cell>
          <cell r="R1824">
            <v>1</v>
          </cell>
          <cell r="U1824">
            <v>1</v>
          </cell>
          <cell r="W1824">
            <v>1</v>
          </cell>
          <cell r="AA1824">
            <v>1</v>
          </cell>
          <cell r="AB1824">
            <v>1</v>
          </cell>
          <cell r="AE1824">
            <v>1</v>
          </cell>
          <cell r="AI1824">
            <v>1</v>
          </cell>
        </row>
        <row r="1825">
          <cell r="C1825" t="str">
            <v>ThinkPad X1 Titanium Yoga Gen1</v>
          </cell>
          <cell r="D1825" t="str">
            <v>Light (13"-14")</v>
          </cell>
          <cell r="E1825" t="str">
            <v>Commercial</v>
          </cell>
          <cell r="F1825" t="str">
            <v>Intel</v>
          </cell>
          <cell r="G1825" t="str">
            <v>Tiger Lake</v>
          </cell>
          <cell r="H1825" t="str">
            <v>Int</v>
          </cell>
          <cell r="I1825">
            <v>13</v>
          </cell>
          <cell r="J1825" t="str">
            <v>2256x1504</v>
          </cell>
          <cell r="K1825" t="str">
            <v>Touch</v>
          </cell>
          <cell r="L1825" t="str">
            <v>Standard</v>
          </cell>
          <cell r="M1825" t="str">
            <v>_16</v>
          </cell>
          <cell r="P1825">
            <v>1</v>
          </cell>
          <cell r="R1825">
            <v>1</v>
          </cell>
          <cell r="U1825">
            <v>1</v>
          </cell>
          <cell r="W1825">
            <v>1</v>
          </cell>
          <cell r="AA1825">
            <v>1</v>
          </cell>
          <cell r="AB1825">
            <v>1</v>
          </cell>
          <cell r="AE1825">
            <v>1</v>
          </cell>
          <cell r="AI1825">
            <v>1</v>
          </cell>
        </row>
        <row r="1826">
          <cell r="C1826" t="str">
            <v>ThinkPad X1 Yoga 14</v>
          </cell>
          <cell r="D1826" t="str">
            <v>Light (13"-14")</v>
          </cell>
          <cell r="E1826" t="str">
            <v>Commercial</v>
          </cell>
          <cell r="F1826" t="str">
            <v>Intel</v>
          </cell>
          <cell r="G1826" t="str">
            <v>Skylake</v>
          </cell>
          <cell r="H1826" t="str">
            <v>Int</v>
          </cell>
          <cell r="I1826">
            <v>14</v>
          </cell>
          <cell r="J1826" t="str">
            <v>1920x1080/2560x1440</v>
          </cell>
          <cell r="K1826" t="str">
            <v>Touch</v>
          </cell>
          <cell r="L1826" t="str">
            <v>Standard</v>
          </cell>
          <cell r="M1826" t="str">
            <v>_1</v>
          </cell>
          <cell r="P1826">
            <v>1</v>
          </cell>
          <cell r="R1826">
            <v>1</v>
          </cell>
          <cell r="U1826">
            <v>1</v>
          </cell>
          <cell r="W1826">
            <v>1</v>
          </cell>
          <cell r="AA1826">
            <v>1</v>
          </cell>
          <cell r="AB1826">
            <v>1</v>
          </cell>
          <cell r="AI1826">
            <v>1</v>
          </cell>
        </row>
        <row r="1827">
          <cell r="C1827" t="str">
            <v>ThinkPad X1 Yoga 14 Gen2</v>
          </cell>
          <cell r="D1827" t="str">
            <v>Light (13"-14")</v>
          </cell>
          <cell r="E1827" t="str">
            <v>Commercial</v>
          </cell>
          <cell r="F1827" t="str">
            <v>Intel</v>
          </cell>
          <cell r="G1827" t="str">
            <v>Kaby Lake</v>
          </cell>
          <cell r="H1827" t="str">
            <v>Int</v>
          </cell>
          <cell r="I1827">
            <v>14</v>
          </cell>
          <cell r="J1827" t="str">
            <v>1920x1080/2560x1440</v>
          </cell>
          <cell r="K1827" t="str">
            <v>Touch</v>
          </cell>
          <cell r="L1827" t="str">
            <v>Standard</v>
          </cell>
          <cell r="M1827" t="str">
            <v>_1</v>
          </cell>
          <cell r="P1827">
            <v>1</v>
          </cell>
          <cell r="R1827">
            <v>1</v>
          </cell>
          <cell r="U1827">
            <v>1</v>
          </cell>
          <cell r="W1827">
            <v>1</v>
          </cell>
          <cell r="AA1827">
            <v>1</v>
          </cell>
          <cell r="AB1827">
            <v>1</v>
          </cell>
          <cell r="AI1827">
            <v>1</v>
          </cell>
        </row>
        <row r="1828">
          <cell r="C1828" t="str">
            <v>ThinkPad X1 Yoga 14 Gen3</v>
          </cell>
          <cell r="D1828" t="str">
            <v>Light (13"-14")</v>
          </cell>
          <cell r="E1828" t="str">
            <v>Commercial</v>
          </cell>
          <cell r="F1828" t="str">
            <v>Intel</v>
          </cell>
          <cell r="G1828" t="str">
            <v>Kaby Lake Refresh</v>
          </cell>
          <cell r="H1828" t="str">
            <v>Int</v>
          </cell>
          <cell r="I1828">
            <v>14</v>
          </cell>
          <cell r="J1828" t="str">
            <v>2560x1440</v>
          </cell>
          <cell r="K1828" t="str">
            <v>Touch</v>
          </cell>
          <cell r="L1828" t="str">
            <v>Standard</v>
          </cell>
          <cell r="M1828" t="str">
            <v>_1</v>
          </cell>
          <cell r="P1828">
            <v>1</v>
          </cell>
          <cell r="R1828">
            <v>1</v>
          </cell>
          <cell r="U1828">
            <v>1</v>
          </cell>
          <cell r="W1828">
            <v>1</v>
          </cell>
          <cell r="AA1828">
            <v>1</v>
          </cell>
          <cell r="AB1828">
            <v>1</v>
          </cell>
          <cell r="AI1828">
            <v>1</v>
          </cell>
        </row>
        <row r="1829">
          <cell r="C1829" t="str">
            <v>ThinkPad X1 Yoga 14 Gen4</v>
          </cell>
          <cell r="D1829" t="str">
            <v>Light (13"-14")</v>
          </cell>
          <cell r="E1829" t="str">
            <v>Commercial</v>
          </cell>
          <cell r="F1829" t="str">
            <v>Intel</v>
          </cell>
          <cell r="G1829" t="str">
            <v>Whiskey Lake</v>
          </cell>
          <cell r="H1829" t="str">
            <v>Int</v>
          </cell>
          <cell r="I1829">
            <v>14</v>
          </cell>
          <cell r="J1829" t="str">
            <v>3840x2160/2560x1440</v>
          </cell>
          <cell r="K1829" t="str">
            <v>Touch</v>
          </cell>
          <cell r="L1829" t="str">
            <v>Standard</v>
          </cell>
          <cell r="M1829" t="str">
            <v>_1</v>
          </cell>
          <cell r="P1829">
            <v>1</v>
          </cell>
          <cell r="R1829">
            <v>1</v>
          </cell>
          <cell r="U1829">
            <v>1</v>
          </cell>
          <cell r="W1829">
            <v>1</v>
          </cell>
          <cell r="AA1829">
            <v>1</v>
          </cell>
          <cell r="AB1829">
            <v>1</v>
          </cell>
          <cell r="AI1829">
            <v>1</v>
          </cell>
        </row>
        <row r="1830">
          <cell r="C1830" t="str">
            <v>ThinkPad X1 Yoga 14 Gen5</v>
          </cell>
          <cell r="D1830" t="str">
            <v>Light (13"-14")</v>
          </cell>
          <cell r="E1830" t="str">
            <v>Commercial</v>
          </cell>
          <cell r="F1830" t="str">
            <v>Intel</v>
          </cell>
          <cell r="G1830" t="str">
            <v>Comet Lake</v>
          </cell>
          <cell r="H1830" t="str">
            <v>Int</v>
          </cell>
          <cell r="I1830">
            <v>14</v>
          </cell>
          <cell r="J1830" t="str">
            <v>1920x1080/2560x1440/3840x2160</v>
          </cell>
          <cell r="K1830" t="str">
            <v>Touch</v>
          </cell>
          <cell r="L1830" t="str">
            <v>Standard</v>
          </cell>
          <cell r="M1830" t="str">
            <v>_7</v>
          </cell>
          <cell r="N1830" t="str">
            <v>7 20</v>
          </cell>
          <cell r="P1830">
            <v>1</v>
          </cell>
          <cell r="R1830">
            <v>1</v>
          </cell>
          <cell r="U1830">
            <v>1</v>
          </cell>
          <cell r="W1830">
            <v>1</v>
          </cell>
          <cell r="AA1830">
            <v>1</v>
          </cell>
          <cell r="AB1830">
            <v>1</v>
          </cell>
          <cell r="AI1830">
            <v>1</v>
          </cell>
        </row>
        <row r="1831">
          <cell r="C1831" t="str">
            <v>ThinkPad X1 Yoga G6</v>
          </cell>
          <cell r="D1831" t="str">
            <v>Light (13"-14")</v>
          </cell>
          <cell r="E1831" t="str">
            <v>Commercial</v>
          </cell>
          <cell r="F1831" t="str">
            <v>Intel</v>
          </cell>
          <cell r="G1831" t="str">
            <v>Tiger Lake</v>
          </cell>
          <cell r="H1831" t="str">
            <v>Int</v>
          </cell>
          <cell r="I1831">
            <v>14</v>
          </cell>
          <cell r="J1831" t="str">
            <v>1920x1200</v>
          </cell>
          <cell r="K1831" t="str">
            <v>Touch</v>
          </cell>
          <cell r="L1831" t="str">
            <v>Standard</v>
          </cell>
          <cell r="M1831" t="str">
            <v>_16</v>
          </cell>
          <cell r="P1831">
            <v>1</v>
          </cell>
          <cell r="R1831">
            <v>1</v>
          </cell>
          <cell r="U1831">
            <v>1</v>
          </cell>
          <cell r="W1831">
            <v>1</v>
          </cell>
          <cell r="AA1831">
            <v>1</v>
          </cell>
          <cell r="AB1831">
            <v>1</v>
          </cell>
          <cell r="AI1831">
            <v>1</v>
          </cell>
        </row>
        <row r="1832">
          <cell r="C1832" t="str">
            <v>ThinkPad X13 G1</v>
          </cell>
          <cell r="D1832" t="str">
            <v>Light (13"-14")</v>
          </cell>
          <cell r="E1832" t="str">
            <v>Commercial</v>
          </cell>
          <cell r="F1832" t="str">
            <v>Intel</v>
          </cell>
          <cell r="G1832" t="str">
            <v>Comet Lake</v>
          </cell>
          <cell r="H1832" t="str">
            <v>Int</v>
          </cell>
          <cell r="I1832">
            <v>13</v>
          </cell>
          <cell r="J1832" t="str">
            <v>1920x1080</v>
          </cell>
          <cell r="L1832" t="str">
            <v>Standard</v>
          </cell>
          <cell r="M1832" t="str">
            <v>_6</v>
          </cell>
          <cell r="N1832" t="str">
            <v>6 20</v>
          </cell>
          <cell r="P1832">
            <v>1</v>
          </cell>
          <cell r="R1832">
            <v>1</v>
          </cell>
          <cell r="W1832">
            <v>1</v>
          </cell>
          <cell r="AA1832">
            <v>1</v>
          </cell>
          <cell r="AB1832">
            <v>1</v>
          </cell>
          <cell r="AE1832">
            <v>1</v>
          </cell>
          <cell r="AI1832">
            <v>1</v>
          </cell>
        </row>
        <row r="1833">
          <cell r="C1833" t="str">
            <v>ThinkPad X13 AMD G1</v>
          </cell>
          <cell r="D1833" t="str">
            <v>Light (13"-14")</v>
          </cell>
          <cell r="E1833" t="str">
            <v>Commercial</v>
          </cell>
          <cell r="F1833" t="str">
            <v>AMD</v>
          </cell>
          <cell r="G1833" t="str">
            <v>Renior</v>
          </cell>
          <cell r="H1833" t="str">
            <v>Int</v>
          </cell>
          <cell r="I1833">
            <v>13</v>
          </cell>
          <cell r="J1833" t="str">
            <v>1920x1080</v>
          </cell>
          <cell r="L1833" t="str">
            <v>Standard</v>
          </cell>
          <cell r="M1833" t="str">
            <v>_9</v>
          </cell>
          <cell r="N1833" t="str">
            <v>6 20</v>
          </cell>
          <cell r="P1833">
            <v>1</v>
          </cell>
          <cell r="R1833">
            <v>1</v>
          </cell>
          <cell r="W1833">
            <v>1</v>
          </cell>
          <cell r="AA1833">
            <v>1</v>
          </cell>
          <cell r="AB1833">
            <v>1</v>
          </cell>
          <cell r="AE1833">
            <v>1</v>
          </cell>
          <cell r="AI1833">
            <v>1</v>
          </cell>
        </row>
        <row r="1834">
          <cell r="C1834" t="str">
            <v>ThinkPad X13 Yoga G1</v>
          </cell>
          <cell r="D1834" t="str">
            <v>Light (13"-14")</v>
          </cell>
          <cell r="E1834" t="str">
            <v>Commercial</v>
          </cell>
          <cell r="F1834" t="str">
            <v>Intel</v>
          </cell>
          <cell r="G1834" t="str">
            <v>Comet Lake</v>
          </cell>
          <cell r="H1834" t="str">
            <v>Int</v>
          </cell>
          <cell r="I1834">
            <v>13</v>
          </cell>
          <cell r="J1834" t="str">
            <v>1920x1080</v>
          </cell>
          <cell r="K1834" t="str">
            <v>Touch</v>
          </cell>
          <cell r="L1834" t="str">
            <v>Standard</v>
          </cell>
          <cell r="M1834" t="str">
            <v>_8</v>
          </cell>
          <cell r="N1834" t="str">
            <v>8 20</v>
          </cell>
          <cell r="P1834">
            <v>1</v>
          </cell>
          <cell r="R1834">
            <v>1</v>
          </cell>
          <cell r="U1834">
            <v>1</v>
          </cell>
          <cell r="W1834">
            <v>1</v>
          </cell>
          <cell r="AA1834">
            <v>1</v>
          </cell>
          <cell r="AB1834">
            <v>1</v>
          </cell>
          <cell r="AE1834">
            <v>1</v>
          </cell>
          <cell r="AI1834">
            <v>1</v>
          </cell>
        </row>
        <row r="1835">
          <cell r="C1835" t="str">
            <v>ThinkPad X250</v>
          </cell>
          <cell r="D1835" t="str">
            <v>Mini (&lt;12")</v>
          </cell>
          <cell r="E1835" t="str">
            <v>Commercial</v>
          </cell>
          <cell r="F1835" t="str">
            <v>Intel</v>
          </cell>
          <cell r="G1835" t="str">
            <v>Broadwell</v>
          </cell>
          <cell r="H1835" t="str">
            <v>Int</v>
          </cell>
          <cell r="I1835">
            <v>12</v>
          </cell>
          <cell r="J1835" t="str">
            <v>1366x768</v>
          </cell>
          <cell r="L1835" t="str">
            <v>Standard</v>
          </cell>
          <cell r="M1835" t="str">
            <v>_1</v>
          </cell>
          <cell r="P1835">
            <v>1</v>
          </cell>
          <cell r="R1835">
            <v>1</v>
          </cell>
          <cell r="V1835">
            <v>1</v>
          </cell>
          <cell r="AA1835">
            <v>1</v>
          </cell>
          <cell r="AB1835">
            <v>1</v>
          </cell>
          <cell r="AE1835">
            <v>1</v>
          </cell>
          <cell r="AI1835">
            <v>1</v>
          </cell>
        </row>
        <row r="1836">
          <cell r="C1836" t="str">
            <v>ThinkPad X260</v>
          </cell>
          <cell r="D1836" t="str">
            <v>Mini (&lt;12")</v>
          </cell>
          <cell r="E1836" t="str">
            <v>Commercial</v>
          </cell>
          <cell r="F1836" t="str">
            <v>Intel</v>
          </cell>
          <cell r="G1836" t="str">
            <v>Skylake</v>
          </cell>
          <cell r="H1836" t="str">
            <v>Int</v>
          </cell>
          <cell r="I1836">
            <v>12</v>
          </cell>
          <cell r="J1836" t="str">
            <v>1920x1080</v>
          </cell>
          <cell r="L1836" t="str">
            <v>Standard</v>
          </cell>
          <cell r="M1836" t="str">
            <v>_1</v>
          </cell>
          <cell r="P1836">
            <v>1</v>
          </cell>
          <cell r="R1836">
            <v>1</v>
          </cell>
          <cell r="V1836">
            <v>1</v>
          </cell>
          <cell r="AA1836">
            <v>1</v>
          </cell>
          <cell r="AB1836">
            <v>1</v>
          </cell>
          <cell r="AE1836">
            <v>1</v>
          </cell>
          <cell r="AI1836">
            <v>1</v>
          </cell>
        </row>
        <row r="1837">
          <cell r="C1837" t="str">
            <v>ThinkPad X270</v>
          </cell>
          <cell r="D1837" t="str">
            <v>Mini (&lt;12")</v>
          </cell>
          <cell r="E1837" t="str">
            <v>Commercial</v>
          </cell>
          <cell r="F1837" t="str">
            <v>Intel</v>
          </cell>
          <cell r="G1837" t="str">
            <v>Kaby Lake</v>
          </cell>
          <cell r="H1837" t="str">
            <v>Int</v>
          </cell>
          <cell r="I1837">
            <v>12</v>
          </cell>
          <cell r="J1837" t="str">
            <v>1920x1080</v>
          </cell>
          <cell r="L1837" t="str">
            <v>Standard</v>
          </cell>
          <cell r="M1837" t="str">
            <v>_1</v>
          </cell>
          <cell r="P1837">
            <v>1</v>
          </cell>
          <cell r="R1837">
            <v>1</v>
          </cell>
          <cell r="V1837">
            <v>1</v>
          </cell>
          <cell r="AA1837">
            <v>1</v>
          </cell>
          <cell r="AB1837">
            <v>1</v>
          </cell>
          <cell r="AE1837">
            <v>1</v>
          </cell>
          <cell r="AI1837">
            <v>1</v>
          </cell>
        </row>
        <row r="1838">
          <cell r="C1838" t="str">
            <v>ThinkPad X280</v>
          </cell>
          <cell r="D1838" t="str">
            <v>Mini (&lt;12")</v>
          </cell>
          <cell r="E1838" t="str">
            <v>Commercial</v>
          </cell>
          <cell r="F1838" t="str">
            <v>Intel</v>
          </cell>
          <cell r="G1838" t="str">
            <v>Kaby Lake Refresh</v>
          </cell>
          <cell r="H1838" t="str">
            <v>Int</v>
          </cell>
          <cell r="I1838">
            <v>12</v>
          </cell>
          <cell r="J1838" t="str">
            <v>1920x1080</v>
          </cell>
          <cell r="L1838" t="str">
            <v>Standard</v>
          </cell>
          <cell r="M1838" t="str">
            <v>_1</v>
          </cell>
          <cell r="P1838">
            <v>1</v>
          </cell>
          <cell r="R1838">
            <v>1</v>
          </cell>
          <cell r="V1838">
            <v>1</v>
          </cell>
          <cell r="AA1838">
            <v>1</v>
          </cell>
          <cell r="AB1838">
            <v>1</v>
          </cell>
          <cell r="AE1838">
            <v>1</v>
          </cell>
          <cell r="AI1838">
            <v>1</v>
          </cell>
        </row>
        <row r="1839">
          <cell r="C1839" t="str">
            <v>ThinkPad X380 Yoga</v>
          </cell>
          <cell r="D1839" t="str">
            <v>Light (13"-14")</v>
          </cell>
          <cell r="E1839" t="str">
            <v>Commercial</v>
          </cell>
          <cell r="F1839" t="str">
            <v>Intel</v>
          </cell>
          <cell r="G1839" t="str">
            <v>Kaby Lake Refresh</v>
          </cell>
          <cell r="H1839" t="str">
            <v>Int</v>
          </cell>
          <cell r="I1839">
            <v>13</v>
          </cell>
          <cell r="J1839" t="str">
            <v>1920x1080</v>
          </cell>
          <cell r="K1839" t="str">
            <v>Touch</v>
          </cell>
          <cell r="L1839" t="str">
            <v>Standard</v>
          </cell>
          <cell r="M1839" t="str">
            <v>_1</v>
          </cell>
          <cell r="P1839">
            <v>1</v>
          </cell>
          <cell r="R1839">
            <v>1</v>
          </cell>
          <cell r="U1839">
            <v>1</v>
          </cell>
          <cell r="W1839">
            <v>1</v>
          </cell>
          <cell r="AA1839">
            <v>1</v>
          </cell>
          <cell r="AB1839">
            <v>1</v>
          </cell>
          <cell r="AE1839">
            <v>1</v>
          </cell>
          <cell r="AI1839">
            <v>1</v>
          </cell>
        </row>
        <row r="1840">
          <cell r="C1840" t="str">
            <v>ThinkPad X390</v>
          </cell>
          <cell r="D1840" t="str">
            <v>Light (13"-14")</v>
          </cell>
          <cell r="E1840" t="str">
            <v>Commercial</v>
          </cell>
          <cell r="F1840" t="str">
            <v>Intel</v>
          </cell>
          <cell r="G1840" t="str">
            <v>Whiskey Lake</v>
          </cell>
          <cell r="H1840" t="str">
            <v>Int</v>
          </cell>
          <cell r="I1840">
            <v>13</v>
          </cell>
          <cell r="J1840" t="str">
            <v>1920x1080</v>
          </cell>
          <cell r="L1840" t="str">
            <v>Standard</v>
          </cell>
          <cell r="M1840" t="str">
            <v>_1</v>
          </cell>
          <cell r="P1840">
            <v>1</v>
          </cell>
          <cell r="R1840">
            <v>1</v>
          </cell>
          <cell r="W1840">
            <v>1</v>
          </cell>
          <cell r="AA1840">
            <v>1</v>
          </cell>
          <cell r="AB1840">
            <v>1</v>
          </cell>
          <cell r="AE1840">
            <v>1</v>
          </cell>
          <cell r="AI1840">
            <v>1</v>
          </cell>
        </row>
        <row r="1841">
          <cell r="C1841" t="str">
            <v>ThinkPad X390 Yoga</v>
          </cell>
          <cell r="D1841" t="str">
            <v>Light (13"-14")</v>
          </cell>
          <cell r="E1841" t="str">
            <v>Commercial</v>
          </cell>
          <cell r="F1841" t="str">
            <v>Intel</v>
          </cell>
          <cell r="G1841" t="str">
            <v>Whiskey Lake</v>
          </cell>
          <cell r="H1841" t="str">
            <v>Int</v>
          </cell>
          <cell r="I1841">
            <v>13</v>
          </cell>
          <cell r="J1841" t="str">
            <v>1920x1080</v>
          </cell>
          <cell r="K1841" t="str">
            <v>Touch</v>
          </cell>
          <cell r="L1841" t="str">
            <v>Standard</v>
          </cell>
          <cell r="M1841" t="str">
            <v>_1</v>
          </cell>
          <cell r="P1841">
            <v>1</v>
          </cell>
          <cell r="R1841">
            <v>1</v>
          </cell>
          <cell r="U1841">
            <v>1</v>
          </cell>
          <cell r="W1841">
            <v>1</v>
          </cell>
          <cell r="AA1841">
            <v>1</v>
          </cell>
          <cell r="AB1841">
            <v>1</v>
          </cell>
          <cell r="AE1841">
            <v>1</v>
          </cell>
          <cell r="AI1841">
            <v>1</v>
          </cell>
        </row>
        <row r="1842">
          <cell r="C1842" t="str">
            <v>ThinkPad X395</v>
          </cell>
          <cell r="D1842" t="str">
            <v>Light (13"-14")</v>
          </cell>
          <cell r="E1842" t="str">
            <v>Commercial</v>
          </cell>
          <cell r="F1842" t="str">
            <v>AMD</v>
          </cell>
          <cell r="G1842" t="str">
            <v>Picasso</v>
          </cell>
          <cell r="H1842" t="str">
            <v>Int</v>
          </cell>
          <cell r="I1842">
            <v>13</v>
          </cell>
          <cell r="J1842" t="str">
            <v>1920x1080</v>
          </cell>
          <cell r="L1842" t="str">
            <v>Standard</v>
          </cell>
          <cell r="M1842" t="str">
            <v>_1</v>
          </cell>
          <cell r="N1842" t="str">
            <v>1 20</v>
          </cell>
          <cell r="P1842">
            <v>1</v>
          </cell>
          <cell r="R1842">
            <v>1</v>
          </cell>
          <cell r="W1842">
            <v>1</v>
          </cell>
          <cell r="AA1842">
            <v>1</v>
          </cell>
          <cell r="AB1842">
            <v>1</v>
          </cell>
          <cell r="AE1842">
            <v>1</v>
          </cell>
          <cell r="AI1842">
            <v>1</v>
          </cell>
        </row>
        <row r="1843">
          <cell r="C1843" t="str">
            <v>ThinkPad Yoga 11e Gen5</v>
          </cell>
          <cell r="D1843" t="str">
            <v>Mini (&lt;12")</v>
          </cell>
          <cell r="E1843" t="str">
            <v>Commercial</v>
          </cell>
          <cell r="F1843" t="str">
            <v>Intel</v>
          </cell>
          <cell r="G1843" t="str">
            <v>Kaby Lake-Y</v>
          </cell>
          <cell r="H1843" t="str">
            <v>Int</v>
          </cell>
          <cell r="I1843">
            <v>11</v>
          </cell>
          <cell r="J1843" t="str">
            <v>1366x768</v>
          </cell>
          <cell r="K1843" t="str">
            <v>Touch</v>
          </cell>
          <cell r="L1843" t="str">
            <v>Extra Mobile</v>
          </cell>
          <cell r="M1843" t="str">
            <v>_1</v>
          </cell>
          <cell r="R1843">
            <v>1</v>
          </cell>
          <cell r="U1843">
            <v>1</v>
          </cell>
          <cell r="V1843">
            <v>1</v>
          </cell>
          <cell r="AA1843">
            <v>1</v>
          </cell>
          <cell r="AB1843">
            <v>1</v>
          </cell>
          <cell r="AE1843">
            <v>1</v>
          </cell>
        </row>
        <row r="1844">
          <cell r="C1844" t="str">
            <v>ThinkPad Yoga 260</v>
          </cell>
          <cell r="D1844" t="str">
            <v>Mini (&lt;12")</v>
          </cell>
          <cell r="E1844" t="str">
            <v>Commercial</v>
          </cell>
          <cell r="F1844" t="str">
            <v>Intel</v>
          </cell>
          <cell r="G1844" t="str">
            <v>Skylake</v>
          </cell>
          <cell r="H1844" t="str">
            <v>Int</v>
          </cell>
          <cell r="I1844">
            <v>12</v>
          </cell>
          <cell r="J1844" t="str">
            <v>1920x1080</v>
          </cell>
          <cell r="K1844" t="str">
            <v>Touch</v>
          </cell>
          <cell r="L1844" t="str">
            <v>Standard</v>
          </cell>
          <cell r="M1844" t="str">
            <v>_1</v>
          </cell>
          <cell r="P1844">
            <v>1</v>
          </cell>
          <cell r="R1844">
            <v>1</v>
          </cell>
          <cell r="U1844">
            <v>1</v>
          </cell>
          <cell r="V1844">
            <v>1</v>
          </cell>
          <cell r="AA1844">
            <v>1</v>
          </cell>
          <cell r="AB1844">
            <v>1</v>
          </cell>
          <cell r="AE1844">
            <v>1</v>
          </cell>
          <cell r="AI1844">
            <v>1</v>
          </cell>
        </row>
        <row r="1845">
          <cell r="C1845" t="str">
            <v>ThinkPad Yoga 370</v>
          </cell>
          <cell r="D1845" t="str">
            <v>Light (13"-14")</v>
          </cell>
          <cell r="E1845" t="str">
            <v>Commercial</v>
          </cell>
          <cell r="F1845" t="str">
            <v>Intel</v>
          </cell>
          <cell r="G1845" t="str">
            <v>Kaby Lake</v>
          </cell>
          <cell r="H1845" t="str">
            <v>Int</v>
          </cell>
          <cell r="I1845">
            <v>13</v>
          </cell>
          <cell r="J1845" t="str">
            <v>1920x1080</v>
          </cell>
          <cell r="K1845" t="str">
            <v>Touch</v>
          </cell>
          <cell r="L1845" t="str">
            <v>Standard</v>
          </cell>
          <cell r="M1845" t="str">
            <v>_1</v>
          </cell>
          <cell r="P1845">
            <v>1</v>
          </cell>
          <cell r="R1845">
            <v>1</v>
          </cell>
          <cell r="U1845">
            <v>1</v>
          </cell>
          <cell r="W1845">
            <v>1</v>
          </cell>
          <cell r="AA1845">
            <v>1</v>
          </cell>
          <cell r="AB1845">
            <v>1</v>
          </cell>
          <cell r="AE1845">
            <v>1</v>
          </cell>
          <cell r="AI1845">
            <v>1</v>
          </cell>
        </row>
        <row r="1846">
          <cell r="C1846" t="str">
            <v>ThinkPad Yoga 460</v>
          </cell>
          <cell r="D1846" t="str">
            <v>Light (13"-14")</v>
          </cell>
          <cell r="E1846" t="str">
            <v>Commercial</v>
          </cell>
          <cell r="F1846" t="str">
            <v>Intel</v>
          </cell>
          <cell r="G1846" t="str">
            <v>Skylake</v>
          </cell>
          <cell r="H1846" t="str">
            <v>Int</v>
          </cell>
          <cell r="I1846">
            <v>14</v>
          </cell>
          <cell r="J1846" t="str">
            <v>1920x1080</v>
          </cell>
          <cell r="K1846" t="str">
            <v>Touch</v>
          </cell>
          <cell r="L1846" t="str">
            <v>Standard</v>
          </cell>
          <cell r="M1846" t="str">
            <v>_1</v>
          </cell>
          <cell r="P1846">
            <v>1</v>
          </cell>
          <cell r="R1846">
            <v>1</v>
          </cell>
          <cell r="U1846">
            <v>1</v>
          </cell>
          <cell r="W1846">
            <v>1</v>
          </cell>
          <cell r="AA1846">
            <v>1</v>
          </cell>
          <cell r="AB1846">
            <v>1</v>
          </cell>
          <cell r="AI1846">
            <v>1</v>
          </cell>
        </row>
        <row r="1847">
          <cell r="C1847" t="str">
            <v>ThinkPad Yoga P40</v>
          </cell>
          <cell r="D1847" t="str">
            <v>Prof. Workstation (Prof. GPU)</v>
          </cell>
          <cell r="E1847" t="str">
            <v>Commercial</v>
          </cell>
          <cell r="F1847" t="str">
            <v>Intel</v>
          </cell>
          <cell r="G1847" t="str">
            <v>Skylake</v>
          </cell>
          <cell r="H1847" t="str">
            <v>Quadro M500</v>
          </cell>
          <cell r="I1847">
            <v>14</v>
          </cell>
          <cell r="J1847" t="str">
            <v>1920x1080</v>
          </cell>
          <cell r="K1847" t="str">
            <v>Touch</v>
          </cell>
          <cell r="L1847" t="str">
            <v>Standard</v>
          </cell>
          <cell r="M1847" t="str">
            <v>_1</v>
          </cell>
          <cell r="P1847">
            <v>1</v>
          </cell>
          <cell r="T1847">
            <v>1</v>
          </cell>
          <cell r="U1847">
            <v>1</v>
          </cell>
          <cell r="W1847">
            <v>1</v>
          </cell>
          <cell r="AG1847">
            <v>1</v>
          </cell>
          <cell r="AI1847">
            <v>1</v>
          </cell>
        </row>
        <row r="1848">
          <cell r="C1848" t="str">
            <v>V110-15A</v>
          </cell>
          <cell r="D1848" t="str">
            <v>Full Size MS (15"&gt;, Mainstream Ex. GPU)</v>
          </cell>
          <cell r="E1848" t="str">
            <v>Commercial</v>
          </cell>
          <cell r="F1848" t="str">
            <v>AMD</v>
          </cell>
          <cell r="G1848" t="str">
            <v>Stoney Ridge</v>
          </cell>
          <cell r="H1848" t="str">
            <v>Int/R5 M530</v>
          </cell>
          <cell r="I1848">
            <v>15</v>
          </cell>
          <cell r="J1848" t="str">
            <v>1366x768</v>
          </cell>
          <cell r="L1848" t="str">
            <v>Standard</v>
          </cell>
          <cell r="M1848" t="str">
            <v>_1</v>
          </cell>
          <cell r="O1848">
            <v>1</v>
          </cell>
          <cell r="R1848">
            <v>1</v>
          </cell>
          <cell r="S1848">
            <v>1</v>
          </cell>
          <cell r="X1848">
            <v>1</v>
          </cell>
          <cell r="AD1848">
            <v>1</v>
          </cell>
          <cell r="AF1848">
            <v>1</v>
          </cell>
          <cell r="AG1848">
            <v>1</v>
          </cell>
        </row>
        <row r="1849">
          <cell r="C1849" t="str">
            <v>V110-15I</v>
          </cell>
          <cell r="D1849" t="str">
            <v>Full Size LE (15"&gt;, Int GPU)</v>
          </cell>
          <cell r="E1849" t="str">
            <v>Commercial</v>
          </cell>
          <cell r="F1849" t="str">
            <v>Intel</v>
          </cell>
          <cell r="G1849" t="str">
            <v>Skylake</v>
          </cell>
          <cell r="H1849" t="str">
            <v>Int</v>
          </cell>
          <cell r="I1849">
            <v>15</v>
          </cell>
          <cell r="J1849" t="str">
            <v>1366x768</v>
          </cell>
          <cell r="L1849" t="str">
            <v>Standard</v>
          </cell>
          <cell r="M1849" t="str">
            <v>_1</v>
          </cell>
          <cell r="P1849">
            <v>1</v>
          </cell>
          <cell r="R1849">
            <v>1</v>
          </cell>
          <cell r="X1849">
            <v>1</v>
          </cell>
          <cell r="AD1849">
            <v>1</v>
          </cell>
          <cell r="AF1849">
            <v>1</v>
          </cell>
        </row>
        <row r="1850">
          <cell r="C1850" t="str">
            <v>V110-15I (A)</v>
          </cell>
          <cell r="D1850" t="str">
            <v>Full Size LE (15"&gt;, Int GPU)</v>
          </cell>
          <cell r="E1850" t="str">
            <v>Commercial</v>
          </cell>
          <cell r="F1850" t="str">
            <v>Intel</v>
          </cell>
          <cell r="G1850" t="str">
            <v>Apollo Lake</v>
          </cell>
          <cell r="H1850" t="str">
            <v>Int</v>
          </cell>
          <cell r="I1850">
            <v>15</v>
          </cell>
          <cell r="J1850" t="str">
            <v>1366x768</v>
          </cell>
          <cell r="L1850" t="str">
            <v>Budget</v>
          </cell>
          <cell r="M1850" t="str">
            <v>_1</v>
          </cell>
          <cell r="O1850">
            <v>1</v>
          </cell>
          <cell r="R1850">
            <v>1</v>
          </cell>
          <cell r="X1850">
            <v>1</v>
          </cell>
          <cell r="AD1850">
            <v>1</v>
          </cell>
          <cell r="AE1850">
            <v>1</v>
          </cell>
        </row>
        <row r="1851">
          <cell r="C1851" t="str">
            <v>V110-15I (B)</v>
          </cell>
          <cell r="D1851" t="str">
            <v>Full Size LE (15"&gt;, Int GPU)</v>
          </cell>
          <cell r="E1851" t="str">
            <v>Commercial</v>
          </cell>
          <cell r="F1851" t="str">
            <v>Intel</v>
          </cell>
          <cell r="G1851" t="str">
            <v>Braswell</v>
          </cell>
          <cell r="H1851" t="str">
            <v>Int</v>
          </cell>
          <cell r="I1851">
            <v>15</v>
          </cell>
          <cell r="J1851" t="str">
            <v>1366x768</v>
          </cell>
          <cell r="L1851" t="str">
            <v>Budget</v>
          </cell>
          <cell r="M1851" t="str">
            <v>_1</v>
          </cell>
          <cell r="O1851">
            <v>1</v>
          </cell>
          <cell r="R1851">
            <v>1</v>
          </cell>
          <cell r="X1851">
            <v>1</v>
          </cell>
          <cell r="AD1851">
            <v>1</v>
          </cell>
          <cell r="AE1851">
            <v>1</v>
          </cell>
        </row>
        <row r="1852">
          <cell r="C1852" t="str">
            <v>V110-15I (K)</v>
          </cell>
          <cell r="D1852" t="str">
            <v>Full Size LE (15"&gt;, Int GPU)</v>
          </cell>
          <cell r="E1852" t="str">
            <v>Commercial</v>
          </cell>
          <cell r="F1852" t="str">
            <v>Intel</v>
          </cell>
          <cell r="G1852" t="str">
            <v>Kaby Lake</v>
          </cell>
          <cell r="H1852" t="str">
            <v>Int</v>
          </cell>
          <cell r="I1852">
            <v>15</v>
          </cell>
          <cell r="J1852" t="str">
            <v>1366x768</v>
          </cell>
          <cell r="L1852" t="str">
            <v>Standard</v>
          </cell>
          <cell r="M1852" t="str">
            <v>_1</v>
          </cell>
          <cell r="P1852">
            <v>1</v>
          </cell>
          <cell r="R1852">
            <v>1</v>
          </cell>
          <cell r="X1852">
            <v>1</v>
          </cell>
          <cell r="AD1852">
            <v>1</v>
          </cell>
          <cell r="AF1852">
            <v>1</v>
          </cell>
        </row>
        <row r="1853">
          <cell r="C1853" t="str">
            <v>V110-17I</v>
          </cell>
          <cell r="D1853" t="str">
            <v>Full Size LE (15"&gt;, Int GPU)</v>
          </cell>
          <cell r="E1853" t="str">
            <v>Commercial</v>
          </cell>
          <cell r="F1853" t="str">
            <v>Intel</v>
          </cell>
          <cell r="G1853" t="str">
            <v>Skylake</v>
          </cell>
          <cell r="H1853" t="str">
            <v>Int</v>
          </cell>
          <cell r="I1853">
            <v>17</v>
          </cell>
          <cell r="J1853" t="str">
            <v>1600x900</v>
          </cell>
          <cell r="L1853" t="str">
            <v>Standard</v>
          </cell>
          <cell r="M1853" t="str">
            <v>_1</v>
          </cell>
          <cell r="P1853">
            <v>1</v>
          </cell>
          <cell r="R1853">
            <v>1</v>
          </cell>
          <cell r="Y1853">
            <v>1</v>
          </cell>
          <cell r="AD1853">
            <v>1</v>
          </cell>
          <cell r="AF1853">
            <v>1</v>
          </cell>
        </row>
        <row r="1854">
          <cell r="C1854" t="str">
            <v>V110-17I (K)</v>
          </cell>
          <cell r="D1854" t="str">
            <v>Full Size MS (15"&gt;, Mainstream Ex. GPU)</v>
          </cell>
          <cell r="E1854" t="str">
            <v>Commercial</v>
          </cell>
          <cell r="F1854" t="str">
            <v>Intel</v>
          </cell>
          <cell r="G1854" t="str">
            <v>Kaby Lake</v>
          </cell>
          <cell r="H1854" t="str">
            <v>R5 M430</v>
          </cell>
          <cell r="I1854">
            <v>17</v>
          </cell>
          <cell r="J1854" t="str">
            <v>1600x900</v>
          </cell>
          <cell r="L1854" t="str">
            <v>Standard</v>
          </cell>
          <cell r="M1854" t="str">
            <v>_1</v>
          </cell>
          <cell r="P1854">
            <v>1</v>
          </cell>
          <cell r="S1854">
            <v>1</v>
          </cell>
          <cell r="Y1854">
            <v>1</v>
          </cell>
          <cell r="AD1854">
            <v>1</v>
          </cell>
          <cell r="AG1854">
            <v>1</v>
          </cell>
        </row>
        <row r="1855">
          <cell r="C1855" t="str">
            <v>V130-14IGM</v>
          </cell>
          <cell r="D1855" t="str">
            <v>Light (13"-14")</v>
          </cell>
          <cell r="E1855" t="str">
            <v>Commercial</v>
          </cell>
          <cell r="F1855" t="str">
            <v>Intel</v>
          </cell>
          <cell r="G1855" t="str">
            <v>Gemini Lake</v>
          </cell>
          <cell r="H1855" t="str">
            <v>Int</v>
          </cell>
          <cell r="I1855">
            <v>14</v>
          </cell>
          <cell r="J1855" t="str">
            <v>1366x768</v>
          </cell>
          <cell r="L1855" t="str">
            <v>Budget</v>
          </cell>
          <cell r="M1855" t="str">
            <v>_1</v>
          </cell>
          <cell r="N1855" t="str">
            <v>1 20</v>
          </cell>
          <cell r="O1855">
            <v>1</v>
          </cell>
          <cell r="R1855">
            <v>1</v>
          </cell>
          <cell r="W1855">
            <v>1</v>
          </cell>
          <cell r="AD1855">
            <v>1</v>
          </cell>
          <cell r="AE1855">
            <v>1</v>
          </cell>
        </row>
        <row r="1856">
          <cell r="C1856" t="str">
            <v>V130-14IKB</v>
          </cell>
          <cell r="D1856" t="str">
            <v>Light (13"-14")</v>
          </cell>
          <cell r="E1856" t="str">
            <v>Commercial</v>
          </cell>
          <cell r="F1856" t="str">
            <v>Intel</v>
          </cell>
          <cell r="G1856" t="str">
            <v>Kaby Lake</v>
          </cell>
          <cell r="H1856" t="str">
            <v>Int</v>
          </cell>
          <cell r="I1856">
            <v>14</v>
          </cell>
          <cell r="J1856" t="str">
            <v>1366x768</v>
          </cell>
          <cell r="L1856" t="str">
            <v>Standard</v>
          </cell>
          <cell r="M1856" t="str">
            <v>_4</v>
          </cell>
          <cell r="P1856">
            <v>1</v>
          </cell>
          <cell r="R1856">
            <v>1</v>
          </cell>
          <cell r="W1856">
            <v>1</v>
          </cell>
          <cell r="AD1856">
            <v>1</v>
          </cell>
          <cell r="AF1856">
            <v>1</v>
          </cell>
          <cell r="AI1856">
            <v>1</v>
          </cell>
        </row>
        <row r="1857">
          <cell r="C1857" t="str">
            <v>V130-15IGM</v>
          </cell>
          <cell r="D1857" t="str">
            <v>Full Size LE (15"&gt;, Int GPU)</v>
          </cell>
          <cell r="E1857" t="str">
            <v>Commercial</v>
          </cell>
          <cell r="F1857" t="str">
            <v>Intel</v>
          </cell>
          <cell r="G1857" t="str">
            <v>Gemini Lake</v>
          </cell>
          <cell r="H1857" t="str">
            <v>Int</v>
          </cell>
          <cell r="I1857">
            <v>15</v>
          </cell>
          <cell r="J1857" t="str">
            <v>1366x768</v>
          </cell>
          <cell r="L1857" t="str">
            <v>Budget</v>
          </cell>
          <cell r="M1857" t="str">
            <v>_4</v>
          </cell>
          <cell r="O1857">
            <v>1</v>
          </cell>
          <cell r="R1857">
            <v>1</v>
          </cell>
          <cell r="X1857">
            <v>1</v>
          </cell>
          <cell r="AD1857">
            <v>1</v>
          </cell>
          <cell r="AE1857">
            <v>1</v>
          </cell>
        </row>
        <row r="1858">
          <cell r="C1858" t="str">
            <v>V130-15IKB</v>
          </cell>
          <cell r="D1858" t="str">
            <v>Full Size LE (15"&gt;, Int GPU)</v>
          </cell>
          <cell r="E1858" t="str">
            <v>Commercial</v>
          </cell>
          <cell r="F1858" t="str">
            <v>Intel</v>
          </cell>
          <cell r="G1858" t="str">
            <v>Kaby Lake</v>
          </cell>
          <cell r="H1858" t="str">
            <v>Int</v>
          </cell>
          <cell r="I1858">
            <v>15</v>
          </cell>
          <cell r="J1858" t="str">
            <v>1920x1080</v>
          </cell>
          <cell r="L1858" t="str">
            <v>Standard</v>
          </cell>
          <cell r="M1858" t="str">
            <v>_4</v>
          </cell>
          <cell r="P1858">
            <v>1</v>
          </cell>
          <cell r="R1858">
            <v>1</v>
          </cell>
          <cell r="X1858">
            <v>1</v>
          </cell>
          <cell r="AD1858">
            <v>1</v>
          </cell>
          <cell r="AF1858">
            <v>1</v>
          </cell>
        </row>
        <row r="1859">
          <cell r="C1859" t="str">
            <v>V145-15API</v>
          </cell>
          <cell r="D1859" t="str">
            <v>Full Size LE (15"&gt;, Int GPU)</v>
          </cell>
          <cell r="E1859" t="str">
            <v>Commercial</v>
          </cell>
          <cell r="F1859" t="str">
            <v>AMD</v>
          </cell>
          <cell r="G1859" t="str">
            <v>Picasso</v>
          </cell>
          <cell r="H1859" t="str">
            <v>Int</v>
          </cell>
          <cell r="I1859">
            <v>15</v>
          </cell>
          <cell r="J1859" t="str">
            <v>1920x1080</v>
          </cell>
          <cell r="L1859" t="str">
            <v>Standard</v>
          </cell>
          <cell r="M1859" t="str">
            <v>_1</v>
          </cell>
          <cell r="N1859" t="str">
            <v>1 20</v>
          </cell>
          <cell r="P1859">
            <v>1</v>
          </cell>
          <cell r="R1859">
            <v>1</v>
          </cell>
          <cell r="X1859">
            <v>1</v>
          </cell>
          <cell r="AD1859">
            <v>1</v>
          </cell>
          <cell r="AF1859">
            <v>1</v>
          </cell>
        </row>
        <row r="1860">
          <cell r="C1860" t="str">
            <v>V145-15AST</v>
          </cell>
          <cell r="D1860" t="str">
            <v>Full Size LE (15"&gt;, Int GPU)</v>
          </cell>
          <cell r="E1860" t="str">
            <v>Commercial</v>
          </cell>
          <cell r="F1860" t="str">
            <v>AMD</v>
          </cell>
          <cell r="G1860" t="str">
            <v>Stoney Ridge</v>
          </cell>
          <cell r="H1860" t="str">
            <v>Int</v>
          </cell>
          <cell r="I1860">
            <v>15</v>
          </cell>
          <cell r="J1860" t="str">
            <v>1920x1080</v>
          </cell>
          <cell r="L1860" t="str">
            <v>Standard</v>
          </cell>
          <cell r="M1860" t="str">
            <v>_4</v>
          </cell>
          <cell r="O1860">
            <v>1</v>
          </cell>
          <cell r="R1860">
            <v>1</v>
          </cell>
          <cell r="X1860">
            <v>1</v>
          </cell>
          <cell r="AD1860">
            <v>1</v>
          </cell>
          <cell r="AF1860">
            <v>1</v>
          </cell>
        </row>
        <row r="1861">
          <cell r="C1861" t="str">
            <v>V14-ADA</v>
          </cell>
          <cell r="D1861" t="str">
            <v>Light (13"-14")</v>
          </cell>
          <cell r="E1861" t="str">
            <v>Commercial</v>
          </cell>
          <cell r="F1861" t="str">
            <v>AMD</v>
          </cell>
          <cell r="G1861" t="str">
            <v>Picasso</v>
          </cell>
          <cell r="H1861" t="str">
            <v>Int</v>
          </cell>
          <cell r="I1861">
            <v>14</v>
          </cell>
          <cell r="J1861" t="str">
            <v>1920x1080</v>
          </cell>
          <cell r="L1861" t="str">
            <v>Standard</v>
          </cell>
          <cell r="M1861" t="str">
            <v>_7</v>
          </cell>
          <cell r="P1861">
            <v>1</v>
          </cell>
          <cell r="R1861">
            <v>1</v>
          </cell>
          <cell r="W1861">
            <v>1</v>
          </cell>
          <cell r="AD1861">
            <v>1</v>
          </cell>
          <cell r="AF1861">
            <v>1</v>
          </cell>
          <cell r="AI1861">
            <v>1</v>
          </cell>
        </row>
        <row r="1862">
          <cell r="C1862" t="str">
            <v>V14-IIL</v>
          </cell>
          <cell r="D1862" t="str">
            <v>Light (13"-14")</v>
          </cell>
          <cell r="E1862" t="str">
            <v>Commercial</v>
          </cell>
          <cell r="F1862" t="str">
            <v>Intel</v>
          </cell>
          <cell r="G1862" t="str">
            <v>Ice Lake</v>
          </cell>
          <cell r="H1862" t="str">
            <v>Int</v>
          </cell>
          <cell r="I1862">
            <v>14</v>
          </cell>
          <cell r="J1862" t="str">
            <v>1920x1080</v>
          </cell>
          <cell r="L1862" t="str">
            <v>Standard</v>
          </cell>
          <cell r="M1862" t="str">
            <v>_4</v>
          </cell>
          <cell r="P1862">
            <v>1</v>
          </cell>
          <cell r="R1862">
            <v>1</v>
          </cell>
          <cell r="W1862">
            <v>1</v>
          </cell>
          <cell r="AD1862">
            <v>1</v>
          </cell>
          <cell r="AF1862">
            <v>1</v>
          </cell>
          <cell r="AI1862">
            <v>1</v>
          </cell>
        </row>
        <row r="1863">
          <cell r="C1863" t="str">
            <v>V14-IKB</v>
          </cell>
          <cell r="D1863" t="str">
            <v>Light (13"-14")</v>
          </cell>
          <cell r="E1863" t="str">
            <v>Commercial</v>
          </cell>
          <cell r="F1863" t="str">
            <v>Intel</v>
          </cell>
          <cell r="G1863" t="str">
            <v>Kaby Lake</v>
          </cell>
          <cell r="H1863" t="str">
            <v>Int</v>
          </cell>
          <cell r="I1863">
            <v>14</v>
          </cell>
          <cell r="J1863" t="str">
            <v>1920x1080</v>
          </cell>
          <cell r="L1863" t="str">
            <v>Standard</v>
          </cell>
          <cell r="M1863" t="str">
            <v>_4</v>
          </cell>
          <cell r="P1863">
            <v>1</v>
          </cell>
          <cell r="R1863">
            <v>1</v>
          </cell>
          <cell r="W1863">
            <v>1</v>
          </cell>
          <cell r="AD1863">
            <v>1</v>
          </cell>
          <cell r="AF1863">
            <v>1</v>
          </cell>
          <cell r="AI1863">
            <v>1</v>
          </cell>
        </row>
        <row r="1864">
          <cell r="C1864" t="str">
            <v>V14-IWL</v>
          </cell>
          <cell r="D1864" t="str">
            <v>Light (13"-14")</v>
          </cell>
          <cell r="E1864" t="str">
            <v>Commercial</v>
          </cell>
          <cell r="F1864" t="str">
            <v>Intel</v>
          </cell>
          <cell r="G1864" t="str">
            <v>Whiskey Lake</v>
          </cell>
          <cell r="H1864" t="str">
            <v>Int</v>
          </cell>
          <cell r="I1864">
            <v>14</v>
          </cell>
          <cell r="J1864" t="str">
            <v>1920x1080</v>
          </cell>
          <cell r="L1864" t="str">
            <v>Standard</v>
          </cell>
          <cell r="M1864" t="str">
            <v>_4</v>
          </cell>
          <cell r="P1864">
            <v>1</v>
          </cell>
          <cell r="R1864">
            <v>1</v>
          </cell>
          <cell r="W1864">
            <v>1</v>
          </cell>
          <cell r="AD1864">
            <v>1</v>
          </cell>
          <cell r="AF1864">
            <v>1</v>
          </cell>
          <cell r="AI1864">
            <v>1</v>
          </cell>
        </row>
        <row r="1865">
          <cell r="C1865" t="str">
            <v>V14-IGL</v>
          </cell>
          <cell r="D1865" t="str">
            <v>Light (13"-14")</v>
          </cell>
          <cell r="E1865" t="str">
            <v>Commercial</v>
          </cell>
          <cell r="F1865" t="str">
            <v>Intel</v>
          </cell>
          <cell r="G1865" t="str">
            <v>Gemini Lake</v>
          </cell>
          <cell r="H1865" t="str">
            <v>Int</v>
          </cell>
          <cell r="I1865">
            <v>14</v>
          </cell>
          <cell r="J1865" t="str">
            <v>1920x1080</v>
          </cell>
          <cell r="L1865" t="str">
            <v>Budget</v>
          </cell>
          <cell r="M1865" t="str">
            <v>_14</v>
          </cell>
          <cell r="O1865">
            <v>1</v>
          </cell>
          <cell r="R1865">
            <v>1</v>
          </cell>
          <cell r="W1865">
            <v>1</v>
          </cell>
          <cell r="AD1865">
            <v>1</v>
          </cell>
          <cell r="AE1865">
            <v>1</v>
          </cell>
        </row>
        <row r="1866">
          <cell r="C1866" t="str">
            <v>V155-15API</v>
          </cell>
          <cell r="D1866" t="str">
            <v>Full Size LE (15"&gt;, Int GPU)</v>
          </cell>
          <cell r="E1866" t="str">
            <v>Commercial</v>
          </cell>
          <cell r="F1866" t="str">
            <v>AMD</v>
          </cell>
          <cell r="G1866" t="str">
            <v>Picasso</v>
          </cell>
          <cell r="H1866" t="str">
            <v>Int</v>
          </cell>
          <cell r="I1866">
            <v>15</v>
          </cell>
          <cell r="J1866" t="str">
            <v>1920x1080</v>
          </cell>
          <cell r="L1866" t="str">
            <v>Standard</v>
          </cell>
          <cell r="M1866" t="str">
            <v>_4</v>
          </cell>
          <cell r="P1866">
            <v>1</v>
          </cell>
          <cell r="R1866">
            <v>1</v>
          </cell>
          <cell r="X1866">
            <v>1</v>
          </cell>
          <cell r="AD1866">
            <v>1</v>
          </cell>
          <cell r="AF1866">
            <v>1</v>
          </cell>
        </row>
        <row r="1867">
          <cell r="C1867" t="str">
            <v>V15-ADA</v>
          </cell>
          <cell r="D1867" t="str">
            <v>Full Size LE (15"&gt;, Int GPU)</v>
          </cell>
          <cell r="E1867" t="str">
            <v>Commercial</v>
          </cell>
          <cell r="F1867" t="str">
            <v>AMD</v>
          </cell>
          <cell r="G1867" t="str">
            <v>Picasso</v>
          </cell>
          <cell r="H1867" t="str">
            <v>Int</v>
          </cell>
          <cell r="I1867">
            <v>15</v>
          </cell>
          <cell r="J1867" t="str">
            <v>1920x1080</v>
          </cell>
          <cell r="L1867" t="str">
            <v>Standard</v>
          </cell>
          <cell r="M1867" t="str">
            <v>_7</v>
          </cell>
          <cell r="P1867">
            <v>1</v>
          </cell>
          <cell r="R1867">
            <v>1</v>
          </cell>
          <cell r="X1867">
            <v>1</v>
          </cell>
          <cell r="AD1867">
            <v>1</v>
          </cell>
          <cell r="AF1867">
            <v>1</v>
          </cell>
        </row>
        <row r="1868">
          <cell r="C1868" t="str">
            <v>V15-IIL</v>
          </cell>
          <cell r="D1868" t="str">
            <v>Full Size LE (15"&gt;, Int GPU)</v>
          </cell>
          <cell r="E1868" t="str">
            <v>Commercial</v>
          </cell>
          <cell r="F1868" t="str">
            <v>Intel</v>
          </cell>
          <cell r="G1868" t="str">
            <v>Ice Lake</v>
          </cell>
          <cell r="H1868" t="str">
            <v>Int</v>
          </cell>
          <cell r="I1868">
            <v>15</v>
          </cell>
          <cell r="J1868" t="str">
            <v>1920x1080</v>
          </cell>
          <cell r="L1868" t="str">
            <v>Standard</v>
          </cell>
          <cell r="M1868" t="str">
            <v>_4</v>
          </cell>
          <cell r="P1868">
            <v>1</v>
          </cell>
          <cell r="R1868">
            <v>1</v>
          </cell>
          <cell r="X1868">
            <v>1</v>
          </cell>
          <cell r="AD1868">
            <v>1</v>
          </cell>
          <cell r="AF1868">
            <v>1</v>
          </cell>
        </row>
        <row r="1869">
          <cell r="C1869" t="str">
            <v>V15-IKB</v>
          </cell>
          <cell r="D1869" t="str">
            <v>Full Size LE (15"&gt;, Int GPU)</v>
          </cell>
          <cell r="E1869" t="str">
            <v>Commercial</v>
          </cell>
          <cell r="F1869" t="str">
            <v>Intel</v>
          </cell>
          <cell r="G1869" t="str">
            <v>Kaby Lake Refresh</v>
          </cell>
          <cell r="H1869" t="str">
            <v>Int</v>
          </cell>
          <cell r="I1869">
            <v>15</v>
          </cell>
          <cell r="J1869" t="str">
            <v>1920x1080</v>
          </cell>
          <cell r="L1869" t="str">
            <v>Standard</v>
          </cell>
          <cell r="M1869" t="str">
            <v>_4</v>
          </cell>
          <cell r="P1869">
            <v>1</v>
          </cell>
          <cell r="R1869">
            <v>1</v>
          </cell>
          <cell r="X1869">
            <v>1</v>
          </cell>
          <cell r="AD1869">
            <v>1</v>
          </cell>
          <cell r="AF1869">
            <v>1</v>
          </cell>
        </row>
        <row r="1870">
          <cell r="C1870" t="str">
            <v>V15-IWL</v>
          </cell>
          <cell r="D1870" t="str">
            <v>Full Size LE (15"&gt;, Int GPU)</v>
          </cell>
          <cell r="E1870" t="str">
            <v>Commercial</v>
          </cell>
          <cell r="F1870" t="str">
            <v>Intel</v>
          </cell>
          <cell r="G1870" t="str">
            <v>Whiskey Lake</v>
          </cell>
          <cell r="H1870" t="str">
            <v>Int</v>
          </cell>
          <cell r="I1870">
            <v>15</v>
          </cell>
          <cell r="J1870" t="str">
            <v>1920x1080</v>
          </cell>
          <cell r="L1870" t="str">
            <v>Standard</v>
          </cell>
          <cell r="M1870" t="str">
            <v>_4</v>
          </cell>
          <cell r="P1870">
            <v>1</v>
          </cell>
          <cell r="R1870">
            <v>1</v>
          </cell>
          <cell r="X1870">
            <v>1</v>
          </cell>
          <cell r="AD1870">
            <v>1</v>
          </cell>
          <cell r="AF1870">
            <v>1</v>
          </cell>
        </row>
        <row r="1871">
          <cell r="C1871" t="str">
            <v>V17-IIL</v>
          </cell>
          <cell r="D1871" t="str">
            <v>Full Size MS (15"&gt;, Mainstream Ex. GPU)</v>
          </cell>
          <cell r="E1871" t="str">
            <v>Commercial</v>
          </cell>
          <cell r="F1871" t="str">
            <v>Intel</v>
          </cell>
          <cell r="G1871" t="str">
            <v>Ice Lake</v>
          </cell>
          <cell r="H1871" t="str">
            <v>Int/MX330</v>
          </cell>
          <cell r="I1871">
            <v>17</v>
          </cell>
          <cell r="J1871" t="str">
            <v>1920x1080</v>
          </cell>
          <cell r="L1871" t="str">
            <v>Standard</v>
          </cell>
          <cell r="M1871" t="str">
            <v>_12</v>
          </cell>
          <cell r="P1871">
            <v>1</v>
          </cell>
          <cell r="R1871">
            <v>1</v>
          </cell>
          <cell r="S1871">
            <v>1</v>
          </cell>
          <cell r="Y1871">
            <v>1</v>
          </cell>
          <cell r="AC1871">
            <v>1</v>
          </cell>
          <cell r="AD1871">
            <v>1</v>
          </cell>
          <cell r="AF1871">
            <v>1</v>
          </cell>
          <cell r="AG1871">
            <v>1</v>
          </cell>
        </row>
        <row r="1872">
          <cell r="C1872" t="str">
            <v>V310-15</v>
          </cell>
          <cell r="D1872" t="str">
            <v>Full Size LE (15"&gt;, Int GPU)</v>
          </cell>
          <cell r="E1872" t="str">
            <v>Commercial</v>
          </cell>
          <cell r="F1872" t="str">
            <v>Intel</v>
          </cell>
          <cell r="G1872" t="str">
            <v>Skylake</v>
          </cell>
          <cell r="H1872" t="str">
            <v>Int</v>
          </cell>
          <cell r="I1872">
            <v>15</v>
          </cell>
          <cell r="J1872" t="str">
            <v>1920x1080</v>
          </cell>
          <cell r="L1872" t="str">
            <v>Standard</v>
          </cell>
          <cell r="M1872" t="str">
            <v>_1</v>
          </cell>
          <cell r="P1872">
            <v>1</v>
          </cell>
          <cell r="R1872">
            <v>1</v>
          </cell>
          <cell r="X1872">
            <v>1</v>
          </cell>
          <cell r="AD1872">
            <v>1</v>
          </cell>
          <cell r="AF1872">
            <v>1</v>
          </cell>
        </row>
        <row r="1873">
          <cell r="C1873" t="str">
            <v>V310-15 (K)</v>
          </cell>
          <cell r="D1873" t="str">
            <v>Full Size LE (15"&gt;, Int GPU)</v>
          </cell>
          <cell r="E1873" t="str">
            <v>Commercial</v>
          </cell>
          <cell r="F1873" t="str">
            <v>Intel</v>
          </cell>
          <cell r="G1873" t="str">
            <v>Kaby Lake</v>
          </cell>
          <cell r="H1873" t="str">
            <v>Int</v>
          </cell>
          <cell r="I1873">
            <v>15</v>
          </cell>
          <cell r="J1873" t="str">
            <v>1920x1080</v>
          </cell>
          <cell r="L1873" t="str">
            <v>Standard</v>
          </cell>
          <cell r="M1873" t="str">
            <v>_1</v>
          </cell>
          <cell r="P1873">
            <v>1</v>
          </cell>
          <cell r="R1873">
            <v>1</v>
          </cell>
          <cell r="X1873">
            <v>1</v>
          </cell>
          <cell r="AD1873">
            <v>1</v>
          </cell>
          <cell r="AF1873">
            <v>1</v>
          </cell>
        </row>
        <row r="1874">
          <cell r="C1874" t="str">
            <v>V320-17</v>
          </cell>
          <cell r="D1874" t="str">
            <v>Full Size LE (15"&gt;, Int GPU)</v>
          </cell>
          <cell r="E1874" t="str">
            <v>Commercial</v>
          </cell>
          <cell r="F1874" t="str">
            <v>Intel</v>
          </cell>
          <cell r="G1874" t="str">
            <v>Kaby Lake</v>
          </cell>
          <cell r="H1874" t="str">
            <v>Int</v>
          </cell>
          <cell r="I1874">
            <v>17</v>
          </cell>
          <cell r="J1874" t="str">
            <v>1920x1080</v>
          </cell>
          <cell r="L1874" t="str">
            <v>Standard</v>
          </cell>
          <cell r="M1874" t="str">
            <v>_4</v>
          </cell>
          <cell r="P1874">
            <v>1</v>
          </cell>
          <cell r="R1874">
            <v>1</v>
          </cell>
          <cell r="Y1874">
            <v>1</v>
          </cell>
          <cell r="AD1874">
            <v>1</v>
          </cell>
          <cell r="AF1874">
            <v>1</v>
          </cell>
        </row>
        <row r="1875">
          <cell r="C1875" t="str">
            <v>V320-17IKBR</v>
          </cell>
          <cell r="D1875" t="str">
            <v>Full Size MS (15"&gt;, Mainstream Ex. GPU)</v>
          </cell>
          <cell r="E1875" t="str">
            <v>Commercial</v>
          </cell>
          <cell r="F1875" t="str">
            <v>Intel</v>
          </cell>
          <cell r="G1875" t="str">
            <v>Kaby Lake Refresh</v>
          </cell>
          <cell r="H1875" t="str">
            <v>MX150</v>
          </cell>
          <cell r="I1875">
            <v>17</v>
          </cell>
          <cell r="J1875" t="str">
            <v>1920x1080</v>
          </cell>
          <cell r="L1875" t="str">
            <v>Standard</v>
          </cell>
          <cell r="M1875" t="str">
            <v>_4</v>
          </cell>
          <cell r="P1875">
            <v>1</v>
          </cell>
          <cell r="S1875">
            <v>1</v>
          </cell>
          <cell r="Y1875">
            <v>1</v>
          </cell>
          <cell r="AC1875">
            <v>1</v>
          </cell>
          <cell r="AD1875">
            <v>1</v>
          </cell>
          <cell r="AG1875">
            <v>1</v>
          </cell>
        </row>
        <row r="1876">
          <cell r="C1876" t="str">
            <v>V330-14ARR</v>
          </cell>
          <cell r="D1876" t="str">
            <v>Light (13"-14")</v>
          </cell>
          <cell r="E1876" t="str">
            <v>Commercial</v>
          </cell>
          <cell r="F1876" t="str">
            <v>AMD</v>
          </cell>
          <cell r="G1876" t="str">
            <v>Ryzen</v>
          </cell>
          <cell r="H1876" t="str">
            <v>Int</v>
          </cell>
          <cell r="I1876">
            <v>14</v>
          </cell>
          <cell r="J1876" t="str">
            <v>1920x1080</v>
          </cell>
          <cell r="L1876" t="str">
            <v>Standard</v>
          </cell>
          <cell r="M1876" t="str">
            <v>_4</v>
          </cell>
          <cell r="P1876">
            <v>1</v>
          </cell>
          <cell r="R1876">
            <v>1</v>
          </cell>
          <cell r="W1876">
            <v>1</v>
          </cell>
          <cell r="AD1876">
            <v>1</v>
          </cell>
          <cell r="AF1876">
            <v>1</v>
          </cell>
          <cell r="AI1876">
            <v>1</v>
          </cell>
        </row>
        <row r="1877">
          <cell r="C1877" t="str">
            <v>V330-14IKB</v>
          </cell>
          <cell r="D1877" t="str">
            <v>Light (13"-14")</v>
          </cell>
          <cell r="E1877" t="str">
            <v>Commercial</v>
          </cell>
          <cell r="F1877" t="str">
            <v>Intel</v>
          </cell>
          <cell r="G1877" t="str">
            <v>Kaby Lake Refresh</v>
          </cell>
          <cell r="H1877" t="str">
            <v>Int</v>
          </cell>
          <cell r="I1877">
            <v>14</v>
          </cell>
          <cell r="J1877" t="str">
            <v>1920x1080</v>
          </cell>
          <cell r="L1877" t="str">
            <v>Standard</v>
          </cell>
          <cell r="M1877" t="str">
            <v>_4</v>
          </cell>
          <cell r="P1877">
            <v>1</v>
          </cell>
          <cell r="R1877">
            <v>1</v>
          </cell>
          <cell r="W1877">
            <v>1</v>
          </cell>
          <cell r="AD1877">
            <v>1</v>
          </cell>
          <cell r="AF1877">
            <v>1</v>
          </cell>
          <cell r="AI1877">
            <v>1</v>
          </cell>
        </row>
        <row r="1878">
          <cell r="C1878" t="str">
            <v>V330-14ISK</v>
          </cell>
          <cell r="D1878" t="str">
            <v>Light (13"-14")</v>
          </cell>
          <cell r="E1878" t="str">
            <v>Commercial</v>
          </cell>
          <cell r="F1878" t="str">
            <v>Intel</v>
          </cell>
          <cell r="G1878" t="str">
            <v>Skylake</v>
          </cell>
          <cell r="H1878" t="str">
            <v>Int</v>
          </cell>
          <cell r="I1878">
            <v>14</v>
          </cell>
          <cell r="J1878" t="str">
            <v>1920x1080</v>
          </cell>
          <cell r="L1878" t="str">
            <v>Standard</v>
          </cell>
          <cell r="M1878" t="str">
            <v>_1</v>
          </cell>
          <cell r="P1878">
            <v>1</v>
          </cell>
          <cell r="R1878">
            <v>1</v>
          </cell>
          <cell r="W1878">
            <v>1</v>
          </cell>
          <cell r="AD1878">
            <v>1</v>
          </cell>
          <cell r="AF1878">
            <v>1</v>
          </cell>
          <cell r="AI1878">
            <v>1</v>
          </cell>
        </row>
        <row r="1879">
          <cell r="C1879" t="str">
            <v>V330-15IKB</v>
          </cell>
          <cell r="D1879" t="str">
            <v>Full Size MS (15"&gt;, Mainstream Ex. GPU)</v>
          </cell>
          <cell r="E1879" t="str">
            <v>Commercial</v>
          </cell>
          <cell r="F1879" t="str">
            <v>Intel</v>
          </cell>
          <cell r="G1879" t="str">
            <v>Kaby Lake</v>
          </cell>
          <cell r="H1879" t="str">
            <v>Int/530</v>
          </cell>
          <cell r="I1879">
            <v>15</v>
          </cell>
          <cell r="J1879" t="str">
            <v>1920x1080</v>
          </cell>
          <cell r="L1879" t="str">
            <v>Standard</v>
          </cell>
          <cell r="M1879" t="str">
            <v>_4</v>
          </cell>
          <cell r="P1879">
            <v>1</v>
          </cell>
          <cell r="R1879">
            <v>1</v>
          </cell>
          <cell r="S1879">
            <v>1</v>
          </cell>
          <cell r="X1879">
            <v>1</v>
          </cell>
          <cell r="AC1879">
            <v>1</v>
          </cell>
          <cell r="AD1879">
            <v>1</v>
          </cell>
          <cell r="AF1879">
            <v>1</v>
          </cell>
          <cell r="AG1879">
            <v>1</v>
          </cell>
        </row>
        <row r="1880">
          <cell r="C1880" t="str">
            <v>V330-15IKBR</v>
          </cell>
          <cell r="D1880" t="str">
            <v>Full Size MS (15"&gt;, Mainstream Ex. GPU)</v>
          </cell>
          <cell r="E1880" t="str">
            <v>Commercial</v>
          </cell>
          <cell r="F1880" t="str">
            <v>Intel</v>
          </cell>
          <cell r="G1880" t="str">
            <v>Kaby Lake Refresh</v>
          </cell>
          <cell r="H1880" t="str">
            <v>Int/530</v>
          </cell>
          <cell r="I1880">
            <v>15</v>
          </cell>
          <cell r="J1880" t="str">
            <v>1920x1080</v>
          </cell>
          <cell r="L1880" t="str">
            <v>Standard</v>
          </cell>
          <cell r="M1880" t="str">
            <v>_1</v>
          </cell>
          <cell r="P1880">
            <v>1</v>
          </cell>
          <cell r="R1880">
            <v>1</v>
          </cell>
          <cell r="S1880">
            <v>1</v>
          </cell>
          <cell r="X1880">
            <v>1</v>
          </cell>
          <cell r="AC1880">
            <v>1</v>
          </cell>
          <cell r="AD1880">
            <v>1</v>
          </cell>
          <cell r="AF1880">
            <v>1</v>
          </cell>
          <cell r="AG1880">
            <v>1</v>
          </cell>
        </row>
        <row r="1881">
          <cell r="C1881" t="str">
            <v>V340-17IWL</v>
          </cell>
          <cell r="D1881" t="str">
            <v>Full Size LE (15"&gt;, Int GPU)</v>
          </cell>
          <cell r="E1881" t="str">
            <v>Commercial</v>
          </cell>
          <cell r="F1881" t="str">
            <v>Intel</v>
          </cell>
          <cell r="G1881" t="str">
            <v>Whiskey Lake</v>
          </cell>
          <cell r="H1881" t="str">
            <v>Int</v>
          </cell>
          <cell r="I1881">
            <v>17</v>
          </cell>
          <cell r="J1881" t="str">
            <v>1920x1080</v>
          </cell>
          <cell r="L1881" t="str">
            <v>Standard</v>
          </cell>
          <cell r="M1881" t="str">
            <v>_4</v>
          </cell>
          <cell r="P1881">
            <v>1</v>
          </cell>
          <cell r="R1881">
            <v>1</v>
          </cell>
          <cell r="Y1881">
            <v>1</v>
          </cell>
          <cell r="AD1881">
            <v>1</v>
          </cell>
          <cell r="AF1881">
            <v>1</v>
          </cell>
        </row>
        <row r="1882">
          <cell r="C1882" t="str">
            <v>V510-14</v>
          </cell>
          <cell r="D1882" t="str">
            <v>Full Size MS (15"&gt;, Mainstream Ex. GPU)</v>
          </cell>
          <cell r="E1882" t="str">
            <v>Commercial</v>
          </cell>
          <cell r="F1882" t="str">
            <v>Intel</v>
          </cell>
          <cell r="G1882" t="str">
            <v>Kaby Lake</v>
          </cell>
          <cell r="H1882" t="str">
            <v>Int/530</v>
          </cell>
          <cell r="I1882">
            <v>15</v>
          </cell>
          <cell r="J1882" t="str">
            <v>1920x1080</v>
          </cell>
          <cell r="L1882" t="str">
            <v>Standard</v>
          </cell>
          <cell r="M1882" t="str">
            <v>_1</v>
          </cell>
          <cell r="P1882">
            <v>1</v>
          </cell>
          <cell r="R1882">
            <v>1</v>
          </cell>
          <cell r="S1882">
            <v>1</v>
          </cell>
          <cell r="X1882">
            <v>1</v>
          </cell>
          <cell r="AC1882">
            <v>1</v>
          </cell>
          <cell r="AD1882">
            <v>1</v>
          </cell>
          <cell r="AF1882">
            <v>1</v>
          </cell>
          <cell r="AG1882">
            <v>1</v>
          </cell>
        </row>
        <row r="1883">
          <cell r="C1883" t="str">
            <v>V510-15</v>
          </cell>
          <cell r="D1883" t="str">
            <v>Full Size MS (15"&gt;, Mainstream Ex. GPU)</v>
          </cell>
          <cell r="E1883" t="str">
            <v>Commercial</v>
          </cell>
          <cell r="F1883" t="str">
            <v>Intel</v>
          </cell>
          <cell r="G1883" t="str">
            <v>Kaby Lake</v>
          </cell>
          <cell r="H1883" t="str">
            <v>R5 M430</v>
          </cell>
          <cell r="I1883">
            <v>15</v>
          </cell>
          <cell r="J1883" t="str">
            <v>1920x1080</v>
          </cell>
          <cell r="L1883" t="str">
            <v>Standard</v>
          </cell>
          <cell r="M1883" t="str">
            <v>_1</v>
          </cell>
          <cell r="P1883">
            <v>1</v>
          </cell>
          <cell r="S1883">
            <v>1</v>
          </cell>
          <cell r="X1883">
            <v>1</v>
          </cell>
          <cell r="AC1883">
            <v>1</v>
          </cell>
          <cell r="AD1883">
            <v>1</v>
          </cell>
          <cell r="AG1883">
            <v>1</v>
          </cell>
        </row>
        <row r="1884">
          <cell r="C1884" t="str">
            <v>Winbook 300e Gen2</v>
          </cell>
          <cell r="D1884" t="str">
            <v>Mini (&lt;12")</v>
          </cell>
          <cell r="E1884" t="str">
            <v>Consumer</v>
          </cell>
          <cell r="F1884" t="str">
            <v>Intel</v>
          </cell>
          <cell r="G1884" t="str">
            <v>Apollo Lake</v>
          </cell>
          <cell r="H1884" t="str">
            <v>Int</v>
          </cell>
          <cell r="I1884">
            <v>11</v>
          </cell>
          <cell r="J1884" t="str">
            <v>1366x768</v>
          </cell>
          <cell r="K1884" t="str">
            <v>Touch</v>
          </cell>
          <cell r="L1884" t="str">
            <v>Budget</v>
          </cell>
          <cell r="M1884" t="str">
            <v>_1</v>
          </cell>
          <cell r="O1884">
            <v>1</v>
          </cell>
          <cell r="R1884">
            <v>1</v>
          </cell>
          <cell r="U1884">
            <v>1</v>
          </cell>
          <cell r="V1884">
            <v>1</v>
          </cell>
          <cell r="AE1884">
            <v>1</v>
          </cell>
        </row>
        <row r="1885">
          <cell r="C1885" t="str">
            <v>Yoga 3 PRO 1370</v>
          </cell>
          <cell r="D1885" t="str">
            <v>Light (13"-14")</v>
          </cell>
          <cell r="E1885" t="str">
            <v>Consumer</v>
          </cell>
          <cell r="F1885" t="str">
            <v>Intel</v>
          </cell>
          <cell r="G1885" t="str">
            <v>Broadwell-Y</v>
          </cell>
          <cell r="H1885" t="str">
            <v>Int</v>
          </cell>
          <cell r="I1885">
            <v>13</v>
          </cell>
          <cell r="J1885" t="str">
            <v>3200x1080</v>
          </cell>
          <cell r="K1885" t="str">
            <v>Touch</v>
          </cell>
          <cell r="L1885" t="str">
            <v>Extra Mobile</v>
          </cell>
          <cell r="M1885" t="str">
            <v>_1</v>
          </cell>
          <cell r="R1885">
            <v>1</v>
          </cell>
          <cell r="U1885">
            <v>1</v>
          </cell>
          <cell r="W1885">
            <v>1</v>
          </cell>
          <cell r="AE1885">
            <v>1</v>
          </cell>
        </row>
        <row r="1886">
          <cell r="C1886" t="str">
            <v>Yoga 300 11</v>
          </cell>
          <cell r="D1886" t="str">
            <v>Mini (&lt;12")</v>
          </cell>
          <cell r="E1886" t="str">
            <v>Consumer</v>
          </cell>
          <cell r="F1886" t="str">
            <v>Intel</v>
          </cell>
          <cell r="G1886" t="str">
            <v>Braswell</v>
          </cell>
          <cell r="H1886" t="str">
            <v>Int</v>
          </cell>
          <cell r="I1886">
            <v>11</v>
          </cell>
          <cell r="J1886" t="str">
            <v>1366x768</v>
          </cell>
          <cell r="K1886" t="str">
            <v>Touch</v>
          </cell>
          <cell r="L1886" t="str">
            <v>Budget</v>
          </cell>
          <cell r="M1886" t="str">
            <v>_1</v>
          </cell>
          <cell r="O1886">
            <v>1</v>
          </cell>
          <cell r="R1886">
            <v>1</v>
          </cell>
          <cell r="U1886">
            <v>1</v>
          </cell>
          <cell r="V1886">
            <v>1</v>
          </cell>
          <cell r="AE1886">
            <v>1</v>
          </cell>
        </row>
        <row r="1887">
          <cell r="C1887" t="str">
            <v>Yoga 3-11</v>
          </cell>
          <cell r="D1887" t="str">
            <v>Mini (&lt;12")</v>
          </cell>
          <cell r="E1887" t="str">
            <v>Consumer</v>
          </cell>
          <cell r="F1887" t="str">
            <v>Intel</v>
          </cell>
          <cell r="G1887" t="str">
            <v>Broadwell-Y</v>
          </cell>
          <cell r="H1887" t="str">
            <v>Int</v>
          </cell>
          <cell r="I1887">
            <v>11</v>
          </cell>
          <cell r="J1887" t="str">
            <v>1920x1080</v>
          </cell>
          <cell r="K1887" t="str">
            <v>Touch</v>
          </cell>
          <cell r="L1887" t="str">
            <v>Extra Mobile</v>
          </cell>
          <cell r="M1887" t="str">
            <v>_1</v>
          </cell>
          <cell r="R1887">
            <v>1</v>
          </cell>
          <cell r="U1887">
            <v>1</v>
          </cell>
          <cell r="V1887">
            <v>1</v>
          </cell>
          <cell r="AE1887">
            <v>1</v>
          </cell>
        </row>
        <row r="1888">
          <cell r="C1888" t="str">
            <v>Yoga 3-14</v>
          </cell>
          <cell r="D1888" t="str">
            <v>Light (13"-14")</v>
          </cell>
          <cell r="E1888" t="str">
            <v>Consumer</v>
          </cell>
          <cell r="F1888" t="str">
            <v>Intel</v>
          </cell>
          <cell r="G1888" t="str">
            <v>Broadwell</v>
          </cell>
          <cell r="H1888" t="str">
            <v>Int</v>
          </cell>
          <cell r="I1888">
            <v>14</v>
          </cell>
          <cell r="J1888" t="str">
            <v>1920x1080</v>
          </cell>
          <cell r="K1888" t="str">
            <v>Touch</v>
          </cell>
          <cell r="L1888" t="str">
            <v>Standard</v>
          </cell>
          <cell r="M1888" t="str">
            <v>_1</v>
          </cell>
          <cell r="P1888">
            <v>1</v>
          </cell>
          <cell r="R1888">
            <v>1</v>
          </cell>
          <cell r="U1888">
            <v>1</v>
          </cell>
          <cell r="W1888">
            <v>1</v>
          </cell>
          <cell r="AI1888">
            <v>1</v>
          </cell>
        </row>
        <row r="1889">
          <cell r="C1889" t="str">
            <v>Yoga 500 14</v>
          </cell>
          <cell r="D1889" t="str">
            <v>Light (13"-14")</v>
          </cell>
          <cell r="E1889" t="str">
            <v>Consumer</v>
          </cell>
          <cell r="F1889" t="str">
            <v>Intel</v>
          </cell>
          <cell r="G1889" t="str">
            <v>Broadwell</v>
          </cell>
          <cell r="H1889" t="str">
            <v>Int</v>
          </cell>
          <cell r="I1889">
            <v>14</v>
          </cell>
          <cell r="J1889" t="str">
            <v>1920x1080</v>
          </cell>
          <cell r="K1889" t="str">
            <v>Touch</v>
          </cell>
          <cell r="L1889" t="str">
            <v>Standard</v>
          </cell>
          <cell r="M1889" t="str">
            <v>_1</v>
          </cell>
          <cell r="P1889">
            <v>1</v>
          </cell>
          <cell r="R1889">
            <v>1</v>
          </cell>
          <cell r="U1889">
            <v>1</v>
          </cell>
          <cell r="W1889">
            <v>1</v>
          </cell>
          <cell r="AI1889">
            <v>1</v>
          </cell>
        </row>
        <row r="1890">
          <cell r="C1890" t="str">
            <v>Yoga 500 15</v>
          </cell>
          <cell r="D1890" t="str">
            <v>Full Size GM (15"&gt; Gamer GPU)</v>
          </cell>
          <cell r="E1890" t="str">
            <v>Consumer</v>
          </cell>
          <cell r="F1890" t="str">
            <v>Intel</v>
          </cell>
          <cell r="G1890" t="str">
            <v>Broadwell</v>
          </cell>
          <cell r="H1890" t="str">
            <v>GT940</v>
          </cell>
          <cell r="I1890">
            <v>15</v>
          </cell>
          <cell r="J1890" t="str">
            <v>1920x1080</v>
          </cell>
          <cell r="K1890" t="str">
            <v>Touch</v>
          </cell>
          <cell r="L1890" t="str">
            <v>Standard</v>
          </cell>
          <cell r="M1890" t="str">
            <v>_1</v>
          </cell>
          <cell r="P1890">
            <v>1</v>
          </cell>
          <cell r="S1890">
            <v>1</v>
          </cell>
          <cell r="U1890">
            <v>1</v>
          </cell>
          <cell r="X1890">
            <v>1</v>
          </cell>
          <cell r="AG1890">
            <v>1</v>
          </cell>
          <cell r="AH1890">
            <v>1</v>
          </cell>
        </row>
        <row r="1891">
          <cell r="C1891" t="str">
            <v>Yoga 510 14</v>
          </cell>
          <cell r="D1891" t="str">
            <v>Light (13"-14")</v>
          </cell>
          <cell r="E1891" t="str">
            <v>Consumer</v>
          </cell>
          <cell r="F1891" t="str">
            <v>Intel</v>
          </cell>
          <cell r="G1891" t="str">
            <v>Skylake</v>
          </cell>
          <cell r="H1891" t="str">
            <v>Int/R5 M430</v>
          </cell>
          <cell r="I1891">
            <v>14</v>
          </cell>
          <cell r="J1891" t="str">
            <v>1920x1080</v>
          </cell>
          <cell r="K1891" t="str">
            <v>Touch</v>
          </cell>
          <cell r="L1891" t="str">
            <v>Standard</v>
          </cell>
          <cell r="M1891" t="str">
            <v>_1</v>
          </cell>
          <cell r="P1891">
            <v>1</v>
          </cell>
          <cell r="R1891">
            <v>1</v>
          </cell>
          <cell r="S1891">
            <v>1</v>
          </cell>
          <cell r="U1891">
            <v>1</v>
          </cell>
          <cell r="W1891">
            <v>1</v>
          </cell>
          <cell r="AG1891">
            <v>1</v>
          </cell>
          <cell r="AI1891">
            <v>1</v>
          </cell>
        </row>
        <row r="1892">
          <cell r="C1892" t="str">
            <v>Yoga 510 15</v>
          </cell>
          <cell r="D1892" t="str">
            <v>Full Size MS (15"&gt;, Mainstream Ex. GPU)</v>
          </cell>
          <cell r="E1892" t="str">
            <v>Consumer</v>
          </cell>
          <cell r="F1892" t="str">
            <v>Intel</v>
          </cell>
          <cell r="G1892" t="str">
            <v>Kaby Lake</v>
          </cell>
          <cell r="H1892" t="str">
            <v>Int/R5 M430</v>
          </cell>
          <cell r="I1892">
            <v>15</v>
          </cell>
          <cell r="J1892" t="str">
            <v>1920x1080</v>
          </cell>
          <cell r="K1892" t="str">
            <v>Touch</v>
          </cell>
          <cell r="L1892" t="str">
            <v>Standard</v>
          </cell>
          <cell r="M1892" t="str">
            <v>_1</v>
          </cell>
          <cell r="P1892">
            <v>1</v>
          </cell>
          <cell r="R1892">
            <v>1</v>
          </cell>
          <cell r="S1892">
            <v>1</v>
          </cell>
          <cell r="U1892">
            <v>1</v>
          </cell>
          <cell r="X1892">
            <v>1</v>
          </cell>
          <cell r="AG1892">
            <v>1</v>
          </cell>
          <cell r="AH1892">
            <v>1</v>
          </cell>
        </row>
        <row r="1893">
          <cell r="C1893" t="str">
            <v>Yoga 520 14</v>
          </cell>
          <cell r="D1893" t="str">
            <v>Light (13"-14")</v>
          </cell>
          <cell r="E1893" t="str">
            <v>Consumer</v>
          </cell>
          <cell r="F1893" t="str">
            <v>Intel</v>
          </cell>
          <cell r="G1893" t="str">
            <v>Kaby Lake</v>
          </cell>
          <cell r="H1893" t="str">
            <v>GT940</v>
          </cell>
          <cell r="I1893">
            <v>14</v>
          </cell>
          <cell r="J1893" t="str">
            <v>1920x1080</v>
          </cell>
          <cell r="K1893" t="str">
            <v>Touch</v>
          </cell>
          <cell r="L1893" t="str">
            <v>Standard</v>
          </cell>
          <cell r="M1893" t="str">
            <v>_1</v>
          </cell>
          <cell r="P1893">
            <v>1</v>
          </cell>
          <cell r="S1893">
            <v>1</v>
          </cell>
          <cell r="U1893">
            <v>1</v>
          </cell>
          <cell r="W1893">
            <v>1</v>
          </cell>
          <cell r="AG1893">
            <v>1</v>
          </cell>
          <cell r="AI1893">
            <v>1</v>
          </cell>
        </row>
        <row r="1894">
          <cell r="C1894" t="str">
            <v>Yoga 520 14 (KR)</v>
          </cell>
          <cell r="D1894" t="str">
            <v>Light (13"-14")</v>
          </cell>
          <cell r="E1894" t="str">
            <v>Consumer</v>
          </cell>
          <cell r="F1894" t="str">
            <v>Intel</v>
          </cell>
          <cell r="G1894" t="str">
            <v>Kaby Lake Refresh</v>
          </cell>
          <cell r="H1894" t="str">
            <v>Int/MX130</v>
          </cell>
          <cell r="I1894">
            <v>14</v>
          </cell>
          <cell r="J1894" t="str">
            <v>1920x1080</v>
          </cell>
          <cell r="K1894" t="str">
            <v>Touch</v>
          </cell>
          <cell r="L1894" t="str">
            <v>Standard</v>
          </cell>
          <cell r="M1894" t="str">
            <v>_3</v>
          </cell>
          <cell r="P1894">
            <v>1</v>
          </cell>
          <cell r="R1894">
            <v>1</v>
          </cell>
          <cell r="S1894">
            <v>1</v>
          </cell>
          <cell r="U1894">
            <v>1</v>
          </cell>
          <cell r="W1894">
            <v>1</v>
          </cell>
          <cell r="AG1894">
            <v>1</v>
          </cell>
          <cell r="AI1894">
            <v>1</v>
          </cell>
        </row>
        <row r="1895">
          <cell r="C1895" t="str">
            <v>Yoga 530-14ARR</v>
          </cell>
          <cell r="D1895" t="str">
            <v>Light (13"-14")</v>
          </cell>
          <cell r="E1895" t="str">
            <v>Consumer</v>
          </cell>
          <cell r="F1895" t="str">
            <v>AMD</v>
          </cell>
          <cell r="G1895" t="str">
            <v>Ryzen</v>
          </cell>
          <cell r="H1895" t="str">
            <v>Int</v>
          </cell>
          <cell r="I1895">
            <v>14</v>
          </cell>
          <cell r="J1895" t="str">
            <v>1920x1080</v>
          </cell>
          <cell r="K1895" t="str">
            <v>Touch</v>
          </cell>
          <cell r="L1895" t="str">
            <v>Standard</v>
          </cell>
          <cell r="M1895" t="str">
            <v>_1</v>
          </cell>
          <cell r="P1895">
            <v>1</v>
          </cell>
          <cell r="R1895">
            <v>1</v>
          </cell>
          <cell r="U1895">
            <v>1</v>
          </cell>
          <cell r="W1895">
            <v>1</v>
          </cell>
          <cell r="AI1895">
            <v>1</v>
          </cell>
        </row>
        <row r="1896">
          <cell r="C1896" t="str">
            <v>Yoga 530-14IKB</v>
          </cell>
          <cell r="D1896" t="str">
            <v>Light (13"-14")</v>
          </cell>
          <cell r="E1896" t="str">
            <v>Consumer</v>
          </cell>
          <cell r="F1896" t="str">
            <v>Intel</v>
          </cell>
          <cell r="G1896" t="str">
            <v>Kaby Lake Refresh</v>
          </cell>
          <cell r="H1896" t="str">
            <v>Int</v>
          </cell>
          <cell r="I1896">
            <v>14</v>
          </cell>
          <cell r="J1896" t="str">
            <v>1920x1080</v>
          </cell>
          <cell r="K1896" t="str">
            <v>Touch</v>
          </cell>
          <cell r="L1896" t="str">
            <v>Standard</v>
          </cell>
          <cell r="M1896" t="str">
            <v>_1</v>
          </cell>
          <cell r="P1896">
            <v>1</v>
          </cell>
          <cell r="R1896">
            <v>1</v>
          </cell>
          <cell r="U1896">
            <v>1</v>
          </cell>
          <cell r="W1896">
            <v>1</v>
          </cell>
          <cell r="AI1896">
            <v>1</v>
          </cell>
        </row>
        <row r="1897">
          <cell r="C1897" t="str">
            <v>Yoga 530-15IKBR</v>
          </cell>
          <cell r="D1897" t="str">
            <v>Full Size LE (15"&gt;, Int GPU)</v>
          </cell>
          <cell r="E1897" t="str">
            <v>Consumer</v>
          </cell>
          <cell r="F1897" t="str">
            <v>Intel</v>
          </cell>
          <cell r="G1897" t="str">
            <v>Kaby Lake Refresh</v>
          </cell>
          <cell r="H1897" t="str">
            <v>Int</v>
          </cell>
          <cell r="I1897">
            <v>15</v>
          </cell>
          <cell r="J1897" t="str">
            <v>1920x1080</v>
          </cell>
          <cell r="K1897" t="str">
            <v>Touch</v>
          </cell>
          <cell r="L1897" t="str">
            <v>Standard</v>
          </cell>
          <cell r="M1897" t="str">
            <v>_1</v>
          </cell>
          <cell r="P1897">
            <v>1</v>
          </cell>
          <cell r="R1897">
            <v>1</v>
          </cell>
          <cell r="U1897">
            <v>1</v>
          </cell>
          <cell r="X1897">
            <v>1</v>
          </cell>
          <cell r="AH1897">
            <v>1</v>
          </cell>
        </row>
        <row r="1898">
          <cell r="C1898" t="str">
            <v>Yoga 700 14</v>
          </cell>
          <cell r="D1898" t="str">
            <v>Light (13"-14")</v>
          </cell>
          <cell r="E1898" t="str">
            <v>Consumer</v>
          </cell>
          <cell r="F1898" t="str">
            <v>Intel</v>
          </cell>
          <cell r="G1898" t="str">
            <v>Skylake</v>
          </cell>
          <cell r="H1898" t="str">
            <v>Int/GT940</v>
          </cell>
          <cell r="I1898">
            <v>14</v>
          </cell>
          <cell r="J1898" t="str">
            <v>1920x1080</v>
          </cell>
          <cell r="K1898" t="str">
            <v>Touch</v>
          </cell>
          <cell r="L1898" t="str">
            <v>Standard</v>
          </cell>
          <cell r="M1898" t="str">
            <v>_1</v>
          </cell>
          <cell r="P1898">
            <v>1</v>
          </cell>
          <cell r="R1898">
            <v>1</v>
          </cell>
          <cell r="S1898">
            <v>1</v>
          </cell>
          <cell r="U1898">
            <v>1</v>
          </cell>
          <cell r="W1898">
            <v>1</v>
          </cell>
          <cell r="AA1898">
            <v>1</v>
          </cell>
          <cell r="AG1898">
            <v>1</v>
          </cell>
          <cell r="AI1898">
            <v>1</v>
          </cell>
        </row>
        <row r="1899">
          <cell r="C1899" t="str">
            <v>Yoga 710 11</v>
          </cell>
          <cell r="D1899" t="str">
            <v>Mini (&lt;12")</v>
          </cell>
          <cell r="E1899" t="str">
            <v>Consumer</v>
          </cell>
          <cell r="F1899" t="str">
            <v>Intel</v>
          </cell>
          <cell r="G1899" t="str">
            <v>Kaby Lake-Y</v>
          </cell>
          <cell r="H1899" t="str">
            <v>Int</v>
          </cell>
          <cell r="I1899">
            <v>11</v>
          </cell>
          <cell r="J1899" t="str">
            <v>1920x1080</v>
          </cell>
          <cell r="K1899" t="str">
            <v>Touch</v>
          </cell>
          <cell r="L1899" t="str">
            <v>Extra Mobile</v>
          </cell>
          <cell r="M1899" t="str">
            <v>_1</v>
          </cell>
          <cell r="R1899">
            <v>1</v>
          </cell>
          <cell r="U1899">
            <v>1</v>
          </cell>
          <cell r="V1899">
            <v>1</v>
          </cell>
          <cell r="AA1899">
            <v>1</v>
          </cell>
          <cell r="AE1899">
            <v>1</v>
          </cell>
        </row>
        <row r="1900">
          <cell r="C1900" t="str">
            <v>Yoga 710 14</v>
          </cell>
          <cell r="D1900" t="str">
            <v>Light (13"-14")</v>
          </cell>
          <cell r="E1900" t="str">
            <v>Consumer</v>
          </cell>
          <cell r="F1900" t="str">
            <v>Intel</v>
          </cell>
          <cell r="G1900" t="str">
            <v>Kaby Lake</v>
          </cell>
          <cell r="H1900" t="str">
            <v>Int/GT940</v>
          </cell>
          <cell r="I1900">
            <v>14</v>
          </cell>
          <cell r="J1900" t="str">
            <v>1920x1080</v>
          </cell>
          <cell r="K1900" t="str">
            <v>Touch</v>
          </cell>
          <cell r="L1900" t="str">
            <v>Standard</v>
          </cell>
          <cell r="M1900" t="str">
            <v>_1</v>
          </cell>
          <cell r="P1900">
            <v>1</v>
          </cell>
          <cell r="R1900">
            <v>1</v>
          </cell>
          <cell r="S1900">
            <v>1</v>
          </cell>
          <cell r="U1900">
            <v>1</v>
          </cell>
          <cell r="W1900">
            <v>1</v>
          </cell>
          <cell r="AA1900">
            <v>1</v>
          </cell>
          <cell r="AG1900">
            <v>1</v>
          </cell>
          <cell r="AI1900">
            <v>1</v>
          </cell>
        </row>
        <row r="1901">
          <cell r="C1901" t="str">
            <v>Yoga 710 15</v>
          </cell>
          <cell r="D1901" t="str">
            <v>Full Size GM (15"&gt; Gamer GPU)</v>
          </cell>
          <cell r="E1901" t="str">
            <v>Consumer</v>
          </cell>
          <cell r="F1901" t="str">
            <v>Intel</v>
          </cell>
          <cell r="G1901" t="str">
            <v>Kaby Lake</v>
          </cell>
          <cell r="H1901" t="str">
            <v>GT940</v>
          </cell>
          <cell r="I1901">
            <v>15</v>
          </cell>
          <cell r="J1901" t="str">
            <v>1920x1080</v>
          </cell>
          <cell r="K1901" t="str">
            <v>Touch</v>
          </cell>
          <cell r="L1901" t="str">
            <v>Standard</v>
          </cell>
          <cell r="M1901" t="str">
            <v>_1</v>
          </cell>
          <cell r="P1901">
            <v>1</v>
          </cell>
          <cell r="S1901">
            <v>1</v>
          </cell>
          <cell r="U1901">
            <v>1</v>
          </cell>
          <cell r="X1901">
            <v>1</v>
          </cell>
          <cell r="AA1901">
            <v>1</v>
          </cell>
          <cell r="AG1901">
            <v>1</v>
          </cell>
          <cell r="AH1901">
            <v>1</v>
          </cell>
        </row>
        <row r="1902">
          <cell r="C1902" t="str">
            <v>Yoga 720 12</v>
          </cell>
          <cell r="D1902" t="str">
            <v>Mini (&lt;12")</v>
          </cell>
          <cell r="E1902" t="str">
            <v>Consumer</v>
          </cell>
          <cell r="F1902" t="str">
            <v>Intel</v>
          </cell>
          <cell r="G1902" t="str">
            <v>Kaby Lake</v>
          </cell>
          <cell r="H1902" t="str">
            <v>Int</v>
          </cell>
          <cell r="I1902">
            <v>12</v>
          </cell>
          <cell r="J1902" t="str">
            <v>1920x1080</v>
          </cell>
          <cell r="K1902" t="str">
            <v>Touch</v>
          </cell>
          <cell r="L1902" t="str">
            <v>Standard</v>
          </cell>
          <cell r="M1902" t="str">
            <v>_1</v>
          </cell>
          <cell r="P1902">
            <v>1</v>
          </cell>
          <cell r="R1902">
            <v>1</v>
          </cell>
          <cell r="U1902">
            <v>1</v>
          </cell>
          <cell r="V1902">
            <v>1</v>
          </cell>
          <cell r="AA1902">
            <v>1</v>
          </cell>
          <cell r="AE1902">
            <v>1</v>
          </cell>
          <cell r="AI1902">
            <v>1</v>
          </cell>
        </row>
        <row r="1903">
          <cell r="C1903" t="str">
            <v>Yoga 720 13</v>
          </cell>
          <cell r="D1903" t="str">
            <v>Light (13"-14")</v>
          </cell>
          <cell r="E1903" t="str">
            <v>Consumer</v>
          </cell>
          <cell r="F1903" t="str">
            <v>Intel</v>
          </cell>
          <cell r="G1903" t="str">
            <v>Kaby Lake</v>
          </cell>
          <cell r="H1903" t="str">
            <v>Int</v>
          </cell>
          <cell r="I1903">
            <v>13</v>
          </cell>
          <cell r="J1903" t="str">
            <v>1920x1080</v>
          </cell>
          <cell r="K1903" t="str">
            <v>Touch</v>
          </cell>
          <cell r="L1903" t="str">
            <v>Standard</v>
          </cell>
          <cell r="M1903" t="str">
            <v>_1</v>
          </cell>
          <cell r="P1903">
            <v>1</v>
          </cell>
          <cell r="R1903">
            <v>1</v>
          </cell>
          <cell r="U1903">
            <v>1</v>
          </cell>
          <cell r="W1903">
            <v>1</v>
          </cell>
          <cell r="AA1903">
            <v>1</v>
          </cell>
          <cell r="AE1903">
            <v>1</v>
          </cell>
          <cell r="AI1903">
            <v>1</v>
          </cell>
        </row>
        <row r="1904">
          <cell r="C1904" t="str">
            <v>Yoga 720 13 (KR)</v>
          </cell>
          <cell r="D1904" t="str">
            <v>Light (13"-14")</v>
          </cell>
          <cell r="E1904" t="str">
            <v>Consumer</v>
          </cell>
          <cell r="F1904" t="str">
            <v>Intel</v>
          </cell>
          <cell r="G1904" t="str">
            <v>Kaby Lake Refresh</v>
          </cell>
          <cell r="H1904" t="str">
            <v>Int</v>
          </cell>
          <cell r="I1904">
            <v>13</v>
          </cell>
          <cell r="J1904" t="str">
            <v>1920x1080/3840x2160</v>
          </cell>
          <cell r="K1904" t="str">
            <v>Touch</v>
          </cell>
          <cell r="L1904" t="str">
            <v>Standard</v>
          </cell>
          <cell r="M1904" t="str">
            <v>_1</v>
          </cell>
          <cell r="P1904">
            <v>1</v>
          </cell>
          <cell r="R1904">
            <v>1</v>
          </cell>
          <cell r="U1904">
            <v>1</v>
          </cell>
          <cell r="W1904">
            <v>1</v>
          </cell>
          <cell r="AA1904">
            <v>1</v>
          </cell>
          <cell r="AE1904">
            <v>1</v>
          </cell>
          <cell r="AI1904">
            <v>1</v>
          </cell>
        </row>
        <row r="1905">
          <cell r="C1905" t="str">
            <v>Yoga 720 15</v>
          </cell>
          <cell r="D1905" t="str">
            <v>Full Size LE (15"&gt;, Int GPU)</v>
          </cell>
          <cell r="E1905" t="str">
            <v>Consumer</v>
          </cell>
          <cell r="F1905" t="str">
            <v>Intel</v>
          </cell>
          <cell r="G1905" t="str">
            <v>Kaby Lake</v>
          </cell>
          <cell r="H1905" t="str">
            <v>Int</v>
          </cell>
          <cell r="I1905">
            <v>15</v>
          </cell>
          <cell r="J1905" t="str">
            <v>1920x1080</v>
          </cell>
          <cell r="K1905" t="str">
            <v>Touch</v>
          </cell>
          <cell r="L1905" t="str">
            <v>Standard</v>
          </cell>
          <cell r="M1905" t="str">
            <v>_1</v>
          </cell>
          <cell r="P1905">
            <v>1</v>
          </cell>
          <cell r="R1905">
            <v>1</v>
          </cell>
          <cell r="U1905">
            <v>1</v>
          </cell>
          <cell r="X1905">
            <v>1</v>
          </cell>
          <cell r="AA1905">
            <v>1</v>
          </cell>
          <cell r="AH1905">
            <v>1</v>
          </cell>
        </row>
        <row r="1906">
          <cell r="C1906" t="str">
            <v>Yoga 730 13</v>
          </cell>
          <cell r="D1906" t="str">
            <v>Light (13"-14")</v>
          </cell>
          <cell r="E1906" t="str">
            <v>Consumer</v>
          </cell>
          <cell r="F1906" t="str">
            <v>Intel</v>
          </cell>
          <cell r="G1906" t="str">
            <v>Kaby Lake Refresh</v>
          </cell>
          <cell r="H1906" t="str">
            <v>Int</v>
          </cell>
          <cell r="I1906">
            <v>13</v>
          </cell>
          <cell r="J1906" t="str">
            <v>1920x1080</v>
          </cell>
          <cell r="K1906" t="str">
            <v>Touch</v>
          </cell>
          <cell r="L1906" t="str">
            <v>Standard</v>
          </cell>
          <cell r="M1906" t="str">
            <v>_1</v>
          </cell>
          <cell r="P1906">
            <v>1</v>
          </cell>
          <cell r="R1906">
            <v>1</v>
          </cell>
          <cell r="U1906">
            <v>1</v>
          </cell>
          <cell r="W1906">
            <v>1</v>
          </cell>
          <cell r="AA1906">
            <v>1</v>
          </cell>
          <cell r="AE1906">
            <v>1</v>
          </cell>
          <cell r="AI1906">
            <v>1</v>
          </cell>
        </row>
        <row r="1907">
          <cell r="C1907" t="str">
            <v>Yoga 730 15</v>
          </cell>
          <cell r="D1907" t="str">
            <v>Full Size GM (15"&gt; Gamer GPU)</v>
          </cell>
          <cell r="E1907" t="str">
            <v>Consumer</v>
          </cell>
          <cell r="F1907" t="str">
            <v>Intel</v>
          </cell>
          <cell r="G1907" t="str">
            <v>Kaby Lake Refresh</v>
          </cell>
          <cell r="H1907" t="str">
            <v>GTX1050</v>
          </cell>
          <cell r="I1907">
            <v>15</v>
          </cell>
          <cell r="J1907" t="str">
            <v>1920x1080</v>
          </cell>
          <cell r="K1907" t="str">
            <v>Touch</v>
          </cell>
          <cell r="L1907" t="str">
            <v>Standard</v>
          </cell>
          <cell r="M1907" t="str">
            <v>_1</v>
          </cell>
          <cell r="P1907">
            <v>1</v>
          </cell>
          <cell r="T1907">
            <v>1</v>
          </cell>
          <cell r="U1907">
            <v>1</v>
          </cell>
          <cell r="X1907">
            <v>1</v>
          </cell>
          <cell r="AA1907">
            <v>1</v>
          </cell>
          <cell r="AG1907">
            <v>1</v>
          </cell>
          <cell r="AH1907">
            <v>1</v>
          </cell>
        </row>
        <row r="1908">
          <cell r="C1908" t="str">
            <v>Yoga 730-13IWL</v>
          </cell>
          <cell r="D1908" t="str">
            <v>Light (13"-14")</v>
          </cell>
          <cell r="E1908" t="str">
            <v>Consumer</v>
          </cell>
          <cell r="F1908" t="str">
            <v>Intel</v>
          </cell>
          <cell r="G1908" t="str">
            <v>Whiskey Lake</v>
          </cell>
          <cell r="H1908" t="str">
            <v>Int</v>
          </cell>
          <cell r="I1908">
            <v>13</v>
          </cell>
          <cell r="J1908" t="str">
            <v>1920x1080</v>
          </cell>
          <cell r="K1908" t="str">
            <v>Touch</v>
          </cell>
          <cell r="L1908" t="str">
            <v>Standard</v>
          </cell>
          <cell r="M1908" t="str">
            <v>_1</v>
          </cell>
          <cell r="P1908">
            <v>1</v>
          </cell>
          <cell r="R1908">
            <v>1</v>
          </cell>
          <cell r="U1908">
            <v>1</v>
          </cell>
          <cell r="W1908">
            <v>1</v>
          </cell>
          <cell r="AA1908">
            <v>1</v>
          </cell>
          <cell r="AE1908">
            <v>1</v>
          </cell>
          <cell r="AI1908">
            <v>1</v>
          </cell>
        </row>
        <row r="1909">
          <cell r="C1909" t="str">
            <v>Yoga 730-15IWL</v>
          </cell>
          <cell r="D1909" t="str">
            <v>Full Size LE (15"&gt;, Int GPU)</v>
          </cell>
          <cell r="E1909" t="str">
            <v>Consumer</v>
          </cell>
          <cell r="F1909" t="str">
            <v>Intel</v>
          </cell>
          <cell r="G1909" t="str">
            <v>Whiskey Lake</v>
          </cell>
          <cell r="H1909" t="str">
            <v>Int</v>
          </cell>
          <cell r="I1909">
            <v>15</v>
          </cell>
          <cell r="J1909" t="str">
            <v>1920x1080</v>
          </cell>
          <cell r="K1909" t="str">
            <v>Touch</v>
          </cell>
          <cell r="L1909" t="str">
            <v>Standard</v>
          </cell>
          <cell r="M1909" t="str">
            <v>_1</v>
          </cell>
          <cell r="P1909">
            <v>1</v>
          </cell>
          <cell r="R1909">
            <v>1</v>
          </cell>
          <cell r="U1909">
            <v>1</v>
          </cell>
          <cell r="X1909">
            <v>1</v>
          </cell>
          <cell r="AA1909">
            <v>1</v>
          </cell>
          <cell r="AH1909">
            <v>1</v>
          </cell>
        </row>
        <row r="1910">
          <cell r="C1910" t="str">
            <v>Yoga 900 13</v>
          </cell>
          <cell r="D1910" t="str">
            <v>Light (13"-14")</v>
          </cell>
          <cell r="E1910" t="str">
            <v>Consumer</v>
          </cell>
          <cell r="F1910" t="str">
            <v>Intel</v>
          </cell>
          <cell r="G1910" t="str">
            <v>Skylake</v>
          </cell>
          <cell r="H1910" t="str">
            <v>Int</v>
          </cell>
          <cell r="I1910">
            <v>14</v>
          </cell>
          <cell r="J1910" t="str">
            <v>3200x1800</v>
          </cell>
          <cell r="K1910" t="str">
            <v>Touch</v>
          </cell>
          <cell r="L1910" t="str">
            <v>Standard</v>
          </cell>
          <cell r="M1910" t="str">
            <v>_1</v>
          </cell>
          <cell r="P1910">
            <v>1</v>
          </cell>
          <cell r="R1910">
            <v>1</v>
          </cell>
          <cell r="U1910">
            <v>1</v>
          </cell>
          <cell r="W1910">
            <v>1</v>
          </cell>
          <cell r="AA1910">
            <v>1</v>
          </cell>
          <cell r="AI1910">
            <v>1</v>
          </cell>
        </row>
        <row r="1911">
          <cell r="C1911" t="str">
            <v>Yoga 900s 12</v>
          </cell>
          <cell r="D1911" t="str">
            <v>Mini (&lt;12")</v>
          </cell>
          <cell r="E1911" t="str">
            <v>Consumer</v>
          </cell>
          <cell r="F1911" t="str">
            <v>Intel</v>
          </cell>
          <cell r="G1911" t="str">
            <v>Skylake-Y</v>
          </cell>
          <cell r="H1911" t="str">
            <v>Int</v>
          </cell>
          <cell r="I1911">
            <v>12</v>
          </cell>
          <cell r="J1911" t="str">
            <v>3200x1800</v>
          </cell>
          <cell r="K1911" t="str">
            <v>Touch</v>
          </cell>
          <cell r="L1911" t="str">
            <v>Extra Mobile</v>
          </cell>
          <cell r="M1911" t="str">
            <v>_1</v>
          </cell>
          <cell r="R1911">
            <v>1</v>
          </cell>
          <cell r="U1911">
            <v>1</v>
          </cell>
          <cell r="V1911">
            <v>1</v>
          </cell>
          <cell r="AA1911">
            <v>1</v>
          </cell>
          <cell r="AE1911">
            <v>1</v>
          </cell>
        </row>
        <row r="1912">
          <cell r="C1912" t="str">
            <v>Yoga 910 13</v>
          </cell>
          <cell r="D1912" t="str">
            <v>Light (13"-14")</v>
          </cell>
          <cell r="E1912" t="str">
            <v>Consumer</v>
          </cell>
          <cell r="F1912" t="str">
            <v>Intel</v>
          </cell>
          <cell r="G1912" t="str">
            <v>Kaby Lake</v>
          </cell>
          <cell r="H1912" t="str">
            <v>Int</v>
          </cell>
          <cell r="I1912">
            <v>14</v>
          </cell>
          <cell r="J1912" t="str">
            <v>1920x1080</v>
          </cell>
          <cell r="K1912" t="str">
            <v>Touch</v>
          </cell>
          <cell r="L1912" t="str">
            <v>Standard</v>
          </cell>
          <cell r="M1912" t="str">
            <v>_1</v>
          </cell>
          <cell r="P1912">
            <v>1</v>
          </cell>
          <cell r="R1912">
            <v>1</v>
          </cell>
          <cell r="U1912">
            <v>1</v>
          </cell>
          <cell r="W1912">
            <v>1</v>
          </cell>
          <cell r="AA1912">
            <v>1</v>
          </cell>
          <cell r="AI1912">
            <v>1</v>
          </cell>
        </row>
        <row r="1913">
          <cell r="C1913" t="str">
            <v>Yoga 920 13</v>
          </cell>
          <cell r="D1913" t="str">
            <v>Light (13"-14")</v>
          </cell>
          <cell r="E1913" t="str">
            <v>Consumer</v>
          </cell>
          <cell r="F1913" t="str">
            <v>Intel</v>
          </cell>
          <cell r="G1913" t="str">
            <v>Kaby Lake Refresh</v>
          </cell>
          <cell r="H1913" t="str">
            <v>Int</v>
          </cell>
          <cell r="I1913">
            <v>14</v>
          </cell>
          <cell r="J1913" t="str">
            <v>1920x1080/3840x2160</v>
          </cell>
          <cell r="K1913" t="str">
            <v>Touch</v>
          </cell>
          <cell r="L1913" t="str">
            <v>Standard</v>
          </cell>
          <cell r="M1913" t="str">
            <v>_1</v>
          </cell>
          <cell r="P1913">
            <v>1</v>
          </cell>
          <cell r="R1913">
            <v>1</v>
          </cell>
          <cell r="U1913">
            <v>1</v>
          </cell>
          <cell r="W1913">
            <v>1</v>
          </cell>
          <cell r="AA1913">
            <v>1</v>
          </cell>
          <cell r="AI1913">
            <v>1</v>
          </cell>
        </row>
        <row r="1914">
          <cell r="C1914" t="str">
            <v>Yoga Book C930</v>
          </cell>
          <cell r="D1914" t="str">
            <v>Mini (&lt;12")</v>
          </cell>
          <cell r="E1914" t="str">
            <v>Consumer</v>
          </cell>
          <cell r="F1914" t="str">
            <v>Intel</v>
          </cell>
          <cell r="G1914" t="str">
            <v>Kaby Lake-Y</v>
          </cell>
          <cell r="H1914" t="str">
            <v>Int</v>
          </cell>
          <cell r="I1914">
            <v>11</v>
          </cell>
          <cell r="J1914" t="str">
            <v>2560x1600</v>
          </cell>
          <cell r="K1914" t="str">
            <v>Touch</v>
          </cell>
          <cell r="L1914" t="str">
            <v>Extra Mobile</v>
          </cell>
          <cell r="M1914" t="str">
            <v>_1</v>
          </cell>
          <cell r="N1914" t="str">
            <v>1 20</v>
          </cell>
          <cell r="R1914">
            <v>1</v>
          </cell>
          <cell r="U1914">
            <v>1</v>
          </cell>
          <cell r="V1914">
            <v>1</v>
          </cell>
          <cell r="AA1914">
            <v>1</v>
          </cell>
          <cell r="AE1914">
            <v>1</v>
          </cell>
        </row>
        <row r="1915">
          <cell r="C1915" t="str">
            <v>Yoga Book YB1</v>
          </cell>
          <cell r="D1915" t="str">
            <v>Mini (&lt;12")</v>
          </cell>
          <cell r="E1915" t="str">
            <v>Consumer</v>
          </cell>
          <cell r="F1915" t="str">
            <v>Intel</v>
          </cell>
          <cell r="G1915" t="str">
            <v>Cherry Trail</v>
          </cell>
          <cell r="H1915" t="str">
            <v>Int</v>
          </cell>
          <cell r="I1915">
            <v>10</v>
          </cell>
          <cell r="J1915" t="str">
            <v>1920x1200</v>
          </cell>
          <cell r="K1915" t="str">
            <v>Touch</v>
          </cell>
          <cell r="L1915" t="str">
            <v>Extra Mobile</v>
          </cell>
          <cell r="M1915" t="str">
            <v>_1</v>
          </cell>
          <cell r="O1915">
            <v>1</v>
          </cell>
          <cell r="R1915">
            <v>1</v>
          </cell>
          <cell r="U1915">
            <v>1</v>
          </cell>
          <cell r="V1915">
            <v>1</v>
          </cell>
          <cell r="AE1915">
            <v>1</v>
          </cell>
        </row>
        <row r="1916">
          <cell r="C1916" t="str">
            <v>Yoga C530-14ARR</v>
          </cell>
          <cell r="D1916" t="str">
            <v>Light (13"-14")</v>
          </cell>
          <cell r="E1916" t="str">
            <v>Consumer</v>
          </cell>
          <cell r="F1916" t="str">
            <v>AMD</v>
          </cell>
          <cell r="G1916" t="str">
            <v>Ryzen</v>
          </cell>
          <cell r="H1916" t="str">
            <v>Int</v>
          </cell>
          <cell r="I1916">
            <v>14</v>
          </cell>
          <cell r="J1916" t="str">
            <v>192x0x1080</v>
          </cell>
          <cell r="K1916" t="str">
            <v>Touch</v>
          </cell>
          <cell r="L1916" t="str">
            <v>Standard</v>
          </cell>
          <cell r="M1916" t="str">
            <v>_1</v>
          </cell>
          <cell r="N1916" t="str">
            <v>1 20</v>
          </cell>
          <cell r="P1916">
            <v>1</v>
          </cell>
          <cell r="R1916">
            <v>1</v>
          </cell>
          <cell r="U1916">
            <v>1</v>
          </cell>
          <cell r="W1916">
            <v>1</v>
          </cell>
          <cell r="AA1916">
            <v>1</v>
          </cell>
          <cell r="AI1916">
            <v>1</v>
          </cell>
        </row>
        <row r="1917">
          <cell r="C1917" t="str">
            <v>Yoga C740-14IML</v>
          </cell>
          <cell r="D1917" t="str">
            <v>Light (13"-14")</v>
          </cell>
          <cell r="E1917" t="str">
            <v>Consumer</v>
          </cell>
          <cell r="F1917" t="str">
            <v>Intel</v>
          </cell>
          <cell r="G1917" t="str">
            <v>Comet Lake</v>
          </cell>
          <cell r="H1917" t="str">
            <v>Int</v>
          </cell>
          <cell r="I1917">
            <v>14</v>
          </cell>
          <cell r="J1917" t="str">
            <v>1920x1080</v>
          </cell>
          <cell r="K1917" t="str">
            <v>Touch</v>
          </cell>
          <cell r="L1917" t="str">
            <v>Standard</v>
          </cell>
          <cell r="M1917" t="str">
            <v>_1</v>
          </cell>
          <cell r="P1917">
            <v>1</v>
          </cell>
          <cell r="R1917">
            <v>1</v>
          </cell>
          <cell r="U1917">
            <v>1</v>
          </cell>
          <cell r="W1917">
            <v>1</v>
          </cell>
          <cell r="AA1917">
            <v>1</v>
          </cell>
          <cell r="AI1917">
            <v>1</v>
          </cell>
        </row>
        <row r="1918">
          <cell r="C1918" t="str">
            <v>Yoga C740-15IML</v>
          </cell>
          <cell r="D1918" t="str">
            <v>Full Size LE (15"&gt;, Int GPU)</v>
          </cell>
          <cell r="E1918" t="str">
            <v>Consumer</v>
          </cell>
          <cell r="F1918" t="str">
            <v>Intel</v>
          </cell>
          <cell r="G1918" t="str">
            <v>Comet Lake</v>
          </cell>
          <cell r="H1918" t="str">
            <v>Int</v>
          </cell>
          <cell r="I1918">
            <v>15</v>
          </cell>
          <cell r="J1918" t="str">
            <v>1920x1080</v>
          </cell>
          <cell r="K1918" t="str">
            <v>Touch</v>
          </cell>
          <cell r="L1918" t="str">
            <v>Standard</v>
          </cell>
          <cell r="M1918" t="str">
            <v>_1</v>
          </cell>
          <cell r="N1918" t="str">
            <v>1 20</v>
          </cell>
          <cell r="P1918">
            <v>1</v>
          </cell>
          <cell r="R1918">
            <v>1</v>
          </cell>
          <cell r="U1918">
            <v>1</v>
          </cell>
          <cell r="X1918">
            <v>1</v>
          </cell>
          <cell r="AA1918">
            <v>1</v>
          </cell>
          <cell r="AH1918">
            <v>1</v>
          </cell>
        </row>
        <row r="1919">
          <cell r="C1919" t="str">
            <v>Yoga C930-13IKB</v>
          </cell>
          <cell r="D1919" t="str">
            <v>Light (13"-14")</v>
          </cell>
          <cell r="E1919" t="str">
            <v>Consumer</v>
          </cell>
          <cell r="F1919" t="str">
            <v>Intel</v>
          </cell>
          <cell r="G1919" t="str">
            <v>Kaby Lake Refresh</v>
          </cell>
          <cell r="H1919" t="str">
            <v>Int</v>
          </cell>
          <cell r="I1919">
            <v>14</v>
          </cell>
          <cell r="J1919" t="str">
            <v>1920x1080</v>
          </cell>
          <cell r="K1919" t="str">
            <v>Touch</v>
          </cell>
          <cell r="L1919" t="str">
            <v>Standard</v>
          </cell>
          <cell r="M1919" t="str">
            <v>_1</v>
          </cell>
          <cell r="P1919">
            <v>1</v>
          </cell>
          <cell r="R1919">
            <v>1</v>
          </cell>
          <cell r="U1919">
            <v>1</v>
          </cell>
          <cell r="W1919">
            <v>1</v>
          </cell>
          <cell r="AA1919">
            <v>1</v>
          </cell>
          <cell r="AI1919">
            <v>1</v>
          </cell>
        </row>
        <row r="1920">
          <cell r="C1920" t="str">
            <v>Yoga C940-14IIL</v>
          </cell>
          <cell r="D1920" t="str">
            <v>Light (13"-14")</v>
          </cell>
          <cell r="E1920" t="str">
            <v>Consumer</v>
          </cell>
          <cell r="F1920" t="str">
            <v>Intel</v>
          </cell>
          <cell r="G1920" t="str">
            <v>Ice Lake</v>
          </cell>
          <cell r="H1920" t="str">
            <v>Int</v>
          </cell>
          <cell r="I1920">
            <v>14</v>
          </cell>
          <cell r="J1920" t="str">
            <v>1920x1080</v>
          </cell>
          <cell r="K1920" t="str">
            <v>Touch</v>
          </cell>
          <cell r="L1920" t="str">
            <v>Standard</v>
          </cell>
          <cell r="M1920" t="str">
            <v>_1</v>
          </cell>
          <cell r="P1920">
            <v>1</v>
          </cell>
          <cell r="R1920">
            <v>1</v>
          </cell>
          <cell r="U1920">
            <v>1</v>
          </cell>
          <cell r="W1920">
            <v>1</v>
          </cell>
          <cell r="AA1920">
            <v>1</v>
          </cell>
          <cell r="AI1920">
            <v>1</v>
          </cell>
        </row>
        <row r="1921">
          <cell r="C1921" t="str">
            <v>Yoga C940-14IML</v>
          </cell>
          <cell r="D1921" t="str">
            <v>Light (13"-14")</v>
          </cell>
          <cell r="E1921" t="str">
            <v>Consumer</v>
          </cell>
          <cell r="F1921" t="str">
            <v>Intel</v>
          </cell>
          <cell r="G1921" t="str">
            <v>Comet Lake</v>
          </cell>
          <cell r="H1921" t="str">
            <v>Int</v>
          </cell>
          <cell r="I1921">
            <v>14</v>
          </cell>
          <cell r="J1921" t="str">
            <v>1920x1080</v>
          </cell>
          <cell r="K1921" t="str">
            <v>Touch</v>
          </cell>
          <cell r="L1921" t="str">
            <v>Standard</v>
          </cell>
          <cell r="M1921" t="str">
            <v>_1</v>
          </cell>
          <cell r="P1921">
            <v>1</v>
          </cell>
          <cell r="R1921">
            <v>1</v>
          </cell>
          <cell r="U1921">
            <v>1</v>
          </cell>
          <cell r="W1921">
            <v>1</v>
          </cell>
          <cell r="AA1921">
            <v>1</v>
          </cell>
          <cell r="AI1921">
            <v>1</v>
          </cell>
        </row>
        <row r="1922">
          <cell r="C1922" t="str">
            <v>Yoga C940-15IRH</v>
          </cell>
          <cell r="D1922" t="str">
            <v>Full Size GM (15"&gt; Gamer GPU)</v>
          </cell>
          <cell r="E1922" t="str">
            <v>Consumer</v>
          </cell>
          <cell r="F1922" t="str">
            <v>Intel</v>
          </cell>
          <cell r="G1922" t="str">
            <v>Coffee Lake</v>
          </cell>
          <cell r="H1922" t="str">
            <v>GTX1650</v>
          </cell>
          <cell r="I1922">
            <v>15</v>
          </cell>
          <cell r="J1922" t="str">
            <v>1920x1080/3840x2160</v>
          </cell>
          <cell r="K1922" t="str">
            <v>Touch</v>
          </cell>
          <cell r="L1922" t="str">
            <v>Standard</v>
          </cell>
          <cell r="M1922" t="str">
            <v>_1</v>
          </cell>
          <cell r="Q1922">
            <v>1</v>
          </cell>
          <cell r="T1922">
            <v>1</v>
          </cell>
          <cell r="U1922">
            <v>1</v>
          </cell>
          <cell r="X1922">
            <v>1</v>
          </cell>
          <cell r="AA1922">
            <v>1</v>
          </cell>
          <cell r="AG1922">
            <v>1</v>
          </cell>
          <cell r="AH1922">
            <v>1</v>
          </cell>
        </row>
        <row r="1923">
          <cell r="C1923" t="str">
            <v>Yoga S730-13IWL</v>
          </cell>
          <cell r="D1923" t="str">
            <v>Light (13"-14")</v>
          </cell>
          <cell r="E1923" t="str">
            <v>Consumer</v>
          </cell>
          <cell r="F1923" t="str">
            <v>Intel</v>
          </cell>
          <cell r="G1923" t="str">
            <v>Whiskey Lake</v>
          </cell>
          <cell r="H1923" t="str">
            <v>Int</v>
          </cell>
          <cell r="I1923">
            <v>13</v>
          </cell>
          <cell r="J1923" t="str">
            <v>1920x1080</v>
          </cell>
          <cell r="K1923" t="str">
            <v>Touch</v>
          </cell>
          <cell r="L1923" t="str">
            <v>Standard</v>
          </cell>
          <cell r="M1923" t="str">
            <v>_1</v>
          </cell>
          <cell r="P1923">
            <v>1</v>
          </cell>
          <cell r="R1923">
            <v>1</v>
          </cell>
          <cell r="U1923">
            <v>1</v>
          </cell>
          <cell r="W1923">
            <v>1</v>
          </cell>
          <cell r="AA1923">
            <v>1</v>
          </cell>
          <cell r="AE1923">
            <v>1</v>
          </cell>
          <cell r="AI1923">
            <v>1</v>
          </cell>
        </row>
        <row r="1924">
          <cell r="C1924" t="str">
            <v>Yoga S740-14IIL</v>
          </cell>
          <cell r="D1924" t="str">
            <v>Light (13"-14")</v>
          </cell>
          <cell r="E1924" t="str">
            <v>Consumer</v>
          </cell>
          <cell r="F1924" t="str">
            <v>Intel</v>
          </cell>
          <cell r="G1924" t="str">
            <v>Ice Lake</v>
          </cell>
          <cell r="H1924" t="str">
            <v>Int</v>
          </cell>
          <cell r="I1924">
            <v>14</v>
          </cell>
          <cell r="J1924" t="str">
            <v>1920x1080</v>
          </cell>
          <cell r="K1924" t="str">
            <v>Touch</v>
          </cell>
          <cell r="L1924" t="str">
            <v>Standard</v>
          </cell>
          <cell r="M1924" t="str">
            <v>_1</v>
          </cell>
          <cell r="P1924">
            <v>1</v>
          </cell>
          <cell r="R1924">
            <v>1</v>
          </cell>
          <cell r="U1924">
            <v>1</v>
          </cell>
          <cell r="W1924">
            <v>1</v>
          </cell>
          <cell r="AA1924">
            <v>1</v>
          </cell>
          <cell r="AI1924">
            <v>1</v>
          </cell>
        </row>
        <row r="1925">
          <cell r="C1925" t="str">
            <v>Yoga S740-15IRH</v>
          </cell>
          <cell r="D1925" t="str">
            <v>Full Size GM (15"&gt; Gamer GPU)</v>
          </cell>
          <cell r="E1925" t="str">
            <v>Consumer</v>
          </cell>
          <cell r="F1925" t="str">
            <v>Intel</v>
          </cell>
          <cell r="G1925" t="str">
            <v>Coffee Lake</v>
          </cell>
          <cell r="H1925" t="str">
            <v>GTX1650</v>
          </cell>
          <cell r="I1925">
            <v>15</v>
          </cell>
          <cell r="J1925" t="str">
            <v>1920x1080</v>
          </cell>
          <cell r="K1925" t="str">
            <v>Touch</v>
          </cell>
          <cell r="L1925" t="str">
            <v>Standard</v>
          </cell>
          <cell r="M1925" t="str">
            <v>_1</v>
          </cell>
          <cell r="N1925" t="str">
            <v>1 20</v>
          </cell>
          <cell r="Q1925">
            <v>1</v>
          </cell>
          <cell r="T1925">
            <v>1</v>
          </cell>
          <cell r="U1925">
            <v>1</v>
          </cell>
          <cell r="X1925">
            <v>1</v>
          </cell>
          <cell r="AA1925">
            <v>1</v>
          </cell>
          <cell r="AG1925">
            <v>1</v>
          </cell>
          <cell r="AH1925">
            <v>1</v>
          </cell>
        </row>
        <row r="1926">
          <cell r="C1926" t="str">
            <v>Yoga S940-14IIL</v>
          </cell>
          <cell r="D1926" t="str">
            <v>Light (13"-14")</v>
          </cell>
          <cell r="E1926" t="str">
            <v>Consumer</v>
          </cell>
          <cell r="F1926" t="str">
            <v>Intel</v>
          </cell>
          <cell r="G1926" t="str">
            <v>Ice Lake</v>
          </cell>
          <cell r="H1926" t="str">
            <v>Int</v>
          </cell>
          <cell r="I1926">
            <v>14</v>
          </cell>
          <cell r="J1926" t="str">
            <v>1920x1080</v>
          </cell>
          <cell r="K1926" t="str">
            <v>Touch</v>
          </cell>
          <cell r="L1926" t="str">
            <v>Standard</v>
          </cell>
          <cell r="M1926" t="str">
            <v>_1</v>
          </cell>
          <cell r="N1926" t="str">
            <v>1 20</v>
          </cell>
          <cell r="P1926">
            <v>1</v>
          </cell>
          <cell r="R1926">
            <v>1</v>
          </cell>
          <cell r="U1926">
            <v>1</v>
          </cell>
          <cell r="W1926">
            <v>1</v>
          </cell>
          <cell r="AA1926">
            <v>1</v>
          </cell>
          <cell r="AI1926">
            <v>1</v>
          </cell>
        </row>
        <row r="1927">
          <cell r="C1927" t="str">
            <v>Yoga S940-14IWL</v>
          </cell>
          <cell r="D1927" t="str">
            <v>Light (13"-14")</v>
          </cell>
          <cell r="E1927" t="str">
            <v>Consumer</v>
          </cell>
          <cell r="F1927" t="str">
            <v>Intel</v>
          </cell>
          <cell r="G1927" t="str">
            <v>Whiskey Lake</v>
          </cell>
          <cell r="H1927" t="str">
            <v>Int</v>
          </cell>
          <cell r="I1927">
            <v>14</v>
          </cell>
          <cell r="J1927" t="str">
            <v>1920x1080</v>
          </cell>
          <cell r="K1927" t="str">
            <v>Touch</v>
          </cell>
          <cell r="L1927" t="str">
            <v>Standard</v>
          </cell>
          <cell r="M1927" t="str">
            <v>_1</v>
          </cell>
          <cell r="P1927">
            <v>1</v>
          </cell>
          <cell r="R1927">
            <v>1</v>
          </cell>
          <cell r="U1927">
            <v>1</v>
          </cell>
          <cell r="W1927">
            <v>1</v>
          </cell>
          <cell r="AA1927">
            <v>1</v>
          </cell>
          <cell r="AI1927">
            <v>1</v>
          </cell>
        </row>
        <row r="1928">
          <cell r="C1928" t="str">
            <v>Yoga 7 14ITL05</v>
          </cell>
          <cell r="D1928" t="str">
            <v>Light (13"-14")</v>
          </cell>
          <cell r="E1928" t="str">
            <v>Consumer</v>
          </cell>
          <cell r="F1928" t="str">
            <v>Intel</v>
          </cell>
          <cell r="G1928" t="str">
            <v>Tiger Lake</v>
          </cell>
          <cell r="H1928" t="str">
            <v>Int</v>
          </cell>
          <cell r="I1928">
            <v>14</v>
          </cell>
          <cell r="J1928" t="str">
            <v>1920x1080</v>
          </cell>
          <cell r="K1928" t="str">
            <v>Touch</v>
          </cell>
          <cell r="L1928" t="str">
            <v>Standard</v>
          </cell>
          <cell r="M1928" t="str">
            <v>_12</v>
          </cell>
          <cell r="P1928">
            <v>1</v>
          </cell>
          <cell r="R1928">
            <v>1</v>
          </cell>
          <cell r="U1928">
            <v>1</v>
          </cell>
          <cell r="W1928">
            <v>1</v>
          </cell>
          <cell r="AA1928">
            <v>1</v>
          </cell>
          <cell r="AI1928">
            <v>1</v>
          </cell>
        </row>
        <row r="1929">
          <cell r="C1929" t="str">
            <v>Yoga Creator 7i 15IMH05</v>
          </cell>
          <cell r="D1929" t="str">
            <v>Full Size GM (15"&gt; Gamer GPU)</v>
          </cell>
          <cell r="E1929" t="str">
            <v>Consumer</v>
          </cell>
          <cell r="F1929" t="str">
            <v>Intel</v>
          </cell>
          <cell r="G1929" t="str">
            <v>Comet Lake-H</v>
          </cell>
          <cell r="H1929" t="str">
            <v>GTX1650</v>
          </cell>
          <cell r="I1929">
            <v>15</v>
          </cell>
          <cell r="J1929" t="str">
            <v>1920x1080</v>
          </cell>
          <cell r="K1929" t="str">
            <v>Touch</v>
          </cell>
          <cell r="L1929" t="str">
            <v>Standard</v>
          </cell>
          <cell r="M1929" t="str">
            <v>_13</v>
          </cell>
          <cell r="Q1929">
            <v>1</v>
          </cell>
          <cell r="T1929">
            <v>1</v>
          </cell>
          <cell r="U1929">
            <v>1</v>
          </cell>
          <cell r="X1929">
            <v>1</v>
          </cell>
          <cell r="AA1929">
            <v>1</v>
          </cell>
          <cell r="AG1929">
            <v>1</v>
          </cell>
          <cell r="AH1929">
            <v>1</v>
          </cell>
        </row>
        <row r="1930">
          <cell r="C1930" t="str">
            <v>Yoga 7i 15ITL5</v>
          </cell>
          <cell r="D1930" t="str">
            <v>Full Size LE (15"&gt;, Int GPU)</v>
          </cell>
          <cell r="E1930" t="str">
            <v>Consumer</v>
          </cell>
          <cell r="F1930" t="str">
            <v>Intel</v>
          </cell>
          <cell r="G1930" t="str">
            <v>Tiger Lake</v>
          </cell>
          <cell r="H1930" t="str">
            <v>Int</v>
          </cell>
          <cell r="I1930">
            <v>15</v>
          </cell>
          <cell r="J1930" t="str">
            <v>1920x1080</v>
          </cell>
          <cell r="K1930" t="str">
            <v>Touch</v>
          </cell>
          <cell r="L1930" t="str">
            <v>Standard</v>
          </cell>
          <cell r="M1930" t="str">
            <v>_13</v>
          </cell>
          <cell r="P1930">
            <v>1</v>
          </cell>
          <cell r="R1930">
            <v>1</v>
          </cell>
          <cell r="U1930">
            <v>1</v>
          </cell>
          <cell r="X1930">
            <v>1</v>
          </cell>
          <cell r="AA1930">
            <v>1</v>
          </cell>
          <cell r="AH1930">
            <v>1</v>
          </cell>
        </row>
        <row r="1931">
          <cell r="C1931" t="str">
            <v>Yoga 9 15IMH5</v>
          </cell>
          <cell r="D1931" t="str">
            <v>Full Size GM (15"&gt; Gamer GPU)</v>
          </cell>
          <cell r="E1931" t="str">
            <v>Consumer</v>
          </cell>
          <cell r="F1931" t="str">
            <v>Intel</v>
          </cell>
          <cell r="G1931" t="str">
            <v>Comet Lake-H</v>
          </cell>
          <cell r="H1931" t="str">
            <v>GTX1650</v>
          </cell>
          <cell r="I1931">
            <v>15</v>
          </cell>
          <cell r="J1931" t="str">
            <v>1920x1080</v>
          </cell>
          <cell r="K1931" t="str">
            <v>Touch</v>
          </cell>
          <cell r="L1931" t="str">
            <v>Standard</v>
          </cell>
          <cell r="M1931" t="str">
            <v>_13</v>
          </cell>
          <cell r="Q1931">
            <v>1</v>
          </cell>
          <cell r="T1931">
            <v>1</v>
          </cell>
          <cell r="U1931">
            <v>1</v>
          </cell>
          <cell r="X1931">
            <v>1</v>
          </cell>
          <cell r="AA1931">
            <v>1</v>
          </cell>
          <cell r="AG1931">
            <v>1</v>
          </cell>
          <cell r="AH1931">
            <v>1</v>
          </cell>
        </row>
        <row r="1932">
          <cell r="C1932" t="str">
            <v>Yoga 9i 14ITL5</v>
          </cell>
          <cell r="D1932" t="str">
            <v>Light (13"-14")</v>
          </cell>
          <cell r="E1932" t="str">
            <v>Consumer</v>
          </cell>
          <cell r="F1932" t="str">
            <v>Intel</v>
          </cell>
          <cell r="G1932" t="str">
            <v>Tiger Lake</v>
          </cell>
          <cell r="H1932" t="str">
            <v>Int</v>
          </cell>
          <cell r="I1932">
            <v>14</v>
          </cell>
          <cell r="J1932" t="str">
            <v>3840x2160</v>
          </cell>
          <cell r="K1932" t="str">
            <v>Touch</v>
          </cell>
          <cell r="L1932" t="str">
            <v>Standard</v>
          </cell>
          <cell r="M1932" t="str">
            <v>_13</v>
          </cell>
          <cell r="P1932">
            <v>1</v>
          </cell>
          <cell r="R1932">
            <v>1</v>
          </cell>
          <cell r="U1932">
            <v>1</v>
          </cell>
          <cell r="W1932">
            <v>1</v>
          </cell>
          <cell r="AA1932">
            <v>1</v>
          </cell>
          <cell r="AI1932">
            <v>1</v>
          </cell>
        </row>
        <row r="1933">
          <cell r="C1933" t="str">
            <v>Yoga Slim 7 14ARE05</v>
          </cell>
          <cell r="D1933" t="str">
            <v>Light (13"-14")</v>
          </cell>
          <cell r="E1933" t="str">
            <v>Consumer</v>
          </cell>
          <cell r="F1933" t="str">
            <v>AMD</v>
          </cell>
          <cell r="G1933" t="str">
            <v>Renior</v>
          </cell>
          <cell r="H1933" t="str">
            <v>Int</v>
          </cell>
          <cell r="I1933">
            <v>14</v>
          </cell>
          <cell r="J1933" t="str">
            <v>1920x1080</v>
          </cell>
          <cell r="K1933" t="str">
            <v>Touch</v>
          </cell>
          <cell r="L1933" t="str">
            <v>Standard</v>
          </cell>
          <cell r="M1933" t="str">
            <v>_8</v>
          </cell>
          <cell r="N1933" t="str">
            <v>8 20</v>
          </cell>
          <cell r="P1933">
            <v>1</v>
          </cell>
          <cell r="R1933">
            <v>1</v>
          </cell>
          <cell r="U1933">
            <v>1</v>
          </cell>
          <cell r="W1933">
            <v>1</v>
          </cell>
          <cell r="AA1933">
            <v>1</v>
          </cell>
          <cell r="AI1933">
            <v>1</v>
          </cell>
        </row>
        <row r="1934">
          <cell r="C1934" t="str">
            <v>Yoga Slim 7 14ITL05</v>
          </cell>
          <cell r="D1934" t="str">
            <v>Light (13"-14")</v>
          </cell>
          <cell r="E1934" t="str">
            <v>Consumer</v>
          </cell>
          <cell r="F1934" t="str">
            <v>Intel</v>
          </cell>
          <cell r="G1934" t="str">
            <v>Tiger Lake</v>
          </cell>
          <cell r="H1934" t="str">
            <v>Int</v>
          </cell>
          <cell r="I1934">
            <v>14</v>
          </cell>
          <cell r="J1934" t="str">
            <v>1920x1080</v>
          </cell>
          <cell r="K1934" t="str">
            <v>Touch</v>
          </cell>
          <cell r="L1934" t="str">
            <v>Standard</v>
          </cell>
          <cell r="M1934" t="str">
            <v>_12</v>
          </cell>
          <cell r="P1934">
            <v>1</v>
          </cell>
          <cell r="R1934">
            <v>1</v>
          </cell>
          <cell r="U1934">
            <v>1</v>
          </cell>
          <cell r="W1934">
            <v>1</v>
          </cell>
          <cell r="AA1934">
            <v>1</v>
          </cell>
          <cell r="AI1934">
            <v>1</v>
          </cell>
        </row>
        <row r="1935">
          <cell r="C1935" t="str">
            <v>Yoga Slim 7 14IIL05</v>
          </cell>
          <cell r="D1935" t="str">
            <v>Light (13"-14")</v>
          </cell>
          <cell r="E1935" t="str">
            <v>Consumer</v>
          </cell>
          <cell r="F1935" t="str">
            <v>Intel</v>
          </cell>
          <cell r="G1935" t="str">
            <v>Ice Lake</v>
          </cell>
          <cell r="H1935" t="str">
            <v>Int</v>
          </cell>
          <cell r="I1935">
            <v>14</v>
          </cell>
          <cell r="J1935" t="str">
            <v>1920x1080</v>
          </cell>
          <cell r="K1935" t="str">
            <v>Touch</v>
          </cell>
          <cell r="L1935" t="str">
            <v>Standard</v>
          </cell>
          <cell r="M1935" t="str">
            <v>_8</v>
          </cell>
          <cell r="N1935" t="str">
            <v>8 20</v>
          </cell>
          <cell r="P1935">
            <v>1</v>
          </cell>
          <cell r="R1935">
            <v>1</v>
          </cell>
          <cell r="U1935">
            <v>1</v>
          </cell>
          <cell r="W1935">
            <v>1</v>
          </cell>
          <cell r="AA1935">
            <v>1</v>
          </cell>
          <cell r="AI1935">
            <v>1</v>
          </cell>
        </row>
        <row r="1936">
          <cell r="C1936" t="str">
            <v>Yoga Slim 7 15IIL05</v>
          </cell>
          <cell r="D1936" t="str">
            <v>Full Size LE (15"&gt;, Int GPU)</v>
          </cell>
          <cell r="E1936" t="str">
            <v>Consumer</v>
          </cell>
          <cell r="F1936" t="str">
            <v>Intel</v>
          </cell>
          <cell r="G1936" t="str">
            <v>Ice Lake</v>
          </cell>
          <cell r="H1936" t="str">
            <v>Int</v>
          </cell>
          <cell r="I1936">
            <v>15</v>
          </cell>
          <cell r="J1936" t="str">
            <v>1920x1080</v>
          </cell>
          <cell r="K1936" t="str">
            <v>Touch</v>
          </cell>
          <cell r="L1936" t="str">
            <v>Standard</v>
          </cell>
          <cell r="M1936" t="str">
            <v>_8</v>
          </cell>
          <cell r="N1936" t="str">
            <v>8 20</v>
          </cell>
          <cell r="P1936">
            <v>1</v>
          </cell>
          <cell r="R1936">
            <v>1</v>
          </cell>
          <cell r="U1936">
            <v>1</v>
          </cell>
          <cell r="X1936">
            <v>1</v>
          </cell>
          <cell r="AA1936">
            <v>1</v>
          </cell>
          <cell r="AH1936">
            <v>1</v>
          </cell>
        </row>
        <row r="1937">
          <cell r="C1937" t="str">
            <v>Yoga Slim 7 15ITL05</v>
          </cell>
          <cell r="D1937" t="str">
            <v>Full Size LE (15"&gt;, Int GPU)</v>
          </cell>
          <cell r="E1937" t="str">
            <v>Consumer</v>
          </cell>
          <cell r="F1937" t="str">
            <v>Intel</v>
          </cell>
          <cell r="G1937" t="str">
            <v>Tiger Lake</v>
          </cell>
          <cell r="H1937" t="str">
            <v>Int</v>
          </cell>
          <cell r="I1937">
            <v>15</v>
          </cell>
          <cell r="J1937" t="str">
            <v>1920x1080</v>
          </cell>
          <cell r="K1937" t="str">
            <v>Touch</v>
          </cell>
          <cell r="L1937" t="str">
            <v>Standard</v>
          </cell>
          <cell r="M1937" t="str">
            <v>_14</v>
          </cell>
          <cell r="P1937">
            <v>1</v>
          </cell>
          <cell r="R1937">
            <v>1</v>
          </cell>
          <cell r="U1937">
            <v>1</v>
          </cell>
          <cell r="X1937">
            <v>1</v>
          </cell>
          <cell r="AA1937">
            <v>1</v>
          </cell>
        </row>
        <row r="1938">
          <cell r="C1938" t="str">
            <v>Yoga Slim 7 15IMH05</v>
          </cell>
          <cell r="D1938" t="str">
            <v>Full Size GM (15"&gt; Gamer GPU)</v>
          </cell>
          <cell r="E1938" t="str">
            <v>Consumer</v>
          </cell>
          <cell r="F1938" t="str">
            <v>Intel</v>
          </cell>
          <cell r="G1938" t="str">
            <v>Comet Lake-H</v>
          </cell>
          <cell r="H1938" t="str">
            <v>GTX1650</v>
          </cell>
          <cell r="I1938">
            <v>15</v>
          </cell>
          <cell r="J1938" t="str">
            <v>1920x1080</v>
          </cell>
          <cell r="K1938" t="str">
            <v>Touch</v>
          </cell>
          <cell r="L1938" t="str">
            <v>Standard</v>
          </cell>
          <cell r="M1938" t="str">
            <v>_12</v>
          </cell>
          <cell r="Q1938">
            <v>1</v>
          </cell>
          <cell r="T1938">
            <v>1</v>
          </cell>
          <cell r="U1938">
            <v>1</v>
          </cell>
          <cell r="X1938">
            <v>1</v>
          </cell>
          <cell r="AA1938">
            <v>1</v>
          </cell>
          <cell r="AG1938">
            <v>1</v>
          </cell>
          <cell r="AH1938">
            <v>1</v>
          </cell>
        </row>
        <row r="1939">
          <cell r="C1939" t="str">
            <v>Yoga Slim 9 14ITL5</v>
          </cell>
          <cell r="D1939" t="str">
            <v>Light (13"-14")</v>
          </cell>
          <cell r="E1939" t="str">
            <v>Consumer</v>
          </cell>
          <cell r="F1939" t="str">
            <v>Intel</v>
          </cell>
          <cell r="G1939" t="str">
            <v>Tiger Lake</v>
          </cell>
          <cell r="H1939" t="str">
            <v>Int</v>
          </cell>
          <cell r="I1939">
            <v>14</v>
          </cell>
          <cell r="J1939" t="str">
            <v>1920x1080/3840x2160</v>
          </cell>
          <cell r="K1939" t="str">
            <v>Touch</v>
          </cell>
          <cell r="L1939" t="str">
            <v>Standard</v>
          </cell>
          <cell r="M1939" t="str">
            <v>_13</v>
          </cell>
          <cell r="P1939">
            <v>1</v>
          </cell>
          <cell r="R1939">
            <v>1</v>
          </cell>
          <cell r="U1939">
            <v>1</v>
          </cell>
          <cell r="W1939">
            <v>1</v>
          </cell>
          <cell r="AA1939">
            <v>1</v>
          </cell>
          <cell r="AI1939">
            <v>1</v>
          </cell>
        </row>
        <row r="1940">
          <cell r="C1940" t="str">
            <v>Surface Laptop</v>
          </cell>
          <cell r="D1940" t="str">
            <v>Light (13"-14")</v>
          </cell>
          <cell r="E1940" t="str">
            <v>Consumer</v>
          </cell>
          <cell r="F1940" t="str">
            <v>Intel</v>
          </cell>
          <cell r="G1940" t="str">
            <v>Kaby Lake</v>
          </cell>
          <cell r="H1940" t="str">
            <v>Int</v>
          </cell>
          <cell r="I1940">
            <v>13</v>
          </cell>
          <cell r="J1940" t="str">
            <v>2256x1504</v>
          </cell>
          <cell r="L1940" t="str">
            <v>Standard</v>
          </cell>
          <cell r="M1940" t="str">
            <v>_1</v>
          </cell>
          <cell r="P1940">
            <v>1</v>
          </cell>
          <cell r="R1940">
            <v>1</v>
          </cell>
          <cell r="W1940">
            <v>1</v>
          </cell>
          <cell r="AA1940">
            <v>1</v>
          </cell>
          <cell r="AE1940">
            <v>1</v>
          </cell>
          <cell r="AI1940">
            <v>1</v>
          </cell>
        </row>
        <row r="1941">
          <cell r="C1941" t="str">
            <v>Surface Laptop 3 13.5</v>
          </cell>
          <cell r="D1941" t="str">
            <v>Light (13"-14")</v>
          </cell>
          <cell r="E1941" t="str">
            <v>Consumer</v>
          </cell>
          <cell r="F1941" t="str">
            <v>Intel</v>
          </cell>
          <cell r="G1941" t="str">
            <v>Ice Lake</v>
          </cell>
          <cell r="H1941" t="str">
            <v>Int</v>
          </cell>
          <cell r="I1941">
            <v>13</v>
          </cell>
          <cell r="J1941" t="str">
            <v>2256x1504</v>
          </cell>
          <cell r="L1941" t="str">
            <v>Standard</v>
          </cell>
          <cell r="M1941" t="str">
            <v>_1</v>
          </cell>
          <cell r="P1941">
            <v>1</v>
          </cell>
          <cell r="R1941">
            <v>1</v>
          </cell>
          <cell r="W1941">
            <v>1</v>
          </cell>
          <cell r="AA1941">
            <v>1</v>
          </cell>
          <cell r="AE1941">
            <v>1</v>
          </cell>
          <cell r="AI1941">
            <v>1</v>
          </cell>
        </row>
        <row r="1942">
          <cell r="C1942" t="str">
            <v>Surface Laptop 3 15</v>
          </cell>
          <cell r="D1942" t="str">
            <v>Full Size GM (15"&gt; Gamer GPU)</v>
          </cell>
          <cell r="E1942" t="str">
            <v>Consumer</v>
          </cell>
          <cell r="F1942" t="str">
            <v>AMD</v>
          </cell>
          <cell r="G1942" t="str">
            <v>Picasso</v>
          </cell>
          <cell r="H1942" t="str">
            <v>Int</v>
          </cell>
          <cell r="I1942">
            <v>15</v>
          </cell>
          <cell r="J1942" t="str">
            <v>2496x1664</v>
          </cell>
          <cell r="L1942" t="str">
            <v>Standard</v>
          </cell>
          <cell r="M1942" t="str">
            <v>_1</v>
          </cell>
          <cell r="P1942">
            <v>1</v>
          </cell>
          <cell r="R1942">
            <v>1</v>
          </cell>
          <cell r="X1942">
            <v>1</v>
          </cell>
          <cell r="AA1942">
            <v>1</v>
          </cell>
          <cell r="AH1942">
            <v>1</v>
          </cell>
        </row>
        <row r="1943">
          <cell r="C1943" t="str">
            <v>Alpha 15 A3D</v>
          </cell>
          <cell r="D1943" t="str">
            <v>Full Size GM (15"&gt; Gamer GPU)</v>
          </cell>
          <cell r="E1943" t="str">
            <v>Consumer</v>
          </cell>
          <cell r="F1943" t="str">
            <v>AMD</v>
          </cell>
          <cell r="G1943" t="str">
            <v>Picasso</v>
          </cell>
          <cell r="H1943" t="str">
            <v>RX 5500</v>
          </cell>
          <cell r="I1943">
            <v>15</v>
          </cell>
          <cell r="J1943" t="str">
            <v>1920x1080</v>
          </cell>
          <cell r="L1943" t="str">
            <v>Standard</v>
          </cell>
          <cell r="M1943" t="str">
            <v>_1</v>
          </cell>
          <cell r="N1943" t="str">
            <v>1 20</v>
          </cell>
          <cell r="P1943">
            <v>1</v>
          </cell>
          <cell r="T1943">
            <v>1</v>
          </cell>
          <cell r="X1943">
            <v>1</v>
          </cell>
          <cell r="AG1943">
            <v>1</v>
          </cell>
          <cell r="AH1943">
            <v>1</v>
          </cell>
        </row>
        <row r="1944">
          <cell r="C1944" t="str">
            <v>Alpha 15 A4D</v>
          </cell>
          <cell r="D1944" t="str">
            <v>Full Size GM (15"&gt; Gamer GPU)</v>
          </cell>
          <cell r="E1944" t="str">
            <v>Consumer</v>
          </cell>
          <cell r="F1944" t="str">
            <v>AMD</v>
          </cell>
          <cell r="G1944" t="str">
            <v>Renior-H</v>
          </cell>
          <cell r="H1944" t="str">
            <v>RX 5600M</v>
          </cell>
          <cell r="I1944">
            <v>15</v>
          </cell>
          <cell r="J1944" t="str">
            <v>1920x1080</v>
          </cell>
          <cell r="L1944" t="str">
            <v>Standard</v>
          </cell>
          <cell r="M1944" t="str">
            <v>_11</v>
          </cell>
          <cell r="Q1944">
            <v>1</v>
          </cell>
          <cell r="T1944">
            <v>1</v>
          </cell>
          <cell r="X1944">
            <v>1</v>
          </cell>
          <cell r="AG1944">
            <v>1</v>
          </cell>
          <cell r="AH1944">
            <v>1</v>
          </cell>
        </row>
        <row r="1945">
          <cell r="C1945" t="str">
            <v>Bravo 15 A4D</v>
          </cell>
          <cell r="D1945" t="str">
            <v>Full Size GM (15"&gt; Gamer GPU)</v>
          </cell>
          <cell r="E1945" t="str">
            <v>Consumer</v>
          </cell>
          <cell r="F1945" t="str">
            <v>AMD</v>
          </cell>
          <cell r="G1945" t="str">
            <v>Renior-H</v>
          </cell>
          <cell r="H1945" t="str">
            <v>RX 5500</v>
          </cell>
          <cell r="I1945">
            <v>15</v>
          </cell>
          <cell r="J1945" t="str">
            <v>3840x2160</v>
          </cell>
          <cell r="L1945" t="str">
            <v>Standard</v>
          </cell>
          <cell r="M1945" t="str">
            <v>_6</v>
          </cell>
          <cell r="Q1945">
            <v>1</v>
          </cell>
          <cell r="T1945">
            <v>1</v>
          </cell>
          <cell r="X1945">
            <v>1</v>
          </cell>
          <cell r="AG1945">
            <v>1</v>
          </cell>
          <cell r="AH1945">
            <v>1</v>
          </cell>
        </row>
        <row r="1946">
          <cell r="C1946" t="str">
            <v>Bravo 17 A4D</v>
          </cell>
          <cell r="D1946" t="str">
            <v>Full Size GM (15"&gt; Gamer GPU)</v>
          </cell>
          <cell r="E1946" t="str">
            <v>Consumer</v>
          </cell>
          <cell r="F1946" t="str">
            <v>AMD</v>
          </cell>
          <cell r="G1946" t="str">
            <v>Renior-H</v>
          </cell>
          <cell r="H1946" t="str">
            <v>RX 5500</v>
          </cell>
          <cell r="I1946">
            <v>17</v>
          </cell>
          <cell r="J1946" t="str">
            <v>1920x1080/3840x2160</v>
          </cell>
          <cell r="L1946" t="str">
            <v>Standard</v>
          </cell>
          <cell r="M1946" t="str">
            <v>_8</v>
          </cell>
          <cell r="N1946" t="str">
            <v>8 20</v>
          </cell>
          <cell r="Q1946">
            <v>1</v>
          </cell>
          <cell r="T1946">
            <v>1</v>
          </cell>
          <cell r="Y1946">
            <v>1</v>
          </cell>
          <cell r="AG1946">
            <v>1</v>
          </cell>
          <cell r="AH1946">
            <v>1</v>
          </cell>
        </row>
        <row r="1947">
          <cell r="C1947" t="str">
            <v>Creator 15 A10S</v>
          </cell>
          <cell r="D1947" t="str">
            <v>Full Size GM (15"&gt; Gamer GPU)</v>
          </cell>
          <cell r="E1947" t="str">
            <v>Consumer</v>
          </cell>
          <cell r="F1947" t="str">
            <v>Intel</v>
          </cell>
          <cell r="G1947" t="str">
            <v>Comet Lake-H</v>
          </cell>
          <cell r="H1947" t="str">
            <v>RTX2070/RTX2080</v>
          </cell>
          <cell r="I1947">
            <v>15</v>
          </cell>
          <cell r="J1947" t="str">
            <v>1920x1080</v>
          </cell>
          <cell r="L1947" t="str">
            <v>Standard</v>
          </cell>
          <cell r="M1947" t="str">
            <v>_7</v>
          </cell>
          <cell r="N1947" t="str">
            <v>7 20</v>
          </cell>
          <cell r="Q1947">
            <v>1</v>
          </cell>
          <cell r="T1947">
            <v>1</v>
          </cell>
          <cell r="X1947">
            <v>1</v>
          </cell>
          <cell r="AG1947">
            <v>1</v>
          </cell>
        </row>
        <row r="1948">
          <cell r="C1948" t="str">
            <v>Creator 15 A10ST</v>
          </cell>
          <cell r="D1948" t="str">
            <v>Full Size GM (15"&gt; Gamer GPU)</v>
          </cell>
          <cell r="E1948" t="str">
            <v>Consumer</v>
          </cell>
          <cell r="F1948" t="str">
            <v>Intel</v>
          </cell>
          <cell r="G1948" t="str">
            <v>Comet Lake-H</v>
          </cell>
          <cell r="H1948" t="str">
            <v>RTX2070/RTX2080</v>
          </cell>
          <cell r="I1948">
            <v>15</v>
          </cell>
          <cell r="J1948" t="str">
            <v>1920x1080</v>
          </cell>
          <cell r="K1948" t="str">
            <v>Touch</v>
          </cell>
          <cell r="L1948" t="str">
            <v>Standard</v>
          </cell>
          <cell r="M1948" t="str">
            <v>_16</v>
          </cell>
          <cell r="N1948" t="str">
            <v>7 20</v>
          </cell>
          <cell r="Q1948">
            <v>1</v>
          </cell>
          <cell r="T1948">
            <v>1</v>
          </cell>
          <cell r="U1948">
            <v>1</v>
          </cell>
          <cell r="X1948">
            <v>1</v>
          </cell>
          <cell r="AG1948">
            <v>1</v>
          </cell>
        </row>
        <row r="1949">
          <cell r="C1949" t="str">
            <v>Creator 15 A10U</v>
          </cell>
          <cell r="D1949" t="str">
            <v>Full Size GM (15"&gt; Gamer GPU)</v>
          </cell>
          <cell r="E1949" t="str">
            <v>Consumer</v>
          </cell>
          <cell r="F1949" t="str">
            <v>Intel</v>
          </cell>
          <cell r="G1949" t="str">
            <v>Comet Lake-H</v>
          </cell>
          <cell r="H1949" t="str">
            <v>RTX3060/RTX3070/RTX3080</v>
          </cell>
          <cell r="I1949">
            <v>15</v>
          </cell>
          <cell r="J1949" t="str">
            <v>1920x1080/3840x2160</v>
          </cell>
          <cell r="L1949" t="str">
            <v>Standard</v>
          </cell>
          <cell r="M1949" t="str">
            <v>_14</v>
          </cell>
          <cell r="Q1949">
            <v>1</v>
          </cell>
          <cell r="T1949">
            <v>1</v>
          </cell>
          <cell r="X1949">
            <v>1</v>
          </cell>
          <cell r="AG1949">
            <v>1</v>
          </cell>
        </row>
        <row r="1950">
          <cell r="C1950" t="str">
            <v>Creator 15 A10UT</v>
          </cell>
          <cell r="D1950" t="str">
            <v>Full Size GM (15"&gt; Gamer GPU)</v>
          </cell>
          <cell r="E1950" t="str">
            <v>Consumer</v>
          </cell>
          <cell r="F1950" t="str">
            <v>Intel</v>
          </cell>
          <cell r="G1950" t="str">
            <v>Comet Lake-H</v>
          </cell>
          <cell r="H1950" t="str">
            <v>RTX3060/RTX3070/RTX3080</v>
          </cell>
          <cell r="I1950">
            <v>15</v>
          </cell>
          <cell r="J1950" t="str">
            <v>1920x1080</v>
          </cell>
          <cell r="K1950" t="str">
            <v>Touch</v>
          </cell>
          <cell r="L1950" t="str">
            <v>Standard</v>
          </cell>
          <cell r="M1950" t="str">
            <v>_16</v>
          </cell>
          <cell r="Q1950">
            <v>1</v>
          </cell>
          <cell r="T1950">
            <v>1</v>
          </cell>
          <cell r="U1950">
            <v>1</v>
          </cell>
          <cell r="X1950">
            <v>1</v>
          </cell>
          <cell r="AG1950">
            <v>1</v>
          </cell>
        </row>
        <row r="1951">
          <cell r="C1951" t="str">
            <v>Creator 15M A10S</v>
          </cell>
          <cell r="D1951" t="str">
            <v>Full Size GM (15"&gt; Gamer GPU)</v>
          </cell>
          <cell r="E1951" t="str">
            <v>Consumer</v>
          </cell>
          <cell r="F1951" t="str">
            <v>Intel</v>
          </cell>
          <cell r="G1951" t="str">
            <v>Comet Lake-H</v>
          </cell>
          <cell r="H1951" t="str">
            <v>GTX1660/RTX2060</v>
          </cell>
          <cell r="I1951">
            <v>15</v>
          </cell>
          <cell r="J1951" t="str">
            <v>1920x1080</v>
          </cell>
          <cell r="L1951" t="str">
            <v>Standard</v>
          </cell>
          <cell r="M1951" t="str">
            <v>_8</v>
          </cell>
          <cell r="N1951" t="str">
            <v>8 20</v>
          </cell>
          <cell r="Q1951">
            <v>1</v>
          </cell>
          <cell r="T1951">
            <v>1</v>
          </cell>
          <cell r="X1951">
            <v>1</v>
          </cell>
          <cell r="AG1951">
            <v>1</v>
          </cell>
          <cell r="AH1951">
            <v>1</v>
          </cell>
        </row>
        <row r="1952">
          <cell r="C1952" t="str">
            <v>Creator 15M A9S</v>
          </cell>
          <cell r="D1952" t="str">
            <v>Full Size GM (15"&gt; Gamer GPU)</v>
          </cell>
          <cell r="E1952" t="str">
            <v>Consumer</v>
          </cell>
          <cell r="F1952" t="str">
            <v>Intel</v>
          </cell>
          <cell r="G1952" t="str">
            <v>Coffee Lake</v>
          </cell>
          <cell r="H1952" t="str">
            <v>GTX1660</v>
          </cell>
          <cell r="I1952">
            <v>15</v>
          </cell>
          <cell r="J1952" t="str">
            <v>1920x1080</v>
          </cell>
          <cell r="L1952" t="str">
            <v>Standard</v>
          </cell>
          <cell r="M1952" t="str">
            <v>_1</v>
          </cell>
          <cell r="N1952" t="str">
            <v>1 20</v>
          </cell>
          <cell r="Q1952">
            <v>1</v>
          </cell>
          <cell r="T1952">
            <v>1</v>
          </cell>
          <cell r="X1952">
            <v>1</v>
          </cell>
          <cell r="AG1952">
            <v>1</v>
          </cell>
          <cell r="AH1952">
            <v>1</v>
          </cell>
        </row>
        <row r="1953">
          <cell r="C1953" t="str">
            <v>Creator 17 A10S</v>
          </cell>
          <cell r="D1953" t="str">
            <v>Full Size GM (15"&gt; Gamer GPU)</v>
          </cell>
          <cell r="E1953" t="str">
            <v>Consumer</v>
          </cell>
          <cell r="F1953" t="str">
            <v>Intel</v>
          </cell>
          <cell r="G1953" t="str">
            <v>Comet Lake-H</v>
          </cell>
          <cell r="H1953" t="str">
            <v>RTX2070/RTX2080</v>
          </cell>
          <cell r="I1953">
            <v>17</v>
          </cell>
          <cell r="J1953" t="str">
            <v>1920x1080/3840x2160</v>
          </cell>
          <cell r="L1953" t="str">
            <v>Standard</v>
          </cell>
          <cell r="M1953" t="str">
            <v>_8</v>
          </cell>
          <cell r="N1953" t="str">
            <v>8 20</v>
          </cell>
          <cell r="Q1953">
            <v>1</v>
          </cell>
          <cell r="T1953">
            <v>1</v>
          </cell>
          <cell r="Y1953">
            <v>1</v>
          </cell>
          <cell r="AG1953">
            <v>1</v>
          </cell>
        </row>
        <row r="1954">
          <cell r="C1954" t="str">
            <v>Creator 17M A10S</v>
          </cell>
          <cell r="D1954" t="str">
            <v>Full Size GM (15"&gt; Gamer GPU)</v>
          </cell>
          <cell r="E1954" t="str">
            <v>Consumer</v>
          </cell>
          <cell r="F1954" t="str">
            <v>Intel</v>
          </cell>
          <cell r="G1954" t="str">
            <v>Comet Lake-H</v>
          </cell>
          <cell r="H1954" t="str">
            <v>GTX1660/RTX2060/RTX2070</v>
          </cell>
          <cell r="I1954">
            <v>17</v>
          </cell>
          <cell r="J1954" t="str">
            <v>1920x1080/3840x2160</v>
          </cell>
          <cell r="L1954" t="str">
            <v>Standard</v>
          </cell>
          <cell r="M1954" t="str">
            <v>_6</v>
          </cell>
          <cell r="N1954" t="str">
            <v>6 20</v>
          </cell>
          <cell r="Q1954">
            <v>1</v>
          </cell>
          <cell r="T1954">
            <v>1</v>
          </cell>
          <cell r="Y1954">
            <v>1</v>
          </cell>
          <cell r="AG1954">
            <v>1</v>
          </cell>
          <cell r="AH1954">
            <v>1</v>
          </cell>
        </row>
        <row r="1955">
          <cell r="C1955" t="str">
            <v>Creator 17M A9S</v>
          </cell>
          <cell r="D1955" t="str">
            <v>Full Size GM (15"&gt; Gamer GPU)</v>
          </cell>
          <cell r="E1955" t="str">
            <v>Consumer</v>
          </cell>
          <cell r="F1955" t="str">
            <v>Intel</v>
          </cell>
          <cell r="G1955" t="str">
            <v>Coffee Lake</v>
          </cell>
          <cell r="H1955" t="str">
            <v>RTX2060</v>
          </cell>
          <cell r="I1955">
            <v>17</v>
          </cell>
          <cell r="J1955" t="str">
            <v>1920x1080</v>
          </cell>
          <cell r="L1955" t="str">
            <v>Standard</v>
          </cell>
          <cell r="M1955" t="str">
            <v>_1</v>
          </cell>
          <cell r="N1955" t="str">
            <v>1 20</v>
          </cell>
          <cell r="Q1955">
            <v>1</v>
          </cell>
          <cell r="T1955">
            <v>1</v>
          </cell>
          <cell r="Y1955">
            <v>1</v>
          </cell>
          <cell r="AG1955">
            <v>1</v>
          </cell>
        </row>
        <row r="1956">
          <cell r="C1956" t="str">
            <v>Modern 14 A10M</v>
          </cell>
          <cell r="D1956" t="str">
            <v>Light (13"-14")</v>
          </cell>
          <cell r="E1956" t="str">
            <v>Consumer</v>
          </cell>
          <cell r="F1956" t="str">
            <v>Intel</v>
          </cell>
          <cell r="G1956" t="str">
            <v>Comet Lake</v>
          </cell>
          <cell r="H1956" t="str">
            <v>Int</v>
          </cell>
          <cell r="I1956">
            <v>14</v>
          </cell>
          <cell r="J1956" t="str">
            <v>1920x1080</v>
          </cell>
          <cell r="L1956" t="str">
            <v>Standard</v>
          </cell>
          <cell r="M1956" t="str">
            <v>_1</v>
          </cell>
          <cell r="P1956">
            <v>1</v>
          </cell>
          <cell r="R1956">
            <v>1</v>
          </cell>
          <cell r="W1956">
            <v>1</v>
          </cell>
          <cell r="AA1956">
            <v>1</v>
          </cell>
          <cell r="AI1956">
            <v>1</v>
          </cell>
        </row>
        <row r="1957">
          <cell r="C1957" t="str">
            <v>Modern 14 A10R</v>
          </cell>
          <cell r="D1957" t="str">
            <v>Light (13"-14")</v>
          </cell>
          <cell r="E1957" t="str">
            <v>Consumer</v>
          </cell>
          <cell r="F1957" t="str">
            <v>Intel</v>
          </cell>
          <cell r="G1957" t="str">
            <v>Comet Lake</v>
          </cell>
          <cell r="H1957" t="str">
            <v>MX330</v>
          </cell>
          <cell r="I1957">
            <v>14</v>
          </cell>
          <cell r="J1957" t="str">
            <v>1920x1080</v>
          </cell>
          <cell r="L1957" t="str">
            <v>Standard</v>
          </cell>
          <cell r="M1957" t="str">
            <v>_6</v>
          </cell>
          <cell r="N1957" t="str">
            <v>6 20</v>
          </cell>
          <cell r="P1957">
            <v>1</v>
          </cell>
          <cell r="S1957">
            <v>1</v>
          </cell>
          <cell r="W1957">
            <v>1</v>
          </cell>
          <cell r="AA1957">
            <v>1</v>
          </cell>
          <cell r="AG1957">
            <v>1</v>
          </cell>
          <cell r="AI1957">
            <v>1</v>
          </cell>
        </row>
        <row r="1958">
          <cell r="C1958" t="str">
            <v>Modern 14 B10M</v>
          </cell>
          <cell r="D1958" t="str">
            <v>Light (13"-14")</v>
          </cell>
          <cell r="E1958" t="str">
            <v>Consumer</v>
          </cell>
          <cell r="F1958" t="str">
            <v>Intel</v>
          </cell>
          <cell r="G1958" t="str">
            <v>Comet Lake</v>
          </cell>
          <cell r="H1958" t="str">
            <v>Int</v>
          </cell>
          <cell r="I1958">
            <v>14</v>
          </cell>
          <cell r="J1958" t="str">
            <v>1920x1080</v>
          </cell>
          <cell r="L1958" t="str">
            <v>Standard</v>
          </cell>
          <cell r="M1958" t="str">
            <v>_6</v>
          </cell>
          <cell r="N1958" t="str">
            <v>6 20</v>
          </cell>
          <cell r="P1958">
            <v>1</v>
          </cell>
          <cell r="R1958">
            <v>1</v>
          </cell>
          <cell r="W1958">
            <v>1</v>
          </cell>
          <cell r="AA1958">
            <v>1</v>
          </cell>
          <cell r="AI1958">
            <v>1</v>
          </cell>
        </row>
        <row r="1959">
          <cell r="C1959" t="str">
            <v>Modern 14 B10R</v>
          </cell>
          <cell r="D1959" t="str">
            <v>Light (13"-14")</v>
          </cell>
          <cell r="E1959" t="str">
            <v>Consumer</v>
          </cell>
          <cell r="F1959" t="str">
            <v>Intel</v>
          </cell>
          <cell r="G1959" t="str">
            <v>Comet Lake</v>
          </cell>
          <cell r="H1959" t="str">
            <v>Int/MX330</v>
          </cell>
          <cell r="I1959">
            <v>14</v>
          </cell>
          <cell r="J1959" t="str">
            <v>1920x1080</v>
          </cell>
          <cell r="L1959" t="str">
            <v>Standard</v>
          </cell>
          <cell r="M1959" t="str">
            <v>_6</v>
          </cell>
          <cell r="N1959" t="str">
            <v>6 20</v>
          </cell>
          <cell r="P1959">
            <v>1</v>
          </cell>
          <cell r="R1959">
            <v>1</v>
          </cell>
          <cell r="S1959">
            <v>1</v>
          </cell>
          <cell r="W1959">
            <v>1</v>
          </cell>
          <cell r="AA1959">
            <v>1</v>
          </cell>
          <cell r="AG1959">
            <v>1</v>
          </cell>
          <cell r="AI1959">
            <v>1</v>
          </cell>
        </row>
        <row r="1960">
          <cell r="C1960" t="str">
            <v>Modern 14 B11M</v>
          </cell>
          <cell r="D1960" t="str">
            <v>Light (13"-14")</v>
          </cell>
          <cell r="E1960" t="str">
            <v>Consumer</v>
          </cell>
          <cell r="F1960" t="str">
            <v>Intel</v>
          </cell>
          <cell r="G1960" t="str">
            <v>Tiger Lake</v>
          </cell>
          <cell r="H1960" t="str">
            <v>Int</v>
          </cell>
          <cell r="I1960">
            <v>14</v>
          </cell>
          <cell r="J1960" t="str">
            <v>1920x1080</v>
          </cell>
          <cell r="L1960" t="str">
            <v>Standard</v>
          </cell>
          <cell r="M1960" t="str">
            <v>_11</v>
          </cell>
          <cell r="P1960">
            <v>1</v>
          </cell>
          <cell r="R1960">
            <v>1</v>
          </cell>
          <cell r="W1960">
            <v>1</v>
          </cell>
          <cell r="AA1960">
            <v>1</v>
          </cell>
          <cell r="AI1960">
            <v>1</v>
          </cell>
        </row>
        <row r="1961">
          <cell r="C1961" t="str">
            <v>Modern 14 B11S</v>
          </cell>
          <cell r="D1961" t="str">
            <v>Light (13"-14")</v>
          </cell>
          <cell r="E1961" t="str">
            <v>Consumer</v>
          </cell>
          <cell r="F1961" t="str">
            <v>Intel</v>
          </cell>
          <cell r="G1961" t="str">
            <v>Tiger Lake</v>
          </cell>
          <cell r="H1961" t="str">
            <v>MX450</v>
          </cell>
          <cell r="I1961">
            <v>14</v>
          </cell>
          <cell r="J1961" t="str">
            <v>1920x1080</v>
          </cell>
          <cell r="L1961" t="str">
            <v>Standard</v>
          </cell>
          <cell r="M1961" t="str">
            <v>_16</v>
          </cell>
          <cell r="P1961">
            <v>1</v>
          </cell>
          <cell r="S1961">
            <v>1</v>
          </cell>
          <cell r="W1961">
            <v>1</v>
          </cell>
          <cell r="AA1961">
            <v>1</v>
          </cell>
          <cell r="AG1961">
            <v>1</v>
          </cell>
          <cell r="AI1961">
            <v>1</v>
          </cell>
        </row>
        <row r="1962">
          <cell r="C1962" t="str">
            <v>Modern 14 B4M</v>
          </cell>
          <cell r="D1962" t="str">
            <v>Light (13"-14")</v>
          </cell>
          <cell r="E1962" t="str">
            <v>Consumer</v>
          </cell>
          <cell r="F1962" t="str">
            <v>AMD</v>
          </cell>
          <cell r="G1962" t="str">
            <v>Renior</v>
          </cell>
          <cell r="H1962" t="str">
            <v>Int</v>
          </cell>
          <cell r="I1962">
            <v>14</v>
          </cell>
          <cell r="J1962" t="str">
            <v>1920x1080</v>
          </cell>
          <cell r="L1962" t="str">
            <v>Standard</v>
          </cell>
          <cell r="M1962" t="str">
            <v>_7</v>
          </cell>
          <cell r="N1962" t="str">
            <v>7 20</v>
          </cell>
          <cell r="P1962">
            <v>1</v>
          </cell>
          <cell r="R1962">
            <v>1</v>
          </cell>
          <cell r="W1962">
            <v>1</v>
          </cell>
          <cell r="AA1962">
            <v>1</v>
          </cell>
          <cell r="AI1962">
            <v>1</v>
          </cell>
        </row>
        <row r="1963">
          <cell r="C1963" t="str">
            <v>Modern 15 A10M</v>
          </cell>
          <cell r="D1963" t="str">
            <v>Full Size LE (15"&gt;, Int GPU)</v>
          </cell>
          <cell r="E1963" t="str">
            <v>Consumer</v>
          </cell>
          <cell r="F1963" t="str">
            <v>Intel</v>
          </cell>
          <cell r="G1963" t="str">
            <v>Comet Lake</v>
          </cell>
          <cell r="H1963" t="str">
            <v>Int</v>
          </cell>
          <cell r="I1963">
            <v>15</v>
          </cell>
          <cell r="J1963" t="str">
            <v>1920x1080</v>
          </cell>
          <cell r="L1963" t="str">
            <v>Standard</v>
          </cell>
          <cell r="M1963" t="str">
            <v>_8</v>
          </cell>
          <cell r="N1963" t="str">
            <v>8 20</v>
          </cell>
          <cell r="P1963">
            <v>1</v>
          </cell>
          <cell r="R1963">
            <v>1</v>
          </cell>
          <cell r="X1963">
            <v>1</v>
          </cell>
          <cell r="AA1963">
            <v>1</v>
          </cell>
          <cell r="AH1963">
            <v>1</v>
          </cell>
        </row>
        <row r="1964">
          <cell r="C1964" t="str">
            <v>Modern 15 A10R</v>
          </cell>
          <cell r="D1964" t="str">
            <v>Full Size MS (15"&gt;, Mainstream Ex. GPU)</v>
          </cell>
          <cell r="E1964" t="str">
            <v>Consumer</v>
          </cell>
          <cell r="F1964" t="str">
            <v>Intel</v>
          </cell>
          <cell r="G1964" t="str">
            <v>Comet Lake</v>
          </cell>
          <cell r="H1964" t="str">
            <v>MX250</v>
          </cell>
          <cell r="I1964">
            <v>15</v>
          </cell>
          <cell r="J1964" t="str">
            <v>1920x1080</v>
          </cell>
          <cell r="L1964" t="str">
            <v>Standard</v>
          </cell>
          <cell r="M1964" t="str">
            <v>_1</v>
          </cell>
          <cell r="N1964" t="str">
            <v>1 20</v>
          </cell>
          <cell r="P1964">
            <v>1</v>
          </cell>
          <cell r="S1964">
            <v>1</v>
          </cell>
          <cell r="X1964">
            <v>1</v>
          </cell>
          <cell r="AA1964">
            <v>1</v>
          </cell>
          <cell r="AG1964">
            <v>1</v>
          </cell>
          <cell r="AH1964">
            <v>1</v>
          </cell>
        </row>
        <row r="1965">
          <cell r="C1965" t="str">
            <v>Modern 15 A11S</v>
          </cell>
          <cell r="D1965" t="str">
            <v>Full Size MS (15"&gt;, Mainstream Ex. GPU)</v>
          </cell>
          <cell r="E1965" t="str">
            <v>Consumer</v>
          </cell>
          <cell r="F1965" t="str">
            <v>Intel</v>
          </cell>
          <cell r="G1965" t="str">
            <v>Tiger Lake</v>
          </cell>
          <cell r="H1965" t="str">
            <v>MX450</v>
          </cell>
          <cell r="I1965">
            <v>15</v>
          </cell>
          <cell r="J1965" t="str">
            <v>1920x1080</v>
          </cell>
          <cell r="L1965" t="str">
            <v>Standard</v>
          </cell>
          <cell r="M1965" t="str">
            <v>_11</v>
          </cell>
          <cell r="P1965">
            <v>1</v>
          </cell>
          <cell r="S1965">
            <v>1</v>
          </cell>
          <cell r="X1965">
            <v>1</v>
          </cell>
          <cell r="AA1965">
            <v>1</v>
          </cell>
          <cell r="AG1965">
            <v>1</v>
          </cell>
          <cell r="AH1965">
            <v>1</v>
          </cell>
        </row>
        <row r="1966">
          <cell r="C1966" t="str">
            <v>Modern 15 A11M</v>
          </cell>
          <cell r="D1966" t="str">
            <v>Full Size LE (15"&gt;, Int GPU)</v>
          </cell>
          <cell r="E1966" t="str">
            <v>Consumer</v>
          </cell>
          <cell r="F1966" t="str">
            <v>Intel</v>
          </cell>
          <cell r="G1966" t="str">
            <v>Tiger Lake</v>
          </cell>
          <cell r="H1966" t="str">
            <v>Int</v>
          </cell>
          <cell r="I1966">
            <v>15</v>
          </cell>
          <cell r="J1966" t="str">
            <v>1920x1080</v>
          </cell>
          <cell r="L1966" t="str">
            <v>Standard</v>
          </cell>
          <cell r="M1966" t="str">
            <v>_12</v>
          </cell>
          <cell r="P1966">
            <v>1</v>
          </cell>
          <cell r="R1966">
            <v>1</v>
          </cell>
          <cell r="X1966">
            <v>1</v>
          </cell>
          <cell r="AA1966">
            <v>1</v>
          </cell>
          <cell r="AH1966">
            <v>1</v>
          </cell>
        </row>
        <row r="1967">
          <cell r="C1967" t="str">
            <v>Stealth 15M A11S</v>
          </cell>
          <cell r="D1967" t="str">
            <v>Full Size GM (15"&gt; Gamer GPU)</v>
          </cell>
          <cell r="E1967" t="str">
            <v>Consumer</v>
          </cell>
          <cell r="F1967" t="str">
            <v>Intel</v>
          </cell>
          <cell r="G1967" t="str">
            <v>Tiger Lake</v>
          </cell>
          <cell r="H1967" t="str">
            <v>RTX2060</v>
          </cell>
          <cell r="I1967">
            <v>15</v>
          </cell>
          <cell r="J1967" t="str">
            <v>1920x1080</v>
          </cell>
          <cell r="L1967" t="str">
            <v>Standard</v>
          </cell>
          <cell r="M1967" t="str">
            <v>_12</v>
          </cell>
          <cell r="P1967">
            <v>1</v>
          </cell>
          <cell r="T1967">
            <v>1</v>
          </cell>
          <cell r="X1967">
            <v>1</v>
          </cell>
          <cell r="AG1967">
            <v>1</v>
          </cell>
        </row>
        <row r="1968">
          <cell r="C1968" t="str">
            <v>MSI CX62</v>
          </cell>
          <cell r="D1968" t="str">
            <v>Full Size GM (15"&gt; Gamer GPU)</v>
          </cell>
          <cell r="E1968" t="str">
            <v>Consumer</v>
          </cell>
          <cell r="F1968" t="str">
            <v>Intel</v>
          </cell>
          <cell r="G1968" t="str">
            <v>Skylake</v>
          </cell>
          <cell r="H1968" t="str">
            <v>GT940</v>
          </cell>
          <cell r="I1968">
            <v>15</v>
          </cell>
          <cell r="J1968" t="str">
            <v>1366x768/1920x1080</v>
          </cell>
          <cell r="L1968" t="str">
            <v>Standard</v>
          </cell>
          <cell r="M1968" t="str">
            <v>_1</v>
          </cell>
          <cell r="P1968">
            <v>1</v>
          </cell>
          <cell r="S1968">
            <v>1</v>
          </cell>
          <cell r="X1968">
            <v>1</v>
          </cell>
          <cell r="AG1968">
            <v>1</v>
          </cell>
          <cell r="AH1968">
            <v>1</v>
          </cell>
        </row>
        <row r="1969">
          <cell r="C1969" t="str">
            <v>MSI CX72</v>
          </cell>
          <cell r="D1969" t="str">
            <v>Full Size GM (15"&gt; Gamer GPU)</v>
          </cell>
          <cell r="E1969" t="str">
            <v>Consumer</v>
          </cell>
          <cell r="F1969" t="str">
            <v>Intel</v>
          </cell>
          <cell r="G1969" t="str">
            <v>Skylake</v>
          </cell>
          <cell r="H1969" t="str">
            <v>GT940</v>
          </cell>
          <cell r="I1969">
            <v>17</v>
          </cell>
          <cell r="J1969" t="str">
            <v>1600x900</v>
          </cell>
          <cell r="L1969" t="str">
            <v>Standard</v>
          </cell>
          <cell r="M1969" t="str">
            <v>_1</v>
          </cell>
          <cell r="P1969">
            <v>1</v>
          </cell>
          <cell r="S1969">
            <v>1</v>
          </cell>
          <cell r="Y1969">
            <v>1</v>
          </cell>
          <cell r="AG1969">
            <v>1</v>
          </cell>
          <cell r="AH1969">
            <v>1</v>
          </cell>
        </row>
        <row r="1970">
          <cell r="C1970" t="str">
            <v>MSI GE62K</v>
          </cell>
          <cell r="D1970" t="str">
            <v>Full Size GM (15"&gt; Gamer GPU)</v>
          </cell>
          <cell r="E1970" t="str">
            <v>Consumer</v>
          </cell>
          <cell r="F1970" t="str">
            <v>Intel</v>
          </cell>
          <cell r="G1970" t="str">
            <v>Kaby Lake</v>
          </cell>
          <cell r="H1970" t="str">
            <v>GTX1050</v>
          </cell>
          <cell r="I1970">
            <v>15</v>
          </cell>
          <cell r="J1970" t="str">
            <v>1920x1080</v>
          </cell>
          <cell r="L1970" t="str">
            <v>Standard</v>
          </cell>
          <cell r="M1970" t="str">
            <v>_1</v>
          </cell>
          <cell r="P1970">
            <v>1</v>
          </cell>
          <cell r="T1970">
            <v>1</v>
          </cell>
          <cell r="X1970">
            <v>1</v>
          </cell>
          <cell r="AG1970">
            <v>1</v>
          </cell>
          <cell r="AH1970">
            <v>1</v>
          </cell>
        </row>
        <row r="1971">
          <cell r="C1971" t="str">
            <v>MSI GE62S</v>
          </cell>
          <cell r="D1971" t="str">
            <v>Full Size GM (15"&gt; Gamer GPU)</v>
          </cell>
          <cell r="E1971" t="str">
            <v>Consumer</v>
          </cell>
          <cell r="F1971" t="str">
            <v>Intel</v>
          </cell>
          <cell r="G1971" t="str">
            <v>Skylake</v>
          </cell>
          <cell r="H1971" t="str">
            <v>GTX970</v>
          </cell>
          <cell r="I1971">
            <v>15</v>
          </cell>
          <cell r="J1971" t="str">
            <v>1920x1080</v>
          </cell>
          <cell r="L1971" t="str">
            <v>Standard</v>
          </cell>
          <cell r="M1971" t="str">
            <v>_1</v>
          </cell>
          <cell r="P1971">
            <v>1</v>
          </cell>
          <cell r="T1971">
            <v>1</v>
          </cell>
          <cell r="X1971">
            <v>1</v>
          </cell>
          <cell r="AG1971">
            <v>1</v>
          </cell>
          <cell r="AH1971">
            <v>1</v>
          </cell>
        </row>
        <row r="1972">
          <cell r="C1972" t="str">
            <v>MSI GE63C</v>
          </cell>
          <cell r="D1972" t="str">
            <v>Full Size GM (15"&gt; Gamer GPU)</v>
          </cell>
          <cell r="E1972" t="str">
            <v>Consumer</v>
          </cell>
          <cell r="F1972" t="str">
            <v>Intel</v>
          </cell>
          <cell r="G1972" t="str">
            <v>Coffee Lake</v>
          </cell>
          <cell r="H1972" t="str">
            <v>GTX1060/GTX1070</v>
          </cell>
          <cell r="I1972">
            <v>15</v>
          </cell>
          <cell r="J1972" t="str">
            <v>1920x1080/3840x2160</v>
          </cell>
          <cell r="L1972" t="str">
            <v>Standard</v>
          </cell>
          <cell r="M1972" t="str">
            <v>_1</v>
          </cell>
          <cell r="Q1972">
            <v>1</v>
          </cell>
          <cell r="T1972">
            <v>1</v>
          </cell>
          <cell r="X1972">
            <v>1</v>
          </cell>
          <cell r="AG1972">
            <v>1</v>
          </cell>
          <cell r="AH1972">
            <v>1</v>
          </cell>
        </row>
        <row r="1973">
          <cell r="C1973" t="str">
            <v>MSI GE63V</v>
          </cell>
          <cell r="D1973" t="str">
            <v>Full Size GM (15"&gt; Gamer GPU)</v>
          </cell>
          <cell r="E1973" t="str">
            <v>Consumer</v>
          </cell>
          <cell r="F1973" t="str">
            <v>Intel</v>
          </cell>
          <cell r="G1973" t="str">
            <v>Kaby Lake</v>
          </cell>
          <cell r="H1973" t="str">
            <v>GTX1070</v>
          </cell>
          <cell r="I1973">
            <v>15</v>
          </cell>
          <cell r="J1973" t="str">
            <v>3840x2160</v>
          </cell>
          <cell r="L1973" t="str">
            <v>Standard</v>
          </cell>
          <cell r="M1973" t="str">
            <v>_1</v>
          </cell>
          <cell r="P1973">
            <v>1</v>
          </cell>
          <cell r="T1973">
            <v>1</v>
          </cell>
          <cell r="X1973">
            <v>1</v>
          </cell>
          <cell r="AG1973">
            <v>1</v>
          </cell>
        </row>
        <row r="1974">
          <cell r="C1974" t="str">
            <v>MSI GE65C</v>
          </cell>
          <cell r="D1974" t="str">
            <v>Full Size GM (15"&gt; Gamer GPU)</v>
          </cell>
          <cell r="E1974" t="str">
            <v>Consumer</v>
          </cell>
          <cell r="F1974" t="str">
            <v>Intel</v>
          </cell>
          <cell r="G1974" t="str">
            <v>Coffee Lake</v>
          </cell>
          <cell r="H1974" t="str">
            <v>RTX2060/RTX2070</v>
          </cell>
          <cell r="I1974">
            <v>15</v>
          </cell>
          <cell r="J1974" t="str">
            <v>1920x1080</v>
          </cell>
          <cell r="L1974" t="str">
            <v>Standard</v>
          </cell>
          <cell r="M1974" t="str">
            <v>_1</v>
          </cell>
          <cell r="Q1974">
            <v>1</v>
          </cell>
          <cell r="T1974">
            <v>1</v>
          </cell>
          <cell r="X1974">
            <v>1</v>
          </cell>
          <cell r="AG1974">
            <v>1</v>
          </cell>
        </row>
        <row r="1975">
          <cell r="C1975" t="str">
            <v>MSI GE66CML</v>
          </cell>
          <cell r="D1975" t="str">
            <v>Full Size GM (15"&gt; Gamer GPU)</v>
          </cell>
          <cell r="E1975" t="str">
            <v>Consumer</v>
          </cell>
          <cell r="F1975" t="str">
            <v>Intel</v>
          </cell>
          <cell r="G1975" t="str">
            <v>Comet Lake-H</v>
          </cell>
          <cell r="H1975" t="str">
            <v>RTX2070/RTX2080</v>
          </cell>
          <cell r="I1975">
            <v>15</v>
          </cell>
          <cell r="J1975" t="str">
            <v>1920x1080</v>
          </cell>
          <cell r="L1975" t="str">
            <v>Standard</v>
          </cell>
          <cell r="M1975" t="str">
            <v>_6</v>
          </cell>
          <cell r="N1975" t="str">
            <v>6 20</v>
          </cell>
          <cell r="Q1975">
            <v>1</v>
          </cell>
          <cell r="T1975">
            <v>1</v>
          </cell>
          <cell r="X1975">
            <v>1</v>
          </cell>
          <cell r="AG1975">
            <v>1</v>
          </cell>
        </row>
        <row r="1976">
          <cell r="C1976" t="str">
            <v>MSI GE66CML 10U</v>
          </cell>
          <cell r="D1976" t="str">
            <v>Full Size GM (15"&gt; Gamer GPU)</v>
          </cell>
          <cell r="E1976" t="str">
            <v>Consumer</v>
          </cell>
          <cell r="F1976" t="str">
            <v>Intel</v>
          </cell>
          <cell r="G1976" t="str">
            <v>Comet Lake-H</v>
          </cell>
          <cell r="H1976" t="str">
            <v>RTX3070/RTX3080</v>
          </cell>
          <cell r="I1976">
            <v>15</v>
          </cell>
          <cell r="J1976" t="str">
            <v>1920x1080</v>
          </cell>
          <cell r="L1976" t="str">
            <v>Standard</v>
          </cell>
          <cell r="M1976" t="str">
            <v>_14</v>
          </cell>
          <cell r="Q1976">
            <v>1</v>
          </cell>
          <cell r="T1976">
            <v>1</v>
          </cell>
          <cell r="X1976">
            <v>1</v>
          </cell>
          <cell r="AG1976">
            <v>1</v>
          </cell>
        </row>
        <row r="1977">
          <cell r="C1977" t="str">
            <v>MSI GE72K</v>
          </cell>
          <cell r="D1977" t="str">
            <v>Full Size GM (15"&gt; Gamer GPU)</v>
          </cell>
          <cell r="E1977" t="str">
            <v>Consumer</v>
          </cell>
          <cell r="F1977" t="str">
            <v>Intel</v>
          </cell>
          <cell r="G1977" t="str">
            <v>Kaby Lake</v>
          </cell>
          <cell r="H1977" t="str">
            <v>GTX1050</v>
          </cell>
          <cell r="I1977">
            <v>17</v>
          </cell>
          <cell r="J1977" t="str">
            <v>1920x1080</v>
          </cell>
          <cell r="L1977" t="str">
            <v>Standard</v>
          </cell>
          <cell r="M1977" t="str">
            <v>_1</v>
          </cell>
          <cell r="P1977">
            <v>1</v>
          </cell>
          <cell r="T1977">
            <v>1</v>
          </cell>
          <cell r="Y1977">
            <v>1</v>
          </cell>
          <cell r="AG1977">
            <v>1</v>
          </cell>
          <cell r="AH1977">
            <v>1</v>
          </cell>
        </row>
        <row r="1978">
          <cell r="C1978" t="str">
            <v>MSI GE72S</v>
          </cell>
          <cell r="D1978" t="str">
            <v>Full Size GM (15"&gt; Gamer GPU)</v>
          </cell>
          <cell r="E1978" t="str">
            <v>Consumer</v>
          </cell>
          <cell r="F1978" t="str">
            <v>Intel</v>
          </cell>
          <cell r="G1978" t="str">
            <v>Broadwell</v>
          </cell>
          <cell r="H1978" t="str">
            <v>GTX950/GTX965/GTX970</v>
          </cell>
          <cell r="I1978">
            <v>17</v>
          </cell>
          <cell r="J1978" t="str">
            <v>1920x1080</v>
          </cell>
          <cell r="L1978" t="str">
            <v>Standard</v>
          </cell>
          <cell r="M1978" t="str">
            <v>_1</v>
          </cell>
          <cell r="P1978">
            <v>1</v>
          </cell>
          <cell r="T1978">
            <v>1</v>
          </cell>
          <cell r="Y1978">
            <v>1</v>
          </cell>
          <cell r="AG1978">
            <v>1</v>
          </cell>
          <cell r="AH1978">
            <v>1</v>
          </cell>
        </row>
        <row r="1979">
          <cell r="C1979" t="str">
            <v>MSI GE72S</v>
          </cell>
          <cell r="D1979" t="str">
            <v>Full Size GM (15"&gt; Gamer GPU)</v>
          </cell>
          <cell r="E1979" t="str">
            <v>Consumer</v>
          </cell>
          <cell r="F1979" t="str">
            <v>Intel</v>
          </cell>
          <cell r="G1979" t="str">
            <v>Broadwell</v>
          </cell>
          <cell r="H1979" t="str">
            <v>GTX950/GTX965/GTX970</v>
          </cell>
          <cell r="I1979">
            <v>17</v>
          </cell>
          <cell r="J1979" t="str">
            <v>1920x1080</v>
          </cell>
          <cell r="L1979" t="str">
            <v>Standard</v>
          </cell>
          <cell r="M1979" t="str">
            <v>_1</v>
          </cell>
          <cell r="P1979">
            <v>1</v>
          </cell>
          <cell r="T1979">
            <v>1</v>
          </cell>
          <cell r="Y1979">
            <v>1</v>
          </cell>
          <cell r="AG1979">
            <v>1</v>
          </cell>
          <cell r="AH1979">
            <v>1</v>
          </cell>
        </row>
        <row r="1980">
          <cell r="C1980" t="str">
            <v>MSI GE72V</v>
          </cell>
          <cell r="D1980" t="str">
            <v>Full Size GM (15"&gt; Gamer GPU)</v>
          </cell>
          <cell r="E1980" t="str">
            <v>Consumer</v>
          </cell>
          <cell r="F1980" t="str">
            <v>Intel</v>
          </cell>
          <cell r="G1980" t="str">
            <v>Skylake</v>
          </cell>
          <cell r="H1980" t="str">
            <v>GTX970/GTX1060</v>
          </cell>
          <cell r="I1980">
            <v>17</v>
          </cell>
          <cell r="J1980" t="str">
            <v>1920x1080</v>
          </cell>
          <cell r="L1980" t="str">
            <v>Standard</v>
          </cell>
          <cell r="M1980" t="str">
            <v>_1</v>
          </cell>
          <cell r="P1980">
            <v>1</v>
          </cell>
          <cell r="T1980">
            <v>1</v>
          </cell>
          <cell r="Y1980">
            <v>1</v>
          </cell>
          <cell r="AG1980">
            <v>1</v>
          </cell>
          <cell r="AH1980">
            <v>1</v>
          </cell>
        </row>
        <row r="1981">
          <cell r="C1981" t="str">
            <v>MSI GE73</v>
          </cell>
          <cell r="D1981" t="str">
            <v>Full Size GM (15"&gt; Gamer GPU)</v>
          </cell>
          <cell r="E1981" t="str">
            <v>Consumer</v>
          </cell>
          <cell r="F1981" t="str">
            <v>Intel</v>
          </cell>
          <cell r="G1981" t="str">
            <v>Kaby Lake</v>
          </cell>
          <cell r="H1981" t="str">
            <v>GTX1070</v>
          </cell>
          <cell r="I1981">
            <v>17</v>
          </cell>
          <cell r="J1981" t="str">
            <v>1920x1080</v>
          </cell>
          <cell r="L1981" t="str">
            <v>Standard</v>
          </cell>
          <cell r="M1981" t="str">
            <v>_1</v>
          </cell>
          <cell r="P1981">
            <v>1</v>
          </cell>
          <cell r="T1981">
            <v>1</v>
          </cell>
          <cell r="Y1981">
            <v>1</v>
          </cell>
          <cell r="AG1981">
            <v>1</v>
          </cell>
        </row>
        <row r="1982">
          <cell r="C1982" t="str">
            <v>MSI GE73C</v>
          </cell>
          <cell r="D1982" t="str">
            <v>Full Size GM (15"&gt; Gamer GPU)</v>
          </cell>
          <cell r="E1982" t="str">
            <v>Consumer</v>
          </cell>
          <cell r="F1982" t="str">
            <v>Intel</v>
          </cell>
          <cell r="G1982" t="str">
            <v>Coffee Lake</v>
          </cell>
          <cell r="H1982" t="str">
            <v>GTX1060/GTX1070</v>
          </cell>
          <cell r="I1982">
            <v>17</v>
          </cell>
          <cell r="J1982" t="str">
            <v>1920x1080</v>
          </cell>
          <cell r="L1982" t="str">
            <v>Standard</v>
          </cell>
          <cell r="M1982" t="str">
            <v>_1</v>
          </cell>
          <cell r="Q1982">
            <v>1</v>
          </cell>
          <cell r="T1982">
            <v>1</v>
          </cell>
          <cell r="Y1982">
            <v>1</v>
          </cell>
          <cell r="AG1982">
            <v>1</v>
          </cell>
          <cell r="AH1982">
            <v>1</v>
          </cell>
        </row>
        <row r="1983">
          <cell r="C1983" t="str">
            <v>MSI GE75C</v>
          </cell>
          <cell r="D1983" t="str">
            <v>Full Size GM (15"&gt; Gamer GPU)</v>
          </cell>
          <cell r="E1983" t="str">
            <v>Consumer</v>
          </cell>
          <cell r="F1983" t="str">
            <v>Intel</v>
          </cell>
          <cell r="G1983" t="str">
            <v>Coffee Lake</v>
          </cell>
          <cell r="H1983" t="str">
            <v>GTX1070</v>
          </cell>
          <cell r="I1983">
            <v>17</v>
          </cell>
          <cell r="J1983" t="str">
            <v>1920x1080</v>
          </cell>
          <cell r="L1983" t="str">
            <v>Standard</v>
          </cell>
          <cell r="M1983" t="str">
            <v>_1</v>
          </cell>
          <cell r="Q1983">
            <v>1</v>
          </cell>
          <cell r="T1983">
            <v>1</v>
          </cell>
          <cell r="Y1983">
            <v>1</v>
          </cell>
          <cell r="AG1983">
            <v>1</v>
          </cell>
        </row>
        <row r="1984">
          <cell r="C1984" t="str">
            <v>MSI GE75CML</v>
          </cell>
          <cell r="D1984" t="str">
            <v>Full Size GM (15"&gt; Gamer GPU)</v>
          </cell>
          <cell r="E1984" t="str">
            <v>Consumer</v>
          </cell>
          <cell r="F1984" t="str">
            <v>Intel</v>
          </cell>
          <cell r="G1984" t="str">
            <v>Comet Lake-H</v>
          </cell>
          <cell r="H1984" t="str">
            <v>RTX2070/RTX2080</v>
          </cell>
          <cell r="I1984">
            <v>17</v>
          </cell>
          <cell r="J1984" t="str">
            <v>1920x1080</v>
          </cell>
          <cell r="L1984" t="str">
            <v>Standard</v>
          </cell>
          <cell r="M1984" t="str">
            <v>_5</v>
          </cell>
          <cell r="N1984" t="str">
            <v>5 20</v>
          </cell>
          <cell r="Q1984">
            <v>1</v>
          </cell>
          <cell r="T1984">
            <v>1</v>
          </cell>
          <cell r="Y1984">
            <v>1</v>
          </cell>
          <cell r="AG1984">
            <v>1</v>
          </cell>
        </row>
        <row r="1985">
          <cell r="C1985" t="str">
            <v>MSI GE76CML 10U</v>
          </cell>
          <cell r="D1985" t="str">
            <v>Full Size GM (15"&gt; Gamer GPU)</v>
          </cell>
          <cell r="E1985" t="str">
            <v>Consumer</v>
          </cell>
          <cell r="F1985" t="str">
            <v>Intel</v>
          </cell>
          <cell r="G1985" t="str">
            <v>Comet Lake-H</v>
          </cell>
          <cell r="H1985" t="str">
            <v>RTX3080</v>
          </cell>
          <cell r="I1985">
            <v>17</v>
          </cell>
          <cell r="J1985" t="str">
            <v>1920x1080</v>
          </cell>
          <cell r="L1985" t="str">
            <v>Standard</v>
          </cell>
          <cell r="M1985" t="str">
            <v>_14</v>
          </cell>
          <cell r="Q1985">
            <v>1</v>
          </cell>
          <cell r="T1985">
            <v>1</v>
          </cell>
          <cell r="Y1985">
            <v>1</v>
          </cell>
          <cell r="AG1985">
            <v>1</v>
          </cell>
        </row>
        <row r="1986">
          <cell r="C1986" t="str">
            <v>MSI GF62C</v>
          </cell>
          <cell r="D1986" t="str">
            <v>Full Size GM (15"&gt; Gamer GPU)</v>
          </cell>
          <cell r="E1986" t="str">
            <v>Consumer</v>
          </cell>
          <cell r="F1986" t="str">
            <v>Intel</v>
          </cell>
          <cell r="G1986" t="str">
            <v>Coffee Lake</v>
          </cell>
          <cell r="H1986" t="str">
            <v>GTX1060</v>
          </cell>
          <cell r="I1986">
            <v>15</v>
          </cell>
          <cell r="J1986" t="str">
            <v>1920x1080</v>
          </cell>
          <cell r="L1986" t="str">
            <v>Standard</v>
          </cell>
          <cell r="M1986" t="str">
            <v>_1</v>
          </cell>
          <cell r="Q1986">
            <v>1</v>
          </cell>
          <cell r="T1986">
            <v>1</v>
          </cell>
          <cell r="X1986">
            <v>1</v>
          </cell>
          <cell r="AG1986">
            <v>1</v>
          </cell>
          <cell r="AH1986">
            <v>1</v>
          </cell>
        </row>
        <row r="1987">
          <cell r="C1987" t="str">
            <v>MSI GF63C</v>
          </cell>
          <cell r="D1987" t="str">
            <v>Full Size GM (15"&gt; Gamer GPU)</v>
          </cell>
          <cell r="E1987" t="str">
            <v>Consumer</v>
          </cell>
          <cell r="F1987" t="str">
            <v>Intel</v>
          </cell>
          <cell r="G1987" t="str">
            <v>Coffee Lake</v>
          </cell>
          <cell r="H1987" t="str">
            <v>GTX1050/GTX1050 Ti</v>
          </cell>
          <cell r="I1987">
            <v>15</v>
          </cell>
          <cell r="J1987" t="str">
            <v>1920x1080</v>
          </cell>
          <cell r="L1987" t="str">
            <v>Standard</v>
          </cell>
          <cell r="M1987" t="str">
            <v>_1</v>
          </cell>
          <cell r="Q1987">
            <v>1</v>
          </cell>
          <cell r="T1987">
            <v>1</v>
          </cell>
          <cell r="X1987">
            <v>1</v>
          </cell>
          <cell r="AG1987">
            <v>1</v>
          </cell>
          <cell r="AH1987">
            <v>1</v>
          </cell>
        </row>
        <row r="1988">
          <cell r="C1988" t="str">
            <v>MSI GF65C</v>
          </cell>
          <cell r="D1988" t="str">
            <v>Full Size GM (15"&gt; Gamer GPU)</v>
          </cell>
          <cell r="E1988" t="str">
            <v>Consumer</v>
          </cell>
          <cell r="F1988" t="str">
            <v>Intel</v>
          </cell>
          <cell r="G1988" t="str">
            <v>Coffee Lake</v>
          </cell>
          <cell r="H1988" t="str">
            <v>RTX2060</v>
          </cell>
          <cell r="I1988">
            <v>15</v>
          </cell>
          <cell r="J1988" t="str">
            <v>1920x1080</v>
          </cell>
          <cell r="L1988" t="str">
            <v>Standard</v>
          </cell>
          <cell r="M1988" t="str">
            <v>_6</v>
          </cell>
          <cell r="Q1988">
            <v>1</v>
          </cell>
          <cell r="T1988">
            <v>1</v>
          </cell>
          <cell r="X1988">
            <v>1</v>
          </cell>
          <cell r="AG1988">
            <v>1</v>
          </cell>
        </row>
        <row r="1989">
          <cell r="C1989" t="str">
            <v>MSI GF65CML 10U</v>
          </cell>
          <cell r="D1989" t="str">
            <v>Full Size GM (15"&gt; Gamer GPU)</v>
          </cell>
          <cell r="E1989" t="str">
            <v>Consumer</v>
          </cell>
          <cell r="F1989" t="str">
            <v>Intel</v>
          </cell>
          <cell r="G1989" t="str">
            <v>Comet Lake-H</v>
          </cell>
          <cell r="H1989" t="str">
            <v>RTX3060</v>
          </cell>
          <cell r="I1989">
            <v>15</v>
          </cell>
          <cell r="J1989" t="str">
            <v>1920x1080</v>
          </cell>
          <cell r="L1989" t="str">
            <v>Standard</v>
          </cell>
          <cell r="M1989" t="str">
            <v>_14</v>
          </cell>
          <cell r="Q1989">
            <v>1</v>
          </cell>
          <cell r="T1989">
            <v>1</v>
          </cell>
          <cell r="X1989">
            <v>1</v>
          </cell>
          <cell r="AG1989">
            <v>1</v>
          </cell>
        </row>
        <row r="1990">
          <cell r="C1990" t="str">
            <v>MSI GF72C</v>
          </cell>
          <cell r="D1990" t="str">
            <v>Full Size GM (15"&gt; Gamer GPU)</v>
          </cell>
          <cell r="E1990" t="str">
            <v>Consumer</v>
          </cell>
          <cell r="F1990" t="str">
            <v>Intel</v>
          </cell>
          <cell r="G1990" t="str">
            <v>Coffee Lake</v>
          </cell>
          <cell r="H1990" t="str">
            <v>GTX1050 Ti/GTX1060</v>
          </cell>
          <cell r="I1990">
            <v>17</v>
          </cell>
          <cell r="J1990" t="str">
            <v>1920x1080</v>
          </cell>
          <cell r="L1990" t="str">
            <v>Standard</v>
          </cell>
          <cell r="M1990" t="str">
            <v>_1</v>
          </cell>
          <cell r="Q1990">
            <v>1</v>
          </cell>
          <cell r="T1990">
            <v>1</v>
          </cell>
          <cell r="Y1990">
            <v>1</v>
          </cell>
          <cell r="AG1990">
            <v>1</v>
          </cell>
          <cell r="AH1990">
            <v>1</v>
          </cell>
        </row>
        <row r="1991">
          <cell r="C1991" t="str">
            <v>MSI GF72CML</v>
          </cell>
          <cell r="D1991" t="str">
            <v>Full Size GM (15"&gt; Gamer GPU)</v>
          </cell>
          <cell r="E1991" t="str">
            <v>Consumer</v>
          </cell>
          <cell r="F1991" t="str">
            <v>Intel</v>
          </cell>
          <cell r="G1991" t="str">
            <v>Comet Lake-H</v>
          </cell>
          <cell r="H1991" t="str">
            <v>GTX1660</v>
          </cell>
          <cell r="I1991">
            <v>17</v>
          </cell>
          <cell r="J1991" t="str">
            <v>1920x1080</v>
          </cell>
          <cell r="L1991" t="str">
            <v>Standard</v>
          </cell>
          <cell r="M1991" t="str">
            <v>_6</v>
          </cell>
          <cell r="N1991" t="str">
            <v>6 20</v>
          </cell>
          <cell r="Q1991">
            <v>1</v>
          </cell>
          <cell r="T1991">
            <v>1</v>
          </cell>
          <cell r="Y1991">
            <v>1</v>
          </cell>
          <cell r="AG1991">
            <v>1</v>
          </cell>
          <cell r="AH1991">
            <v>1</v>
          </cell>
        </row>
        <row r="1992">
          <cell r="C1992" t="str">
            <v>MSI GF75C</v>
          </cell>
          <cell r="D1992" t="str">
            <v>Full Size GM (15"&gt; Gamer GPU)</v>
          </cell>
          <cell r="E1992" t="str">
            <v>Consumer</v>
          </cell>
          <cell r="F1992" t="str">
            <v>Intel</v>
          </cell>
          <cell r="G1992" t="str">
            <v>Coffee Lake</v>
          </cell>
          <cell r="H1992" t="str">
            <v>GTX1050</v>
          </cell>
          <cell r="I1992">
            <v>17</v>
          </cell>
          <cell r="J1992" t="str">
            <v>1920x1080</v>
          </cell>
          <cell r="L1992" t="str">
            <v>Standard</v>
          </cell>
          <cell r="M1992" t="str">
            <v>_1</v>
          </cell>
          <cell r="Q1992">
            <v>1</v>
          </cell>
          <cell r="T1992">
            <v>1</v>
          </cell>
          <cell r="Y1992">
            <v>1</v>
          </cell>
          <cell r="AG1992">
            <v>1</v>
          </cell>
          <cell r="AH1992">
            <v>1</v>
          </cell>
        </row>
        <row r="1993">
          <cell r="C1993" t="str">
            <v>MSI GF75CML</v>
          </cell>
          <cell r="D1993" t="str">
            <v>Full Size GM (15"&gt; Gamer GPU)</v>
          </cell>
          <cell r="E1993" t="str">
            <v>Consumer</v>
          </cell>
          <cell r="F1993" t="str">
            <v>Intel</v>
          </cell>
          <cell r="G1993" t="str">
            <v>Comet Lake-H</v>
          </cell>
          <cell r="H1993" t="str">
            <v>GTX1660</v>
          </cell>
          <cell r="I1993">
            <v>17</v>
          </cell>
          <cell r="J1993" t="str">
            <v>1920x1080</v>
          </cell>
          <cell r="L1993" t="str">
            <v>Standard</v>
          </cell>
          <cell r="M1993" t="str">
            <v>_8</v>
          </cell>
          <cell r="N1993" t="str">
            <v>8 20</v>
          </cell>
          <cell r="Q1993">
            <v>1</v>
          </cell>
          <cell r="T1993">
            <v>1</v>
          </cell>
          <cell r="Y1993">
            <v>1</v>
          </cell>
          <cell r="AG1993">
            <v>1</v>
          </cell>
          <cell r="AH1993">
            <v>1</v>
          </cell>
        </row>
        <row r="1994">
          <cell r="C1994" t="str">
            <v>MSI GF75CML 10U</v>
          </cell>
          <cell r="D1994" t="str">
            <v>Full Size GM (15"&gt; Gamer GPU)</v>
          </cell>
          <cell r="E1994" t="str">
            <v>Consumer</v>
          </cell>
          <cell r="F1994" t="str">
            <v>Intel</v>
          </cell>
          <cell r="G1994" t="str">
            <v>Comet Lake-H</v>
          </cell>
          <cell r="H1994" t="str">
            <v>RTX3060</v>
          </cell>
          <cell r="I1994">
            <v>17</v>
          </cell>
          <cell r="J1994" t="str">
            <v>1920x1080</v>
          </cell>
          <cell r="L1994" t="str">
            <v>Standard</v>
          </cell>
          <cell r="M1994" t="str">
            <v>_14</v>
          </cell>
          <cell r="Q1994">
            <v>1</v>
          </cell>
          <cell r="T1994">
            <v>1</v>
          </cell>
          <cell r="Y1994">
            <v>1</v>
          </cell>
          <cell r="AG1994">
            <v>1</v>
          </cell>
        </row>
        <row r="1995">
          <cell r="C1995" t="str">
            <v>MSI GL62</v>
          </cell>
          <cell r="D1995" t="str">
            <v>Full Size GM (15"&gt; Gamer GPU)</v>
          </cell>
          <cell r="E1995" t="str">
            <v>Consumer</v>
          </cell>
          <cell r="F1995" t="str">
            <v>Intel</v>
          </cell>
          <cell r="G1995" t="str">
            <v>Skylake</v>
          </cell>
          <cell r="H1995" t="str">
            <v>GTX950</v>
          </cell>
          <cell r="I1995">
            <v>15</v>
          </cell>
          <cell r="J1995" t="str">
            <v>1920x1080</v>
          </cell>
          <cell r="L1995" t="str">
            <v>Standard</v>
          </cell>
          <cell r="M1995" t="str">
            <v>_1</v>
          </cell>
          <cell r="P1995">
            <v>1</v>
          </cell>
          <cell r="T1995">
            <v>1</v>
          </cell>
          <cell r="X1995">
            <v>1</v>
          </cell>
          <cell r="AG1995">
            <v>1</v>
          </cell>
          <cell r="AH1995">
            <v>1</v>
          </cell>
        </row>
        <row r="1996">
          <cell r="C1996" t="str">
            <v>MSI GL62K</v>
          </cell>
          <cell r="D1996" t="str">
            <v>Full Size GM (15"&gt; Gamer GPU)</v>
          </cell>
          <cell r="E1996" t="str">
            <v>Consumer</v>
          </cell>
          <cell r="F1996" t="str">
            <v>Intel</v>
          </cell>
          <cell r="G1996" t="str">
            <v>Kaby Lake</v>
          </cell>
          <cell r="H1996" t="str">
            <v>GTX1050</v>
          </cell>
          <cell r="I1996">
            <v>15</v>
          </cell>
          <cell r="J1996" t="str">
            <v>1920x1080</v>
          </cell>
          <cell r="L1996" t="str">
            <v>Standard</v>
          </cell>
          <cell r="M1996" t="str">
            <v>_1</v>
          </cell>
          <cell r="P1996">
            <v>1</v>
          </cell>
          <cell r="T1996">
            <v>1</v>
          </cell>
          <cell r="X1996">
            <v>1</v>
          </cell>
          <cell r="AG1996">
            <v>1</v>
          </cell>
          <cell r="AH1996">
            <v>1</v>
          </cell>
        </row>
        <row r="1997">
          <cell r="C1997" t="str">
            <v>MSI GL63C</v>
          </cell>
          <cell r="D1997" t="str">
            <v>Full Size GM (15"&gt; Gamer GPU)</v>
          </cell>
          <cell r="E1997" t="str">
            <v>Consumer</v>
          </cell>
          <cell r="F1997" t="str">
            <v>Intel</v>
          </cell>
          <cell r="G1997" t="str">
            <v>Coffee Lake</v>
          </cell>
          <cell r="H1997" t="str">
            <v>GTX1050/GTX1050 Ti</v>
          </cell>
          <cell r="I1997">
            <v>15</v>
          </cell>
          <cell r="J1997" t="str">
            <v>1920x1080</v>
          </cell>
          <cell r="L1997" t="str">
            <v>Standard</v>
          </cell>
          <cell r="M1997" t="str">
            <v>_1</v>
          </cell>
          <cell r="Q1997">
            <v>1</v>
          </cell>
          <cell r="T1997">
            <v>1</v>
          </cell>
          <cell r="X1997">
            <v>1</v>
          </cell>
          <cell r="AG1997">
            <v>1</v>
          </cell>
          <cell r="AH1997">
            <v>1</v>
          </cell>
        </row>
        <row r="1998">
          <cell r="C1998" t="str">
            <v>MSI GL65C</v>
          </cell>
          <cell r="D1998" t="str">
            <v>Full Size GM (15"&gt; Gamer GPU)</v>
          </cell>
          <cell r="E1998" t="str">
            <v>Consumer</v>
          </cell>
          <cell r="F1998" t="str">
            <v>Intel</v>
          </cell>
          <cell r="G1998" t="str">
            <v>Coffee Lake</v>
          </cell>
          <cell r="H1998" t="str">
            <v>GTX1650/1660</v>
          </cell>
          <cell r="I1998">
            <v>15</v>
          </cell>
          <cell r="J1998" t="str">
            <v>1920x1080</v>
          </cell>
          <cell r="L1998" t="str">
            <v>Standard</v>
          </cell>
          <cell r="M1998" t="str">
            <v>_1</v>
          </cell>
          <cell r="Q1998">
            <v>1</v>
          </cell>
          <cell r="T1998">
            <v>1</v>
          </cell>
          <cell r="X1998">
            <v>1</v>
          </cell>
          <cell r="AG1998">
            <v>1</v>
          </cell>
          <cell r="AH1998">
            <v>1</v>
          </cell>
        </row>
        <row r="1999">
          <cell r="C1999" t="str">
            <v>MSI GL65CML</v>
          </cell>
          <cell r="D1999" t="str">
            <v>Full Size GM (15"&gt; Gamer GPU)</v>
          </cell>
          <cell r="E1999" t="str">
            <v>Consumer</v>
          </cell>
          <cell r="F1999" t="str">
            <v>Intel</v>
          </cell>
          <cell r="G1999" t="str">
            <v>Comet Lake-H</v>
          </cell>
          <cell r="H1999" t="str">
            <v>GTX1650/GTX1660</v>
          </cell>
          <cell r="I1999">
            <v>15</v>
          </cell>
          <cell r="J1999" t="str">
            <v>1920x1080</v>
          </cell>
          <cell r="L1999" t="str">
            <v>Standard</v>
          </cell>
          <cell r="M1999" t="str">
            <v>_5</v>
          </cell>
          <cell r="N1999" t="str">
            <v>5 20</v>
          </cell>
          <cell r="Q1999">
            <v>1</v>
          </cell>
          <cell r="T1999">
            <v>1</v>
          </cell>
          <cell r="X1999">
            <v>1</v>
          </cell>
          <cell r="AG1999">
            <v>1</v>
          </cell>
          <cell r="AH1999">
            <v>1</v>
          </cell>
        </row>
        <row r="2000">
          <cell r="C2000" t="str">
            <v>MSI GL72</v>
          </cell>
          <cell r="D2000" t="str">
            <v>Full Size GM (15"&gt; Gamer GPU)</v>
          </cell>
          <cell r="E2000" t="str">
            <v>Consumer</v>
          </cell>
          <cell r="F2000" t="str">
            <v>Intel</v>
          </cell>
          <cell r="G2000" t="str">
            <v>Skylake</v>
          </cell>
          <cell r="H2000" t="str">
            <v>GTX950</v>
          </cell>
          <cell r="I2000">
            <v>17</v>
          </cell>
          <cell r="J2000" t="str">
            <v>1920x1080</v>
          </cell>
          <cell r="L2000" t="str">
            <v>Standard</v>
          </cell>
          <cell r="M2000" t="str">
            <v>_1</v>
          </cell>
          <cell r="P2000">
            <v>1</v>
          </cell>
          <cell r="T2000">
            <v>1</v>
          </cell>
          <cell r="Y2000">
            <v>1</v>
          </cell>
          <cell r="AG2000">
            <v>1</v>
          </cell>
          <cell r="AH2000">
            <v>1</v>
          </cell>
        </row>
        <row r="2001">
          <cell r="C2001" t="str">
            <v>MSI GL72K</v>
          </cell>
          <cell r="D2001" t="str">
            <v>Full Size GM (15"&gt; Gamer GPU)</v>
          </cell>
          <cell r="E2001" t="str">
            <v>Consumer</v>
          </cell>
          <cell r="F2001" t="str">
            <v>Intel</v>
          </cell>
          <cell r="G2001" t="str">
            <v>Kaby Lake</v>
          </cell>
          <cell r="H2001" t="str">
            <v>GTX960/GTX1050</v>
          </cell>
          <cell r="I2001">
            <v>17</v>
          </cell>
          <cell r="J2001" t="str">
            <v>1920x1080</v>
          </cell>
          <cell r="L2001" t="str">
            <v>Standard</v>
          </cell>
          <cell r="M2001" t="str">
            <v>_1</v>
          </cell>
          <cell r="P2001">
            <v>1</v>
          </cell>
          <cell r="T2001">
            <v>1</v>
          </cell>
          <cell r="Y2001">
            <v>1</v>
          </cell>
          <cell r="AG2001">
            <v>1</v>
          </cell>
          <cell r="AH2001">
            <v>1</v>
          </cell>
        </row>
        <row r="2002">
          <cell r="C2002" t="str">
            <v>MSI GL73C</v>
          </cell>
          <cell r="D2002" t="str">
            <v>Full Size GM (15"&gt; Gamer GPU)</v>
          </cell>
          <cell r="E2002" t="str">
            <v>Consumer</v>
          </cell>
          <cell r="F2002" t="str">
            <v>Intel</v>
          </cell>
          <cell r="G2002" t="str">
            <v>Coffee Lake</v>
          </cell>
          <cell r="H2002" t="str">
            <v>GTX1050/GTX1050 Ti</v>
          </cell>
          <cell r="I2002">
            <v>17</v>
          </cell>
          <cell r="J2002" t="str">
            <v>1920x1080</v>
          </cell>
          <cell r="L2002" t="str">
            <v>Standard</v>
          </cell>
          <cell r="M2002" t="str">
            <v>_1</v>
          </cell>
          <cell r="Q2002">
            <v>1</v>
          </cell>
          <cell r="T2002">
            <v>1</v>
          </cell>
          <cell r="Y2002">
            <v>1</v>
          </cell>
          <cell r="AG2002">
            <v>1</v>
          </cell>
          <cell r="AH2002">
            <v>1</v>
          </cell>
        </row>
        <row r="2003">
          <cell r="C2003" t="str">
            <v>MSI GL75C</v>
          </cell>
          <cell r="D2003" t="str">
            <v>Full Size GM (15"&gt; Gamer GPU)</v>
          </cell>
          <cell r="E2003" t="str">
            <v>Consumer</v>
          </cell>
          <cell r="F2003" t="str">
            <v>Intel</v>
          </cell>
          <cell r="G2003" t="str">
            <v>Coffee Lake</v>
          </cell>
          <cell r="H2003" t="str">
            <v>GTX1650/GTX1660/RTX2060</v>
          </cell>
          <cell r="I2003">
            <v>17</v>
          </cell>
          <cell r="J2003" t="str">
            <v>1920x1080</v>
          </cell>
          <cell r="L2003" t="str">
            <v>Standard</v>
          </cell>
          <cell r="M2003" t="str">
            <v>_1</v>
          </cell>
          <cell r="Q2003">
            <v>1</v>
          </cell>
          <cell r="T2003">
            <v>1</v>
          </cell>
          <cell r="Y2003">
            <v>1</v>
          </cell>
          <cell r="AG2003">
            <v>1</v>
          </cell>
          <cell r="AH2003">
            <v>1</v>
          </cell>
        </row>
        <row r="2004">
          <cell r="C2004" t="str">
            <v>MSI GL75CML</v>
          </cell>
          <cell r="D2004" t="str">
            <v>Full Size GM (15"&gt; Gamer GPU)</v>
          </cell>
          <cell r="E2004" t="str">
            <v>Consumer</v>
          </cell>
          <cell r="F2004" t="str">
            <v>Intel</v>
          </cell>
          <cell r="G2004" t="str">
            <v>Comet Lake</v>
          </cell>
          <cell r="H2004" t="str">
            <v>GTX1650/GTX1660</v>
          </cell>
          <cell r="I2004">
            <v>17</v>
          </cell>
          <cell r="J2004" t="str">
            <v>1920x1080</v>
          </cell>
          <cell r="L2004" t="str">
            <v>Standard</v>
          </cell>
          <cell r="M2004" t="str">
            <v>_5</v>
          </cell>
          <cell r="N2004" t="str">
            <v>5 20</v>
          </cell>
          <cell r="P2004">
            <v>1</v>
          </cell>
          <cell r="T2004">
            <v>1</v>
          </cell>
          <cell r="Y2004">
            <v>1</v>
          </cell>
          <cell r="AG2004">
            <v>1</v>
          </cell>
          <cell r="AH2004">
            <v>1</v>
          </cell>
        </row>
        <row r="2005">
          <cell r="C2005" t="str">
            <v>MSI GP62C</v>
          </cell>
          <cell r="D2005" t="str">
            <v>Full Size GM (15"&gt; Gamer GPU)</v>
          </cell>
          <cell r="E2005" t="str">
            <v>Consumer</v>
          </cell>
          <cell r="F2005" t="str">
            <v>Intel</v>
          </cell>
          <cell r="G2005" t="str">
            <v>Coffee Lake</v>
          </cell>
          <cell r="H2005" t="str">
            <v>GTX1050/GTX1050 Ti</v>
          </cell>
          <cell r="I2005">
            <v>15</v>
          </cell>
          <cell r="J2005" t="str">
            <v>1920x1080</v>
          </cell>
          <cell r="L2005" t="str">
            <v>Standard</v>
          </cell>
          <cell r="M2005" t="str">
            <v>_1</v>
          </cell>
          <cell r="Q2005">
            <v>1</v>
          </cell>
          <cell r="T2005">
            <v>1</v>
          </cell>
          <cell r="X2005">
            <v>1</v>
          </cell>
          <cell r="AG2005">
            <v>1</v>
          </cell>
          <cell r="AH2005">
            <v>1</v>
          </cell>
        </row>
        <row r="2006">
          <cell r="C2006" t="str">
            <v>MSI GP62K</v>
          </cell>
          <cell r="D2006" t="str">
            <v>Full Size GM (15"&gt; Gamer GPU)</v>
          </cell>
          <cell r="E2006" t="str">
            <v>Consumer</v>
          </cell>
          <cell r="F2006" t="str">
            <v>Intel</v>
          </cell>
          <cell r="G2006" t="str">
            <v>Kaby Lake</v>
          </cell>
          <cell r="H2006" t="str">
            <v>GTX1050</v>
          </cell>
          <cell r="I2006">
            <v>15</v>
          </cell>
          <cell r="J2006" t="str">
            <v>1920x1080</v>
          </cell>
          <cell r="L2006" t="str">
            <v>Standard</v>
          </cell>
          <cell r="M2006" t="str">
            <v>_1</v>
          </cell>
          <cell r="P2006">
            <v>1</v>
          </cell>
          <cell r="T2006">
            <v>1</v>
          </cell>
          <cell r="X2006">
            <v>1</v>
          </cell>
          <cell r="AG2006">
            <v>1</v>
          </cell>
          <cell r="AH2006">
            <v>1</v>
          </cell>
        </row>
        <row r="2007">
          <cell r="C2007" t="str">
            <v>MSI GP62M</v>
          </cell>
          <cell r="D2007" t="str">
            <v>Full Size GM (15"&gt; Gamer GPU)</v>
          </cell>
          <cell r="E2007" t="str">
            <v>Consumer</v>
          </cell>
          <cell r="F2007" t="str">
            <v>Intel</v>
          </cell>
          <cell r="G2007" t="str">
            <v>Skylake</v>
          </cell>
          <cell r="H2007" t="str">
            <v>GTX1060</v>
          </cell>
          <cell r="I2007">
            <v>15</v>
          </cell>
          <cell r="J2007" t="str">
            <v>1920x1080</v>
          </cell>
          <cell r="L2007" t="str">
            <v>Standard</v>
          </cell>
          <cell r="M2007" t="str">
            <v>_1</v>
          </cell>
          <cell r="P2007">
            <v>1</v>
          </cell>
          <cell r="T2007">
            <v>1</v>
          </cell>
          <cell r="X2007">
            <v>1</v>
          </cell>
          <cell r="AG2007">
            <v>1</v>
          </cell>
          <cell r="AH2007">
            <v>1</v>
          </cell>
        </row>
        <row r="2008">
          <cell r="C2008" t="str">
            <v>MSI GP62S</v>
          </cell>
          <cell r="D2008" t="str">
            <v>Full Size GM (15"&gt; Gamer GPU)</v>
          </cell>
          <cell r="E2008" t="str">
            <v>Consumer</v>
          </cell>
          <cell r="F2008" t="str">
            <v>Intel</v>
          </cell>
          <cell r="G2008" t="str">
            <v>Skylake</v>
          </cell>
          <cell r="H2008" t="str">
            <v>GTX950</v>
          </cell>
          <cell r="I2008">
            <v>15</v>
          </cell>
          <cell r="J2008" t="str">
            <v>1920x1080</v>
          </cell>
          <cell r="L2008" t="str">
            <v>Standard</v>
          </cell>
          <cell r="M2008" t="str">
            <v>_1</v>
          </cell>
          <cell r="P2008">
            <v>1</v>
          </cell>
          <cell r="T2008">
            <v>1</v>
          </cell>
          <cell r="X2008">
            <v>1</v>
          </cell>
          <cell r="AG2008">
            <v>1</v>
          </cell>
          <cell r="AH2008">
            <v>1</v>
          </cell>
        </row>
        <row r="2009">
          <cell r="C2009" t="str">
            <v>MSI GP63C</v>
          </cell>
          <cell r="D2009" t="str">
            <v>Full Size GM (15"&gt; Gamer GPU)</v>
          </cell>
          <cell r="E2009" t="str">
            <v>Consumer</v>
          </cell>
          <cell r="F2009" t="str">
            <v>Intel</v>
          </cell>
          <cell r="G2009" t="str">
            <v>Coffee Lake</v>
          </cell>
          <cell r="H2009" t="str">
            <v>GTX1060</v>
          </cell>
          <cell r="I2009">
            <v>15</v>
          </cell>
          <cell r="J2009" t="str">
            <v>1920x1080</v>
          </cell>
          <cell r="L2009" t="str">
            <v>Standard</v>
          </cell>
          <cell r="M2009" t="str">
            <v>_1</v>
          </cell>
          <cell r="Q2009">
            <v>1</v>
          </cell>
          <cell r="T2009">
            <v>1</v>
          </cell>
          <cell r="X2009">
            <v>1</v>
          </cell>
          <cell r="AG2009">
            <v>1</v>
          </cell>
          <cell r="AH2009">
            <v>1</v>
          </cell>
        </row>
        <row r="2010">
          <cell r="C2010" t="str">
            <v>MSI GP65C</v>
          </cell>
          <cell r="D2010" t="str">
            <v>Full Size GM (15"&gt; Gamer GPU)</v>
          </cell>
          <cell r="E2010" t="str">
            <v>Consumer</v>
          </cell>
          <cell r="F2010" t="str">
            <v>Intel</v>
          </cell>
          <cell r="G2010" t="str">
            <v>Coffee Lake</v>
          </cell>
          <cell r="H2010" t="str">
            <v>GTX1660</v>
          </cell>
          <cell r="I2010">
            <v>15</v>
          </cell>
          <cell r="J2010" t="str">
            <v>1920x1080</v>
          </cell>
          <cell r="L2010" t="str">
            <v>Standard</v>
          </cell>
          <cell r="M2010" t="str">
            <v>_1</v>
          </cell>
          <cell r="Q2010">
            <v>1</v>
          </cell>
          <cell r="T2010">
            <v>1</v>
          </cell>
          <cell r="X2010">
            <v>1</v>
          </cell>
          <cell r="AG2010">
            <v>1</v>
          </cell>
          <cell r="AH2010">
            <v>1</v>
          </cell>
        </row>
        <row r="2011">
          <cell r="C2011" t="str">
            <v>MSI GP65CML</v>
          </cell>
          <cell r="D2011" t="str">
            <v>Full Size GM (15"&gt; Gamer GPU)</v>
          </cell>
          <cell r="E2011" t="str">
            <v>Consumer</v>
          </cell>
          <cell r="F2011" t="str">
            <v>Intel</v>
          </cell>
          <cell r="G2011" t="str">
            <v>Comet Lake-H</v>
          </cell>
          <cell r="H2011" t="str">
            <v>RTX2070</v>
          </cell>
          <cell r="I2011">
            <v>15</v>
          </cell>
          <cell r="J2011" t="str">
            <v>1920x1080</v>
          </cell>
          <cell r="L2011" t="str">
            <v>Standard</v>
          </cell>
          <cell r="M2011" t="str">
            <v>_6</v>
          </cell>
          <cell r="Q2011">
            <v>1</v>
          </cell>
          <cell r="T2011">
            <v>1</v>
          </cell>
          <cell r="X2011">
            <v>1</v>
          </cell>
          <cell r="AG2011">
            <v>1</v>
          </cell>
          <cell r="AH2011">
            <v>1</v>
          </cell>
        </row>
        <row r="2012">
          <cell r="C2012" t="str">
            <v>MSI GP66CML 10U</v>
          </cell>
          <cell r="D2012" t="str">
            <v>Full Size GM (15"&gt; Gamer GPU)</v>
          </cell>
          <cell r="E2012" t="str">
            <v>Consumer</v>
          </cell>
          <cell r="F2012" t="str">
            <v>Intel</v>
          </cell>
          <cell r="G2012" t="str">
            <v>Comet Lake-H</v>
          </cell>
          <cell r="H2012" t="str">
            <v>RTX3070</v>
          </cell>
          <cell r="I2012">
            <v>15</v>
          </cell>
          <cell r="J2012" t="str">
            <v>1920x1080</v>
          </cell>
          <cell r="L2012" t="str">
            <v>Standard</v>
          </cell>
          <cell r="M2012" t="str">
            <v>_14</v>
          </cell>
          <cell r="Q2012">
            <v>1</v>
          </cell>
          <cell r="T2012">
            <v>1</v>
          </cell>
          <cell r="X2012">
            <v>1</v>
          </cell>
          <cell r="AG2012">
            <v>1</v>
          </cell>
        </row>
        <row r="2013">
          <cell r="C2013" t="str">
            <v>MSI GP72K</v>
          </cell>
          <cell r="D2013" t="str">
            <v>Full Size GM (15"&gt; Gamer GPU)</v>
          </cell>
          <cell r="E2013" t="str">
            <v>Consumer</v>
          </cell>
          <cell r="F2013" t="str">
            <v>Intel</v>
          </cell>
          <cell r="G2013" t="str">
            <v>Kaby Lake</v>
          </cell>
          <cell r="H2013" t="str">
            <v>GTX1050</v>
          </cell>
          <cell r="I2013">
            <v>17</v>
          </cell>
          <cell r="J2013" t="str">
            <v>1920x1080</v>
          </cell>
          <cell r="L2013" t="str">
            <v>Standard</v>
          </cell>
          <cell r="M2013" t="str">
            <v>_1</v>
          </cell>
          <cell r="P2013">
            <v>1</v>
          </cell>
          <cell r="T2013">
            <v>1</v>
          </cell>
          <cell r="Y2013">
            <v>1</v>
          </cell>
          <cell r="AG2013">
            <v>1</v>
          </cell>
          <cell r="AH2013">
            <v>1</v>
          </cell>
        </row>
        <row r="2014">
          <cell r="C2014" t="str">
            <v>MSI GP72S</v>
          </cell>
          <cell r="D2014" t="str">
            <v>Full Size GM (15"&gt; Gamer GPU)</v>
          </cell>
          <cell r="E2014" t="str">
            <v>Consumer</v>
          </cell>
          <cell r="F2014" t="str">
            <v>Intel</v>
          </cell>
          <cell r="G2014" t="str">
            <v>Skylake</v>
          </cell>
          <cell r="H2014" t="str">
            <v>GTX950</v>
          </cell>
          <cell r="I2014">
            <v>17</v>
          </cell>
          <cell r="J2014" t="str">
            <v>1920x1080</v>
          </cell>
          <cell r="L2014" t="str">
            <v>Standard</v>
          </cell>
          <cell r="M2014" t="str">
            <v>_1</v>
          </cell>
          <cell r="P2014">
            <v>1</v>
          </cell>
          <cell r="T2014">
            <v>1</v>
          </cell>
          <cell r="Y2014">
            <v>1</v>
          </cell>
          <cell r="AG2014">
            <v>1</v>
          </cell>
          <cell r="AH2014">
            <v>1</v>
          </cell>
        </row>
        <row r="2015">
          <cell r="C2015" t="str">
            <v>MSI GP73C</v>
          </cell>
          <cell r="D2015" t="str">
            <v>Full Size GM (15"&gt; Gamer GPU)</v>
          </cell>
          <cell r="E2015" t="str">
            <v>Consumer</v>
          </cell>
          <cell r="F2015" t="str">
            <v>Intel</v>
          </cell>
          <cell r="G2015" t="str">
            <v>Coffee Lake</v>
          </cell>
          <cell r="H2015" t="str">
            <v>GTX1060</v>
          </cell>
          <cell r="I2015">
            <v>17</v>
          </cell>
          <cell r="J2015" t="str">
            <v>1920x1080</v>
          </cell>
          <cell r="L2015" t="str">
            <v>Standard</v>
          </cell>
          <cell r="M2015" t="str">
            <v>_1</v>
          </cell>
          <cell r="Q2015">
            <v>1</v>
          </cell>
          <cell r="T2015">
            <v>1</v>
          </cell>
          <cell r="Y2015">
            <v>1</v>
          </cell>
          <cell r="AG2015">
            <v>1</v>
          </cell>
          <cell r="AH2015">
            <v>1</v>
          </cell>
        </row>
        <row r="2016">
          <cell r="C2016" t="str">
            <v>MSI GP75C</v>
          </cell>
          <cell r="D2016" t="str">
            <v>Full Size GM (15"&gt; Gamer GPU)</v>
          </cell>
          <cell r="E2016" t="str">
            <v>Consumer</v>
          </cell>
          <cell r="F2016" t="str">
            <v>Intel</v>
          </cell>
          <cell r="G2016" t="str">
            <v>Coffee Lake</v>
          </cell>
          <cell r="H2016" t="str">
            <v>GTX1660</v>
          </cell>
          <cell r="I2016">
            <v>17</v>
          </cell>
          <cell r="J2016" t="str">
            <v>1920x1080</v>
          </cell>
          <cell r="L2016" t="str">
            <v>Standard</v>
          </cell>
          <cell r="M2016" t="str">
            <v>_1</v>
          </cell>
          <cell r="Q2016">
            <v>1</v>
          </cell>
          <cell r="T2016">
            <v>1</v>
          </cell>
          <cell r="Y2016">
            <v>1</v>
          </cell>
          <cell r="AG2016">
            <v>1</v>
          </cell>
          <cell r="AH2016">
            <v>1</v>
          </cell>
        </row>
        <row r="2017">
          <cell r="C2017" t="str">
            <v>MSI GP75CML</v>
          </cell>
          <cell r="D2017" t="str">
            <v>Full Size GM (15"&gt; Gamer GPU)</v>
          </cell>
          <cell r="E2017" t="str">
            <v>Consumer</v>
          </cell>
          <cell r="F2017" t="str">
            <v>Intel</v>
          </cell>
          <cell r="G2017" t="str">
            <v>Comet Lake-H</v>
          </cell>
          <cell r="H2017" t="str">
            <v>RTX2070</v>
          </cell>
          <cell r="I2017">
            <v>17</v>
          </cell>
          <cell r="J2017" t="str">
            <v>1920x1080</v>
          </cell>
          <cell r="L2017" t="str">
            <v>Standard</v>
          </cell>
          <cell r="M2017" t="str">
            <v>_6</v>
          </cell>
          <cell r="Q2017">
            <v>1</v>
          </cell>
          <cell r="T2017">
            <v>1</v>
          </cell>
          <cell r="Y2017">
            <v>1</v>
          </cell>
          <cell r="AG2017">
            <v>1</v>
          </cell>
        </row>
        <row r="2018">
          <cell r="C2018" t="str">
            <v>MSI GP76CML 10U</v>
          </cell>
          <cell r="D2018" t="str">
            <v>Full Size GM (15"&gt; Gamer GPU)</v>
          </cell>
          <cell r="E2018" t="str">
            <v>Consumer</v>
          </cell>
          <cell r="F2018" t="str">
            <v>Intel</v>
          </cell>
          <cell r="G2018" t="str">
            <v>Comet Lake-H</v>
          </cell>
          <cell r="H2018" t="str">
            <v>RTX3060/RTX3070</v>
          </cell>
          <cell r="I2018">
            <v>17</v>
          </cell>
          <cell r="J2018" t="str">
            <v>1920x1080</v>
          </cell>
          <cell r="L2018" t="str">
            <v>Standard</v>
          </cell>
          <cell r="M2018" t="str">
            <v>_14</v>
          </cell>
          <cell r="Q2018">
            <v>1</v>
          </cell>
          <cell r="T2018">
            <v>1</v>
          </cell>
          <cell r="Y2018">
            <v>1</v>
          </cell>
          <cell r="AG2018">
            <v>1</v>
          </cell>
        </row>
        <row r="2019">
          <cell r="C2019" t="str">
            <v>MSI GS32</v>
          </cell>
          <cell r="D2019" t="str">
            <v>Light (13"-14")</v>
          </cell>
          <cell r="E2019" t="str">
            <v>Consumer</v>
          </cell>
          <cell r="F2019" t="str">
            <v>Intel</v>
          </cell>
          <cell r="G2019" t="str">
            <v>Kaby Lake</v>
          </cell>
          <cell r="H2019" t="str">
            <v>GTX950</v>
          </cell>
          <cell r="I2019">
            <v>13</v>
          </cell>
          <cell r="J2019" t="str">
            <v>1920x1080</v>
          </cell>
          <cell r="L2019" t="str">
            <v>Standard</v>
          </cell>
          <cell r="M2019" t="str">
            <v>_1</v>
          </cell>
          <cell r="P2019">
            <v>1</v>
          </cell>
          <cell r="T2019">
            <v>1</v>
          </cell>
          <cell r="W2019">
            <v>1</v>
          </cell>
          <cell r="AI2019">
            <v>1</v>
          </cell>
        </row>
        <row r="2020">
          <cell r="C2020" t="str">
            <v>MSI GS43K</v>
          </cell>
          <cell r="D2020" t="str">
            <v>Light (13"-14")</v>
          </cell>
          <cell r="E2020" t="str">
            <v>Consumer</v>
          </cell>
          <cell r="F2020" t="str">
            <v>Intel</v>
          </cell>
          <cell r="G2020" t="str">
            <v>Kaby Lake</v>
          </cell>
          <cell r="H2020" t="str">
            <v>GTX1060</v>
          </cell>
          <cell r="I2020">
            <v>14</v>
          </cell>
          <cell r="J2020" t="str">
            <v>1920x1080</v>
          </cell>
          <cell r="L2020" t="str">
            <v>Standard</v>
          </cell>
          <cell r="M2020" t="str">
            <v>_1</v>
          </cell>
          <cell r="P2020">
            <v>1</v>
          </cell>
          <cell r="T2020">
            <v>1</v>
          </cell>
          <cell r="W2020">
            <v>1</v>
          </cell>
          <cell r="AG2020">
            <v>1</v>
          </cell>
          <cell r="AI2020">
            <v>1</v>
          </cell>
        </row>
        <row r="2021">
          <cell r="C2021" t="str">
            <v>MSI GS43V</v>
          </cell>
          <cell r="D2021" t="str">
            <v>Light (13"-14")</v>
          </cell>
          <cell r="E2021" t="str">
            <v>Consumer</v>
          </cell>
          <cell r="F2021" t="str">
            <v>Intel</v>
          </cell>
          <cell r="G2021" t="str">
            <v>Skylake</v>
          </cell>
          <cell r="H2021" t="str">
            <v>GTX1060</v>
          </cell>
          <cell r="I2021">
            <v>14</v>
          </cell>
          <cell r="J2021" t="str">
            <v>1920x1080</v>
          </cell>
          <cell r="L2021" t="str">
            <v>Standard</v>
          </cell>
          <cell r="M2021" t="str">
            <v>_1</v>
          </cell>
          <cell r="P2021">
            <v>1</v>
          </cell>
          <cell r="T2021">
            <v>1</v>
          </cell>
          <cell r="W2021">
            <v>1</v>
          </cell>
          <cell r="AG2021">
            <v>1</v>
          </cell>
          <cell r="AI2021">
            <v>1</v>
          </cell>
        </row>
        <row r="2022">
          <cell r="C2022" t="str">
            <v>MSI GS63C</v>
          </cell>
          <cell r="D2022" t="str">
            <v>Full Size GM (15"&gt; Gamer GPU)</v>
          </cell>
          <cell r="E2022" t="str">
            <v>Consumer</v>
          </cell>
          <cell r="F2022" t="str">
            <v>Intel</v>
          </cell>
          <cell r="G2022" t="str">
            <v>Coffee Lake</v>
          </cell>
          <cell r="H2022" t="str">
            <v>GTX1060</v>
          </cell>
          <cell r="I2022">
            <v>15</v>
          </cell>
          <cell r="J2022" t="str">
            <v>1920x1080/3840x2160</v>
          </cell>
          <cell r="L2022" t="str">
            <v>Standard</v>
          </cell>
          <cell r="M2022" t="str">
            <v>_1</v>
          </cell>
          <cell r="Q2022">
            <v>1</v>
          </cell>
          <cell r="T2022">
            <v>1</v>
          </cell>
          <cell r="X2022">
            <v>1</v>
          </cell>
          <cell r="AG2022">
            <v>1</v>
          </cell>
          <cell r="AH2022">
            <v>1</v>
          </cell>
        </row>
        <row r="2023">
          <cell r="C2023" t="str">
            <v>MSI GS63K</v>
          </cell>
          <cell r="D2023" t="str">
            <v>Full Size GM (15"&gt; Gamer GPU)</v>
          </cell>
          <cell r="E2023" t="str">
            <v>Consumer</v>
          </cell>
          <cell r="F2023" t="str">
            <v>Intel</v>
          </cell>
          <cell r="G2023" t="str">
            <v>Kaby Lake</v>
          </cell>
          <cell r="H2023" t="str">
            <v>GTX1050/GTX1060</v>
          </cell>
          <cell r="I2023">
            <v>15</v>
          </cell>
          <cell r="J2023" t="str">
            <v>1920x1080/3840x2160</v>
          </cell>
          <cell r="L2023" t="str">
            <v>Standard</v>
          </cell>
          <cell r="M2023" t="str">
            <v>_1</v>
          </cell>
          <cell r="P2023">
            <v>1</v>
          </cell>
          <cell r="T2023">
            <v>1</v>
          </cell>
          <cell r="X2023">
            <v>1</v>
          </cell>
          <cell r="AG2023">
            <v>1</v>
          </cell>
          <cell r="AH2023">
            <v>1</v>
          </cell>
        </row>
        <row r="2024">
          <cell r="C2024" t="str">
            <v>MSI GS63V</v>
          </cell>
          <cell r="D2024" t="str">
            <v>Full Size GM (15"&gt; Gamer GPU)</v>
          </cell>
          <cell r="E2024" t="str">
            <v>Consumer</v>
          </cell>
          <cell r="F2024" t="str">
            <v>Intel</v>
          </cell>
          <cell r="G2024" t="str">
            <v>Skylake</v>
          </cell>
          <cell r="H2024" t="str">
            <v>GTX1060</v>
          </cell>
          <cell r="I2024">
            <v>15</v>
          </cell>
          <cell r="J2024" t="str">
            <v>1920x1080/3840x2160</v>
          </cell>
          <cell r="L2024" t="str">
            <v>Standard</v>
          </cell>
          <cell r="M2024" t="str">
            <v>_1</v>
          </cell>
          <cell r="P2024">
            <v>1</v>
          </cell>
          <cell r="T2024">
            <v>1</v>
          </cell>
          <cell r="X2024">
            <v>1</v>
          </cell>
          <cell r="AG2024">
            <v>1</v>
          </cell>
          <cell r="AH2024">
            <v>1</v>
          </cell>
        </row>
        <row r="2025">
          <cell r="C2025" t="str">
            <v>MSI GS65C</v>
          </cell>
          <cell r="D2025" t="str">
            <v>Full Size GM (15"&gt; Gamer GPU)</v>
          </cell>
          <cell r="E2025" t="str">
            <v>Consumer</v>
          </cell>
          <cell r="F2025" t="str">
            <v>Intel</v>
          </cell>
          <cell r="G2025" t="str">
            <v>Coffee Lake</v>
          </cell>
          <cell r="H2025" t="str">
            <v>GTX1060/GTX1070</v>
          </cell>
          <cell r="I2025">
            <v>15</v>
          </cell>
          <cell r="J2025" t="str">
            <v>1920x1080</v>
          </cell>
          <cell r="L2025" t="str">
            <v>Standard</v>
          </cell>
          <cell r="M2025" t="str">
            <v>_1</v>
          </cell>
          <cell r="Q2025">
            <v>1</v>
          </cell>
          <cell r="T2025">
            <v>1</v>
          </cell>
          <cell r="X2025">
            <v>1</v>
          </cell>
          <cell r="AG2025">
            <v>1</v>
          </cell>
          <cell r="AH2025">
            <v>1</v>
          </cell>
        </row>
        <row r="2026">
          <cell r="C2026" t="str">
            <v>MSI GS66CML</v>
          </cell>
          <cell r="D2026" t="str">
            <v>Full Size GM (15"&gt; Gamer GPU)</v>
          </cell>
          <cell r="E2026" t="str">
            <v>Consumer</v>
          </cell>
          <cell r="F2026" t="str">
            <v>Intel</v>
          </cell>
          <cell r="G2026" t="str">
            <v>Comet Lake-H</v>
          </cell>
          <cell r="H2026" t="str">
            <v>RTX2070</v>
          </cell>
          <cell r="I2026">
            <v>15</v>
          </cell>
          <cell r="J2026" t="str">
            <v>1920x1080</v>
          </cell>
          <cell r="L2026" t="str">
            <v>Standard</v>
          </cell>
          <cell r="M2026" t="str">
            <v>_6</v>
          </cell>
          <cell r="N2026" t="str">
            <v>6 20</v>
          </cell>
          <cell r="Q2026">
            <v>1</v>
          </cell>
          <cell r="T2026">
            <v>1</v>
          </cell>
          <cell r="X2026">
            <v>1</v>
          </cell>
          <cell r="AG2026">
            <v>1</v>
          </cell>
        </row>
        <row r="2027">
          <cell r="C2027" t="str">
            <v>MSI GS66CML 10U</v>
          </cell>
          <cell r="D2027" t="str">
            <v>Full Size GM (15"&gt; Gamer GPU)</v>
          </cell>
          <cell r="E2027" t="str">
            <v>Consumer</v>
          </cell>
          <cell r="F2027" t="str">
            <v>Intel</v>
          </cell>
          <cell r="G2027" t="str">
            <v>Comet Lake-H</v>
          </cell>
          <cell r="H2027" t="str">
            <v>RTX3060</v>
          </cell>
          <cell r="I2027">
            <v>15</v>
          </cell>
          <cell r="J2027" t="str">
            <v>1920x1080</v>
          </cell>
          <cell r="L2027" t="str">
            <v>Standard</v>
          </cell>
          <cell r="M2027" t="str">
            <v>_14</v>
          </cell>
          <cell r="Q2027">
            <v>1</v>
          </cell>
          <cell r="T2027">
            <v>1</v>
          </cell>
          <cell r="X2027">
            <v>1</v>
          </cell>
          <cell r="AG2027">
            <v>1</v>
          </cell>
        </row>
        <row r="2028">
          <cell r="C2028" t="str">
            <v>MSI GS72S</v>
          </cell>
          <cell r="D2028" t="str">
            <v>Full Size GM (15"&gt; Gamer GPU)</v>
          </cell>
          <cell r="E2028" t="str">
            <v>Consumer</v>
          </cell>
          <cell r="F2028" t="str">
            <v>Intel</v>
          </cell>
          <cell r="G2028" t="str">
            <v>Skylake</v>
          </cell>
          <cell r="H2028" t="str">
            <v>GTX970</v>
          </cell>
          <cell r="I2028">
            <v>17</v>
          </cell>
          <cell r="J2028" t="str">
            <v>1920x1080</v>
          </cell>
          <cell r="L2028" t="str">
            <v>Standard</v>
          </cell>
          <cell r="M2028" t="str">
            <v>_1</v>
          </cell>
          <cell r="P2028">
            <v>1</v>
          </cell>
          <cell r="T2028">
            <v>1</v>
          </cell>
          <cell r="Y2028">
            <v>1</v>
          </cell>
          <cell r="AG2028">
            <v>1</v>
          </cell>
          <cell r="AH2028">
            <v>1</v>
          </cell>
        </row>
        <row r="2029">
          <cell r="C2029" t="str">
            <v>MSI GS73C</v>
          </cell>
          <cell r="D2029" t="str">
            <v>Full Size GM (15"&gt; Gamer GPU)</v>
          </cell>
          <cell r="E2029" t="str">
            <v>Consumer</v>
          </cell>
          <cell r="F2029" t="str">
            <v>Intel</v>
          </cell>
          <cell r="G2029" t="str">
            <v>Coffee Lake</v>
          </cell>
          <cell r="H2029" t="str">
            <v>GTX1060/GTX1070</v>
          </cell>
          <cell r="I2029">
            <v>17</v>
          </cell>
          <cell r="J2029" t="str">
            <v>1920x1080/3840x2160</v>
          </cell>
          <cell r="L2029" t="str">
            <v>Standard</v>
          </cell>
          <cell r="M2029" t="str">
            <v>_1</v>
          </cell>
          <cell r="Q2029">
            <v>1</v>
          </cell>
          <cell r="T2029">
            <v>1</v>
          </cell>
          <cell r="Y2029">
            <v>1</v>
          </cell>
          <cell r="AG2029">
            <v>1</v>
          </cell>
          <cell r="AH2029">
            <v>1</v>
          </cell>
        </row>
        <row r="2030">
          <cell r="C2030" t="str">
            <v>MSI GS73K</v>
          </cell>
          <cell r="D2030" t="str">
            <v>Full Size GM (15"&gt; Gamer GPU)</v>
          </cell>
          <cell r="E2030" t="str">
            <v>Consumer</v>
          </cell>
          <cell r="F2030" t="str">
            <v>Intel</v>
          </cell>
          <cell r="G2030" t="str">
            <v>Kaby Lake</v>
          </cell>
          <cell r="H2030" t="str">
            <v>GTX1050/GTX1060</v>
          </cell>
          <cell r="I2030">
            <v>17</v>
          </cell>
          <cell r="J2030" t="str">
            <v>1920x1080/3840x2160</v>
          </cell>
          <cell r="L2030" t="str">
            <v>Standard</v>
          </cell>
          <cell r="M2030" t="str">
            <v>_1</v>
          </cell>
          <cell r="P2030">
            <v>1</v>
          </cell>
          <cell r="T2030">
            <v>1</v>
          </cell>
          <cell r="Y2030">
            <v>1</v>
          </cell>
          <cell r="AG2030">
            <v>1</v>
          </cell>
          <cell r="AH2030">
            <v>1</v>
          </cell>
        </row>
        <row r="2031">
          <cell r="C2031" t="str">
            <v>MSI GS73V</v>
          </cell>
          <cell r="D2031" t="str">
            <v>Full Size GM (15"&gt; Gamer GPU)</v>
          </cell>
          <cell r="E2031" t="str">
            <v>Consumer</v>
          </cell>
          <cell r="F2031" t="str">
            <v>Intel</v>
          </cell>
          <cell r="G2031" t="str">
            <v>Skylake</v>
          </cell>
          <cell r="H2031" t="str">
            <v>GTX1060</v>
          </cell>
          <cell r="I2031">
            <v>17</v>
          </cell>
          <cell r="J2031" t="str">
            <v>1920x1080/3840x2160</v>
          </cell>
          <cell r="L2031" t="str">
            <v>Standard</v>
          </cell>
          <cell r="M2031" t="str">
            <v>_1</v>
          </cell>
          <cell r="P2031">
            <v>1</v>
          </cell>
          <cell r="T2031">
            <v>1</v>
          </cell>
          <cell r="Y2031">
            <v>1</v>
          </cell>
          <cell r="AG2031">
            <v>1</v>
          </cell>
          <cell r="AH2031">
            <v>1</v>
          </cell>
        </row>
        <row r="2032">
          <cell r="C2032" t="str">
            <v>MSI GS75C</v>
          </cell>
          <cell r="D2032" t="str">
            <v>Full Size GM (15"&gt; Gamer GPU)</v>
          </cell>
          <cell r="E2032" t="str">
            <v>Consumer</v>
          </cell>
          <cell r="F2032" t="str">
            <v>Intel</v>
          </cell>
          <cell r="G2032" t="str">
            <v>Coffee Lake</v>
          </cell>
          <cell r="H2032" t="str">
            <v>RTX2060/RTX2070/RTX2080</v>
          </cell>
          <cell r="I2032">
            <v>17</v>
          </cell>
          <cell r="J2032" t="str">
            <v>1920x1080</v>
          </cell>
          <cell r="L2032" t="str">
            <v>Standard</v>
          </cell>
          <cell r="M2032" t="str">
            <v>_1</v>
          </cell>
          <cell r="Q2032">
            <v>1</v>
          </cell>
          <cell r="T2032">
            <v>1</v>
          </cell>
          <cell r="Y2032">
            <v>1</v>
          </cell>
          <cell r="AG2032">
            <v>1</v>
          </cell>
        </row>
        <row r="2033">
          <cell r="C2033" t="str">
            <v>MSI GS75CML</v>
          </cell>
          <cell r="D2033" t="str">
            <v>Full Size GM (15"&gt; Gamer GPU)</v>
          </cell>
          <cell r="E2033" t="str">
            <v>Consumer</v>
          </cell>
          <cell r="F2033" t="str">
            <v>Intel</v>
          </cell>
          <cell r="G2033" t="str">
            <v>Comet Lake-H</v>
          </cell>
          <cell r="H2033" t="str">
            <v>RTX2070/RTX2080</v>
          </cell>
          <cell r="I2033">
            <v>17</v>
          </cell>
          <cell r="J2033" t="str">
            <v>1920x1080</v>
          </cell>
          <cell r="L2033" t="str">
            <v>Standard</v>
          </cell>
          <cell r="M2033" t="str">
            <v>_6</v>
          </cell>
          <cell r="N2033" t="str">
            <v>6 20</v>
          </cell>
          <cell r="Q2033">
            <v>1</v>
          </cell>
          <cell r="T2033">
            <v>1</v>
          </cell>
          <cell r="Y2033">
            <v>1</v>
          </cell>
          <cell r="AG2033">
            <v>1</v>
          </cell>
        </row>
        <row r="2034">
          <cell r="C2034" t="str">
            <v>MSI GT62K</v>
          </cell>
          <cell r="D2034" t="str">
            <v>Full Size GM (15"&gt; Gamer GPU)</v>
          </cell>
          <cell r="E2034" t="str">
            <v>Consumer</v>
          </cell>
          <cell r="F2034" t="str">
            <v>Intel</v>
          </cell>
          <cell r="G2034" t="str">
            <v>Kaby Lake</v>
          </cell>
          <cell r="H2034" t="str">
            <v>GTX1070</v>
          </cell>
          <cell r="I2034">
            <v>15</v>
          </cell>
          <cell r="J2034" t="str">
            <v>1920x1080/3840x2160</v>
          </cell>
          <cell r="L2034" t="str">
            <v>Standard</v>
          </cell>
          <cell r="M2034" t="str">
            <v>_1</v>
          </cell>
          <cell r="P2034">
            <v>1</v>
          </cell>
          <cell r="T2034">
            <v>1</v>
          </cell>
          <cell r="X2034">
            <v>1</v>
          </cell>
          <cell r="AG2034">
            <v>1</v>
          </cell>
        </row>
        <row r="2035">
          <cell r="C2035" t="str">
            <v>MSI GT62V</v>
          </cell>
          <cell r="D2035" t="str">
            <v>Full Size GM (15"&gt; Gamer GPU)</v>
          </cell>
          <cell r="E2035" t="str">
            <v>Consumer</v>
          </cell>
          <cell r="F2035" t="str">
            <v>Intel</v>
          </cell>
          <cell r="G2035" t="str">
            <v>Skylake</v>
          </cell>
          <cell r="H2035" t="str">
            <v>GTX1070</v>
          </cell>
          <cell r="I2035">
            <v>15</v>
          </cell>
          <cell r="J2035" t="str">
            <v>1920x1080/3840x2160</v>
          </cell>
          <cell r="L2035" t="str">
            <v>Standard</v>
          </cell>
          <cell r="M2035" t="str">
            <v>_1</v>
          </cell>
          <cell r="P2035">
            <v>1</v>
          </cell>
          <cell r="T2035">
            <v>1</v>
          </cell>
          <cell r="X2035">
            <v>1</v>
          </cell>
          <cell r="AG2035">
            <v>1</v>
          </cell>
        </row>
        <row r="2036">
          <cell r="C2036" t="str">
            <v>MSI GT63C</v>
          </cell>
          <cell r="D2036" t="str">
            <v>Full Size GM (15"&gt; Gamer GPU)</v>
          </cell>
          <cell r="E2036" t="str">
            <v>Consumer</v>
          </cell>
          <cell r="F2036" t="str">
            <v>Intel</v>
          </cell>
          <cell r="G2036" t="str">
            <v>Coffee Lake</v>
          </cell>
          <cell r="H2036" t="str">
            <v>GTX1070/GTX1080</v>
          </cell>
          <cell r="I2036">
            <v>15</v>
          </cell>
          <cell r="J2036" t="str">
            <v>1920x1080/3840x2160</v>
          </cell>
          <cell r="L2036" t="str">
            <v>Standard</v>
          </cell>
          <cell r="M2036" t="str">
            <v>_1</v>
          </cell>
          <cell r="Q2036">
            <v>1</v>
          </cell>
          <cell r="T2036">
            <v>1</v>
          </cell>
          <cell r="X2036">
            <v>1</v>
          </cell>
          <cell r="AG2036">
            <v>1</v>
          </cell>
        </row>
        <row r="2037">
          <cell r="C2037" t="str">
            <v>MSI GT72V</v>
          </cell>
          <cell r="D2037" t="str">
            <v>Full Size GM (15"&gt; Gamer GPU)</v>
          </cell>
          <cell r="E2037" t="str">
            <v>Consumer</v>
          </cell>
          <cell r="F2037" t="str">
            <v>Intel</v>
          </cell>
          <cell r="G2037" t="str">
            <v>Kaby Lake</v>
          </cell>
          <cell r="H2037" t="str">
            <v>GTX1060/GTX1070</v>
          </cell>
          <cell r="I2037">
            <v>17</v>
          </cell>
          <cell r="J2037" t="str">
            <v>1920x1080</v>
          </cell>
          <cell r="L2037" t="str">
            <v>Standard</v>
          </cell>
          <cell r="M2037" t="str">
            <v>_1</v>
          </cell>
          <cell r="P2037">
            <v>1</v>
          </cell>
          <cell r="T2037">
            <v>1</v>
          </cell>
          <cell r="Y2037">
            <v>1</v>
          </cell>
          <cell r="AG2037">
            <v>1</v>
          </cell>
          <cell r="AH2037">
            <v>1</v>
          </cell>
        </row>
        <row r="2038">
          <cell r="C2038" t="str">
            <v>MSI GT73K</v>
          </cell>
          <cell r="D2038" t="str">
            <v>Full Size GM (15"&gt; Gamer GPU)</v>
          </cell>
          <cell r="E2038" t="str">
            <v>Consumer</v>
          </cell>
          <cell r="F2038" t="str">
            <v>Intel</v>
          </cell>
          <cell r="G2038" t="str">
            <v>Kaby Lake</v>
          </cell>
          <cell r="H2038" t="str">
            <v>GTX1070/GTX1080</v>
          </cell>
          <cell r="I2038">
            <v>17</v>
          </cell>
          <cell r="J2038" t="str">
            <v>1920x1080/3840x2160</v>
          </cell>
          <cell r="L2038" t="str">
            <v>Standard</v>
          </cell>
          <cell r="M2038" t="str">
            <v>_1</v>
          </cell>
          <cell r="P2038">
            <v>1</v>
          </cell>
          <cell r="T2038">
            <v>1</v>
          </cell>
          <cell r="Y2038">
            <v>1</v>
          </cell>
          <cell r="AG2038">
            <v>1</v>
          </cell>
        </row>
        <row r="2039">
          <cell r="C2039" t="str">
            <v>MSI GT73V</v>
          </cell>
          <cell r="D2039" t="str">
            <v>Full Size GM (15"&gt; Gamer GPU)</v>
          </cell>
          <cell r="E2039" t="str">
            <v>Consumer</v>
          </cell>
          <cell r="F2039" t="str">
            <v>Intel</v>
          </cell>
          <cell r="G2039" t="str">
            <v>Skylake</v>
          </cell>
          <cell r="H2039" t="str">
            <v>GTX1080</v>
          </cell>
          <cell r="I2039">
            <v>17</v>
          </cell>
          <cell r="J2039" t="str">
            <v>1920x1080/3840x2160</v>
          </cell>
          <cell r="L2039" t="str">
            <v>Standard</v>
          </cell>
          <cell r="M2039" t="str">
            <v>_1</v>
          </cell>
          <cell r="P2039">
            <v>1</v>
          </cell>
          <cell r="T2039">
            <v>1</v>
          </cell>
          <cell r="Y2039">
            <v>1</v>
          </cell>
          <cell r="AG2039">
            <v>1</v>
          </cell>
        </row>
        <row r="2040">
          <cell r="C2040" t="str">
            <v>MSI GT75</v>
          </cell>
          <cell r="D2040" t="str">
            <v>Full Size GM (15"&gt; Gamer GPU)</v>
          </cell>
          <cell r="E2040" t="str">
            <v>Consumer</v>
          </cell>
          <cell r="F2040" t="str">
            <v>Intel</v>
          </cell>
          <cell r="G2040" t="str">
            <v>Kaby Lake</v>
          </cell>
          <cell r="H2040" t="str">
            <v>GTX1080</v>
          </cell>
          <cell r="I2040">
            <v>17</v>
          </cell>
          <cell r="J2040" t="str">
            <v>1920x1080/3840x2160</v>
          </cell>
          <cell r="L2040" t="str">
            <v>Standard</v>
          </cell>
          <cell r="M2040" t="str">
            <v>_1</v>
          </cell>
          <cell r="P2040">
            <v>1</v>
          </cell>
          <cell r="T2040">
            <v>1</v>
          </cell>
          <cell r="Y2040">
            <v>1</v>
          </cell>
          <cell r="AG2040">
            <v>1</v>
          </cell>
        </row>
        <row r="2041">
          <cell r="C2041" t="str">
            <v>MSI GT75C</v>
          </cell>
          <cell r="D2041" t="str">
            <v>Full Size GM (15"&gt; Gamer GPU)</v>
          </cell>
          <cell r="E2041" t="str">
            <v>Consumer</v>
          </cell>
          <cell r="F2041" t="str">
            <v>Intel</v>
          </cell>
          <cell r="G2041" t="str">
            <v>Coffee Lake</v>
          </cell>
          <cell r="H2041" t="str">
            <v>GTX1080</v>
          </cell>
          <cell r="I2041">
            <v>17</v>
          </cell>
          <cell r="J2041" t="str">
            <v>1920x1080/3840x2160</v>
          </cell>
          <cell r="L2041" t="str">
            <v>Standard</v>
          </cell>
          <cell r="M2041" t="str">
            <v>_1</v>
          </cell>
          <cell r="Q2041">
            <v>1</v>
          </cell>
          <cell r="T2041">
            <v>1</v>
          </cell>
          <cell r="Y2041">
            <v>1</v>
          </cell>
          <cell r="AG2041">
            <v>1</v>
          </cell>
        </row>
        <row r="2042">
          <cell r="C2042" t="str">
            <v>MSI GT75K Titan Pro</v>
          </cell>
          <cell r="D2042" t="str">
            <v>Full Size GM (15"&gt; Gamer GPU)</v>
          </cell>
          <cell r="E2042" t="str">
            <v>Consumer</v>
          </cell>
          <cell r="F2042" t="str">
            <v>Intel</v>
          </cell>
          <cell r="G2042" t="str">
            <v>Kaby Lake Refresh</v>
          </cell>
          <cell r="H2042" t="str">
            <v>GTX1080</v>
          </cell>
          <cell r="I2042">
            <v>17</v>
          </cell>
          <cell r="J2042" t="str">
            <v>1920x1080/3840x2160</v>
          </cell>
          <cell r="L2042" t="str">
            <v>Standard</v>
          </cell>
          <cell r="M2042" t="str">
            <v>_1</v>
          </cell>
          <cell r="P2042">
            <v>1</v>
          </cell>
          <cell r="T2042">
            <v>1</v>
          </cell>
          <cell r="Y2042">
            <v>1</v>
          </cell>
          <cell r="AG2042">
            <v>1</v>
          </cell>
        </row>
        <row r="2043">
          <cell r="C2043" t="str">
            <v>MSI GT76C</v>
          </cell>
          <cell r="D2043" t="str">
            <v>Full Size GM (15"&gt; Gamer GPU)</v>
          </cell>
          <cell r="E2043" t="str">
            <v>Consumer</v>
          </cell>
          <cell r="F2043" t="str">
            <v>Intel</v>
          </cell>
          <cell r="G2043" t="str">
            <v>Coffee Lake</v>
          </cell>
          <cell r="H2043" t="str">
            <v>RTX2080</v>
          </cell>
          <cell r="I2043">
            <v>17</v>
          </cell>
          <cell r="J2043" t="str">
            <v>1920x1080/3840x2160</v>
          </cell>
          <cell r="L2043" t="str">
            <v>Standard</v>
          </cell>
          <cell r="M2043" t="str">
            <v>_1</v>
          </cell>
          <cell r="Q2043">
            <v>1</v>
          </cell>
          <cell r="T2043">
            <v>1</v>
          </cell>
          <cell r="Y2043">
            <v>1</v>
          </cell>
          <cell r="AG2043">
            <v>1</v>
          </cell>
        </row>
        <row r="2044">
          <cell r="C2044" t="str">
            <v>MSI GT76CML</v>
          </cell>
          <cell r="D2044" t="str">
            <v>Full Size GM (15"&gt; Gamer GPU)</v>
          </cell>
          <cell r="E2044" t="str">
            <v>Consumer</v>
          </cell>
          <cell r="F2044" t="str">
            <v>Intel</v>
          </cell>
          <cell r="G2044" t="str">
            <v>Comet Lake-H</v>
          </cell>
          <cell r="H2044" t="str">
            <v>RTX2070/RTX2080</v>
          </cell>
          <cell r="I2044">
            <v>17</v>
          </cell>
          <cell r="J2044" t="str">
            <v>1920x1080/3840x2160</v>
          </cell>
          <cell r="L2044" t="str">
            <v>Standard</v>
          </cell>
          <cell r="M2044" t="str">
            <v>_7</v>
          </cell>
          <cell r="Q2044">
            <v>1</v>
          </cell>
          <cell r="T2044">
            <v>1</v>
          </cell>
          <cell r="Y2044">
            <v>1</v>
          </cell>
          <cell r="AG2044">
            <v>1</v>
          </cell>
        </row>
        <row r="2045">
          <cell r="C2045" t="str">
            <v>MSI GT83C</v>
          </cell>
          <cell r="D2045" t="str">
            <v>Full Size GM (15"&gt; Gamer GPU)</v>
          </cell>
          <cell r="E2045" t="str">
            <v>Consumer</v>
          </cell>
          <cell r="F2045" t="str">
            <v>Intel</v>
          </cell>
          <cell r="G2045" t="str">
            <v>Coffee Lake</v>
          </cell>
          <cell r="H2045" t="str">
            <v>GTX1070/GTX1080</v>
          </cell>
          <cell r="I2045">
            <v>18</v>
          </cell>
          <cell r="J2045" t="str">
            <v>1920x1080</v>
          </cell>
          <cell r="L2045" t="str">
            <v>Standard</v>
          </cell>
          <cell r="M2045" t="str">
            <v>_1</v>
          </cell>
          <cell r="Q2045">
            <v>1</v>
          </cell>
          <cell r="T2045">
            <v>1</v>
          </cell>
          <cell r="Y2045">
            <v>1</v>
          </cell>
          <cell r="AG2045">
            <v>1</v>
          </cell>
        </row>
        <row r="2046">
          <cell r="C2046" t="str">
            <v>MSI GT83K</v>
          </cell>
          <cell r="D2046" t="str">
            <v>Full Size GM (15"&gt; Gamer GPU)</v>
          </cell>
          <cell r="E2046" t="str">
            <v>Consumer</v>
          </cell>
          <cell r="F2046" t="str">
            <v>Intel</v>
          </cell>
          <cell r="G2046" t="str">
            <v>Kaby Lake</v>
          </cell>
          <cell r="H2046" t="str">
            <v>GTX1070/GTX1080</v>
          </cell>
          <cell r="I2046">
            <v>18</v>
          </cell>
          <cell r="J2046" t="str">
            <v>1920x1080</v>
          </cell>
          <cell r="L2046" t="str">
            <v>Standard</v>
          </cell>
          <cell r="M2046" t="str">
            <v>_1</v>
          </cell>
          <cell r="P2046">
            <v>1</v>
          </cell>
          <cell r="T2046">
            <v>1</v>
          </cell>
          <cell r="Y2046">
            <v>1</v>
          </cell>
          <cell r="AG2046">
            <v>1</v>
          </cell>
        </row>
        <row r="2047">
          <cell r="C2047" t="str">
            <v>MSI GT83V</v>
          </cell>
          <cell r="D2047" t="str">
            <v>Full Size GM (15"&gt; Gamer GPU)</v>
          </cell>
          <cell r="E2047" t="str">
            <v>Consumer</v>
          </cell>
          <cell r="F2047" t="str">
            <v>Intel</v>
          </cell>
          <cell r="G2047" t="str">
            <v>Skylake</v>
          </cell>
          <cell r="H2047" t="str">
            <v>GTX1070/GTX1080</v>
          </cell>
          <cell r="I2047">
            <v>18</v>
          </cell>
          <cell r="J2047" t="str">
            <v>1920x1080</v>
          </cell>
          <cell r="L2047" t="str">
            <v>Standard</v>
          </cell>
          <cell r="M2047" t="str">
            <v>_1</v>
          </cell>
          <cell r="P2047">
            <v>1</v>
          </cell>
          <cell r="T2047">
            <v>1</v>
          </cell>
          <cell r="Y2047">
            <v>1</v>
          </cell>
          <cell r="AG2047">
            <v>1</v>
          </cell>
        </row>
        <row r="2048">
          <cell r="C2048" t="str">
            <v>MSI GV62</v>
          </cell>
          <cell r="D2048" t="str">
            <v>Full Size GM (15"&gt; Gamer GPU)</v>
          </cell>
          <cell r="E2048" t="str">
            <v>Consumer</v>
          </cell>
          <cell r="F2048" t="str">
            <v>Intel</v>
          </cell>
          <cell r="G2048" t="str">
            <v>Kaby Lake</v>
          </cell>
          <cell r="H2048" t="str">
            <v>GTX1050</v>
          </cell>
          <cell r="I2048">
            <v>15</v>
          </cell>
          <cell r="J2048" t="str">
            <v>1920x1080</v>
          </cell>
          <cell r="L2048" t="str">
            <v>Standard</v>
          </cell>
          <cell r="M2048" t="str">
            <v>_1</v>
          </cell>
          <cell r="P2048">
            <v>1</v>
          </cell>
          <cell r="T2048">
            <v>1</v>
          </cell>
          <cell r="X2048">
            <v>1</v>
          </cell>
          <cell r="AG2048">
            <v>1</v>
          </cell>
          <cell r="AH2048">
            <v>1</v>
          </cell>
        </row>
        <row r="2049">
          <cell r="C2049" t="str">
            <v>MSI GV62C</v>
          </cell>
          <cell r="D2049" t="str">
            <v>Full Size GM (15"&gt; Gamer GPU)</v>
          </cell>
          <cell r="E2049" t="str">
            <v>Consumer</v>
          </cell>
          <cell r="F2049" t="str">
            <v>Intel</v>
          </cell>
          <cell r="G2049" t="str">
            <v>Coffee Lake</v>
          </cell>
          <cell r="H2049" t="str">
            <v>GTX1050</v>
          </cell>
          <cell r="I2049">
            <v>15</v>
          </cell>
          <cell r="J2049" t="str">
            <v>1920x1080</v>
          </cell>
          <cell r="L2049" t="str">
            <v>Standard</v>
          </cell>
          <cell r="M2049" t="str">
            <v>_1</v>
          </cell>
          <cell r="Q2049">
            <v>1</v>
          </cell>
          <cell r="T2049">
            <v>1</v>
          </cell>
          <cell r="X2049">
            <v>1</v>
          </cell>
          <cell r="AG2049">
            <v>1</v>
          </cell>
          <cell r="AH2049">
            <v>1</v>
          </cell>
        </row>
        <row r="2050">
          <cell r="C2050" t="str">
            <v>MSI GV72</v>
          </cell>
          <cell r="D2050" t="str">
            <v>Full Size GM (15"&gt; Gamer GPU)</v>
          </cell>
          <cell r="E2050" t="str">
            <v>Consumer</v>
          </cell>
          <cell r="F2050" t="str">
            <v>Intel</v>
          </cell>
          <cell r="G2050" t="str">
            <v>Kaby Lake</v>
          </cell>
          <cell r="H2050" t="str">
            <v>GTX1050</v>
          </cell>
          <cell r="I2050">
            <v>17</v>
          </cell>
          <cell r="J2050" t="str">
            <v>1920x1080</v>
          </cell>
          <cell r="L2050" t="str">
            <v>Standard</v>
          </cell>
          <cell r="M2050" t="str">
            <v>_1</v>
          </cell>
          <cell r="P2050">
            <v>1</v>
          </cell>
          <cell r="T2050">
            <v>1</v>
          </cell>
          <cell r="Y2050">
            <v>1</v>
          </cell>
          <cell r="AG2050">
            <v>1</v>
          </cell>
          <cell r="AH2050">
            <v>1</v>
          </cell>
        </row>
        <row r="2051">
          <cell r="C2051" t="str">
            <v>MSI GV72C</v>
          </cell>
          <cell r="D2051" t="str">
            <v>Full Size GM (15"&gt; Gamer GPU)</v>
          </cell>
          <cell r="E2051" t="str">
            <v>Consumer</v>
          </cell>
          <cell r="F2051" t="str">
            <v>Intel</v>
          </cell>
          <cell r="G2051" t="str">
            <v>Coffee Lake</v>
          </cell>
          <cell r="H2051" t="str">
            <v>GTX1050 Ti</v>
          </cell>
          <cell r="I2051">
            <v>17</v>
          </cell>
          <cell r="J2051" t="str">
            <v>1920x1080</v>
          </cell>
          <cell r="L2051" t="str">
            <v>Standard</v>
          </cell>
          <cell r="M2051" t="str">
            <v>_1</v>
          </cell>
          <cell r="Q2051">
            <v>1</v>
          </cell>
          <cell r="T2051">
            <v>1</v>
          </cell>
          <cell r="Y2051">
            <v>1</v>
          </cell>
          <cell r="AG2051">
            <v>1</v>
          </cell>
          <cell r="AH2051">
            <v>1</v>
          </cell>
        </row>
        <row r="2052">
          <cell r="C2052" t="str">
            <v>MSI P65C</v>
          </cell>
          <cell r="D2052" t="str">
            <v>Full Size GM (15"&gt; Gamer GPU)</v>
          </cell>
          <cell r="E2052" t="str">
            <v>Consumer</v>
          </cell>
          <cell r="F2052" t="str">
            <v>Intel</v>
          </cell>
          <cell r="G2052" t="str">
            <v>Coffee Lake</v>
          </cell>
          <cell r="H2052" t="str">
            <v>GTX1050 Ti/GTX1650</v>
          </cell>
          <cell r="I2052">
            <v>15</v>
          </cell>
          <cell r="J2052" t="str">
            <v>1920x1080</v>
          </cell>
          <cell r="L2052" t="str">
            <v>Standard</v>
          </cell>
          <cell r="M2052" t="str">
            <v>_1</v>
          </cell>
          <cell r="Q2052">
            <v>1</v>
          </cell>
          <cell r="T2052">
            <v>1</v>
          </cell>
          <cell r="X2052">
            <v>1</v>
          </cell>
          <cell r="AG2052">
            <v>1</v>
          </cell>
          <cell r="AH2052">
            <v>1</v>
          </cell>
        </row>
        <row r="2053">
          <cell r="C2053" t="str">
            <v>MSI P75C</v>
          </cell>
          <cell r="D2053" t="str">
            <v>Full Size GM (15"&gt; Gamer GPU)</v>
          </cell>
          <cell r="E2053" t="str">
            <v>Consumer</v>
          </cell>
          <cell r="F2053" t="str">
            <v>Intel</v>
          </cell>
          <cell r="G2053" t="str">
            <v>Coffee Lake</v>
          </cell>
          <cell r="H2053" t="str">
            <v>GTX1660/RTX2060/RTX2070</v>
          </cell>
          <cell r="I2053">
            <v>17</v>
          </cell>
          <cell r="J2053" t="str">
            <v>1920x1080</v>
          </cell>
          <cell r="L2053" t="str">
            <v>Standard</v>
          </cell>
          <cell r="M2053" t="str">
            <v>_1</v>
          </cell>
          <cell r="Q2053">
            <v>1</v>
          </cell>
          <cell r="T2053">
            <v>1</v>
          </cell>
          <cell r="Y2053">
            <v>1</v>
          </cell>
          <cell r="AG2053">
            <v>1</v>
          </cell>
          <cell r="AH2053">
            <v>1</v>
          </cell>
        </row>
        <row r="2054">
          <cell r="C2054" t="str">
            <v>MSI P75CML</v>
          </cell>
          <cell r="D2054" t="str">
            <v>Full Size GM (15"&gt; Gamer GPU)</v>
          </cell>
          <cell r="E2054" t="str">
            <v>Consumer</v>
          </cell>
          <cell r="F2054" t="str">
            <v>Intel</v>
          </cell>
          <cell r="G2054" t="str">
            <v>Comet Lake</v>
          </cell>
          <cell r="H2054" t="str">
            <v>RTX2060/RTX2070/RTX2080</v>
          </cell>
          <cell r="I2054">
            <v>17</v>
          </cell>
          <cell r="J2054" t="str">
            <v>1920x1080</v>
          </cell>
          <cell r="L2054" t="str">
            <v>Standard</v>
          </cell>
          <cell r="M2054" t="str">
            <v>_5</v>
          </cell>
          <cell r="N2054" t="str">
            <v>5 20</v>
          </cell>
          <cell r="P2054">
            <v>1</v>
          </cell>
          <cell r="T2054">
            <v>1</v>
          </cell>
          <cell r="Y2054">
            <v>1</v>
          </cell>
          <cell r="AG2054">
            <v>1</v>
          </cell>
        </row>
        <row r="2055">
          <cell r="C2055" t="str">
            <v>MSI PE60S</v>
          </cell>
          <cell r="D2055" t="str">
            <v>Full Size GM (15"&gt; Gamer GPU)</v>
          </cell>
          <cell r="E2055" t="str">
            <v>Consumer</v>
          </cell>
          <cell r="F2055" t="str">
            <v>Intel</v>
          </cell>
          <cell r="G2055" t="str">
            <v>Skylake</v>
          </cell>
          <cell r="H2055" t="str">
            <v>GTX950/GTX960</v>
          </cell>
          <cell r="I2055">
            <v>15</v>
          </cell>
          <cell r="J2055" t="str">
            <v>1920x1080</v>
          </cell>
          <cell r="L2055" t="str">
            <v>Standard</v>
          </cell>
          <cell r="M2055" t="str">
            <v>_1</v>
          </cell>
          <cell r="P2055">
            <v>1</v>
          </cell>
          <cell r="T2055">
            <v>1</v>
          </cell>
          <cell r="X2055">
            <v>1</v>
          </cell>
          <cell r="AG2055">
            <v>1</v>
          </cell>
          <cell r="AH2055">
            <v>1</v>
          </cell>
        </row>
        <row r="2056">
          <cell r="C2056" t="str">
            <v>MSI PE62C</v>
          </cell>
          <cell r="D2056" t="str">
            <v>Full Size GM (15"&gt; Gamer GPU)</v>
          </cell>
          <cell r="E2056" t="str">
            <v>Consumer</v>
          </cell>
          <cell r="F2056" t="str">
            <v>Intel</v>
          </cell>
          <cell r="G2056" t="str">
            <v>Coffee Lake</v>
          </cell>
          <cell r="H2056" t="str">
            <v>GTX1050</v>
          </cell>
          <cell r="I2056">
            <v>15</v>
          </cell>
          <cell r="J2056" t="str">
            <v>1920x1080</v>
          </cell>
          <cell r="L2056" t="str">
            <v>Standard</v>
          </cell>
          <cell r="M2056" t="str">
            <v>_1</v>
          </cell>
          <cell r="Q2056">
            <v>1</v>
          </cell>
          <cell r="T2056">
            <v>1</v>
          </cell>
          <cell r="X2056">
            <v>1</v>
          </cell>
          <cell r="AG2056">
            <v>1</v>
          </cell>
          <cell r="AH2056">
            <v>1</v>
          </cell>
        </row>
        <row r="2057">
          <cell r="C2057" t="str">
            <v>MSI PE72</v>
          </cell>
          <cell r="D2057" t="str">
            <v>Full Size GM (15"&gt; Gamer GPU)</v>
          </cell>
          <cell r="E2057" t="str">
            <v>Consumer</v>
          </cell>
          <cell r="F2057" t="str">
            <v>Intel</v>
          </cell>
          <cell r="G2057" t="str">
            <v>Kaby Lake</v>
          </cell>
          <cell r="H2057" t="str">
            <v>GTX1050</v>
          </cell>
          <cell r="I2057">
            <v>17</v>
          </cell>
          <cell r="J2057" t="str">
            <v>1920x1080</v>
          </cell>
          <cell r="L2057" t="str">
            <v>Standard</v>
          </cell>
          <cell r="M2057" t="str">
            <v>_1</v>
          </cell>
          <cell r="P2057">
            <v>1</v>
          </cell>
          <cell r="T2057">
            <v>1</v>
          </cell>
          <cell r="Y2057">
            <v>1</v>
          </cell>
          <cell r="AG2057">
            <v>1</v>
          </cell>
          <cell r="AH2057">
            <v>1</v>
          </cell>
        </row>
        <row r="2058">
          <cell r="C2058" t="str">
            <v>MSI PE72C</v>
          </cell>
          <cell r="D2058" t="str">
            <v>Full Size GM (15"&gt; Gamer GPU)</v>
          </cell>
          <cell r="E2058" t="str">
            <v>Consumer</v>
          </cell>
          <cell r="F2058" t="str">
            <v>Intel</v>
          </cell>
          <cell r="G2058" t="str">
            <v>Coffee Lake</v>
          </cell>
          <cell r="H2058" t="str">
            <v>GTX1050/GTX1050 Ti</v>
          </cell>
          <cell r="I2058">
            <v>17</v>
          </cell>
          <cell r="J2058" t="str">
            <v>1920x1080</v>
          </cell>
          <cell r="L2058" t="str">
            <v>Standard</v>
          </cell>
          <cell r="M2058" t="str">
            <v>_1</v>
          </cell>
          <cell r="Q2058">
            <v>1</v>
          </cell>
          <cell r="T2058">
            <v>1</v>
          </cell>
          <cell r="Y2058">
            <v>1</v>
          </cell>
          <cell r="AG2058">
            <v>1</v>
          </cell>
          <cell r="AH2058">
            <v>1</v>
          </cell>
        </row>
        <row r="2059">
          <cell r="C2059" t="str">
            <v>MSI PL60</v>
          </cell>
          <cell r="D2059" t="str">
            <v>Full Size GM (15"&gt; Gamer GPU)</v>
          </cell>
          <cell r="E2059" t="str">
            <v>Consumer</v>
          </cell>
          <cell r="F2059" t="str">
            <v>Intel</v>
          </cell>
          <cell r="G2059" t="str">
            <v>Kaby Lake</v>
          </cell>
          <cell r="H2059" t="str">
            <v>GTX1050</v>
          </cell>
          <cell r="I2059">
            <v>15</v>
          </cell>
          <cell r="J2059" t="str">
            <v>1920x1080</v>
          </cell>
          <cell r="L2059" t="str">
            <v>Standard</v>
          </cell>
          <cell r="M2059" t="str">
            <v>_1</v>
          </cell>
          <cell r="P2059">
            <v>1</v>
          </cell>
          <cell r="T2059">
            <v>1</v>
          </cell>
          <cell r="X2059">
            <v>1</v>
          </cell>
          <cell r="AG2059">
            <v>1</v>
          </cell>
          <cell r="AH2059">
            <v>1</v>
          </cell>
        </row>
        <row r="2060">
          <cell r="C2060" t="str">
            <v>MSI PS42K</v>
          </cell>
          <cell r="D2060" t="str">
            <v>Light (13"-14")</v>
          </cell>
          <cell r="E2060" t="str">
            <v>Consumer</v>
          </cell>
          <cell r="F2060" t="str">
            <v>Intel</v>
          </cell>
          <cell r="G2060" t="str">
            <v>Kaby Lake Refresh</v>
          </cell>
          <cell r="H2060" t="str">
            <v>Int</v>
          </cell>
          <cell r="I2060">
            <v>14</v>
          </cell>
          <cell r="J2060" t="str">
            <v>1920x1080</v>
          </cell>
          <cell r="L2060" t="str">
            <v>Standard</v>
          </cell>
          <cell r="M2060" t="str">
            <v>_1</v>
          </cell>
          <cell r="P2060">
            <v>1</v>
          </cell>
          <cell r="R2060">
            <v>1</v>
          </cell>
          <cell r="W2060">
            <v>1</v>
          </cell>
          <cell r="AF2060">
            <v>1</v>
          </cell>
          <cell r="AI2060">
            <v>1</v>
          </cell>
        </row>
        <row r="2061">
          <cell r="C2061" t="str">
            <v>MSI PS42W</v>
          </cell>
          <cell r="D2061" t="str">
            <v>Light (13"-14")</v>
          </cell>
          <cell r="E2061" t="str">
            <v>Consumer</v>
          </cell>
          <cell r="F2061" t="str">
            <v>Intel</v>
          </cell>
          <cell r="G2061" t="str">
            <v>Whiskey Lake</v>
          </cell>
          <cell r="H2061" t="str">
            <v>Int/MX250</v>
          </cell>
          <cell r="I2061">
            <v>14</v>
          </cell>
          <cell r="J2061" t="str">
            <v>1920x1080</v>
          </cell>
          <cell r="L2061" t="str">
            <v>Standard</v>
          </cell>
          <cell r="M2061" t="str">
            <v>_1</v>
          </cell>
          <cell r="P2061">
            <v>1</v>
          </cell>
          <cell r="R2061">
            <v>1</v>
          </cell>
          <cell r="S2061">
            <v>1</v>
          </cell>
          <cell r="W2061">
            <v>1</v>
          </cell>
          <cell r="AF2061">
            <v>1</v>
          </cell>
          <cell r="AG2061">
            <v>1</v>
          </cell>
          <cell r="AI2061">
            <v>1</v>
          </cell>
        </row>
        <row r="2062">
          <cell r="C2062" t="str">
            <v>MSI PS63W</v>
          </cell>
          <cell r="D2062" t="str">
            <v>Full Size GM (15"&gt; Gamer GPU)</v>
          </cell>
          <cell r="E2062" t="str">
            <v>Consumer</v>
          </cell>
          <cell r="F2062" t="str">
            <v>Intel</v>
          </cell>
          <cell r="G2062" t="str">
            <v>Whiskey Lake</v>
          </cell>
          <cell r="H2062" t="str">
            <v>GTX1050</v>
          </cell>
          <cell r="I2062">
            <v>15</v>
          </cell>
          <cell r="J2062" t="str">
            <v>1920x1080</v>
          </cell>
          <cell r="L2062" t="str">
            <v>Standard</v>
          </cell>
          <cell r="M2062" t="str">
            <v>_1</v>
          </cell>
          <cell r="P2062">
            <v>1</v>
          </cell>
          <cell r="T2062">
            <v>1</v>
          </cell>
          <cell r="X2062">
            <v>1</v>
          </cell>
          <cell r="AG2062">
            <v>1</v>
          </cell>
          <cell r="AH2062">
            <v>1</v>
          </cell>
        </row>
        <row r="2063">
          <cell r="C2063" t="str">
            <v>MSI WE62</v>
          </cell>
          <cell r="D2063" t="str">
            <v>Prof. Workstation (Prof. GPU)</v>
          </cell>
          <cell r="E2063" t="str">
            <v>Commercial</v>
          </cell>
          <cell r="F2063" t="str">
            <v>Intel</v>
          </cell>
          <cell r="G2063" t="str">
            <v>Kaby Lake</v>
          </cell>
          <cell r="H2063" t="str">
            <v>Quadro M2000</v>
          </cell>
          <cell r="I2063">
            <v>15</v>
          </cell>
          <cell r="J2063" t="str">
            <v>1920x1080</v>
          </cell>
          <cell r="L2063" t="str">
            <v>Standard</v>
          </cell>
          <cell r="M2063" t="str">
            <v>_1</v>
          </cell>
          <cell r="P2063">
            <v>1</v>
          </cell>
          <cell r="T2063">
            <v>1</v>
          </cell>
          <cell r="X2063">
            <v>1</v>
          </cell>
          <cell r="AG2063">
            <v>1</v>
          </cell>
        </row>
        <row r="2064">
          <cell r="C2064" t="str">
            <v>MSI WE63</v>
          </cell>
          <cell r="D2064" t="str">
            <v>Prof. Workstation (Prof. GPU)</v>
          </cell>
          <cell r="E2064" t="str">
            <v>Commercial</v>
          </cell>
          <cell r="F2064" t="str">
            <v>Intel</v>
          </cell>
          <cell r="G2064" t="str">
            <v>Coffee Lake</v>
          </cell>
          <cell r="H2064" t="str">
            <v>Quadro P1000</v>
          </cell>
          <cell r="I2064">
            <v>15</v>
          </cell>
          <cell r="J2064" t="str">
            <v>1920x1080</v>
          </cell>
          <cell r="L2064" t="str">
            <v>Standard</v>
          </cell>
          <cell r="M2064" t="str">
            <v>_1</v>
          </cell>
          <cell r="Q2064">
            <v>1</v>
          </cell>
          <cell r="T2064">
            <v>1</v>
          </cell>
          <cell r="X2064">
            <v>1</v>
          </cell>
          <cell r="AG2064">
            <v>1</v>
          </cell>
        </row>
        <row r="2065">
          <cell r="C2065" t="str">
            <v>MSI WE72</v>
          </cell>
          <cell r="D2065" t="str">
            <v>Prof. Workstation (Prof. GPU)</v>
          </cell>
          <cell r="E2065" t="str">
            <v>Commercial</v>
          </cell>
          <cell r="F2065" t="str">
            <v>Intel</v>
          </cell>
          <cell r="G2065" t="str">
            <v>Kaby Lake</v>
          </cell>
          <cell r="H2065" t="str">
            <v>Quadro M2000</v>
          </cell>
          <cell r="I2065">
            <v>17</v>
          </cell>
          <cell r="J2065" t="str">
            <v>1920x1080</v>
          </cell>
          <cell r="L2065" t="str">
            <v>Standard</v>
          </cell>
          <cell r="M2065" t="str">
            <v>_1</v>
          </cell>
          <cell r="P2065">
            <v>1</v>
          </cell>
          <cell r="T2065">
            <v>1</v>
          </cell>
          <cell r="Y2065">
            <v>1</v>
          </cell>
          <cell r="AG2065">
            <v>1</v>
          </cell>
        </row>
        <row r="2066">
          <cell r="C2066" t="str">
            <v>MSI WE73C</v>
          </cell>
          <cell r="D2066" t="str">
            <v>Prof. Workstation (Prof. GPU)</v>
          </cell>
          <cell r="E2066" t="str">
            <v>Commercial</v>
          </cell>
          <cell r="F2066" t="str">
            <v>Intel</v>
          </cell>
          <cell r="G2066" t="str">
            <v>Coffee Lake</v>
          </cell>
          <cell r="H2066" t="str">
            <v>Quadro M2000/P3200</v>
          </cell>
          <cell r="I2066">
            <v>17</v>
          </cell>
          <cell r="J2066" t="str">
            <v>1920x1080</v>
          </cell>
          <cell r="L2066" t="str">
            <v>Standard</v>
          </cell>
          <cell r="M2066" t="str">
            <v>_1</v>
          </cell>
          <cell r="Q2066">
            <v>1</v>
          </cell>
          <cell r="T2066">
            <v>1</v>
          </cell>
          <cell r="Y2066">
            <v>1</v>
          </cell>
          <cell r="AG2066">
            <v>1</v>
          </cell>
        </row>
        <row r="2067">
          <cell r="C2067" t="str">
            <v>MSI WF65 10T</v>
          </cell>
          <cell r="D2067" t="str">
            <v>Prof. Workstation (Prof. GPU)</v>
          </cell>
          <cell r="E2067" t="str">
            <v>Consumer</v>
          </cell>
          <cell r="F2067" t="str">
            <v>Intel</v>
          </cell>
          <cell r="G2067" t="str">
            <v>Comet Lake-H</v>
          </cell>
          <cell r="H2067" t="str">
            <v>Quadro P620/T1000</v>
          </cell>
          <cell r="I2067">
            <v>15</v>
          </cell>
          <cell r="J2067" t="str">
            <v>1920x1080</v>
          </cell>
          <cell r="L2067" t="str">
            <v>Standard</v>
          </cell>
          <cell r="M2067" t="str">
            <v>_7</v>
          </cell>
          <cell r="N2067" t="str">
            <v>7 20</v>
          </cell>
          <cell r="Q2067">
            <v>1</v>
          </cell>
          <cell r="T2067">
            <v>1</v>
          </cell>
          <cell r="X2067">
            <v>1</v>
          </cell>
          <cell r="AG2067">
            <v>1</v>
          </cell>
        </row>
        <row r="2068">
          <cell r="C2068" t="str">
            <v>MSI WF75 10T</v>
          </cell>
          <cell r="D2068" t="str">
            <v>Prof. Workstation (Prof. GPU)</v>
          </cell>
          <cell r="E2068" t="str">
            <v>Consumer</v>
          </cell>
          <cell r="F2068" t="str">
            <v>Intel</v>
          </cell>
          <cell r="G2068" t="str">
            <v>Comet Lake-H</v>
          </cell>
          <cell r="H2068" t="str">
            <v>Quadro T1000/RTX3000</v>
          </cell>
          <cell r="I2068">
            <v>17</v>
          </cell>
          <cell r="J2068" t="str">
            <v>1920x1080</v>
          </cell>
          <cell r="L2068" t="str">
            <v>Standard</v>
          </cell>
          <cell r="M2068" t="str">
            <v>_7</v>
          </cell>
          <cell r="N2068" t="str">
            <v>7 20</v>
          </cell>
          <cell r="Q2068">
            <v>1</v>
          </cell>
          <cell r="T2068">
            <v>1</v>
          </cell>
          <cell r="Y2068">
            <v>1</v>
          </cell>
          <cell r="AG2068">
            <v>1</v>
          </cell>
        </row>
        <row r="2069">
          <cell r="C2069" t="str">
            <v>MSI WS60K</v>
          </cell>
          <cell r="D2069" t="str">
            <v>Prof. Workstation (Prof. GPU)</v>
          </cell>
          <cell r="E2069" t="str">
            <v>Commercial</v>
          </cell>
          <cell r="F2069" t="str">
            <v>Intel</v>
          </cell>
          <cell r="G2069" t="str">
            <v>Kaby Lake</v>
          </cell>
          <cell r="H2069" t="str">
            <v>Quadro M2000</v>
          </cell>
          <cell r="I2069">
            <v>15</v>
          </cell>
          <cell r="J2069" t="str">
            <v>1920x1080</v>
          </cell>
          <cell r="L2069" t="str">
            <v>Standard</v>
          </cell>
          <cell r="M2069" t="str">
            <v>_1</v>
          </cell>
          <cell r="P2069">
            <v>1</v>
          </cell>
          <cell r="T2069">
            <v>1</v>
          </cell>
          <cell r="X2069">
            <v>1</v>
          </cell>
          <cell r="AG2069">
            <v>1</v>
          </cell>
        </row>
        <row r="2070">
          <cell r="C2070" t="str">
            <v>MSI WS63</v>
          </cell>
          <cell r="D2070" t="str">
            <v>Prof. Workstation (Prof. GPU)</v>
          </cell>
          <cell r="E2070" t="str">
            <v>Commercial</v>
          </cell>
          <cell r="F2070" t="str">
            <v>Intel</v>
          </cell>
          <cell r="G2070" t="str">
            <v>Kaby Lake</v>
          </cell>
          <cell r="H2070" t="str">
            <v>Quadro P3000</v>
          </cell>
          <cell r="I2070">
            <v>15</v>
          </cell>
          <cell r="J2070" t="str">
            <v>1920x1080</v>
          </cell>
          <cell r="L2070" t="str">
            <v>Standard</v>
          </cell>
          <cell r="M2070" t="str">
            <v>_1</v>
          </cell>
          <cell r="P2070">
            <v>1</v>
          </cell>
          <cell r="T2070">
            <v>1</v>
          </cell>
          <cell r="X2070">
            <v>1</v>
          </cell>
          <cell r="AG2070">
            <v>1</v>
          </cell>
        </row>
        <row r="2071">
          <cell r="C2071" t="str">
            <v>MSI WS65</v>
          </cell>
          <cell r="D2071" t="str">
            <v>Prof. Workstation (Prof. GPU)</v>
          </cell>
          <cell r="E2071" t="str">
            <v>Commercial</v>
          </cell>
          <cell r="F2071" t="str">
            <v>Intel</v>
          </cell>
          <cell r="G2071" t="str">
            <v>Coffee Lake</v>
          </cell>
          <cell r="H2071" t="str">
            <v>RTX5000</v>
          </cell>
          <cell r="I2071">
            <v>15</v>
          </cell>
          <cell r="J2071" t="str">
            <v xml:space="preserve">1920x1080/3840x2160 </v>
          </cell>
          <cell r="L2071" t="str">
            <v>Standard</v>
          </cell>
          <cell r="M2071" t="str">
            <v>_1</v>
          </cell>
          <cell r="Q2071">
            <v>1</v>
          </cell>
          <cell r="T2071">
            <v>1</v>
          </cell>
          <cell r="X2071">
            <v>1</v>
          </cell>
          <cell r="AG2071">
            <v>1</v>
          </cell>
        </row>
        <row r="2072">
          <cell r="C2072" t="str">
            <v>MSI WS66</v>
          </cell>
          <cell r="D2072" t="str">
            <v>Prof. Workstation (Prof. GPU)</v>
          </cell>
          <cell r="E2072" t="str">
            <v>Commercial</v>
          </cell>
          <cell r="F2072" t="str">
            <v>Intel</v>
          </cell>
          <cell r="G2072" t="str">
            <v>Comet Lake-H</v>
          </cell>
          <cell r="H2072" t="str">
            <v>RTX3000/RTX5000</v>
          </cell>
          <cell r="I2072">
            <v>15</v>
          </cell>
          <cell r="J2072" t="str">
            <v xml:space="preserve">1920x1080/3840x2160 </v>
          </cell>
          <cell r="L2072" t="str">
            <v>Standard</v>
          </cell>
          <cell r="M2072" t="str">
            <v>_10</v>
          </cell>
          <cell r="Q2072">
            <v>1</v>
          </cell>
          <cell r="T2072">
            <v>1</v>
          </cell>
          <cell r="X2072">
            <v>1</v>
          </cell>
          <cell r="AG2072">
            <v>1</v>
          </cell>
        </row>
        <row r="2073">
          <cell r="C2073" t="str">
            <v>MSI WS72</v>
          </cell>
          <cell r="D2073" t="str">
            <v>Prof. Workstation (Prof. GPU)</v>
          </cell>
          <cell r="E2073" t="str">
            <v>Commercial</v>
          </cell>
          <cell r="F2073" t="str">
            <v>Intel</v>
          </cell>
          <cell r="G2073" t="str">
            <v>Skylake</v>
          </cell>
          <cell r="H2073" t="str">
            <v>Quadro 1000</v>
          </cell>
          <cell r="I2073">
            <v>17</v>
          </cell>
          <cell r="J2073" t="str">
            <v>1920x1080</v>
          </cell>
          <cell r="L2073" t="str">
            <v>Standard</v>
          </cell>
          <cell r="M2073" t="str">
            <v>_1</v>
          </cell>
          <cell r="P2073">
            <v>1</v>
          </cell>
          <cell r="T2073">
            <v>1</v>
          </cell>
          <cell r="Y2073">
            <v>1</v>
          </cell>
          <cell r="AG2073">
            <v>1</v>
          </cell>
        </row>
        <row r="2074">
          <cell r="C2074" t="str">
            <v>MSI WS72</v>
          </cell>
          <cell r="D2074" t="str">
            <v>Prof. Workstation (Prof. GPU)</v>
          </cell>
          <cell r="E2074" t="str">
            <v>Commercial</v>
          </cell>
          <cell r="F2074" t="str">
            <v>Intel</v>
          </cell>
          <cell r="G2074" t="str">
            <v>Comet Lake-H</v>
          </cell>
          <cell r="H2074" t="str">
            <v>RTX4000</v>
          </cell>
          <cell r="I2074">
            <v>17</v>
          </cell>
          <cell r="J2074" t="str">
            <v>1920x1080</v>
          </cell>
          <cell r="L2074" t="str">
            <v>Standard</v>
          </cell>
          <cell r="M2074" t="str">
            <v>_1</v>
          </cell>
          <cell r="Q2074">
            <v>1</v>
          </cell>
          <cell r="T2074">
            <v>1</v>
          </cell>
          <cell r="Y2074">
            <v>1</v>
          </cell>
          <cell r="AG2074">
            <v>1</v>
          </cell>
        </row>
        <row r="2075">
          <cell r="C2075" t="str">
            <v>MSI WS75 10T</v>
          </cell>
          <cell r="D2075" t="str">
            <v>Prof. Workstation (Prof. GPU)</v>
          </cell>
          <cell r="E2075" t="str">
            <v>Commercial</v>
          </cell>
          <cell r="F2075" t="str">
            <v>Intel</v>
          </cell>
          <cell r="G2075" t="str">
            <v>Comet Lake-H</v>
          </cell>
          <cell r="H2075" t="str">
            <v>RTX3000/RTX4000/RTX5000</v>
          </cell>
          <cell r="I2075">
            <v>17</v>
          </cell>
          <cell r="J2075" t="str">
            <v xml:space="preserve">1920x1080/3840x2160 </v>
          </cell>
          <cell r="L2075" t="str">
            <v>Standard</v>
          </cell>
          <cell r="M2075" t="str">
            <v>_12</v>
          </cell>
          <cell r="Q2075">
            <v>1</v>
          </cell>
          <cell r="T2075">
            <v>1</v>
          </cell>
          <cell r="Y2075">
            <v>1</v>
          </cell>
          <cell r="AG2075">
            <v>1</v>
          </cell>
        </row>
        <row r="2076">
          <cell r="C2076" t="str">
            <v>MSI WT73</v>
          </cell>
          <cell r="D2076" t="str">
            <v>Prof. Workstation (Prof. GPU)</v>
          </cell>
          <cell r="E2076" t="str">
            <v>Commercial</v>
          </cell>
          <cell r="F2076" t="str">
            <v>Intel</v>
          </cell>
          <cell r="G2076" t="str">
            <v>Kaby Lake</v>
          </cell>
          <cell r="H2076" t="str">
            <v>Quadro P5000</v>
          </cell>
          <cell r="I2076">
            <v>17</v>
          </cell>
          <cell r="J2076" t="str">
            <v>1920x1080</v>
          </cell>
          <cell r="L2076" t="str">
            <v>Standard</v>
          </cell>
          <cell r="M2076" t="str">
            <v>_1</v>
          </cell>
          <cell r="P2076">
            <v>1</v>
          </cell>
          <cell r="T2076">
            <v>1</v>
          </cell>
          <cell r="Y2076">
            <v>1</v>
          </cell>
          <cell r="AG2076">
            <v>1</v>
          </cell>
        </row>
        <row r="2077">
          <cell r="C2077" t="str">
            <v>MSI WT75</v>
          </cell>
          <cell r="D2077" t="str">
            <v>Prof. Workstation (Prof. GPU)</v>
          </cell>
          <cell r="E2077" t="str">
            <v>Commercial</v>
          </cell>
          <cell r="F2077" t="str">
            <v>Intel</v>
          </cell>
          <cell r="G2077" t="str">
            <v>Coffee Lake</v>
          </cell>
          <cell r="H2077" t="str">
            <v>Quadro P3200/P4200/P5200</v>
          </cell>
          <cell r="I2077">
            <v>17</v>
          </cell>
          <cell r="J2077" t="str">
            <v>1920x1080</v>
          </cell>
          <cell r="L2077" t="str">
            <v>Standard</v>
          </cell>
          <cell r="M2077" t="str">
            <v>_1</v>
          </cell>
          <cell r="Q2077">
            <v>1</v>
          </cell>
          <cell r="T2077">
            <v>1</v>
          </cell>
          <cell r="Y2077">
            <v>1</v>
          </cell>
          <cell r="AG2077">
            <v>1</v>
          </cell>
        </row>
        <row r="2078">
          <cell r="C2078" t="str">
            <v>Prestige 14 A10R</v>
          </cell>
          <cell r="D2078" t="str">
            <v>Light (13"-14")</v>
          </cell>
          <cell r="E2078" t="str">
            <v>Consumer</v>
          </cell>
          <cell r="F2078" t="str">
            <v>Intel</v>
          </cell>
          <cell r="G2078" t="str">
            <v>Comet Lake</v>
          </cell>
          <cell r="H2078" t="str">
            <v>MX330</v>
          </cell>
          <cell r="I2078">
            <v>14</v>
          </cell>
          <cell r="J2078" t="str">
            <v>1920x1080</v>
          </cell>
          <cell r="L2078" t="str">
            <v>Standard</v>
          </cell>
          <cell r="M2078" t="str">
            <v>_7</v>
          </cell>
          <cell r="P2078">
            <v>1</v>
          </cell>
          <cell r="S2078">
            <v>1</v>
          </cell>
          <cell r="W2078">
            <v>1</v>
          </cell>
          <cell r="AA2078">
            <v>1</v>
          </cell>
          <cell r="AG2078">
            <v>1</v>
          </cell>
          <cell r="AI2078">
            <v>1</v>
          </cell>
        </row>
        <row r="2079">
          <cell r="C2079" t="str">
            <v>Prestige 14 A10SC</v>
          </cell>
          <cell r="D2079" t="str">
            <v>Light (13"-14")</v>
          </cell>
          <cell r="E2079" t="str">
            <v>Consumer</v>
          </cell>
          <cell r="F2079" t="str">
            <v>Intel</v>
          </cell>
          <cell r="G2079" t="str">
            <v>Comet Lake</v>
          </cell>
          <cell r="H2079" t="str">
            <v>GTX1650</v>
          </cell>
          <cell r="I2079">
            <v>14</v>
          </cell>
          <cell r="J2079" t="str">
            <v>1920x1080</v>
          </cell>
          <cell r="L2079" t="str">
            <v>Standard</v>
          </cell>
          <cell r="M2079" t="str">
            <v>_1</v>
          </cell>
          <cell r="P2079">
            <v>1</v>
          </cell>
          <cell r="T2079">
            <v>1</v>
          </cell>
          <cell r="W2079">
            <v>1</v>
          </cell>
          <cell r="AA2079">
            <v>1</v>
          </cell>
          <cell r="AG2079">
            <v>1</v>
          </cell>
          <cell r="AI2079">
            <v>1</v>
          </cell>
        </row>
        <row r="2080">
          <cell r="C2080" t="str">
            <v>Prestige 14 A11SC</v>
          </cell>
          <cell r="D2080" t="str">
            <v>Light (13"-14")</v>
          </cell>
          <cell r="E2080" t="str">
            <v>Consumer</v>
          </cell>
          <cell r="F2080" t="str">
            <v>Intel</v>
          </cell>
          <cell r="G2080" t="str">
            <v>Tiger Lake</v>
          </cell>
          <cell r="H2080" t="str">
            <v>GTX1650</v>
          </cell>
          <cell r="I2080">
            <v>14</v>
          </cell>
          <cell r="J2080" t="str">
            <v>1920x1080</v>
          </cell>
          <cell r="L2080" t="str">
            <v>Standard</v>
          </cell>
          <cell r="M2080" t="str">
            <v>_11</v>
          </cell>
          <cell r="P2080">
            <v>1</v>
          </cell>
          <cell r="T2080">
            <v>1</v>
          </cell>
          <cell r="W2080">
            <v>1</v>
          </cell>
          <cell r="AA2080">
            <v>1</v>
          </cell>
          <cell r="AG2080">
            <v>1</v>
          </cell>
          <cell r="AI2080">
            <v>1</v>
          </cell>
        </row>
        <row r="2081">
          <cell r="C2081" t="str">
            <v>Prestige 14 A11M</v>
          </cell>
          <cell r="D2081" t="str">
            <v>Light (13"-14")</v>
          </cell>
          <cell r="E2081" t="str">
            <v>Consumer</v>
          </cell>
          <cell r="F2081" t="str">
            <v>Intel</v>
          </cell>
          <cell r="G2081" t="str">
            <v>Tiger Lake</v>
          </cell>
          <cell r="H2081" t="str">
            <v>Int</v>
          </cell>
          <cell r="I2081">
            <v>14</v>
          </cell>
          <cell r="J2081" t="str">
            <v>1920x1080</v>
          </cell>
          <cell r="L2081" t="str">
            <v>Standard</v>
          </cell>
          <cell r="M2081" t="str">
            <v>_12</v>
          </cell>
          <cell r="P2081">
            <v>1</v>
          </cell>
          <cell r="R2081">
            <v>1</v>
          </cell>
          <cell r="W2081">
            <v>1</v>
          </cell>
          <cell r="AA2081">
            <v>1</v>
          </cell>
          <cell r="AI2081">
            <v>1</v>
          </cell>
        </row>
        <row r="2082">
          <cell r="C2082" t="str">
            <v>Prestige 14 Evo A11M</v>
          </cell>
          <cell r="D2082" t="str">
            <v>Light (13"-14")</v>
          </cell>
          <cell r="E2082" t="str">
            <v>Consumer</v>
          </cell>
          <cell r="F2082" t="str">
            <v>Intel</v>
          </cell>
          <cell r="G2082" t="str">
            <v>Tiger Lake</v>
          </cell>
          <cell r="H2082" t="str">
            <v>Int</v>
          </cell>
          <cell r="I2082">
            <v>14</v>
          </cell>
          <cell r="J2082" t="str">
            <v>1920x1080</v>
          </cell>
          <cell r="L2082" t="str">
            <v>Standard</v>
          </cell>
          <cell r="M2082" t="str">
            <v>_16</v>
          </cell>
          <cell r="P2082">
            <v>1</v>
          </cell>
          <cell r="R2082">
            <v>1</v>
          </cell>
          <cell r="W2082">
            <v>1</v>
          </cell>
          <cell r="AA2082">
            <v>1</v>
          </cell>
          <cell r="AI2082">
            <v>1</v>
          </cell>
        </row>
        <row r="2083">
          <cell r="C2083" t="str">
            <v>Prestige 15 A10SC</v>
          </cell>
          <cell r="D2083" t="str">
            <v>Full Size GM (15"&gt; Gamer GPU)</v>
          </cell>
          <cell r="E2083" t="str">
            <v>Consumer</v>
          </cell>
          <cell r="F2083" t="str">
            <v>Intel</v>
          </cell>
          <cell r="G2083" t="str">
            <v>Comet Lake</v>
          </cell>
          <cell r="H2083" t="str">
            <v>GTX1650</v>
          </cell>
          <cell r="I2083">
            <v>15</v>
          </cell>
          <cell r="J2083" t="str">
            <v>1920x1080</v>
          </cell>
          <cell r="L2083" t="str">
            <v>Standard</v>
          </cell>
          <cell r="M2083" t="str">
            <v>_1</v>
          </cell>
          <cell r="P2083">
            <v>1</v>
          </cell>
          <cell r="T2083">
            <v>1</v>
          </cell>
          <cell r="X2083">
            <v>1</v>
          </cell>
          <cell r="AA2083">
            <v>1</v>
          </cell>
          <cell r="AG2083">
            <v>1</v>
          </cell>
          <cell r="AH2083">
            <v>1</v>
          </cell>
        </row>
        <row r="2084">
          <cell r="C2084" t="str">
            <v>Prestige 15 A11SC</v>
          </cell>
          <cell r="D2084" t="str">
            <v>Full Size GM (15"&gt; Gamer GPU)</v>
          </cell>
          <cell r="E2084" t="str">
            <v>Consumer</v>
          </cell>
          <cell r="F2084" t="str">
            <v>Intel</v>
          </cell>
          <cell r="G2084" t="str">
            <v>Tiger Lake</v>
          </cell>
          <cell r="H2084" t="str">
            <v>GTX1650</v>
          </cell>
          <cell r="I2084">
            <v>15</v>
          </cell>
          <cell r="J2084" t="str">
            <v>1920x1080</v>
          </cell>
          <cell r="L2084" t="str">
            <v>Standard</v>
          </cell>
          <cell r="M2084" t="str">
            <v>_11</v>
          </cell>
          <cell r="P2084">
            <v>1</v>
          </cell>
          <cell r="T2084">
            <v>1</v>
          </cell>
          <cell r="X2084">
            <v>1</v>
          </cell>
          <cell r="AA2084">
            <v>1</v>
          </cell>
          <cell r="AG2084">
            <v>1</v>
          </cell>
          <cell r="AH2084">
            <v>1</v>
          </cell>
        </row>
        <row r="2085">
          <cell r="C2085" t="str">
            <v>Summit E14 A11SC</v>
          </cell>
          <cell r="D2085" t="str">
            <v>Light (13"-14")</v>
          </cell>
          <cell r="E2085" t="str">
            <v>Consumer</v>
          </cell>
          <cell r="F2085" t="str">
            <v>Intel</v>
          </cell>
          <cell r="G2085" t="str">
            <v>Tiger Lake</v>
          </cell>
          <cell r="H2085" t="str">
            <v>GTX1650</v>
          </cell>
          <cell r="I2085">
            <v>14</v>
          </cell>
          <cell r="J2085" t="str">
            <v>1920x1080</v>
          </cell>
          <cell r="K2085" t="str">
            <v>Touch</v>
          </cell>
          <cell r="L2085" t="str">
            <v>Standard</v>
          </cell>
          <cell r="M2085" t="str">
            <v>_11</v>
          </cell>
          <cell r="P2085">
            <v>1</v>
          </cell>
          <cell r="T2085">
            <v>1</v>
          </cell>
          <cell r="W2085">
            <v>1</v>
          </cell>
          <cell r="AC2085">
            <v>1</v>
          </cell>
          <cell r="AG2085">
            <v>1</v>
          </cell>
          <cell r="AI2085">
            <v>1</v>
          </cell>
        </row>
        <row r="2086">
          <cell r="C2086" t="str">
            <v>Summit E15 A11SC</v>
          </cell>
          <cell r="D2086" t="str">
            <v>Full Size GM (15"&gt; Gamer GPU)</v>
          </cell>
          <cell r="E2086" t="str">
            <v>Consumer</v>
          </cell>
          <cell r="F2086" t="str">
            <v>Intel</v>
          </cell>
          <cell r="G2086" t="str">
            <v>Tiger Lake</v>
          </cell>
          <cell r="H2086" t="str">
            <v>GTX1650</v>
          </cell>
          <cell r="I2086">
            <v>15</v>
          </cell>
          <cell r="J2086" t="str">
            <v>1920x1080</v>
          </cell>
          <cell r="K2086" t="str">
            <v>Touch</v>
          </cell>
          <cell r="L2086" t="str">
            <v>Standard</v>
          </cell>
          <cell r="M2086" t="str">
            <v>_11</v>
          </cell>
          <cell r="P2086">
            <v>1</v>
          </cell>
          <cell r="T2086">
            <v>1</v>
          </cell>
          <cell r="X2086">
            <v>1</v>
          </cell>
          <cell r="AC2086">
            <v>1</v>
          </cell>
          <cell r="AG2086">
            <v>1</v>
          </cell>
        </row>
        <row r="2087">
          <cell r="C2087" t="str">
            <v>Summit B14 A11M</v>
          </cell>
          <cell r="D2087" t="str">
            <v>Light (13"-14")</v>
          </cell>
          <cell r="E2087" t="str">
            <v>Consumer</v>
          </cell>
          <cell r="F2087" t="str">
            <v>Intel</v>
          </cell>
          <cell r="G2087" t="str">
            <v>Tiger Lake</v>
          </cell>
          <cell r="H2087" t="str">
            <v>Int</v>
          </cell>
          <cell r="I2087">
            <v>14</v>
          </cell>
          <cell r="J2087" t="str">
            <v>1920x1080</v>
          </cell>
          <cell r="K2087" t="str">
            <v>Touch</v>
          </cell>
          <cell r="L2087" t="str">
            <v>Standard</v>
          </cell>
          <cell r="M2087" t="str">
            <v>_16</v>
          </cell>
          <cell r="P2087">
            <v>1</v>
          </cell>
          <cell r="R2087">
            <v>1</v>
          </cell>
          <cell r="U2087">
            <v>1</v>
          </cell>
          <cell r="W2087">
            <v>1</v>
          </cell>
          <cell r="AC2087">
            <v>1</v>
          </cell>
          <cell r="AI2087">
            <v>1</v>
          </cell>
        </row>
        <row r="2088">
          <cell r="C2088" t="str">
            <v>Summit B15 A11M</v>
          </cell>
          <cell r="D2088" t="str">
            <v>Full Size LE (15"&gt;, Int GPU)</v>
          </cell>
          <cell r="E2088" t="str">
            <v>Consumer</v>
          </cell>
          <cell r="F2088" t="str">
            <v>Intel</v>
          </cell>
          <cell r="G2088" t="str">
            <v>Tiger Lake</v>
          </cell>
          <cell r="H2088" t="str">
            <v>Int</v>
          </cell>
          <cell r="I2088">
            <v>15</v>
          </cell>
          <cell r="J2088" t="str">
            <v>1920x1080</v>
          </cell>
          <cell r="K2088" t="str">
            <v>Touch</v>
          </cell>
          <cell r="L2088" t="str">
            <v>Standard</v>
          </cell>
          <cell r="M2088" t="str">
            <v>_16</v>
          </cell>
          <cell r="P2088">
            <v>1</v>
          </cell>
          <cell r="R2088">
            <v>1</v>
          </cell>
          <cell r="U2088">
            <v>1</v>
          </cell>
          <cell r="X2088">
            <v>1</v>
          </cell>
          <cell r="AC2088">
            <v>1</v>
          </cell>
          <cell r="AH2088">
            <v>1</v>
          </cell>
        </row>
        <row r="2089">
          <cell r="C2089" t="str">
            <v>ToughBook CF-19</v>
          </cell>
          <cell r="D2089" t="str">
            <v>Mini (&lt;12")</v>
          </cell>
          <cell r="E2089" t="str">
            <v>Commercial</v>
          </cell>
          <cell r="F2089" t="str">
            <v>Intel</v>
          </cell>
          <cell r="G2089" t="str">
            <v>Kaby Lake</v>
          </cell>
          <cell r="H2089" t="str">
            <v>Int</v>
          </cell>
          <cell r="I2089">
            <v>10</v>
          </cell>
          <cell r="J2089" t="str">
            <v>1024x768</v>
          </cell>
          <cell r="L2089" t="str">
            <v>Standard</v>
          </cell>
          <cell r="M2089" t="str">
            <v>_1</v>
          </cell>
          <cell r="P2089">
            <v>1</v>
          </cell>
          <cell r="R2089">
            <v>1</v>
          </cell>
          <cell r="V2089">
            <v>1</v>
          </cell>
          <cell r="AE2089">
            <v>1</v>
          </cell>
        </row>
        <row r="2090">
          <cell r="C2090" t="str">
            <v>ToughBook CF-20</v>
          </cell>
          <cell r="D2090" t="str">
            <v>Mini (&lt;12")</v>
          </cell>
          <cell r="E2090" t="str">
            <v>Commercial</v>
          </cell>
          <cell r="F2090" t="str">
            <v>Intel</v>
          </cell>
          <cell r="G2090" t="str">
            <v>Skylake-Y</v>
          </cell>
          <cell r="H2090" t="str">
            <v>Int</v>
          </cell>
          <cell r="I2090">
            <v>10</v>
          </cell>
          <cell r="J2090" t="str">
            <v>1024x768</v>
          </cell>
          <cell r="L2090" t="str">
            <v>Extra Mobile</v>
          </cell>
          <cell r="M2090" t="str">
            <v>_1</v>
          </cell>
          <cell r="R2090">
            <v>1</v>
          </cell>
          <cell r="V2090">
            <v>1</v>
          </cell>
          <cell r="AE2090">
            <v>1</v>
          </cell>
        </row>
        <row r="2091">
          <cell r="C2091" t="str">
            <v>ToughBook CF-31</v>
          </cell>
          <cell r="D2091" t="str">
            <v>Light (13"-14")</v>
          </cell>
          <cell r="E2091" t="str">
            <v>Commercial</v>
          </cell>
          <cell r="F2091" t="str">
            <v>Intel</v>
          </cell>
          <cell r="G2091" t="str">
            <v>Kaby Lake</v>
          </cell>
          <cell r="H2091" t="str">
            <v>Int</v>
          </cell>
          <cell r="I2091">
            <v>13</v>
          </cell>
          <cell r="J2091" t="str">
            <v>1024x768</v>
          </cell>
          <cell r="L2091" t="str">
            <v>Standard</v>
          </cell>
          <cell r="M2091" t="str">
            <v>_1</v>
          </cell>
          <cell r="P2091">
            <v>1</v>
          </cell>
          <cell r="R2091">
            <v>1</v>
          </cell>
          <cell r="W2091">
            <v>1</v>
          </cell>
          <cell r="AE2091">
            <v>1</v>
          </cell>
          <cell r="AI2091">
            <v>1</v>
          </cell>
        </row>
        <row r="2092">
          <cell r="C2092" t="str">
            <v>ToughBook CF-33</v>
          </cell>
          <cell r="D2092" t="str">
            <v>Mini (&lt;12")</v>
          </cell>
          <cell r="E2092" t="str">
            <v>Commercial</v>
          </cell>
          <cell r="F2092" t="str">
            <v>Intel</v>
          </cell>
          <cell r="G2092" t="str">
            <v>Kaby Lake</v>
          </cell>
          <cell r="H2092" t="str">
            <v>Int</v>
          </cell>
          <cell r="I2092">
            <v>12</v>
          </cell>
          <cell r="J2092" t="str">
            <v>2160x1440</v>
          </cell>
          <cell r="L2092" t="str">
            <v>Standard</v>
          </cell>
          <cell r="M2092" t="str">
            <v>_1</v>
          </cell>
          <cell r="P2092">
            <v>1</v>
          </cell>
          <cell r="R2092">
            <v>1</v>
          </cell>
          <cell r="V2092">
            <v>1</v>
          </cell>
          <cell r="AE2092">
            <v>1</v>
          </cell>
          <cell r="AI2092">
            <v>1</v>
          </cell>
        </row>
        <row r="2093">
          <cell r="C2093" t="str">
            <v>ToughBook CF-52</v>
          </cell>
          <cell r="D2093" t="str">
            <v>Full Size LE (15"&gt;, Int GPU)</v>
          </cell>
          <cell r="E2093" t="str">
            <v>Commercial</v>
          </cell>
          <cell r="F2093" t="str">
            <v>Intel</v>
          </cell>
          <cell r="H2093" t="str">
            <v>Int</v>
          </cell>
          <cell r="I2093">
            <v>15</v>
          </cell>
          <cell r="J2093" t="str">
            <v>1280x800</v>
          </cell>
          <cell r="L2093" t="str">
            <v>Standard</v>
          </cell>
          <cell r="M2093" t="str">
            <v>_1</v>
          </cell>
          <cell r="R2093">
            <v>1</v>
          </cell>
          <cell r="X2093">
            <v>1</v>
          </cell>
          <cell r="AF2093">
            <v>1</v>
          </cell>
        </row>
        <row r="2094">
          <cell r="C2094" t="str">
            <v>ToughBook CF-53</v>
          </cell>
          <cell r="D2094" t="str">
            <v>Light (13"-14")</v>
          </cell>
          <cell r="E2094" t="str">
            <v>Commercial</v>
          </cell>
          <cell r="F2094" t="str">
            <v>Intel</v>
          </cell>
          <cell r="H2094" t="str">
            <v>Int</v>
          </cell>
          <cell r="I2094">
            <v>14</v>
          </cell>
          <cell r="J2094" t="str">
            <v>1366x768</v>
          </cell>
          <cell r="L2094" t="str">
            <v>Standard</v>
          </cell>
          <cell r="M2094" t="str">
            <v>_1</v>
          </cell>
          <cell r="R2094">
            <v>1</v>
          </cell>
          <cell r="W2094">
            <v>1</v>
          </cell>
          <cell r="AF2094">
            <v>1</v>
          </cell>
        </row>
        <row r="2095">
          <cell r="C2095" t="str">
            <v>ToughBook CF-54</v>
          </cell>
          <cell r="D2095" t="str">
            <v>Light (13"-14")</v>
          </cell>
          <cell r="E2095" t="str">
            <v>Commercial</v>
          </cell>
          <cell r="F2095" t="str">
            <v>Intel</v>
          </cell>
          <cell r="G2095" t="str">
            <v>Kaby Lake</v>
          </cell>
          <cell r="H2095" t="str">
            <v>Int</v>
          </cell>
          <cell r="I2095">
            <v>14</v>
          </cell>
          <cell r="J2095" t="str">
            <v>1366x768</v>
          </cell>
          <cell r="L2095" t="str">
            <v>Standard</v>
          </cell>
          <cell r="M2095" t="str">
            <v>_1</v>
          </cell>
          <cell r="P2095">
            <v>1</v>
          </cell>
          <cell r="R2095">
            <v>1</v>
          </cell>
          <cell r="W2095">
            <v>1</v>
          </cell>
          <cell r="AF2095">
            <v>1</v>
          </cell>
          <cell r="AI2095">
            <v>1</v>
          </cell>
        </row>
        <row r="2096">
          <cell r="C2096" t="str">
            <v>Smartbook 116A</v>
          </cell>
          <cell r="D2096" t="str">
            <v>Mini (&lt;12")</v>
          </cell>
          <cell r="E2096" t="str">
            <v>Consumer</v>
          </cell>
          <cell r="F2096" t="str">
            <v>Intel</v>
          </cell>
          <cell r="G2096" t="str">
            <v>Bay Trail-T</v>
          </cell>
          <cell r="H2096" t="str">
            <v>Int</v>
          </cell>
          <cell r="I2096">
            <v>11</v>
          </cell>
          <cell r="J2096" t="str">
            <v>1366x768</v>
          </cell>
          <cell r="L2096" t="str">
            <v>Extra Mobile</v>
          </cell>
          <cell r="M2096" t="str">
            <v>_1</v>
          </cell>
          <cell r="O2096">
            <v>1</v>
          </cell>
          <cell r="R2096">
            <v>1</v>
          </cell>
          <cell r="V2096">
            <v>1</v>
          </cell>
          <cell r="AE2096">
            <v>1</v>
          </cell>
        </row>
        <row r="2097">
          <cell r="C2097" t="str">
            <v>Smartbook 116C</v>
          </cell>
          <cell r="D2097" t="str">
            <v>Mini (&lt;12")</v>
          </cell>
          <cell r="E2097" t="str">
            <v>Consumer</v>
          </cell>
          <cell r="F2097" t="str">
            <v>Intel</v>
          </cell>
          <cell r="G2097" t="str">
            <v>Cherry Trail</v>
          </cell>
          <cell r="H2097" t="str">
            <v>Int</v>
          </cell>
          <cell r="I2097">
            <v>11</v>
          </cell>
          <cell r="J2097" t="str">
            <v>1920x1080</v>
          </cell>
          <cell r="L2097" t="str">
            <v>Extra Mobile</v>
          </cell>
          <cell r="M2097" t="str">
            <v>_1</v>
          </cell>
          <cell r="O2097">
            <v>1</v>
          </cell>
          <cell r="R2097">
            <v>1</v>
          </cell>
          <cell r="V2097">
            <v>1</v>
          </cell>
          <cell r="AE2097">
            <v>1</v>
          </cell>
        </row>
        <row r="2098">
          <cell r="C2098" t="str">
            <v>Smartbook 133S</v>
          </cell>
          <cell r="D2098" t="str">
            <v>Light (13"-14")</v>
          </cell>
          <cell r="E2098" t="str">
            <v>Consumer</v>
          </cell>
          <cell r="F2098" t="str">
            <v>Intel</v>
          </cell>
          <cell r="G2098" t="str">
            <v>Braswell</v>
          </cell>
          <cell r="H2098" t="str">
            <v>Int</v>
          </cell>
          <cell r="I2098">
            <v>13</v>
          </cell>
          <cell r="J2098" t="str">
            <v>1920x1080</v>
          </cell>
          <cell r="L2098" t="str">
            <v>Budget</v>
          </cell>
          <cell r="M2098" t="str">
            <v>_1</v>
          </cell>
          <cell r="O2098">
            <v>1</v>
          </cell>
          <cell r="R2098">
            <v>1</v>
          </cell>
          <cell r="W2098">
            <v>1</v>
          </cell>
          <cell r="AE2098">
            <v>1</v>
          </cell>
        </row>
        <row r="2099">
          <cell r="C2099" t="str">
            <v>Smartbook 141A</v>
          </cell>
          <cell r="D2099" t="str">
            <v>Light (13"-14")</v>
          </cell>
          <cell r="E2099" t="str">
            <v>Consumer</v>
          </cell>
          <cell r="F2099" t="str">
            <v>Intel</v>
          </cell>
          <cell r="G2099" t="str">
            <v>Bay Trail-T</v>
          </cell>
          <cell r="H2099" t="str">
            <v>Int</v>
          </cell>
          <cell r="I2099">
            <v>14</v>
          </cell>
          <cell r="J2099" t="str">
            <v>1366x768</v>
          </cell>
          <cell r="L2099" t="str">
            <v>Extra Mobile</v>
          </cell>
          <cell r="M2099" t="str">
            <v>_1</v>
          </cell>
          <cell r="O2099">
            <v>1</v>
          </cell>
          <cell r="R2099">
            <v>1</v>
          </cell>
          <cell r="W2099">
            <v>1</v>
          </cell>
          <cell r="AE2099">
            <v>1</v>
          </cell>
        </row>
        <row r="2100">
          <cell r="C2100" t="str">
            <v>Smartbook 141C</v>
          </cell>
          <cell r="D2100" t="str">
            <v>Light (13"-14")</v>
          </cell>
          <cell r="E2100" t="str">
            <v>Consumer</v>
          </cell>
          <cell r="F2100" t="str">
            <v>Intel</v>
          </cell>
          <cell r="G2100" t="str">
            <v>Cherry Trail</v>
          </cell>
          <cell r="H2100" t="str">
            <v>Int</v>
          </cell>
          <cell r="I2100">
            <v>14</v>
          </cell>
          <cell r="J2100" t="str">
            <v>1920x1080</v>
          </cell>
          <cell r="L2100" t="str">
            <v>Extra Mobile</v>
          </cell>
          <cell r="M2100" t="str">
            <v>_1</v>
          </cell>
          <cell r="O2100">
            <v>1</v>
          </cell>
          <cell r="R2100">
            <v>1</v>
          </cell>
          <cell r="W2100">
            <v>1</v>
          </cell>
          <cell r="AE2100">
            <v>1</v>
          </cell>
        </row>
        <row r="2101">
          <cell r="C2101" t="str">
            <v>Smartbook 141C2</v>
          </cell>
          <cell r="D2101" t="str">
            <v>Light (13"-14")</v>
          </cell>
          <cell r="E2101" t="str">
            <v>Consumer</v>
          </cell>
          <cell r="F2101" t="str">
            <v>Intel</v>
          </cell>
          <cell r="G2101" t="str">
            <v>Apollo Lake</v>
          </cell>
          <cell r="H2101" t="str">
            <v>Int</v>
          </cell>
          <cell r="I2101">
            <v>14</v>
          </cell>
          <cell r="J2101" t="str">
            <v>1920x1080</v>
          </cell>
          <cell r="L2101" t="str">
            <v>Budget</v>
          </cell>
          <cell r="M2101" t="str">
            <v>_1</v>
          </cell>
          <cell r="O2101">
            <v>1</v>
          </cell>
          <cell r="R2101">
            <v>1</v>
          </cell>
          <cell r="W2101">
            <v>1</v>
          </cell>
          <cell r="AE2101">
            <v>1</v>
          </cell>
        </row>
        <row r="2102">
          <cell r="C2102" t="str">
            <v>Smartbook 141C3</v>
          </cell>
          <cell r="D2102" t="str">
            <v>Light (13"-14")</v>
          </cell>
          <cell r="E2102" t="str">
            <v>Consumer</v>
          </cell>
          <cell r="F2102" t="str">
            <v>Intel</v>
          </cell>
          <cell r="G2102" t="str">
            <v>Cherry Trail</v>
          </cell>
          <cell r="H2102" t="str">
            <v>Int</v>
          </cell>
          <cell r="I2102">
            <v>14</v>
          </cell>
          <cell r="J2102" t="str">
            <v>1366x768</v>
          </cell>
          <cell r="L2102" t="str">
            <v>Extra Mobile</v>
          </cell>
          <cell r="M2102" t="str">
            <v>_1</v>
          </cell>
          <cell r="O2102">
            <v>1</v>
          </cell>
          <cell r="R2102">
            <v>1</v>
          </cell>
          <cell r="W2102">
            <v>1</v>
          </cell>
          <cell r="AE2102">
            <v>1</v>
          </cell>
        </row>
        <row r="2103">
          <cell r="C2103" t="str">
            <v>Smartbook 141C4</v>
          </cell>
          <cell r="D2103" t="str">
            <v>Light (13"-14")</v>
          </cell>
          <cell r="E2103" t="str">
            <v>Consumer</v>
          </cell>
          <cell r="F2103" t="str">
            <v>Intel</v>
          </cell>
          <cell r="G2103" t="str">
            <v>Cherry Trail</v>
          </cell>
          <cell r="H2103" t="str">
            <v>Int</v>
          </cell>
          <cell r="I2103">
            <v>14</v>
          </cell>
          <cell r="J2103" t="str">
            <v>1366x768</v>
          </cell>
          <cell r="L2103" t="str">
            <v>Extra Mobile</v>
          </cell>
          <cell r="M2103" t="str">
            <v>_1</v>
          </cell>
          <cell r="O2103">
            <v>1</v>
          </cell>
          <cell r="R2103">
            <v>1</v>
          </cell>
          <cell r="W2103">
            <v>1</v>
          </cell>
          <cell r="AE2103">
            <v>1</v>
          </cell>
        </row>
        <row r="2104">
          <cell r="C2104" t="str">
            <v>Smartbook 141S</v>
          </cell>
          <cell r="D2104" t="str">
            <v>Light (13"-14")</v>
          </cell>
          <cell r="E2104" t="str">
            <v>Consumer</v>
          </cell>
          <cell r="F2104" t="str">
            <v>Intel</v>
          </cell>
          <cell r="G2104" t="str">
            <v>Apollo Lake</v>
          </cell>
          <cell r="H2104" t="str">
            <v>Int</v>
          </cell>
          <cell r="I2104">
            <v>14</v>
          </cell>
          <cell r="J2104" t="str">
            <v>1920x1080</v>
          </cell>
          <cell r="L2104" t="str">
            <v>Budget</v>
          </cell>
          <cell r="M2104" t="str">
            <v>_1</v>
          </cell>
          <cell r="O2104">
            <v>1</v>
          </cell>
          <cell r="R2104">
            <v>1</v>
          </cell>
          <cell r="W2104">
            <v>1</v>
          </cell>
          <cell r="AE2104">
            <v>1</v>
          </cell>
        </row>
        <row r="2105">
          <cell r="C2105" t="str">
            <v>Visconte Ecliptica 13</v>
          </cell>
          <cell r="D2105" t="str">
            <v>Light (13"-14")</v>
          </cell>
          <cell r="E2105" t="str">
            <v>Consumer</v>
          </cell>
          <cell r="F2105" t="str">
            <v>Intel</v>
          </cell>
          <cell r="G2105" t="str">
            <v>Cherry Trail</v>
          </cell>
          <cell r="H2105" t="str">
            <v>Int</v>
          </cell>
          <cell r="I2105">
            <v>13</v>
          </cell>
          <cell r="J2105" t="str">
            <v>1920x1080</v>
          </cell>
          <cell r="K2105" t="str">
            <v>Touch</v>
          </cell>
          <cell r="L2105" t="str">
            <v>Extra Mobile</v>
          </cell>
          <cell r="M2105" t="str">
            <v>_1</v>
          </cell>
          <cell r="O2105">
            <v>1</v>
          </cell>
          <cell r="R2105">
            <v>1</v>
          </cell>
          <cell r="U2105">
            <v>1</v>
          </cell>
          <cell r="W2105">
            <v>1</v>
          </cell>
          <cell r="AE2105">
            <v>1</v>
          </cell>
        </row>
        <row r="2106">
          <cell r="C2106" t="str">
            <v>Razer Blade 15 Base (2020)</v>
          </cell>
          <cell r="D2106" t="str">
            <v>Full Size GM (15"&gt; Gamer GPU)</v>
          </cell>
          <cell r="E2106" t="str">
            <v>Consumer</v>
          </cell>
          <cell r="F2106" t="str">
            <v>Intel</v>
          </cell>
          <cell r="G2106" t="str">
            <v>Comet Lake-H</v>
          </cell>
          <cell r="H2106" t="str">
            <v>RTX2060/RTX2070</v>
          </cell>
          <cell r="I2106">
            <v>15</v>
          </cell>
          <cell r="J2106" t="str">
            <v>1920x1080/3840x2160</v>
          </cell>
          <cell r="L2106" t="str">
            <v>Standard</v>
          </cell>
          <cell r="M2106" t="str">
            <v>_8</v>
          </cell>
          <cell r="N2106" t="str">
            <v>8 20</v>
          </cell>
          <cell r="Q2106">
            <v>1</v>
          </cell>
          <cell r="T2106">
            <v>1</v>
          </cell>
          <cell r="X2106">
            <v>1</v>
          </cell>
          <cell r="AG2106">
            <v>1</v>
          </cell>
        </row>
        <row r="2107">
          <cell r="C2107" t="str">
            <v>Razer Blade Pro 17 (2019)</v>
          </cell>
          <cell r="D2107" t="str">
            <v>Full Size GM (15"&gt; Gamer GPU)</v>
          </cell>
          <cell r="E2107" t="str">
            <v>Consumer</v>
          </cell>
          <cell r="F2107" t="str">
            <v>Intel</v>
          </cell>
          <cell r="G2107" t="str">
            <v>Coffee Lake</v>
          </cell>
          <cell r="H2107" t="str">
            <v>RTX2080</v>
          </cell>
          <cell r="I2107">
            <v>17</v>
          </cell>
          <cell r="J2107" t="str">
            <v>1920x1080/3840x2160</v>
          </cell>
          <cell r="L2107" t="str">
            <v>Standard</v>
          </cell>
          <cell r="M2107" t="str">
            <v>_1</v>
          </cell>
          <cell r="Q2107">
            <v>1</v>
          </cell>
          <cell r="T2107">
            <v>1</v>
          </cell>
          <cell r="Y2107">
            <v>1</v>
          </cell>
          <cell r="AG2107">
            <v>1</v>
          </cell>
        </row>
        <row r="2108">
          <cell r="C2108" t="str">
            <v>Razer Blade Stealth 13.3 (I)</v>
          </cell>
          <cell r="D2108" t="str">
            <v>Light (13"-14")</v>
          </cell>
          <cell r="E2108" t="str">
            <v>Consumer</v>
          </cell>
          <cell r="F2108" t="str">
            <v>Intel</v>
          </cell>
          <cell r="G2108" t="str">
            <v>Ice Lake</v>
          </cell>
          <cell r="H2108" t="str">
            <v>Int/MX150</v>
          </cell>
          <cell r="I2108">
            <v>13</v>
          </cell>
          <cell r="J2108" t="str">
            <v>1920x1080</v>
          </cell>
          <cell r="K2108" t="str">
            <v>Touch</v>
          </cell>
          <cell r="L2108" t="str">
            <v>Standard</v>
          </cell>
          <cell r="M2108" t="str">
            <v>_1</v>
          </cell>
          <cell r="P2108">
            <v>1</v>
          </cell>
          <cell r="R2108">
            <v>1</v>
          </cell>
          <cell r="S2108">
            <v>1</v>
          </cell>
          <cell r="W2108">
            <v>1</v>
          </cell>
          <cell r="AA2108">
            <v>1</v>
          </cell>
          <cell r="AI2108">
            <v>1</v>
          </cell>
        </row>
        <row r="2109">
          <cell r="C2109" t="str">
            <v>Razer Blade Stealth 13.3 (W)</v>
          </cell>
          <cell r="D2109" t="str">
            <v>Light (13"-14")</v>
          </cell>
          <cell r="E2109" t="str">
            <v>Consumer</v>
          </cell>
          <cell r="F2109" t="str">
            <v>Intel</v>
          </cell>
          <cell r="G2109" t="str">
            <v>Whiskey Lake</v>
          </cell>
          <cell r="H2109" t="str">
            <v>Int/MX150</v>
          </cell>
          <cell r="I2109">
            <v>13</v>
          </cell>
          <cell r="J2109" t="str">
            <v>1920x1080</v>
          </cell>
          <cell r="K2109" t="str">
            <v>Touch</v>
          </cell>
          <cell r="L2109" t="str">
            <v>Standard</v>
          </cell>
          <cell r="M2109" t="str">
            <v>_1</v>
          </cell>
          <cell r="P2109">
            <v>1</v>
          </cell>
          <cell r="R2109">
            <v>1</v>
          </cell>
          <cell r="S2109">
            <v>1</v>
          </cell>
          <cell r="W2109">
            <v>1</v>
          </cell>
          <cell r="AA2109">
            <v>1</v>
          </cell>
          <cell r="AI2109">
            <v>1</v>
          </cell>
        </row>
        <row r="2110">
          <cell r="C2110" t="str">
            <v>Mi Gaming Laptop 2019</v>
          </cell>
          <cell r="D2110" t="str">
            <v>Full Size GM (15"&gt; Gamer GPU)</v>
          </cell>
          <cell r="E2110" t="str">
            <v>Consumer</v>
          </cell>
          <cell r="F2110" t="str">
            <v>Intel</v>
          </cell>
          <cell r="G2110" t="str">
            <v>Coffee Lake</v>
          </cell>
          <cell r="H2110" t="str">
            <v>GTX1660/RTX2060</v>
          </cell>
          <cell r="I2110">
            <v>15</v>
          </cell>
          <cell r="J2110" t="str">
            <v>1920x1080</v>
          </cell>
          <cell r="L2110" t="str">
            <v>Standard</v>
          </cell>
          <cell r="M2110" t="str">
            <v>_1</v>
          </cell>
          <cell r="Q2110">
            <v>1</v>
          </cell>
          <cell r="T2110">
            <v>1</v>
          </cell>
          <cell r="X2110">
            <v>1</v>
          </cell>
          <cell r="AG2110">
            <v>1</v>
          </cell>
        </row>
        <row r="2111">
          <cell r="C2111" t="str">
            <v>Mi Motebook Pro 15.6 GTX</v>
          </cell>
          <cell r="D2111" t="str">
            <v>Full Size GM (15"&gt; Gamer GPU)</v>
          </cell>
          <cell r="E2111" t="str">
            <v>Consumer</v>
          </cell>
          <cell r="F2111" t="str">
            <v>Intel</v>
          </cell>
          <cell r="G2111" t="str">
            <v>Kaby Lake Refresh</v>
          </cell>
          <cell r="H2111" t="str">
            <v>GTX1050/GTX1060</v>
          </cell>
          <cell r="I2111">
            <v>15</v>
          </cell>
          <cell r="J2111" t="str">
            <v>1920x1080</v>
          </cell>
          <cell r="L2111" t="str">
            <v>Standard</v>
          </cell>
          <cell r="M2111" t="str">
            <v>_1</v>
          </cell>
          <cell r="P2111">
            <v>1</v>
          </cell>
          <cell r="T2111">
            <v>1</v>
          </cell>
          <cell r="X2111">
            <v>1</v>
          </cell>
          <cell r="AG2111">
            <v>1</v>
          </cell>
          <cell r="AH2111">
            <v>1</v>
          </cell>
        </row>
        <row r="2112">
          <cell r="C2112" t="str">
            <v>Mi Notebook 15.6 Lite</v>
          </cell>
          <cell r="D2112" t="str">
            <v>Full Size LE (15"&gt;, Int GPU)</v>
          </cell>
          <cell r="E2112" t="str">
            <v>Consumer</v>
          </cell>
          <cell r="F2112" t="str">
            <v>Intel</v>
          </cell>
          <cell r="G2112" t="str">
            <v>Kaby Lake Refresh</v>
          </cell>
          <cell r="H2112" t="str">
            <v>Int</v>
          </cell>
          <cell r="I2112">
            <v>15</v>
          </cell>
          <cell r="J2112" t="str">
            <v>1920x1080</v>
          </cell>
          <cell r="L2112" t="str">
            <v>Standard</v>
          </cell>
          <cell r="M2112" t="str">
            <v>_1</v>
          </cell>
          <cell r="P2112">
            <v>1</v>
          </cell>
          <cell r="R2112">
            <v>1</v>
          </cell>
          <cell r="X2112">
            <v>1</v>
          </cell>
          <cell r="AF2112">
            <v>1</v>
          </cell>
          <cell r="AH2112">
            <v>1</v>
          </cell>
        </row>
        <row r="2113">
          <cell r="C2113" t="str">
            <v>Mi Notebook 15.6 Lite 2019</v>
          </cell>
          <cell r="D2113" t="str">
            <v>Full Size LE (15"&gt;, Int GPU)</v>
          </cell>
          <cell r="E2113" t="str">
            <v>Consumer</v>
          </cell>
          <cell r="F2113" t="str">
            <v>Intel</v>
          </cell>
          <cell r="G2113" t="str">
            <v>Kaby Lake Refresh</v>
          </cell>
          <cell r="H2113" t="str">
            <v>Int/MX110</v>
          </cell>
          <cell r="I2113">
            <v>15</v>
          </cell>
          <cell r="J2113" t="str">
            <v>1920x1080</v>
          </cell>
          <cell r="L2113" t="str">
            <v>Standard</v>
          </cell>
          <cell r="M2113" t="str">
            <v>_1</v>
          </cell>
          <cell r="P2113">
            <v>1</v>
          </cell>
          <cell r="R2113">
            <v>1</v>
          </cell>
          <cell r="S2113">
            <v>1</v>
          </cell>
          <cell r="X2113">
            <v>1</v>
          </cell>
          <cell r="AF2113">
            <v>1</v>
          </cell>
          <cell r="AG2113">
            <v>1</v>
          </cell>
          <cell r="AH2113">
            <v>1</v>
          </cell>
        </row>
        <row r="2114">
          <cell r="C2114" t="str">
            <v>Mi Notebook Air 12.5 2019</v>
          </cell>
          <cell r="D2114" t="str">
            <v>Mini (&lt;12")</v>
          </cell>
          <cell r="E2114" t="str">
            <v>Consumer</v>
          </cell>
          <cell r="F2114" t="str">
            <v>Intel</v>
          </cell>
          <cell r="G2114" t="str">
            <v>Amber Lake-Y</v>
          </cell>
          <cell r="H2114" t="str">
            <v>Int</v>
          </cell>
          <cell r="I2114">
            <v>12</v>
          </cell>
          <cell r="J2114" t="str">
            <v>1920x1080</v>
          </cell>
          <cell r="L2114" t="str">
            <v>Extra Mobile</v>
          </cell>
          <cell r="M2114" t="str">
            <v>_1</v>
          </cell>
          <cell r="R2114">
            <v>1</v>
          </cell>
          <cell r="V2114">
            <v>1</v>
          </cell>
          <cell r="AE2114">
            <v>1</v>
          </cell>
        </row>
        <row r="2115">
          <cell r="C2115" t="str">
            <v>Mi Notebook Air 13.3 2017</v>
          </cell>
          <cell r="D2115" t="str">
            <v>Light (13"-14")</v>
          </cell>
          <cell r="E2115" t="str">
            <v>Consumer</v>
          </cell>
          <cell r="F2115" t="str">
            <v>Intel</v>
          </cell>
          <cell r="G2115" t="str">
            <v>Kaby Lake</v>
          </cell>
          <cell r="H2115" t="str">
            <v>MX150</v>
          </cell>
          <cell r="I2115">
            <v>13</v>
          </cell>
          <cell r="J2115" t="str">
            <v>1920x1080</v>
          </cell>
          <cell r="L2115" t="str">
            <v>Standard</v>
          </cell>
          <cell r="M2115" t="str">
            <v>_1</v>
          </cell>
          <cell r="P2115">
            <v>1</v>
          </cell>
          <cell r="S2115">
            <v>1</v>
          </cell>
          <cell r="W2115">
            <v>1</v>
          </cell>
          <cell r="AI2115">
            <v>1</v>
          </cell>
        </row>
        <row r="2116">
          <cell r="C2116" t="str">
            <v>Mi Notebook Air 13.3 2018</v>
          </cell>
          <cell r="D2116" t="str">
            <v>Light (13"-14")</v>
          </cell>
          <cell r="E2116" t="str">
            <v>Consumer</v>
          </cell>
          <cell r="F2116" t="str">
            <v>Intel</v>
          </cell>
          <cell r="G2116" t="str">
            <v>Kaby Lake Refresh</v>
          </cell>
          <cell r="H2116" t="str">
            <v>MX150</v>
          </cell>
          <cell r="I2116">
            <v>13</v>
          </cell>
          <cell r="J2116" t="str">
            <v>1920x1080</v>
          </cell>
          <cell r="L2116" t="str">
            <v>Standard</v>
          </cell>
          <cell r="M2116" t="str">
            <v>_1</v>
          </cell>
          <cell r="P2116">
            <v>1</v>
          </cell>
          <cell r="S2116">
            <v>1</v>
          </cell>
          <cell r="W2116">
            <v>1</v>
          </cell>
          <cell r="AI2116">
            <v>1</v>
          </cell>
        </row>
        <row r="2117">
          <cell r="C2117" t="str">
            <v>Mi Notebook Air 13.3 2019</v>
          </cell>
          <cell r="D2117" t="str">
            <v>Light (13"-14")</v>
          </cell>
          <cell r="E2117" t="str">
            <v>Consumer</v>
          </cell>
          <cell r="F2117" t="str">
            <v>Intel</v>
          </cell>
          <cell r="G2117" t="str">
            <v>Kaby Lake Refresh</v>
          </cell>
          <cell r="H2117" t="str">
            <v>MX250</v>
          </cell>
          <cell r="I2117">
            <v>13</v>
          </cell>
          <cell r="J2117" t="str">
            <v>1920x1080</v>
          </cell>
          <cell r="L2117" t="str">
            <v>Standard</v>
          </cell>
          <cell r="M2117" t="str">
            <v>_1</v>
          </cell>
          <cell r="P2117">
            <v>1</v>
          </cell>
          <cell r="S2117">
            <v>1</v>
          </cell>
          <cell r="W2117">
            <v>1</v>
          </cell>
          <cell r="AI2117">
            <v>1</v>
          </cell>
        </row>
        <row r="2118">
          <cell r="C2118" t="str">
            <v>Mi Notebook Pro 15.6 2019</v>
          </cell>
          <cell r="D2118" t="str">
            <v>Full Size MS (15"&gt;, Mainstream Ex. GPU)</v>
          </cell>
          <cell r="E2118" t="str">
            <v>Consumer</v>
          </cell>
          <cell r="F2118" t="str">
            <v>Intel</v>
          </cell>
          <cell r="G2118" t="str">
            <v>Whiskey Lake</v>
          </cell>
          <cell r="H2118" t="str">
            <v>MX250</v>
          </cell>
          <cell r="I2118">
            <v>15</v>
          </cell>
          <cell r="J2118" t="str">
            <v>1920x1080</v>
          </cell>
          <cell r="L2118" t="str">
            <v>Standard</v>
          </cell>
          <cell r="M2118" t="str">
            <v>_1</v>
          </cell>
          <cell r="P2118">
            <v>1</v>
          </cell>
          <cell r="S2118">
            <v>1</v>
          </cell>
          <cell r="X2118">
            <v>1</v>
          </cell>
          <cell r="AG2118">
            <v>1</v>
          </cell>
          <cell r="AH2118">
            <v>1</v>
          </cell>
        </row>
        <row r="2119">
          <cell r="C2119" t="str">
            <v>Mi Notebook Pro 15.6 GTX</v>
          </cell>
          <cell r="D2119" t="str">
            <v>Full Size GM (15"&gt; Gamer GPU)</v>
          </cell>
          <cell r="E2119" t="str">
            <v>Consumer</v>
          </cell>
          <cell r="F2119" t="str">
            <v>Intel</v>
          </cell>
          <cell r="G2119" t="str">
            <v>Kaby Lake Refresh</v>
          </cell>
          <cell r="H2119" t="str">
            <v>GTX1050</v>
          </cell>
          <cell r="I2119">
            <v>15</v>
          </cell>
          <cell r="J2119" t="str">
            <v>1920x1080</v>
          </cell>
          <cell r="L2119" t="str">
            <v>Standard</v>
          </cell>
          <cell r="M2119" t="str">
            <v>_1</v>
          </cell>
          <cell r="P2119">
            <v>1</v>
          </cell>
          <cell r="T2119">
            <v>1</v>
          </cell>
          <cell r="X2119">
            <v>1</v>
          </cell>
          <cell r="AG2119">
            <v>1</v>
          </cell>
          <cell r="AH2119">
            <v>1</v>
          </cell>
        </row>
        <row r="2120">
          <cell r="C2120" t="str">
            <v>Mi Notebook Pro 15.6" 2020</v>
          </cell>
          <cell r="D2120" t="str">
            <v>Full Size MS (15"&gt;, Mainstream Ex. GPU)</v>
          </cell>
          <cell r="E2120" t="str">
            <v>Consumer</v>
          </cell>
          <cell r="F2120" t="str">
            <v>Intel</v>
          </cell>
          <cell r="G2120" t="str">
            <v>Comet Lake</v>
          </cell>
          <cell r="H2120" t="str">
            <v>MX350</v>
          </cell>
          <cell r="I2120">
            <v>15</v>
          </cell>
          <cell r="J2120" t="str">
            <v>1920x1080</v>
          </cell>
          <cell r="L2120" t="str">
            <v>Standard</v>
          </cell>
          <cell r="M2120" t="str">
            <v>_9</v>
          </cell>
          <cell r="P2120">
            <v>1</v>
          </cell>
          <cell r="S2120">
            <v>1</v>
          </cell>
          <cell r="X2120">
            <v>1</v>
          </cell>
          <cell r="AG2120">
            <v>1</v>
          </cell>
          <cell r="AH2120">
            <v>1</v>
          </cell>
        </row>
        <row r="2121">
          <cell r="C2121" t="str">
            <v>Mi Notebook Pro 15.6" Enhanced 2019</v>
          </cell>
          <cell r="D2121" t="str">
            <v>Full Size MS (15"&gt;, Mainstream Ex. GPU)</v>
          </cell>
          <cell r="E2121" t="str">
            <v>Consumer</v>
          </cell>
          <cell r="F2121" t="str">
            <v>Intel</v>
          </cell>
          <cell r="G2121" t="str">
            <v>Comet Lake</v>
          </cell>
          <cell r="H2121" t="str">
            <v>MX250</v>
          </cell>
          <cell r="I2121">
            <v>15</v>
          </cell>
          <cell r="J2121" t="str">
            <v>1920x1080</v>
          </cell>
          <cell r="L2121" t="str">
            <v>Standard</v>
          </cell>
          <cell r="M2121" t="str">
            <v>_1</v>
          </cell>
          <cell r="P2121">
            <v>1</v>
          </cell>
          <cell r="S2121">
            <v>1</v>
          </cell>
          <cell r="X2121">
            <v>1</v>
          </cell>
          <cell r="AG2121">
            <v>1</v>
          </cell>
          <cell r="AH2121">
            <v>1</v>
          </cell>
        </row>
        <row r="2122">
          <cell r="C2122" t="str">
            <v xml:space="preserve">Redmi G Gaming Laptop 16.1" </v>
          </cell>
          <cell r="D2122" t="str">
            <v>Full Size GM (15"&gt; Gamer GPU)</v>
          </cell>
          <cell r="E2122" t="str">
            <v>Consumer</v>
          </cell>
          <cell r="F2122" t="str">
            <v>Intel</v>
          </cell>
          <cell r="G2122" t="str">
            <v>Comet Lake-H</v>
          </cell>
          <cell r="H2122" t="str">
            <v>GTX1650</v>
          </cell>
          <cell r="I2122">
            <v>16</v>
          </cell>
          <cell r="J2122" t="str">
            <v>1920x1080</v>
          </cell>
          <cell r="L2122" t="str">
            <v>Standard</v>
          </cell>
          <cell r="M2122" t="str">
            <v>_9</v>
          </cell>
          <cell r="Q2122">
            <v>1</v>
          </cell>
          <cell r="T2122">
            <v>1</v>
          </cell>
          <cell r="Y2122">
            <v>1</v>
          </cell>
          <cell r="AG2122">
            <v>1</v>
          </cell>
          <cell r="AH2122">
            <v>1</v>
          </cell>
        </row>
        <row r="2123">
          <cell r="C2123" t="str">
            <v>RedmiBook 13</v>
          </cell>
          <cell r="D2123" t="str">
            <v>Light (13"-14")</v>
          </cell>
          <cell r="E2123" t="str">
            <v>Consumer</v>
          </cell>
          <cell r="F2123" t="str">
            <v>Intel</v>
          </cell>
          <cell r="G2123" t="str">
            <v>Comet Lake</v>
          </cell>
          <cell r="H2123" t="str">
            <v>Int/MX250</v>
          </cell>
          <cell r="I2123">
            <v>13</v>
          </cell>
          <cell r="J2123" t="str">
            <v>1920x1080</v>
          </cell>
          <cell r="L2123" t="str">
            <v>Standard</v>
          </cell>
          <cell r="M2123" t="str">
            <v>_1</v>
          </cell>
          <cell r="P2123">
            <v>1</v>
          </cell>
          <cell r="R2123">
            <v>1</v>
          </cell>
          <cell r="S2123">
            <v>1</v>
          </cell>
          <cell r="W2123">
            <v>1</v>
          </cell>
          <cell r="AI2123">
            <v>1</v>
          </cell>
        </row>
        <row r="2124">
          <cell r="C2124" t="str">
            <v>RedmiBook 13 Ryzen 2020</v>
          </cell>
          <cell r="D2124" t="str">
            <v>Light (13"-14")</v>
          </cell>
          <cell r="E2124" t="str">
            <v>Consumer</v>
          </cell>
          <cell r="F2124" t="str">
            <v>AMD</v>
          </cell>
          <cell r="G2124" t="str">
            <v>Renior</v>
          </cell>
          <cell r="H2124" t="str">
            <v>Int</v>
          </cell>
          <cell r="I2124">
            <v>13</v>
          </cell>
          <cell r="J2124" t="str">
            <v>1920x1080</v>
          </cell>
          <cell r="L2124" t="str">
            <v>Standard</v>
          </cell>
          <cell r="M2124" t="str">
            <v>_9</v>
          </cell>
          <cell r="P2124">
            <v>1</v>
          </cell>
          <cell r="R2124">
            <v>1</v>
          </cell>
          <cell r="W2124">
            <v>1</v>
          </cell>
          <cell r="AE2124">
            <v>1</v>
          </cell>
          <cell r="AI2124">
            <v>1</v>
          </cell>
        </row>
        <row r="2125">
          <cell r="C2125" t="str">
            <v>RedmiBook 14</v>
          </cell>
          <cell r="D2125" t="str">
            <v>Light (13"-14")</v>
          </cell>
          <cell r="E2125" t="str">
            <v>Consumer</v>
          </cell>
          <cell r="F2125" t="str">
            <v>Intel</v>
          </cell>
          <cell r="G2125" t="str">
            <v>Whiskey Lake</v>
          </cell>
          <cell r="H2125" t="str">
            <v>Int/MX250</v>
          </cell>
          <cell r="I2125">
            <v>14</v>
          </cell>
          <cell r="J2125" t="str">
            <v>1920x1080</v>
          </cell>
          <cell r="L2125" t="str">
            <v>Standard</v>
          </cell>
          <cell r="M2125" t="str">
            <v>_1</v>
          </cell>
          <cell r="P2125">
            <v>1</v>
          </cell>
          <cell r="R2125">
            <v>1</v>
          </cell>
          <cell r="S2125">
            <v>1</v>
          </cell>
          <cell r="W2125">
            <v>1</v>
          </cell>
          <cell r="AF2125">
            <v>1</v>
          </cell>
          <cell r="AG2125">
            <v>1</v>
          </cell>
          <cell r="AI2125">
            <v>1</v>
          </cell>
        </row>
        <row r="2126">
          <cell r="C2126" t="str">
            <v>RedmiBook 14 Enhanced</v>
          </cell>
          <cell r="D2126" t="str">
            <v>Light (13"-14")</v>
          </cell>
          <cell r="E2126" t="str">
            <v>Consumer</v>
          </cell>
          <cell r="F2126" t="str">
            <v>Intel</v>
          </cell>
          <cell r="G2126" t="str">
            <v>Comet Lake</v>
          </cell>
          <cell r="H2126" t="str">
            <v>MX250</v>
          </cell>
          <cell r="I2126">
            <v>14</v>
          </cell>
          <cell r="J2126" t="str">
            <v>1920x1080</v>
          </cell>
          <cell r="L2126" t="str">
            <v>Standard</v>
          </cell>
          <cell r="M2126" t="str">
            <v>_1</v>
          </cell>
          <cell r="P2126">
            <v>1</v>
          </cell>
          <cell r="S2126">
            <v>1</v>
          </cell>
          <cell r="W2126">
            <v>1</v>
          </cell>
          <cell r="AG2126">
            <v>1</v>
          </cell>
          <cell r="AI2126">
            <v>1</v>
          </cell>
        </row>
        <row r="2127">
          <cell r="C2127" t="str">
            <v>RedmiBook 14 II Ryzen</v>
          </cell>
          <cell r="D2127" t="str">
            <v>Light (13"-14")</v>
          </cell>
          <cell r="E2127" t="str">
            <v>Consumer</v>
          </cell>
          <cell r="F2127" t="str">
            <v>AMD</v>
          </cell>
          <cell r="G2127" t="str">
            <v>Renior</v>
          </cell>
          <cell r="H2127" t="str">
            <v>Int</v>
          </cell>
          <cell r="I2127">
            <v>14</v>
          </cell>
          <cell r="J2127" t="str">
            <v>1920x1080</v>
          </cell>
          <cell r="L2127" t="str">
            <v>Standard</v>
          </cell>
          <cell r="M2127" t="str">
            <v>_9</v>
          </cell>
          <cell r="P2127">
            <v>1</v>
          </cell>
          <cell r="R2127">
            <v>1</v>
          </cell>
          <cell r="W2127">
            <v>1</v>
          </cell>
          <cell r="AF2127">
            <v>1</v>
          </cell>
          <cell r="AI2127">
            <v>1</v>
          </cell>
        </row>
        <row r="2128">
          <cell r="C2128" t="str">
            <v>RedmiBook 14 IL</v>
          </cell>
          <cell r="D2128" t="str">
            <v>Light (13"-14")</v>
          </cell>
          <cell r="E2128" t="str">
            <v>Consumer</v>
          </cell>
          <cell r="F2128" t="str">
            <v>Intel</v>
          </cell>
          <cell r="G2128" t="str">
            <v>Ice Lake</v>
          </cell>
          <cell r="H2128" t="str">
            <v>MX350</v>
          </cell>
          <cell r="I2128">
            <v>14</v>
          </cell>
          <cell r="J2128" t="str">
            <v>1920x1080</v>
          </cell>
          <cell r="L2128" t="str">
            <v>Standard</v>
          </cell>
          <cell r="M2128" t="str">
            <v>_9</v>
          </cell>
          <cell r="P2128">
            <v>1</v>
          </cell>
          <cell r="S2128">
            <v>1</v>
          </cell>
          <cell r="W2128">
            <v>1</v>
          </cell>
          <cell r="AG2128">
            <v>1</v>
          </cell>
          <cell r="AI2128">
            <v>1</v>
          </cell>
        </row>
        <row r="2129">
          <cell r="C2129" t="str">
            <v>RedmiBook 14 Ryzen XMA</v>
          </cell>
          <cell r="D2129" t="str">
            <v>Light (13"-14")</v>
          </cell>
          <cell r="E2129" t="str">
            <v>Consumer</v>
          </cell>
          <cell r="F2129" t="str">
            <v>AMD</v>
          </cell>
          <cell r="G2129" t="str">
            <v>Picasso</v>
          </cell>
          <cell r="H2129" t="str">
            <v>Int</v>
          </cell>
          <cell r="I2129">
            <v>14</v>
          </cell>
          <cell r="J2129" t="str">
            <v>1920x1080</v>
          </cell>
          <cell r="L2129" t="str">
            <v>Standard</v>
          </cell>
          <cell r="M2129" t="str">
            <v>_1</v>
          </cell>
          <cell r="P2129">
            <v>1</v>
          </cell>
          <cell r="R2129">
            <v>1</v>
          </cell>
          <cell r="W2129">
            <v>1</v>
          </cell>
          <cell r="AF2129">
            <v>1</v>
          </cell>
          <cell r="AI2129">
            <v>1</v>
          </cell>
        </row>
        <row r="2130">
          <cell r="C2130" t="str">
            <v>RedmiBook 16 Intel 2020</v>
          </cell>
          <cell r="D2130" t="str">
            <v>Full Size MS (15"&gt;, Mainstream Ex. GPU)</v>
          </cell>
          <cell r="E2130" t="str">
            <v>Consumer</v>
          </cell>
          <cell r="F2130" t="str">
            <v>Intel</v>
          </cell>
          <cell r="G2130" t="str">
            <v>Comet Lake</v>
          </cell>
          <cell r="H2130" t="str">
            <v>MX350</v>
          </cell>
          <cell r="I2130">
            <v>16</v>
          </cell>
          <cell r="J2130" t="str">
            <v>1920x1080</v>
          </cell>
          <cell r="L2130" t="str">
            <v>Standard</v>
          </cell>
          <cell r="M2130" t="str">
            <v>_9</v>
          </cell>
          <cell r="P2130">
            <v>1</v>
          </cell>
          <cell r="S2130">
            <v>1</v>
          </cell>
          <cell r="Y2130">
            <v>1</v>
          </cell>
          <cell r="AG2130">
            <v>1</v>
          </cell>
          <cell r="AH2130">
            <v>1</v>
          </cell>
        </row>
        <row r="2131">
          <cell r="C2131" t="str">
            <v>RedmiBook 16 Intel 2020 IL</v>
          </cell>
          <cell r="D2131" t="str">
            <v>Full Size MS (15"&gt;, Mainstream Ex. GPU)</v>
          </cell>
          <cell r="E2131" t="str">
            <v>Consumer</v>
          </cell>
          <cell r="F2131" t="str">
            <v>Intel</v>
          </cell>
          <cell r="G2131" t="str">
            <v>Ice Lake</v>
          </cell>
          <cell r="H2131" t="str">
            <v>MX350</v>
          </cell>
          <cell r="I2131">
            <v>16</v>
          </cell>
          <cell r="J2131" t="str">
            <v>1920x1080</v>
          </cell>
          <cell r="L2131" t="str">
            <v>Standard</v>
          </cell>
          <cell r="M2131" t="str">
            <v>_9</v>
          </cell>
          <cell r="N2131" t="str">
            <v>XMA2012</v>
          </cell>
          <cell r="P2131">
            <v>1</v>
          </cell>
          <cell r="S2131">
            <v>1</v>
          </cell>
          <cell r="Y2131">
            <v>1</v>
          </cell>
          <cell r="AG2131">
            <v>1</v>
          </cell>
          <cell r="AH2131">
            <v>1</v>
          </cell>
        </row>
        <row r="2132">
          <cell r="C2132" t="str">
            <v>RedmiBook 16 Ryzen</v>
          </cell>
          <cell r="D2132" t="str">
            <v>Full Size LE (15"&gt;, Int GPU)</v>
          </cell>
          <cell r="E2132" t="str">
            <v>Consumer</v>
          </cell>
          <cell r="F2132" t="str">
            <v>AMD</v>
          </cell>
          <cell r="G2132" t="str">
            <v>Renior</v>
          </cell>
          <cell r="H2132" t="str">
            <v>Int</v>
          </cell>
          <cell r="I2132">
            <v>16</v>
          </cell>
          <cell r="J2132" t="str">
            <v>1920x1080</v>
          </cell>
          <cell r="L2132" t="str">
            <v>Standard</v>
          </cell>
          <cell r="M2132" t="str">
            <v>_9</v>
          </cell>
          <cell r="P2132">
            <v>1</v>
          </cell>
          <cell r="R2132">
            <v>1</v>
          </cell>
          <cell r="Y2132">
            <v>1</v>
          </cell>
          <cell r="AF2132">
            <v>1</v>
          </cell>
          <cell r="AH2132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375.768636226851" createdVersion="4" refreshedVersion="4" minRefreshableVersion="3" recordCount="362">
  <cacheSource type="worksheet">
    <worksheetSource ref="A1:E1048576" sheet="Source2"/>
  </cacheSource>
  <cacheFields count="5">
    <cacheField name="month" numFmtId="0">
      <sharedItems containsBlank="1" containsMixedTypes="1" containsNumber="1" containsInteger="1" minValue="1" maxValue="12" count="33">
        <s v="10`19"/>
        <s v="11`19"/>
        <s v="12`19"/>
        <s v="1`20"/>
        <s v="2`20"/>
        <s v="3`20"/>
        <s v="4`20"/>
        <s v="5`20"/>
        <s v="6`20"/>
        <s v="7`20"/>
        <s v="8`20"/>
        <s v="9`20"/>
        <s v="10`20"/>
        <s v="11`20"/>
        <s v="12`20"/>
        <s v="1`21"/>
        <s v="2`21"/>
        <s v="3`21"/>
        <s v="4`21"/>
        <s v="5`21"/>
        <m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QQ" numFmtId="0">
      <sharedItems containsBlank="1"/>
    </cacheField>
    <cacheField name="vendor" numFmtId="0">
      <sharedItems containsBlank="1" count="19">
        <s v="Acer"/>
        <s v="Asus"/>
        <s v="Lenovo"/>
        <s v="HP"/>
        <s v="Dell"/>
        <s v="Apple"/>
        <s v="MSI"/>
        <s v="Other"/>
        <s v="Huawei"/>
        <s v="Honor"/>
        <m/>
        <s v="iRu" u="1"/>
        <s v="Total DIS" u="1"/>
        <s v="Fujitsu" u="1"/>
        <s v="Digma" u="1"/>
        <s v="Irbis" u="1"/>
        <s v="Prestigio" u="1"/>
        <s v="DNS" u="1"/>
        <s v="4Good" u="1"/>
      </sharedItems>
    </cacheField>
    <cacheField name="units" numFmtId="0">
      <sharedItems containsString="0" containsBlank="1" containsNumber="1" containsInteger="1" minValue="20" maxValue="101840"/>
    </cacheField>
    <cacheField name="channel" numFmtId="0">
      <sharedItems containsBlank="1" count="4">
        <s v="DIS"/>
        <s v="DirectRET"/>
        <m/>
        <s v="DerectRE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er" refreshedDate="44375.778631018518" createdVersion="4" refreshedVersion="4" minRefreshableVersion="3" recordCount="2395">
  <cacheSource type="worksheet">
    <worksheetSource ref="A1:T1048576" sheet="Source"/>
  </cacheSource>
  <cacheFields count="20">
    <cacheField name="Sales Units" numFmtId="0">
      <sharedItems containsString="0" containsBlank="1" containsNumber="1" containsInteger="1" minValue="0" maxValue="10488"/>
    </cacheField>
    <cacheField name="Brand" numFmtId="0">
      <sharedItems containsBlank="1" count="14">
        <s v="Acer"/>
        <s v="Apple"/>
        <s v="Asus"/>
        <s v="Dell"/>
        <s v="HP"/>
        <s v="Lenovo"/>
        <s v="MSI"/>
        <s v="Huawei"/>
        <s v="Honor"/>
        <s v="Other"/>
        <m/>
        <s v="Digma" u="1"/>
        <s v="Irbis" u="1"/>
        <s v="Prestigio" u="1"/>
      </sharedItems>
    </cacheField>
    <cacheField name="Model" numFmtId="0">
      <sharedItems containsBlank="1"/>
    </cacheField>
    <cacheField name="Cluster" numFmtId="0">
      <sharedItems containsBlank="1" containsMixedTypes="1" containsNumber="1" containsInteger="1" minValue="0" maxValue="0" count="8">
        <s v="Full Size LE (15&quot;&gt;, Int GPU)"/>
        <s v="Full Size MS (15&quot;&gt;, Mainstream Ex. GPU)"/>
        <s v="Light (13&quot;-14&quot;)"/>
        <s v="Full Size GM (15&quot;&gt; Gamer GPU)"/>
        <s v="Mini (&lt;12&quot;)"/>
        <s v="Prof. Workstation (Prof. GPU)"/>
        <m/>
        <n v="0" u="1"/>
      </sharedItems>
    </cacheField>
    <cacheField name="Target market" numFmtId="0">
      <sharedItems containsBlank="1" containsMixedTypes="1" containsNumber="1" containsInteger="1" minValue="0" maxValue="0" count="4">
        <s v="Consumer"/>
        <s v="Commercial"/>
        <m/>
        <n v="0" u="1"/>
      </sharedItems>
    </cacheField>
    <cacheField name="CPU Vendor" numFmtId="0">
      <sharedItems containsBlank="1" containsMixedTypes="1" containsNumber="1" containsInteger="1" minValue="0" maxValue="0" count="5">
        <s v="AMD"/>
        <s v="Intel"/>
        <s v="Apple"/>
        <m/>
        <n v="0" u="1"/>
      </sharedItems>
    </cacheField>
    <cacheField name="Base Platform" numFmtId="0">
      <sharedItems containsBlank="1" count="32">
        <s v="Stoney Ridge"/>
        <s v="Picasso"/>
        <s v="Gemini Lake"/>
        <s v="Kaby Lake"/>
        <s v="Whiskey Lake"/>
        <s v="Ice Lake"/>
        <s v="Tiger Lake"/>
        <s v="Renior"/>
        <s v="Ryzen"/>
        <s v="Coffee Lake"/>
        <s v="Comet Lake-H"/>
        <s v="Comet Lake"/>
        <s v="Apollo Lake"/>
        <s v="Kaby Lake-Y"/>
        <s v="Apple M1"/>
        <s v="Kaby Lake Refresh"/>
        <s v="Carrizo-L"/>
        <s v="Lakefield"/>
        <s v="Cherry Trail"/>
        <s v="Bay Trail-T"/>
        <s v="Amber Lake-Y"/>
        <s v="Tiger Lake-H"/>
        <s v="Cezanne-H"/>
        <s v="Bristol Ridge"/>
        <s v="Jasper Lake"/>
        <s v="Lucienne"/>
        <s v="Braswell"/>
        <s v="Skylake"/>
        <m/>
        <s v="Broadwell" u="1"/>
        <s v="Renoir" u="1"/>
        <s v="Skylake-Y" u="1"/>
      </sharedItems>
    </cacheField>
    <cacheField name="GPUs" numFmtId="0">
      <sharedItems containsBlank="1" containsMixedTypes="1" containsNumber="1" containsInteger="1" minValue="520" maxValue="625"/>
    </cacheField>
    <cacheField name="Display, Inch" numFmtId="0">
      <sharedItems containsString="0" containsBlank="1" containsNumber="1" containsInteger="1" minValue="0" maxValue="17" count="10">
        <n v="15"/>
        <n v="17"/>
        <n v="14"/>
        <n v="13"/>
        <n v="11"/>
        <n v="16"/>
        <n v="12"/>
        <n v="10"/>
        <m/>
        <n v="0" u="1"/>
      </sharedItems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 containsMixedTypes="1" containsNumber="1" containsInteger="1" minValue="0" maxValue="0" count="3">
        <m/>
        <s v="Touch"/>
        <n v="0" u="1"/>
      </sharedItems>
    </cacheField>
    <cacheField name="Category" numFmtId="0">
      <sharedItems containsBlank="1" containsMixedTypes="1" containsNumber="1" containsInteger="1" minValue="0" maxValue="0" count="6">
        <s v="Standard"/>
        <s v="Budget"/>
        <s v="Extra Mobile"/>
        <s v="ARM"/>
        <m/>
        <n v="0" u="1"/>
      </sharedItems>
    </cacheField>
    <cacheField name="Price rub" numFmtId="0">
      <sharedItems containsString="0" containsBlank="1" containsNumber="1" containsInteger="1" minValue="16826" maxValue="1223450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 count="11">
        <s v="02_20-30"/>
        <s v="04_40-50"/>
        <s v="05_50-60"/>
        <s v="03_30-40"/>
        <s v="06_60-70"/>
        <s v="08_80&gt;"/>
        <s v="07_70-80"/>
        <s v="01_&lt;20"/>
        <m/>
        <s v="07_70&gt;" u="1"/>
        <s v="05_50&gt;" u="1"/>
      </sharedItems>
    </cacheField>
    <cacheField name="Month" numFmtId="0">
      <sharedItems containsBlank="1" containsMixedTypes="1" containsNumber="1" containsInteger="1" minValue="10" maxValue="12" count="9">
        <s v="_1"/>
        <s v="_2"/>
        <s v="_3"/>
        <s v="_4"/>
        <s v="_5"/>
        <m/>
        <n v="10" u="1"/>
        <n v="11" u="1"/>
        <n v="12" u="1"/>
      </sharedItems>
    </cacheField>
    <cacheField name="Quarter" numFmtId="0">
      <sharedItems containsBlank="1"/>
    </cacheField>
    <cacheField name="Money, RUR" numFmtId="0">
      <sharedItems containsString="0" containsBlank="1" containsNumber="1" containsInteger="1" minValue="0" maxValue="1337366832"/>
    </cacheField>
    <cacheField name="Money, USD" numFmtId="0">
      <sharedItems containsString="0" containsBlank="1" containsNumber="1" containsInteger="1" minValue="0" maxValue="179995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er" refreshedDate="44392.756364351852" createdVersion="4" refreshedVersion="4" minRefreshableVersion="3" recordCount="2395">
  <cacheSource type="worksheet">
    <worksheetSource ref="A1:V1048576" sheet="Source"/>
  </cacheSource>
  <cacheFields count="22">
    <cacheField name="Sales Units" numFmtId="0">
      <sharedItems containsString="0" containsBlank="1" containsNumber="1" containsInteger="1" minValue="0" maxValue="10488"/>
    </cacheField>
    <cacheField name="Brand" numFmtId="0">
      <sharedItems containsBlank="1" count="11">
        <s v="Acer"/>
        <s v="Apple"/>
        <s v="Asus"/>
        <s v="Dell"/>
        <s v="HP"/>
        <s v="Lenovo"/>
        <s v="MSI"/>
        <s v="Huawei"/>
        <s v="Honor"/>
        <s v="Other"/>
        <m/>
      </sharedItems>
    </cacheField>
    <cacheField name="Model" numFmtId="0">
      <sharedItems containsBlank="1" count="681">
        <s v="Aspire A315-22"/>
        <s v="Aspire A315-23"/>
        <s v="Aspire A315-23G"/>
        <s v="Aspire A315-34"/>
        <s v="Aspire A315-42"/>
        <s v="Aspire A315-42G"/>
        <s v="Aspire A315-54"/>
        <s v="Aspire A315-55G"/>
        <s v="Aspire A315-56"/>
        <s v="Aspire A315-57G"/>
        <s v="Aspire A317-32"/>
        <s v="Aspire A317-51G"/>
        <s v="Aspire A317-52"/>
        <s v="Aspire A514-54"/>
        <s v="Aspire A515-44"/>
        <s v="Aspire A515-55"/>
        <s v="Aspire A515-55G"/>
        <s v="Aspire A715-41G"/>
        <s v="Aspire AN515-43"/>
        <s v="Aspire AN515-44"/>
        <s v="Aspire AN515-54"/>
        <s v="Aspire AN515-55"/>
        <s v="Aspire AN517-51"/>
        <s v="Aspire AN517-52"/>
        <s v="Aspire AN715-52"/>
        <s v="Extensa 215-21"/>
        <s v="Extensa 215-31"/>
        <s v="Extensa 215-51"/>
        <s v="Extensa 215-52"/>
        <s v="Extensa EX215-22"/>
        <s v="Extensa EX215-22G"/>
        <s v="Extensa EX215-51"/>
        <s v="Extensa EX215-51G"/>
        <s v="Extensa EX215-53G"/>
        <s v="Predator Helios 300 PH315-52"/>
        <s v="Predator Helios 300 PH315-53"/>
        <s v="Predator Helios 300 PH317-52"/>
        <s v="Spin SP513-53"/>
        <s v="Swift SF114-33"/>
        <s v="Swift SF314-42"/>
        <s v="Swift SF314-57"/>
        <s v="Swift SF314-57G"/>
        <s v="Swift SF314-59"/>
        <s v="TravelMate B118-M"/>
        <s v="TravelMate P214-52"/>
        <s v="TravelMate P215-52"/>
        <s v="TravelMate P215-52G"/>
        <s v="TravelMate P614-51T-G2"/>
        <s v="Macbook Air 13 (KY)"/>
        <s v="Macbook Air 13 2020 (M1)"/>
        <s v="Macbook Pro 13 (CL)"/>
        <s v="Macbook Pro 13 (IL)"/>
        <s v="Macbook Pro 13 2020 (M1)"/>
        <s v="Macbook Pro 16"/>
        <s v="Asus FX505D"/>
        <s v="Asus FX506I"/>
        <s v="Asus FX506L"/>
        <s v="Asus FX706I"/>
        <s v="Asus G512L"/>
        <s v="Asus G532L"/>
        <s v="Asus G712L"/>
        <s v="Asus G732L"/>
        <s v="Asus GA401I"/>
        <s v="Asus GA502I"/>
        <s v="Asus GL712L"/>
        <s v="Asus GU502L"/>
        <s v="Asus Pro P1440F"/>
        <s v="Asus Pro P2540F"/>
        <s v="Asus Pro P5440F"/>
        <s v="Asus X509D"/>
        <s v="Asus X509J"/>
        <s v="Asus X515J"/>
        <s v="Asus X543B"/>
        <s v="Asus X570D"/>
        <s v="ExpertBook B9400C"/>
        <s v="ExpertBook B9450F"/>
        <s v="ProArt StudioBook H500G"/>
        <s v="ProArt StudioBook W730G5"/>
        <s v="VivoBook Flip TM420I"/>
        <s v="VivoBook S15 M533I"/>
        <s v="VivoBook S333J"/>
        <s v="VivoBook S433F"/>
        <s v="VivoBook X512F"/>
        <s v="VivoBook X543M"/>
        <s v="VivoBook X705B"/>
        <s v="Zenbook Duo UX482E"/>
        <s v="Zenbook Flip S UX371E"/>
        <s v="Zenbook Flip UM462D"/>
        <s v="Zenbook Flip UX363E"/>
        <s v="Zenbook Flip UX363J"/>
        <s v="Zenbook Flip UX463F"/>
        <s v="Zenbook Flip UX563F"/>
        <s v="Zenbook UX325E"/>
        <s v="Zenbook UX393E"/>
        <s v="Zenbook UX425E"/>
        <s v="Zenbook UX431F"/>
        <s v="Zenbook UX434F"/>
        <s v="Zenbook UX435E"/>
        <s v="Alienware m15 R3"/>
        <s v="Inspiron 3501"/>
        <s v="Inspiron 3593"/>
        <s v="Inspiron 3793"/>
        <s v="Inspiron 7400"/>
        <s v="Inspiron G3 15-3500"/>
        <s v="Inspiron G5 15-5500"/>
        <s v="Inspiron G5 15-5590"/>
        <s v="Inspiron G7 17-7700"/>
        <s v="Latitude 3301"/>
        <s v="Latitude 3410"/>
        <s v="Latitude 3510"/>
        <s v="Latitude 5310"/>
        <s v="Latitude 5310 2-in-1"/>
        <s v="Latitude 5410"/>
        <s v="Latitude 5411"/>
        <s v="Latitude 5501"/>
        <s v="Latitude 5510"/>
        <s v="Latitude 5511"/>
        <s v="Latitude 7210 2-in-1"/>
        <s v="Latitude 7310"/>
        <s v="Latitude 7410"/>
        <s v="Latitude 9510 2-in-1"/>
        <s v="Latitude E5420"/>
        <s v="Precision 3550"/>
        <s v="Precision 3551"/>
        <s v="Precision 5540"/>
        <s v="Precision 5750"/>
        <s v="Precision 7550"/>
        <s v="Precision 7750"/>
        <s v="Vostro 3401"/>
        <s v="Vostro 3490"/>
        <s v="Vostro 3491"/>
        <s v="Vostro 3501"/>
        <s v="Vostro 3591"/>
        <s v="Vostro 5301"/>
        <s v="Vostro 5391"/>
        <s v="Vostro 5401"/>
        <s v="Vostro 5501"/>
        <s v="Vostro 7500"/>
        <s v="Vostro 7590"/>
        <s v="XPS 13 7390"/>
        <s v="XPS 13 7390 2-in-1"/>
        <s v="XPS 13 9300"/>
        <s v="XPS 13 9310"/>
        <s v="XPS 13 9310 2-in-1"/>
        <s v="XPS 15 7590"/>
        <s v="XPS 15 9500"/>
        <s v="XPS 17 9700"/>
        <s v="340S G7"/>
        <s v="Elite Dragonfly x360 13"/>
        <s v="Elitebook 735 G6"/>
        <s v="EliteBook 830 G6"/>
        <s v="EliteBook 830 G7"/>
        <s v="EliteBook 835 G7"/>
        <s v="EliteBook 840 G6"/>
        <s v="EliteBook 840 G7"/>
        <s v="EliteBook 845 G7"/>
        <s v="EliteBook 850 G6"/>
        <s v="EliteBook 850 G7"/>
        <s v="EliteBook 855 G7"/>
        <s v="EliteBook x360 1030 G4"/>
        <s v="EliteBook x360 1030 G7"/>
        <s v="Elitebook x360 1040 G6"/>
        <s v="Elitebook x360 1040 G7"/>
        <s v="EliteBook x360 830 G6"/>
        <s v="EliteBook x360 830 G7"/>
        <s v="Envy 13-ba1000"/>
        <s v="Envy 15-ep0000"/>
        <s v="Envy 17-cg1000"/>
        <s v="Envy x360 13-ay0000"/>
        <s v="Envy x360 15-ed1000"/>
        <s v="Essential 240 G8 Core"/>
        <s v="Essential 250 G7"/>
        <s v="Essential 250 G7 Core"/>
        <s v="Essential 250 G7 Core IL"/>
        <s v="Essential 250 G8"/>
        <s v="Essential 255 G7"/>
        <s v="HP 14-cf0000 Core"/>
        <s v="HP 14-cf3000 Core"/>
        <s v="HP 14s-dq1000"/>
        <s v="HP 14s-dq2000"/>
        <s v="HP 14s-fq0000"/>
        <s v="HP 15-da3000 Core"/>
        <s v="HP 15-db1000"/>
        <s v="HP 15-dw1000 Core"/>
        <s v="HP 15-dw3000 Core"/>
        <s v="HP 15-gw0000"/>
        <s v="HP 15s-eq1000"/>
        <s v="HP 15s-fq1000 Core"/>
        <s v="HP 15s-fq2000 Core"/>
        <s v="HP 17-by3000 Core"/>
        <s v="HP 17-by4000 Core"/>
        <s v="HP 17-ca2000"/>
        <s v="Omen 15-dh1000"/>
        <s v="Omen 15-ek0000"/>
        <s v="Omen 15-en0000"/>
        <s v="Omen 17-cb1000"/>
        <s v="Pavilion 13-bb0000"/>
        <s v="Pavilion 15-dk1000"/>
        <s v="Pavilion 15-ec1000"/>
        <s v="Pavilion 15-eg0000"/>
        <s v="Pavilion 15-eh0000"/>
        <s v="Pavilion 16-a0000"/>
        <s v="Pavilion 17-cd1000"/>
        <s v="Pavilion x360 14-dw1000"/>
        <s v="Pavilion x360 15-dq0000"/>
        <s v="ProBook 430 G7"/>
        <s v="ProBook 430 G8"/>
        <s v="ProBook 440 G7"/>
        <s v="ProBook 440 G8"/>
        <s v="ProBook 445 G7"/>
        <s v="ProBook 450 G7"/>
        <s v="ProBook 450 G8"/>
        <s v="ProBook 455R G6"/>
        <s v="ProBook 470 G7"/>
        <s v="ProBook 630 G8"/>
        <s v="ProBook 635 G7"/>
        <s v="ProBook 640 G5"/>
        <s v="ProBook 640 G8"/>
        <s v="ProBook 650 G5"/>
        <s v="ProBook 650 G8"/>
        <s v="Spectre x360 13-aw2000"/>
        <s v="ZBook 14u G6"/>
        <s v="ZBook 15 Create G7"/>
        <s v="ZBook 15 G6"/>
        <s v="ZBook 15 Power G7"/>
        <s v="ZBook 15 Studio G7"/>
        <s v="ZBook 15v G5"/>
        <s v="ZBook 17 G6"/>
        <s v="ZBook Firefly 14 G7"/>
        <s v="ZBook Firefly 15 G7"/>
        <s v="ZBook Fury 17 G7"/>
        <s v="ZBook x360 15 Studio G5"/>
        <s v="IdeaPad 110-15A"/>
        <s v="IdeaPad 3 15ARE05"/>
        <s v="IdeaPad 3 15IIL05"/>
        <s v="IdeaPad 3 15IML05"/>
        <s v="IdeaPad 3 17ADA05"/>
        <s v="IdeaPad 330-15ARR"/>
        <s v="IdeaPad 330-17IKBR"/>
        <s v="IdeaPad 330s-15IKB"/>
        <s v="IdeaPad 5 14ARE05"/>
        <s v="IdeaPad 5 14IIL05"/>
        <s v="IdeaPad 5 14ITL05"/>
        <s v="IdeaPad 5 15ARE05"/>
        <s v="IdeaPad 5 15IIL05"/>
        <s v="IdeaPad 5 15ITL05"/>
        <s v="IdeaPad 530s-15IKB"/>
        <s v="IdeaPad C340-14IML"/>
        <s v="IdeaPad Flex 5 14IIL05"/>
        <s v="IdeaPad Gaming 3 15ARH05"/>
        <s v="IdeaPad Gaming 3 15IMH05"/>
        <s v="IdeaPad L3 15IML05"/>
        <s v="IdeaPad L340-15API"/>
        <s v="IdeaPad L340-15IRH"/>
        <s v="IdeaPad L340-15IWL"/>
        <s v="IdeaPad L340-17API"/>
        <s v="IdeaPad L340-17IRH"/>
        <s v="IdeaPad S145-15AST"/>
        <s v="IdeaPad S145-15IIL"/>
        <s v="IdeaPad S540-13API"/>
        <s v="IdeaPad S540-13IML"/>
        <s v="Legion 5 15ARH05"/>
        <s v="Legion 5 17IMH05"/>
        <s v="Legion 5i 15IMH05"/>
        <s v="Legion 5Pi 15IMH05"/>
        <s v="Legion 7i 15IMH05"/>
        <s v="Legion 7i 15IMHG05"/>
        <s v="Legion Y540-15IRH"/>
        <s v="Legion Y740-15IRH"/>
        <s v="Thinkbook 13s-IML"/>
        <s v="Thinkbook 13s-ITL G2"/>
        <s v="Thinkbook 14-IIL"/>
        <s v="Thinkbook 14-ITL G2"/>
        <s v="Thinkbook 15-ARE G2"/>
        <s v="Thinkbook 15-IIL"/>
        <s v="Thinkbook 15-IML"/>
        <s v="Thinkbook 15-ITL G2"/>
        <s v="Thinkbook 15P-IMH"/>
        <s v="Thinkbook Plus 13 IML"/>
        <s v="ThinkPad E14 Gen2-ARE"/>
        <s v="ThinkPad E14 Gen2-ITU"/>
        <s v="ThinkPad E14-IML"/>
        <s v="ThinkPad E15 Gen2-ARE"/>
        <s v="ThinkPad E15-IML"/>
        <s v="ThinkPad L13"/>
        <s v="ThinkPad L13 Gen2"/>
        <s v="ThinkPad L13 Yoga"/>
        <s v="ThinkPad L14 AMD Gen1"/>
        <s v="ThinkPad L14 Gen1"/>
        <s v="ThinkPad L15 Gen1"/>
        <s v="ThinkPad L390 Yoga"/>
        <s v="ThinkPad P1 Gen2"/>
        <s v="ThinkPad P1 Gen3"/>
        <s v="ThinkPad P14s AMD Gen1"/>
        <s v="ThinkPad P14s Gen1"/>
        <s v="ThinkPad P15 Gen1"/>
        <s v="ThinkPad P15s Gen1"/>
        <s v="ThinkPad P15v Gen1"/>
        <s v="ThinkPad P17 Gen1"/>
        <s v="ThinkPad T14 AMD Gen1"/>
        <s v="ThinkPad T14 Gen1"/>
        <s v="ThinkPad T14s AMD Gen1"/>
        <s v="ThinkPad T14s Gen1"/>
        <s v="ThinkPad T15 Gen1"/>
        <s v="ThinkPad T15p Gen1"/>
        <s v="ThinkPad T490"/>
        <s v="ThinkPad T590"/>
        <s v="ThinkPad X1 Carbon Gen7"/>
        <s v="ThinkPad X1 Carbon Gen8"/>
        <s v="ThinkPad X1 Extreme Gen2"/>
        <s v="ThinkPad X1 Extreme Gen3"/>
        <s v="ThinkPad X1 Fold Gen1"/>
        <s v="ThinkPad X1 Tablet Gen3"/>
        <s v="ThinkPad X1 Yoga 14 Gen4"/>
        <s v="ThinkPad X1 Yoga 14 Gen5"/>
        <s v="ThinkPad X13 AMD G1"/>
        <s v="ThinkPad X13 G1"/>
        <s v="ThinkPad X13 Yoga G1"/>
        <s v="ThinkPad X390"/>
        <s v="ThinkPad X390 Yoga"/>
        <s v="V130-15IKB"/>
        <s v="V145-15AST"/>
        <s v="V14-ADA"/>
        <s v="V14-IIL"/>
        <s v="V155-15API"/>
        <s v="V15-ADA"/>
        <s v="V15-IIL"/>
        <s v="V17-IIL"/>
        <s v="V340-17IWL"/>
        <s v="Winbook 300e Gen2"/>
        <s v="Yoga 530-14IKB"/>
        <s v="Yoga 7 14ITL05"/>
        <s v="Yoga 7i 15ITL5"/>
        <s v="Yoga 9i 14ITL5"/>
        <s v="Yoga Creator 7i 15IMH05"/>
        <s v="Yoga S740-14IIL"/>
        <s v="Yoga S740-15IRH"/>
        <s v="Yoga Slim 7 14ARE05"/>
        <s v="Yoga Slim 7 14IIL05"/>
        <s v="Yoga Slim 7 14ITL05"/>
        <s v="Yoga Slim 7 15IIL05"/>
        <s v="Yoga Slim 9 14ITL5"/>
        <s v="Alpha 15 A4D"/>
        <s v="Bravo 15 A4D"/>
        <s v="Creator 15 A10S"/>
        <s v="Creator 15M A10S"/>
        <s v="Creator 17 A10S"/>
        <s v="Creator 17M A10S"/>
        <s v="Modern 14 B10M"/>
        <s v="Modern 14 B11M"/>
        <s v="Modern 14 B4M"/>
        <s v="Modern 15 A11S"/>
        <s v="MSI GE66CML"/>
        <s v="MSI GE75CML"/>
        <s v="MSI GF63C"/>
        <s v="MSI GF65C"/>
        <s v="MSI GF75C"/>
        <s v="MSI GL65CML"/>
        <s v="MSI GL75C"/>
        <s v="MSI GL75CML"/>
        <s v="MSI GP65CML"/>
        <s v="MSI GP75CML"/>
        <s v="MSI GS66CML"/>
        <s v="MSI GS75CML"/>
        <s v="MSI WF75 10T"/>
        <s v="Prestige 14 A10R"/>
        <s v="Prestige 14 A10SC"/>
        <s v="Prestige 14 A11SC"/>
        <s v="Prestige 15 A10SC"/>
        <s v="Prestige 15 A11SC"/>
        <s v="Stealth 15M A11S"/>
        <s v="Summit E14 A11SC"/>
        <s v="Summit E15 A11SC"/>
        <s v="MateBook 13 AMD HN"/>
        <s v="Matebook D14 AMD Nbil"/>
        <s v="Matebook D14 AMD Nbl"/>
        <s v="Matebook D14 Intel Nbb"/>
        <s v="Matebook D15 AMD"/>
        <s v="Matebook D15 AMD Bohl"/>
        <s v="Matebook X PRO 2020"/>
        <s v="Honor MagicBook 14 AMD Nbl"/>
        <s v="Honor MagicBook 15 AMD Boh"/>
        <s v="Honor MagicBook 15 AMD II Bohl"/>
        <s v="Honor MagicBook PRO"/>
        <s v="Honor MagicBook PRO 2020"/>
        <s v="Other"/>
        <s v="Aspire A715-75G"/>
        <s v="ConceptD 3 CN315-72G"/>
        <s v="ConceptD 3 Pro CN315-72P"/>
        <s v="ConceptD 7 Ezel CC715-71"/>
        <s v="Enduro EN314-51W"/>
        <s v="Extensa 215-21G"/>
        <s v="Predator Triton 500 PT515-52"/>
        <s v="Swift SF314-510G"/>
        <s v="Swift SF514-55TA"/>
        <s v="TravelMate P214-53"/>
        <s v="TravelMate P215-51G"/>
        <s v="TravelMate P215-53"/>
        <s v="TravelMate P614-51-G2"/>
        <s v="Macbook Air 13 (AL)"/>
        <s v="Macbook Air 13 (IL)"/>
        <s v="Asus A516J"/>
        <s v="Asus E410M"/>
        <s v="Asus FX516P"/>
        <s v="Asus FX706L"/>
        <s v="Asus G513Q"/>
        <s v="Asus G533Q"/>
        <s v="Asus G713Q"/>
        <s v="Asus G733Q"/>
        <s v="Asus M515D"/>
        <s v="Asus Pro P3540F"/>
        <s v="Asus X509F"/>
        <s v="ExpertBook P1 P1510C"/>
        <s v="ExpertBook P2 P2451F"/>
        <s v="Flow X13 GV301Q"/>
        <s v="ProArt StudioBook H700G"/>
        <s v="VivoBook Flip TP470E"/>
        <s v="VivoBook K413J"/>
        <s v="VivoBook M433I"/>
        <s v="VivoBook M513I"/>
        <s v="VivoBook R521J"/>
        <s v="VivoBook S15 S533E"/>
        <s v="VivoBook S435E"/>
        <s v="VivoBook S533F"/>
        <s v="VivoBook X413E"/>
        <s v="VivoBook X512D"/>
        <s v="VivoBook X512J"/>
        <s v="VivoBook X515M"/>
        <s v="VivoBook X545F"/>
        <s v="VivoBook X712D"/>
        <s v="ZenBook Pro Duo UX581L"/>
        <s v="Zenbook UX325J"/>
        <s v="Zenbook UX425J"/>
        <s v="Zenbook UX533F"/>
        <s v="Inspiron 3583"/>
        <s v="Inspiron 5405"/>
        <s v="Inspiron G3 15-3590"/>
        <s v="Inspiron G7 15-7590"/>
        <s v="Latitude 3190"/>
        <s v="Latitude 5320"/>
        <s v="Latitude 5401"/>
        <s v="Latitude 5520"/>
        <s v="Latitude 7410 2-in-1"/>
        <s v="Latitude E7424"/>
        <s v="Precision 5550"/>
        <s v="Vostro 3590"/>
        <s v="XPS 13 7390 CML 2-in-1"/>
        <s v="Elitebook 745 G6"/>
        <s v="EliteBook 850 G5"/>
        <s v="EliteBook x360 1030 G3"/>
        <s v="Envy 13-ba0000"/>
        <s v="Envy 17-cg0000"/>
        <s v="Envy x360 15-ed0000"/>
        <s v="Essential 240 G7"/>
        <s v="Essential 240 G7 Core IL"/>
        <s v="Essential 245 G8"/>
        <s v="Essential 250 G8 Core"/>
        <s v="Essential 255 G8"/>
        <s v="HP 14-cm1000"/>
        <s v="HP 14-dk1000"/>
        <s v="Pavilion 14-dv0000"/>
        <s v="Pavilion 15-dk0000"/>
        <s v="Pavilion x360 14-dh1000"/>
        <s v="Pavilion x360 14-dw0000"/>
        <s v="ProBook 430 G6"/>
        <s v="ProBook 450 G6"/>
        <s v="ProBook 455 G7"/>
        <s v="ProBook x360 435 G7"/>
        <s v="Spectre x360 13-aw0000"/>
        <s v="Spectre x360 15-eb0000"/>
        <s v="Spectre x360 15-eb1000"/>
        <s v="ZBook 15 Studio G5"/>
        <s v="ZBook 15u G5"/>
        <s v="ZBook 15u G6"/>
        <s v="ZBook Fury 15 G7"/>
        <s v="IdeaPad 3 14ADA05"/>
        <s v="IdeaPad 3 15IGL05"/>
        <s v="IdeaPad 330-15IKBR"/>
        <s v="IdeaPad 330s-14IKB"/>
        <s v="IdeaPad Creator 5i 15IMH05"/>
        <s v="IdeaPad Flex 3 11ADA05"/>
        <s v="IdeaPad S145-15API"/>
        <s v="IdeaPad S540-13ARE"/>
        <s v="Legion 5 17ARH05H"/>
        <s v="Thinkbook 14-ARE G2"/>
        <s v="Thinkbook 14s Yoga ITL"/>
        <s v="ThinkPad A475"/>
        <s v="ThinkPad E15 Gen2-ITU"/>
        <s v="ThinkPad Edge E495"/>
        <s v="ThinkPad L13 Yoga Gen2"/>
        <s v="ThinkPad P73"/>
        <s v="ThinkPad T495"/>
        <s v="ThinkPad X1 Nano Gen1"/>
        <s v="V14-IGL"/>
        <s v="V15-IWL"/>
        <s v="Yoga 9 15IMH5"/>
        <s v="Yoga C940-15IRH"/>
        <s v="Yoga S940-14IIL"/>
        <s v="Yoga Slim 7 15IMH05"/>
        <s v="Yoga Slim 7 15ITL05"/>
        <s v="Creator 15 A10U"/>
        <s v="Modern 14 B10R"/>
        <s v="Modern 15 A11M"/>
        <s v="MSI GE63C"/>
        <s v="MSI GE66CML 10U"/>
        <s v="MSI GE76CML 10U"/>
        <s v="MSI GF65CML 10U"/>
        <s v="MSI GF75CML 10U"/>
        <s v="MSI GP66CML 10U"/>
        <s v="MSI GP76CML 10U"/>
        <s v="MSI GS66CML 10U"/>
        <s v="MSI GT76CML"/>
        <s v="Prestige 14 A11M"/>
        <s v="Matebook X EUL"/>
        <s v="Honor Hunter V700"/>
        <s v="Honor MagicBook 14 AMD II Nbil"/>
        <s v="Honor MagicBook PRO II"/>
        <s v="Aspire A314-22"/>
        <s v="Aspire A315-35"/>
        <s v="Aspire A514-53"/>
        <s v="Aspire A515-44G"/>
        <s v="ConceptD 7 Ezel Pro CC715-71P"/>
        <s v="Extensa 2540-5x"/>
        <s v="Predator Triton 300 PT315-52"/>
        <s v="Spin SP111-34"/>
        <s v="Spin SP513-54"/>
        <s v="Swift SF313-52"/>
        <s v="Swift SF313-52G"/>
        <s v="Swift SF313-53"/>
        <s v="Swift SF314-55G"/>
        <s v="Swift SF514-54GT"/>
        <s v="Swift SF514-55GT"/>
        <s v="Swift SF714-52T"/>
        <s v="TravelMate P414-51"/>
        <s v="TravelMate P614-51TG-G2"/>
        <s v="Asus GX701L"/>
        <s v="Asus X415M"/>
        <s v="VivoBook Flip TP401M"/>
        <s v="VivoBook X540M"/>
        <s v="Zenbook UM325U"/>
        <s v="Zephyrus Duo GX551Q"/>
        <s v="Inspiron 3505"/>
        <s v="Inspiron G5 15-5000"/>
        <s v="Inspiron G5 15-5505"/>
        <s v="Latitude 3490"/>
        <s v="Latitude 5400"/>
        <s v="Latitude 5420"/>
        <s v="Latitude 7200 2-in-1"/>
        <s v="Latitude 7220 Rugged"/>
        <s v="Latitude 7310 2-in-1"/>
        <s v="Latitude 7490"/>
        <s v="Latitude 9410 2-in-1"/>
        <s v="Latitude E5424"/>
        <s v="Precision 3560"/>
        <s v="Vostro 3400"/>
        <s v="Vostro 3500"/>
        <s v="Vostro 5402"/>
        <s v="XPS 13 9305"/>
        <s v="Elite Dragonfly G2"/>
        <s v="Envy x360 15-ee0000"/>
        <s v="Essential 240 G8"/>
        <s v="HP 15-bs100 Core"/>
        <s v="HP 15-db0000 Stoney"/>
        <s v="HP 15-dw2000 Core"/>
        <s v="HP 15-ra000"/>
        <s v="HP 17-ca1000"/>
        <s v="HP 17-ca3000"/>
        <s v="Pavilion 13-an1000"/>
        <s v="IdeaPad 320-15A"/>
        <s v="IdeaPad 330-15IKB"/>
        <s v="Legion Slim 7i 15IMH5"/>
        <s v="ThinkPad L15 AMD Gen1"/>
        <s v="ThinkPad P53"/>
        <s v="ThinkPad T15g Gen1"/>
        <s v="ThinkPad X395"/>
        <s v="V130-15IGM"/>
        <s v="Yoga C930-13IKB"/>
        <s v="MSI WF65 10T"/>
        <s v="MSI WS66"/>
        <s v="Matebook D16 AMD HVY"/>
        <s v="Aspire A114-32"/>
        <s v="Aspire A115-32"/>
        <s v="Aspire A314-35"/>
        <s v="Aspire A315-33"/>
        <s v="Aspire A515-52"/>
        <s v="Aspire A517-52"/>
        <s v="Aspire AN515-45"/>
        <s v="Aspire AN515-52"/>
        <s v="ConceptD 5 CN515-71"/>
        <s v="Extensa 215-51G"/>
        <s v="Spin SP314-54"/>
        <s v="Swift SF113-31"/>
        <s v="Swift SF114-34"/>
        <s v="Swift SF514-53T"/>
        <s v="Swift SF514-54T"/>
        <s v="TravelMate P259-G2-MG"/>
        <s v="TravelMate X514-51"/>
        <s v="Asus R565M"/>
        <s v="Asus X515E"/>
        <s v="VivoBook M413U"/>
        <s v="VivoBook X712F"/>
        <s v="Zenbook UM425I"/>
        <s v="Zephyrus GA401Q"/>
        <s v="Zephyrus GA503Q"/>
        <s v="Alienware m15 R4"/>
        <s v="Inspiron 5593"/>
        <s v="Latitude 7320"/>
        <s v="Latitude 7400"/>
        <s v="Latitude 7420"/>
        <s v="Latitude 7520"/>
        <s v="Vostro 5502"/>
        <s v="XPS 13 9370"/>
        <s v="EliteBook 840 G8"/>
        <s v="EliteBook 850 G8"/>
        <s v="Envy 14-eb0000"/>
        <s v="HP 14s-dq0000"/>
        <s v="HP 14s-fq1000"/>
        <s v="HP 15s-fq3000"/>
        <s v="Pavilion 15-eh1000"/>
        <s v="Pavilion x360 15-dq1000"/>
        <s v="Probook x360 11 G5"/>
        <s v="Spectre x360 14-ea0000"/>
        <s v="ZBook Firefly 14 G8"/>
        <s v="ZBook Firefly 15 G8"/>
        <s v="IdeaPad 3 14IIL05"/>
        <s v="IdeaPad 3 14ITL6"/>
        <s v="IdeaPad 3 15ADA05"/>
        <s v="IdeaPad 330-15AST"/>
        <s v="IdeaPad 5 14ALC05"/>
        <s v="IdeaPad S340-15IWL"/>
        <s v="Legion 5 15ACH6H"/>
        <s v="Legion Creator 7i 15IMH05"/>
        <s v="ThinkPad L390"/>
        <s v="ThinkPad L480"/>
        <s v="ThinkPad L580"/>
        <s v="ThinkPad L590"/>
        <s v="ThinkPad X1 Titanium Yoga Gen1"/>
        <s v="ThinkPad X1 Yoga G6"/>
        <s v="Yoga 730-15IWL"/>
        <s v="Creator 15 A10ST"/>
        <s v="Creator 15 A10UT"/>
        <s v="Modern 14 B11S"/>
        <s v="Modern 15 A10R"/>
        <s v="MSI GP75C"/>
        <s v="Prestige 14 Evo A11M"/>
        <s v="Summit B14 A11M"/>
        <s v="Summit B15 A11M"/>
        <s v="Honor MagicBook 14 2021 (53011T)"/>
        <s v="Honor MagicBook 15 2021 (53011T)"/>
        <s v="Aspire A715-42G"/>
        <s v="Aspire AN517-53"/>
        <s v="Aspire Nitro AN517-41"/>
        <s v="Predator Helios 300 PH315-51"/>
        <s v="Swift SF314-41"/>
        <s v="Swift SF515-51T"/>
        <s v="TravelMate P259-MG"/>
        <s v="Asus A516M"/>
        <s v="Asus D515D"/>
        <s v="Asus FX506Q"/>
        <s v="Asus R565J"/>
        <s v="Asus X415J"/>
        <s v="VivoBook M413D"/>
        <s v="VivoBook X712J"/>
        <s v="ZenBook Pro Duo UX582L"/>
        <s v="Latitude 3400"/>
        <s v="Latitude 5420 Rugged"/>
        <s v="Latitude 7424 Rugged"/>
        <s v="Chromebook 14 G6"/>
        <s v="EliteBook 830 G8"/>
        <s v="Elitebook x360 1040 G8"/>
        <s v="HP 15s-eq2000"/>
        <s v="Omen 15-en1000"/>
        <s v="ProBook x360 435 G8"/>
        <s v="IdeaPad L340-17IWL"/>
        <s v="Legion 7 16ACH6H"/>
        <s v="ThinkPad P14s Gen2"/>
        <s v="ThinkPad T14 Gen2"/>
        <s v="ThinkPad T15 Gen2"/>
        <s v="ThinkPad X1 Carbon Gen9"/>
        <s v="MSI GF75CML"/>
        <m/>
      </sharedItems>
    </cacheField>
    <cacheField name="Cluster" numFmtId="0">
      <sharedItems containsBlank="1"/>
    </cacheField>
    <cacheField name="Target market" numFmtId="0">
      <sharedItems containsBlank="1" count="3">
        <s v="Consumer"/>
        <s v="Commercial"/>
        <m/>
      </sharedItems>
    </cacheField>
    <cacheField name="CPU Vendor" numFmtId="0">
      <sharedItems containsBlank="1"/>
    </cacheField>
    <cacheField name="Base Platform" numFmtId="0">
      <sharedItems containsBlank="1"/>
    </cacheField>
    <cacheField name="GPUs" numFmtId="0">
      <sharedItems containsBlank="1" containsMixedTypes="1" containsNumber="1" containsInteger="1" minValue="520" maxValue="625"/>
    </cacheField>
    <cacheField name="Display, Inch" numFmtId="0">
      <sharedItems containsString="0" containsBlank="1" containsNumber="1" containsInteger="1" minValue="10" maxValue="17"/>
    </cacheField>
    <cacheField name="Resolution" numFmtId="0">
      <sharedItems containsBlank="1" containsMixedTypes="1" containsNumber="1" containsInteger="1" minValue="0" maxValue="0"/>
    </cacheField>
    <cacheField name="Touchscreen" numFmtId="0">
      <sharedItems containsBlank="1"/>
    </cacheField>
    <cacheField name="Category" numFmtId="0">
      <sharedItems containsBlank="1"/>
    </cacheField>
    <cacheField name="Price rub" numFmtId="0">
      <sharedItems containsString="0" containsBlank="1" containsNumber="1" containsInteger="1" minValue="16826" maxValue="1223450"/>
    </cacheField>
    <cacheField name="Price Range, Step 5000" numFmtId="0">
      <sharedItems containsBlank="1"/>
    </cacheField>
    <cacheField name="Step10" numFmtId="0">
      <sharedItems containsBlank="1"/>
    </cacheField>
    <cacheField name="Step10_" numFmtId="0">
      <sharedItems containsBlank="1"/>
    </cacheField>
    <cacheField name="Month" numFmtId="0">
      <sharedItems containsBlank="1" count="6">
        <s v="_1"/>
        <s v="_2"/>
        <s v="_3"/>
        <s v="_4"/>
        <s v="_17"/>
        <m/>
      </sharedItems>
    </cacheField>
    <cacheField name="Quarter" numFmtId="0">
      <sharedItems containsBlank="1"/>
    </cacheField>
    <cacheField name="Money, RUR" numFmtId="0">
      <sharedItems containsString="0" containsBlank="1" containsNumber="1" containsInteger="1" minValue="0" maxValue="1337366832"/>
    </cacheField>
    <cacheField name="Money, USD" numFmtId="0">
      <sharedItems containsString="0" containsBlank="1" containsNumber="1" containsInteger="1" minValue="0" maxValue="17999554"/>
    </cacheField>
    <cacheField name="x" numFmtId="0">
      <sharedItems containsNonDate="0" containsString="0" containsBlank="1"/>
    </cacheField>
    <cacheField name="U" numFmtId="0">
      <sharedItems containsBlank="1" containsMixedTypes="1" containsNumber="1" containsInteger="1" minValue="0" maxValue="1" count="4">
        <m/>
        <n v="0"/>
        <n v="1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2">
  <r>
    <x v="0"/>
    <s v="Q4`19"/>
    <x v="0"/>
    <n v="38630"/>
    <x v="0"/>
  </r>
  <r>
    <x v="0"/>
    <s v="Q4`19"/>
    <x v="1"/>
    <n v="43420"/>
    <x v="0"/>
  </r>
  <r>
    <x v="0"/>
    <s v="Q4`19"/>
    <x v="2"/>
    <n v="57240"/>
    <x v="0"/>
  </r>
  <r>
    <x v="0"/>
    <s v="Q4`19"/>
    <x v="3"/>
    <n v="58680"/>
    <x v="0"/>
  </r>
  <r>
    <x v="0"/>
    <s v="Q4`19"/>
    <x v="4"/>
    <n v="15710"/>
    <x v="0"/>
  </r>
  <r>
    <x v="0"/>
    <s v="Q4`19"/>
    <x v="5"/>
    <n v="2630"/>
    <x v="0"/>
  </r>
  <r>
    <x v="0"/>
    <s v="Q4`19"/>
    <x v="6"/>
    <n v="3230"/>
    <x v="0"/>
  </r>
  <r>
    <x v="0"/>
    <s v="Q4`19"/>
    <x v="7"/>
    <n v="1220"/>
    <x v="0"/>
  </r>
  <r>
    <x v="0"/>
    <s v="Q4`19"/>
    <x v="7"/>
    <n v="760"/>
    <x v="0"/>
  </r>
  <r>
    <x v="0"/>
    <s v="Q4`19"/>
    <x v="7"/>
    <n v="1360"/>
    <x v="0"/>
  </r>
  <r>
    <x v="0"/>
    <s v="Q4`19"/>
    <x v="7"/>
    <n v="1720"/>
    <x v="0"/>
  </r>
  <r>
    <x v="0"/>
    <s v="Q4`19"/>
    <x v="0"/>
    <n v="28890"/>
    <x v="1"/>
  </r>
  <r>
    <x v="0"/>
    <s v="Q4`19"/>
    <x v="1"/>
    <n v="12000"/>
    <x v="1"/>
  </r>
  <r>
    <x v="0"/>
    <s v="Q4`19"/>
    <x v="2"/>
    <n v="1500"/>
    <x v="1"/>
  </r>
  <r>
    <x v="0"/>
    <s v="Q4`19"/>
    <x v="3"/>
    <n v="24100"/>
    <x v="1"/>
  </r>
  <r>
    <x v="0"/>
    <s v="Q4`19"/>
    <x v="5"/>
    <n v="12000"/>
    <x v="1"/>
  </r>
  <r>
    <x v="0"/>
    <s v="Q4`19"/>
    <x v="6"/>
    <n v="2500"/>
    <x v="1"/>
  </r>
  <r>
    <x v="0"/>
    <s v="Q4`19"/>
    <x v="7"/>
    <n v="2300"/>
    <x v="1"/>
  </r>
  <r>
    <x v="1"/>
    <s v="Q4`19"/>
    <x v="2"/>
    <n v="60030"/>
    <x v="0"/>
  </r>
  <r>
    <x v="1"/>
    <s v="Q4`19"/>
    <x v="1"/>
    <n v="63430"/>
    <x v="0"/>
  </r>
  <r>
    <x v="1"/>
    <s v="Q4`19"/>
    <x v="3"/>
    <n v="42010"/>
    <x v="0"/>
  </r>
  <r>
    <x v="1"/>
    <s v="Q4`19"/>
    <x v="0"/>
    <n v="44370"/>
    <x v="0"/>
  </r>
  <r>
    <x v="1"/>
    <s v="Q4`19"/>
    <x v="4"/>
    <n v="22070"/>
    <x v="0"/>
  </r>
  <r>
    <x v="1"/>
    <s v="Q4`19"/>
    <x v="5"/>
    <n v="2730"/>
    <x v="0"/>
  </r>
  <r>
    <x v="1"/>
    <s v="Q4`19"/>
    <x v="6"/>
    <n v="4910"/>
    <x v="0"/>
  </r>
  <r>
    <x v="1"/>
    <s v="Q4`19"/>
    <x v="7"/>
    <n v="2470"/>
    <x v="0"/>
  </r>
  <r>
    <x v="1"/>
    <s v="Q4`19"/>
    <x v="7"/>
    <n v="950"/>
    <x v="0"/>
  </r>
  <r>
    <x v="1"/>
    <s v="Q4`19"/>
    <x v="7"/>
    <n v="20"/>
    <x v="0"/>
  </r>
  <r>
    <x v="1"/>
    <s v="Q4`19"/>
    <x v="7"/>
    <n v="1350"/>
    <x v="0"/>
  </r>
  <r>
    <x v="1"/>
    <s v="Q4`19"/>
    <x v="2"/>
    <n v="45000"/>
    <x v="1"/>
  </r>
  <r>
    <x v="1"/>
    <s v="Q4`19"/>
    <x v="1"/>
    <n v="18000"/>
    <x v="1"/>
  </r>
  <r>
    <x v="1"/>
    <s v="Q4`19"/>
    <x v="3"/>
    <n v="36750"/>
    <x v="1"/>
  </r>
  <r>
    <x v="1"/>
    <s v="Q4`19"/>
    <x v="0"/>
    <n v="33010"/>
    <x v="1"/>
  </r>
  <r>
    <x v="1"/>
    <s v="Q4`19"/>
    <x v="5"/>
    <n v="14000"/>
    <x v="1"/>
  </r>
  <r>
    <x v="1"/>
    <s v="Q4`19"/>
    <x v="6"/>
    <n v="1600"/>
    <x v="1"/>
  </r>
  <r>
    <x v="1"/>
    <s v="Q4`19"/>
    <x v="7"/>
    <n v="2520"/>
    <x v="1"/>
  </r>
  <r>
    <x v="2"/>
    <s v="Q4`19"/>
    <x v="3"/>
    <n v="58830"/>
    <x v="0"/>
  </r>
  <r>
    <x v="2"/>
    <s v="Q4`19"/>
    <x v="2"/>
    <n v="65770"/>
    <x v="0"/>
  </r>
  <r>
    <x v="2"/>
    <s v="Q4`19"/>
    <x v="1"/>
    <n v="55140"/>
    <x v="0"/>
  </r>
  <r>
    <x v="2"/>
    <s v="Q4`19"/>
    <x v="0"/>
    <n v="49160"/>
    <x v="0"/>
  </r>
  <r>
    <x v="2"/>
    <s v="Q4`19"/>
    <x v="4"/>
    <n v="32920"/>
    <x v="0"/>
  </r>
  <r>
    <x v="2"/>
    <s v="Q4`19"/>
    <x v="5"/>
    <n v="4890"/>
    <x v="0"/>
  </r>
  <r>
    <x v="2"/>
    <s v="Q4`19"/>
    <x v="6"/>
    <n v="4280"/>
    <x v="0"/>
  </r>
  <r>
    <x v="2"/>
    <s v="Q4`19"/>
    <x v="7"/>
    <n v="1720"/>
    <x v="0"/>
  </r>
  <r>
    <x v="2"/>
    <s v="Q4`19"/>
    <x v="7"/>
    <n v="750"/>
    <x v="0"/>
  </r>
  <r>
    <x v="2"/>
    <s v="Q4`19"/>
    <x v="7"/>
    <n v="310"/>
    <x v="0"/>
  </r>
  <r>
    <x v="2"/>
    <s v="Q4`19"/>
    <x v="7"/>
    <n v="1380"/>
    <x v="0"/>
  </r>
  <r>
    <x v="2"/>
    <s v="Q4`19"/>
    <x v="3"/>
    <n v="45100"/>
    <x v="1"/>
  </r>
  <r>
    <x v="2"/>
    <s v="Q4`19"/>
    <x v="2"/>
    <n v="15000"/>
    <x v="1"/>
  </r>
  <r>
    <x v="2"/>
    <s v="Q4`19"/>
    <x v="1"/>
    <n v="16000"/>
    <x v="1"/>
  </r>
  <r>
    <x v="2"/>
    <s v="Q4`19"/>
    <x v="0"/>
    <n v="16640"/>
    <x v="1"/>
  </r>
  <r>
    <x v="2"/>
    <s v="Q4`19"/>
    <x v="5"/>
    <n v="17500"/>
    <x v="1"/>
  </r>
  <r>
    <x v="2"/>
    <s v="Q4`19"/>
    <x v="6"/>
    <n v="850"/>
    <x v="1"/>
  </r>
  <r>
    <x v="2"/>
    <s v="Q4`19"/>
    <x v="7"/>
    <n v="9830"/>
    <x v="1"/>
  </r>
  <r>
    <x v="3"/>
    <s v="Q1`20"/>
    <x v="0"/>
    <n v="15330"/>
    <x v="0"/>
  </r>
  <r>
    <x v="3"/>
    <s v="Q1`20"/>
    <x v="1"/>
    <n v="24970"/>
    <x v="0"/>
  </r>
  <r>
    <x v="3"/>
    <s v="Q1`20"/>
    <x v="2"/>
    <n v="31460"/>
    <x v="0"/>
  </r>
  <r>
    <x v="3"/>
    <s v="Q1`20"/>
    <x v="3"/>
    <n v="29660"/>
    <x v="0"/>
  </r>
  <r>
    <x v="3"/>
    <s v="Q1`20"/>
    <x v="4"/>
    <n v="21980"/>
    <x v="0"/>
  </r>
  <r>
    <x v="3"/>
    <s v="Q1`20"/>
    <x v="5"/>
    <n v="1590"/>
    <x v="0"/>
  </r>
  <r>
    <x v="3"/>
    <s v="Q1`20"/>
    <x v="6"/>
    <n v="2440"/>
    <x v="0"/>
  </r>
  <r>
    <x v="3"/>
    <s v="Q1`20"/>
    <x v="7"/>
    <n v="2040"/>
    <x v="0"/>
  </r>
  <r>
    <x v="3"/>
    <s v="Q1`20"/>
    <x v="8"/>
    <n v="150"/>
    <x v="0"/>
  </r>
  <r>
    <x v="3"/>
    <s v="Q1`20"/>
    <x v="0"/>
    <n v="44920"/>
    <x v="1"/>
  </r>
  <r>
    <x v="3"/>
    <s v="Q1`20"/>
    <x v="1"/>
    <n v="16000"/>
    <x v="1"/>
  </r>
  <r>
    <x v="3"/>
    <s v="Q1`20"/>
    <x v="2"/>
    <n v="23500"/>
    <x v="1"/>
  </r>
  <r>
    <x v="3"/>
    <s v="Q1`20"/>
    <x v="3"/>
    <n v="41200"/>
    <x v="1"/>
  </r>
  <r>
    <x v="3"/>
    <s v="Q1`20"/>
    <x v="5"/>
    <n v="16000"/>
    <x v="1"/>
  </r>
  <r>
    <x v="3"/>
    <s v="Q1`20"/>
    <x v="6"/>
    <n v="1000"/>
    <x v="1"/>
  </r>
  <r>
    <x v="3"/>
    <s v="Q1`20"/>
    <x v="7"/>
    <n v="650"/>
    <x v="1"/>
  </r>
  <r>
    <x v="3"/>
    <s v="Q1`20"/>
    <x v="8"/>
    <n v="640"/>
    <x v="1"/>
  </r>
  <r>
    <x v="4"/>
    <s v="Q1`20"/>
    <x v="0"/>
    <n v="33490"/>
    <x v="0"/>
  </r>
  <r>
    <x v="4"/>
    <s v="Q1`20"/>
    <x v="1"/>
    <n v="39110"/>
    <x v="0"/>
  </r>
  <r>
    <x v="4"/>
    <s v="Q1`20"/>
    <x v="2"/>
    <n v="34650"/>
    <x v="0"/>
  </r>
  <r>
    <x v="4"/>
    <s v="Q1`20"/>
    <x v="3"/>
    <n v="24120"/>
    <x v="0"/>
  </r>
  <r>
    <x v="4"/>
    <s v="Q1`20"/>
    <x v="4"/>
    <n v="12730"/>
    <x v="0"/>
  </r>
  <r>
    <x v="4"/>
    <s v="Q1`20"/>
    <x v="5"/>
    <n v="3170"/>
    <x v="0"/>
  </r>
  <r>
    <x v="4"/>
    <s v="Q1`20"/>
    <x v="6"/>
    <n v="3650"/>
    <x v="0"/>
  </r>
  <r>
    <x v="4"/>
    <s v="Q1`20"/>
    <x v="7"/>
    <n v="2370"/>
    <x v="0"/>
  </r>
  <r>
    <x v="4"/>
    <s v="Q1`20"/>
    <x v="8"/>
    <n v="310"/>
    <x v="0"/>
  </r>
  <r>
    <x v="4"/>
    <s v="Q1`20"/>
    <x v="0"/>
    <n v="18900"/>
    <x v="1"/>
  </r>
  <r>
    <x v="4"/>
    <s v="Q1`20"/>
    <x v="1"/>
    <n v="12000"/>
    <x v="1"/>
  </r>
  <r>
    <x v="4"/>
    <s v="Q1`20"/>
    <x v="2"/>
    <n v="17500"/>
    <x v="1"/>
  </r>
  <r>
    <x v="4"/>
    <s v="Q1`20"/>
    <x v="3"/>
    <n v="33400"/>
    <x v="1"/>
  </r>
  <r>
    <x v="4"/>
    <s v="Q1`20"/>
    <x v="5"/>
    <n v="12000"/>
    <x v="1"/>
  </r>
  <r>
    <x v="4"/>
    <s v="Q1`20"/>
    <x v="6"/>
    <n v="950"/>
    <x v="1"/>
  </r>
  <r>
    <x v="4"/>
    <s v="Q1`20"/>
    <x v="7"/>
    <n v="650"/>
    <x v="1"/>
  </r>
  <r>
    <x v="4"/>
    <s v="Q1`20"/>
    <x v="8"/>
    <n v="3120"/>
    <x v="1"/>
  </r>
  <r>
    <x v="5"/>
    <s v="Q1`20"/>
    <x v="0"/>
    <n v="68730"/>
    <x v="0"/>
  </r>
  <r>
    <x v="5"/>
    <s v="Q1`20"/>
    <x v="1"/>
    <n v="83590"/>
    <x v="0"/>
  </r>
  <r>
    <x v="5"/>
    <s v="Q1`20"/>
    <x v="2"/>
    <n v="91820"/>
    <x v="0"/>
  </r>
  <r>
    <x v="5"/>
    <s v="Q1`20"/>
    <x v="3"/>
    <n v="47450"/>
    <x v="0"/>
  </r>
  <r>
    <x v="5"/>
    <s v="Q1`20"/>
    <x v="4"/>
    <n v="21790"/>
    <x v="0"/>
  </r>
  <r>
    <x v="5"/>
    <s v="Q1`20"/>
    <x v="5"/>
    <n v="2620"/>
    <x v="0"/>
  </r>
  <r>
    <x v="5"/>
    <s v="Q1`20"/>
    <x v="6"/>
    <n v="4510"/>
    <x v="0"/>
  </r>
  <r>
    <x v="5"/>
    <s v="Q1`20"/>
    <x v="7"/>
    <n v="4140"/>
    <x v="0"/>
  </r>
  <r>
    <x v="5"/>
    <s v="Q1`20"/>
    <x v="8"/>
    <n v="460"/>
    <x v="0"/>
  </r>
  <r>
    <x v="5"/>
    <s v="Q1`20"/>
    <x v="0"/>
    <n v="4070"/>
    <x v="1"/>
  </r>
  <r>
    <x v="5"/>
    <s v="Q1`20"/>
    <x v="1"/>
    <n v="15700"/>
    <x v="1"/>
  </r>
  <r>
    <x v="5"/>
    <s v="Q1`20"/>
    <x v="2"/>
    <n v="12000"/>
    <x v="1"/>
  </r>
  <r>
    <x v="5"/>
    <s v="Q1`20"/>
    <x v="3"/>
    <n v="36400"/>
    <x v="1"/>
  </r>
  <r>
    <x v="5"/>
    <s v="Q1`20"/>
    <x v="5"/>
    <n v="14000"/>
    <x v="1"/>
  </r>
  <r>
    <x v="5"/>
    <s v="Q1`20"/>
    <x v="6"/>
    <n v="1200"/>
    <x v="1"/>
  </r>
  <r>
    <x v="5"/>
    <s v="Q1`20"/>
    <x v="7"/>
    <n v="1020"/>
    <x v="1"/>
  </r>
  <r>
    <x v="5"/>
    <s v="Q1`20"/>
    <x v="8"/>
    <n v="3060"/>
    <x v="1"/>
  </r>
  <r>
    <x v="6"/>
    <s v="Q2`20"/>
    <x v="0"/>
    <n v="30670"/>
    <x v="0"/>
  </r>
  <r>
    <x v="6"/>
    <s v="Q2`20"/>
    <x v="1"/>
    <n v="54290"/>
    <x v="0"/>
  </r>
  <r>
    <x v="6"/>
    <s v="Q2`20"/>
    <x v="2"/>
    <n v="51290"/>
    <x v="0"/>
  </r>
  <r>
    <x v="6"/>
    <s v="Q2`20"/>
    <x v="3"/>
    <n v="41980"/>
    <x v="0"/>
  </r>
  <r>
    <x v="6"/>
    <s v="Q2`20"/>
    <x v="4"/>
    <n v="11470"/>
    <x v="0"/>
  </r>
  <r>
    <x v="6"/>
    <s v="Q2`20"/>
    <x v="5"/>
    <n v="4380"/>
    <x v="0"/>
  </r>
  <r>
    <x v="6"/>
    <s v="Q2`20"/>
    <x v="6"/>
    <n v="2320"/>
    <x v="0"/>
  </r>
  <r>
    <x v="6"/>
    <s v="Q2`20"/>
    <x v="8"/>
    <n v="1790"/>
    <x v="0"/>
  </r>
  <r>
    <x v="6"/>
    <s v="Q2`20"/>
    <x v="7"/>
    <n v="6430"/>
    <x v="0"/>
  </r>
  <r>
    <x v="6"/>
    <s v="Q2`20"/>
    <x v="0"/>
    <n v="14820"/>
    <x v="1"/>
  </r>
  <r>
    <x v="6"/>
    <s v="Q2`20"/>
    <x v="1"/>
    <n v="6800"/>
    <x v="1"/>
  </r>
  <r>
    <x v="6"/>
    <s v="Q2`20"/>
    <x v="2"/>
    <n v="3500"/>
    <x v="1"/>
  </r>
  <r>
    <x v="6"/>
    <s v="Q2`20"/>
    <x v="3"/>
    <n v="21640"/>
    <x v="1"/>
  </r>
  <r>
    <x v="6"/>
    <s v="Q2`20"/>
    <x v="5"/>
    <n v="9500"/>
    <x v="1"/>
  </r>
  <r>
    <x v="6"/>
    <s v="Q2`20"/>
    <x v="6"/>
    <n v="900"/>
    <x v="1"/>
  </r>
  <r>
    <x v="6"/>
    <s v="Q2`20"/>
    <x v="8"/>
    <n v="4110"/>
    <x v="1"/>
  </r>
  <r>
    <x v="6"/>
    <s v="Q2`20"/>
    <x v="7"/>
    <n v="2400"/>
    <x v="1"/>
  </r>
  <r>
    <x v="7"/>
    <s v="Q2`20"/>
    <x v="0"/>
    <n v="28580"/>
    <x v="0"/>
  </r>
  <r>
    <x v="7"/>
    <s v="Q2`20"/>
    <x v="1"/>
    <n v="27580"/>
    <x v="0"/>
  </r>
  <r>
    <x v="7"/>
    <s v="Q2`20"/>
    <x v="2"/>
    <n v="46920"/>
    <x v="0"/>
  </r>
  <r>
    <x v="7"/>
    <s v="Q2`20"/>
    <x v="3"/>
    <n v="21320"/>
    <x v="0"/>
  </r>
  <r>
    <x v="7"/>
    <s v="Q2`20"/>
    <x v="4"/>
    <n v="11240"/>
    <x v="0"/>
  </r>
  <r>
    <x v="7"/>
    <s v="Q2`20"/>
    <x v="5"/>
    <n v="7520"/>
    <x v="0"/>
  </r>
  <r>
    <x v="7"/>
    <s v="Q2`20"/>
    <x v="6"/>
    <n v="2300"/>
    <x v="0"/>
  </r>
  <r>
    <x v="7"/>
    <s v="Q2`20"/>
    <x v="8"/>
    <n v="1270"/>
    <x v="0"/>
  </r>
  <r>
    <x v="7"/>
    <s v="Q2`20"/>
    <x v="7"/>
    <n v="4210"/>
    <x v="0"/>
  </r>
  <r>
    <x v="7"/>
    <s v="Q2`20"/>
    <x v="0"/>
    <n v="38640"/>
    <x v="1"/>
  </r>
  <r>
    <x v="7"/>
    <s v="Q2`20"/>
    <x v="1"/>
    <n v="16400"/>
    <x v="1"/>
  </r>
  <r>
    <x v="7"/>
    <s v="Q2`20"/>
    <x v="2"/>
    <n v="8400"/>
    <x v="1"/>
  </r>
  <r>
    <x v="7"/>
    <s v="Q2`20"/>
    <x v="3"/>
    <n v="13120"/>
    <x v="1"/>
  </r>
  <r>
    <x v="7"/>
    <s v="Q2`20"/>
    <x v="5"/>
    <n v="10500"/>
    <x v="1"/>
  </r>
  <r>
    <x v="7"/>
    <s v="Q2`20"/>
    <x v="6"/>
    <n v="1000"/>
    <x v="1"/>
  </r>
  <r>
    <x v="7"/>
    <s v="Q2`20"/>
    <x v="8"/>
    <n v="7890"/>
    <x v="1"/>
  </r>
  <r>
    <x v="7"/>
    <s v="Q2`20"/>
    <x v="7"/>
    <n v="3100"/>
    <x v="1"/>
  </r>
  <r>
    <x v="8"/>
    <s v="Q2`20"/>
    <x v="0"/>
    <n v="53380"/>
    <x v="0"/>
  </r>
  <r>
    <x v="8"/>
    <s v="Q2`20"/>
    <x v="1"/>
    <n v="38470"/>
    <x v="0"/>
  </r>
  <r>
    <x v="8"/>
    <s v="Q2`20"/>
    <x v="2"/>
    <n v="55370"/>
    <x v="0"/>
  </r>
  <r>
    <x v="8"/>
    <s v="Q2`20"/>
    <x v="3"/>
    <n v="58760"/>
    <x v="0"/>
  </r>
  <r>
    <x v="8"/>
    <s v="Q2`20"/>
    <x v="4"/>
    <n v="14520"/>
    <x v="0"/>
  </r>
  <r>
    <x v="8"/>
    <s v="Q2`20"/>
    <x v="5"/>
    <n v="6100"/>
    <x v="0"/>
  </r>
  <r>
    <x v="8"/>
    <s v="Q2`20"/>
    <x v="6"/>
    <n v="3090"/>
    <x v="0"/>
  </r>
  <r>
    <x v="8"/>
    <s v="Q2`20"/>
    <x v="8"/>
    <n v="3510"/>
    <x v="0"/>
  </r>
  <r>
    <x v="8"/>
    <s v="Q2`20"/>
    <x v="7"/>
    <n v="6790"/>
    <x v="0"/>
  </r>
  <r>
    <x v="8"/>
    <s v="Q2`20"/>
    <x v="0"/>
    <n v="31480"/>
    <x v="1"/>
  </r>
  <r>
    <x v="8"/>
    <s v="Q2`20"/>
    <x v="1"/>
    <n v="15200"/>
    <x v="1"/>
  </r>
  <r>
    <x v="8"/>
    <s v="Q2`20"/>
    <x v="2"/>
    <n v="9000"/>
    <x v="1"/>
  </r>
  <r>
    <x v="8"/>
    <s v="Q2`20"/>
    <x v="3"/>
    <n v="17340"/>
    <x v="1"/>
  </r>
  <r>
    <x v="8"/>
    <s v="Q2`20"/>
    <x v="5"/>
    <n v="9300"/>
    <x v="1"/>
  </r>
  <r>
    <x v="8"/>
    <s v="Q2`20"/>
    <x v="6"/>
    <n v="1500"/>
    <x v="1"/>
  </r>
  <r>
    <x v="8"/>
    <s v="Q2`20"/>
    <x v="8"/>
    <n v="8850"/>
    <x v="1"/>
  </r>
  <r>
    <x v="8"/>
    <s v="Q2`20"/>
    <x v="7"/>
    <n v="3000"/>
    <x v="1"/>
  </r>
  <r>
    <x v="9"/>
    <s v="Q3`20"/>
    <x v="0"/>
    <n v="35030"/>
    <x v="0"/>
  </r>
  <r>
    <x v="9"/>
    <s v="Q3`20"/>
    <x v="1"/>
    <n v="55290"/>
    <x v="0"/>
  </r>
  <r>
    <x v="9"/>
    <s v="Q3`20"/>
    <x v="2"/>
    <n v="71030"/>
    <x v="0"/>
  </r>
  <r>
    <x v="9"/>
    <s v="Q3`20"/>
    <x v="3"/>
    <n v="56370"/>
    <x v="0"/>
  </r>
  <r>
    <x v="9"/>
    <s v="Q3`20"/>
    <x v="4"/>
    <n v="13630"/>
    <x v="0"/>
  </r>
  <r>
    <x v="9"/>
    <s v="Q3`20"/>
    <x v="5"/>
    <n v="7910"/>
    <x v="0"/>
  </r>
  <r>
    <x v="9"/>
    <s v="Q3`20"/>
    <x v="6"/>
    <n v="3360"/>
    <x v="0"/>
  </r>
  <r>
    <x v="9"/>
    <s v="Q3`20"/>
    <x v="8"/>
    <n v="7320"/>
    <x v="0"/>
  </r>
  <r>
    <x v="9"/>
    <s v="Q3`20"/>
    <x v="7"/>
    <n v="7780"/>
    <x v="0"/>
  </r>
  <r>
    <x v="9"/>
    <s v="Q3`20"/>
    <x v="0"/>
    <n v="35800"/>
    <x v="1"/>
  </r>
  <r>
    <x v="9"/>
    <s v="Q3`20"/>
    <x v="1"/>
    <n v="35670"/>
    <x v="1"/>
  </r>
  <r>
    <x v="9"/>
    <s v="Q3`20"/>
    <x v="2"/>
    <n v="29300"/>
    <x v="1"/>
  </r>
  <r>
    <x v="9"/>
    <s v="Q3`20"/>
    <x v="3"/>
    <n v="28500"/>
    <x v="1"/>
  </r>
  <r>
    <x v="9"/>
    <s v="Q3`20"/>
    <x v="5"/>
    <n v="16200"/>
    <x v="1"/>
  </r>
  <r>
    <x v="9"/>
    <s v="Q3`20"/>
    <x v="6"/>
    <n v="2100"/>
    <x v="1"/>
  </r>
  <r>
    <x v="9"/>
    <s v="Q3`20"/>
    <x v="8"/>
    <n v="22100"/>
    <x v="1"/>
  </r>
  <r>
    <x v="9"/>
    <s v="Q3`20"/>
    <x v="7"/>
    <n v="3100"/>
    <x v="1"/>
  </r>
  <r>
    <x v="10"/>
    <s v="Q3`20"/>
    <x v="0"/>
    <n v="59510"/>
    <x v="0"/>
  </r>
  <r>
    <x v="10"/>
    <s v="Q3`20"/>
    <x v="1"/>
    <n v="48870"/>
    <x v="0"/>
  </r>
  <r>
    <x v="10"/>
    <s v="Q3`20"/>
    <x v="2"/>
    <n v="101840"/>
    <x v="0"/>
  </r>
  <r>
    <x v="10"/>
    <s v="Q3`20"/>
    <x v="3"/>
    <n v="70570"/>
    <x v="0"/>
  </r>
  <r>
    <x v="10"/>
    <s v="Q3`20"/>
    <x v="4"/>
    <n v="17920"/>
    <x v="0"/>
  </r>
  <r>
    <x v="10"/>
    <s v="Q3`20"/>
    <x v="5"/>
    <n v="6380"/>
    <x v="0"/>
  </r>
  <r>
    <x v="10"/>
    <s v="Q3`20"/>
    <x v="6"/>
    <n v="4560"/>
    <x v="0"/>
  </r>
  <r>
    <x v="10"/>
    <s v="Q3`20"/>
    <x v="8"/>
    <n v="8300"/>
    <x v="0"/>
  </r>
  <r>
    <x v="10"/>
    <s v="Q3`20"/>
    <x v="7"/>
    <n v="9840"/>
    <x v="0"/>
  </r>
  <r>
    <x v="10"/>
    <s v="Q3`20"/>
    <x v="0"/>
    <n v="18360"/>
    <x v="1"/>
  </r>
  <r>
    <x v="10"/>
    <s v="Q3`20"/>
    <x v="1"/>
    <n v="21400"/>
    <x v="1"/>
  </r>
  <r>
    <x v="10"/>
    <s v="Q3`20"/>
    <x v="2"/>
    <n v="10000"/>
    <x v="1"/>
  </r>
  <r>
    <x v="10"/>
    <s v="Q3`20"/>
    <x v="3"/>
    <n v="27600"/>
    <x v="1"/>
  </r>
  <r>
    <x v="10"/>
    <s v="Q3`20"/>
    <x v="5"/>
    <n v="18300"/>
    <x v="1"/>
  </r>
  <r>
    <x v="10"/>
    <s v="Q3`20"/>
    <x v="6"/>
    <n v="2400"/>
    <x v="1"/>
  </r>
  <r>
    <x v="10"/>
    <s v="Q3`20"/>
    <x v="8"/>
    <n v="54600"/>
    <x v="1"/>
  </r>
  <r>
    <x v="10"/>
    <s v="Q3`20"/>
    <x v="7"/>
    <n v="5600"/>
    <x v="1"/>
  </r>
  <r>
    <x v="11"/>
    <s v="Q3`20"/>
    <x v="0"/>
    <n v="50890"/>
    <x v="0"/>
  </r>
  <r>
    <x v="11"/>
    <s v="Q3`20"/>
    <x v="1"/>
    <n v="44600"/>
    <x v="0"/>
  </r>
  <r>
    <x v="11"/>
    <s v="Q3`20"/>
    <x v="4"/>
    <n v="15380"/>
    <x v="0"/>
  </r>
  <r>
    <x v="11"/>
    <s v="Q3`20"/>
    <x v="2"/>
    <n v="69430"/>
    <x v="0"/>
  </r>
  <r>
    <x v="11"/>
    <s v="Q3`20"/>
    <x v="3"/>
    <n v="50840"/>
    <x v="0"/>
  </r>
  <r>
    <x v="11"/>
    <s v="Q3`20"/>
    <x v="5"/>
    <n v="7760"/>
    <x v="0"/>
  </r>
  <r>
    <x v="11"/>
    <s v="Q3`20"/>
    <x v="6"/>
    <n v="7780"/>
    <x v="0"/>
  </r>
  <r>
    <x v="11"/>
    <s v="Q3`20"/>
    <x v="8"/>
    <n v="6930"/>
    <x v="0"/>
  </r>
  <r>
    <x v="11"/>
    <s v="Q3`20"/>
    <x v="7"/>
    <n v="16620"/>
    <x v="0"/>
  </r>
  <r>
    <x v="11"/>
    <s v="Q3`20"/>
    <x v="0"/>
    <n v="6680"/>
    <x v="1"/>
  </r>
  <r>
    <x v="11"/>
    <s v="Q3`20"/>
    <x v="1"/>
    <n v="18450"/>
    <x v="1"/>
  </r>
  <r>
    <x v="11"/>
    <s v="Q3`20"/>
    <x v="2"/>
    <n v="19000"/>
    <x v="1"/>
  </r>
  <r>
    <x v="11"/>
    <s v="Q3`20"/>
    <x v="3"/>
    <n v="38500"/>
    <x v="1"/>
  </r>
  <r>
    <x v="11"/>
    <s v="Q3`20"/>
    <x v="5"/>
    <n v="13200"/>
    <x v="1"/>
  </r>
  <r>
    <x v="11"/>
    <s v="Q3`20"/>
    <x v="6"/>
    <n v="1550"/>
    <x v="1"/>
  </r>
  <r>
    <x v="11"/>
    <s v="Q3`20"/>
    <x v="8"/>
    <n v="38700"/>
    <x v="1"/>
  </r>
  <r>
    <x v="11"/>
    <s v="Q3`20"/>
    <x v="7"/>
    <n v="5200"/>
    <x v="1"/>
  </r>
  <r>
    <x v="12"/>
    <s v="Q4`20"/>
    <x v="0"/>
    <n v="39130"/>
    <x v="0"/>
  </r>
  <r>
    <x v="12"/>
    <s v="Q4`20"/>
    <x v="1"/>
    <n v="32350"/>
    <x v="0"/>
  </r>
  <r>
    <x v="12"/>
    <s v="Q4`20"/>
    <x v="2"/>
    <n v="51200"/>
    <x v="0"/>
  </r>
  <r>
    <x v="12"/>
    <s v="Q4`20"/>
    <x v="3"/>
    <n v="60620"/>
    <x v="0"/>
  </r>
  <r>
    <x v="12"/>
    <s v="Q4`20"/>
    <x v="4"/>
    <n v="9280"/>
    <x v="0"/>
  </r>
  <r>
    <x v="12"/>
    <s v="Q4`20"/>
    <x v="5"/>
    <n v="7080"/>
    <x v="0"/>
  </r>
  <r>
    <x v="12"/>
    <s v="Q4`20"/>
    <x v="6"/>
    <n v="5540"/>
    <x v="0"/>
  </r>
  <r>
    <x v="12"/>
    <s v="Q4`20"/>
    <x v="8"/>
    <n v="4820"/>
    <x v="0"/>
  </r>
  <r>
    <x v="12"/>
    <s v="Q4`20"/>
    <x v="7"/>
    <n v="11140"/>
    <x v="0"/>
  </r>
  <r>
    <x v="12"/>
    <s v="Q4`20"/>
    <x v="0"/>
    <n v="20230"/>
    <x v="1"/>
  </r>
  <r>
    <x v="12"/>
    <s v="Q4`20"/>
    <x v="1"/>
    <n v="17500"/>
    <x v="1"/>
  </r>
  <r>
    <x v="12"/>
    <s v="Q4`20"/>
    <x v="3"/>
    <n v="32400"/>
    <x v="1"/>
  </r>
  <r>
    <x v="12"/>
    <s v="Q4`20"/>
    <x v="5"/>
    <n v="12700"/>
    <x v="1"/>
  </r>
  <r>
    <x v="12"/>
    <s v="Q4`20"/>
    <x v="6"/>
    <n v="2250"/>
    <x v="1"/>
  </r>
  <r>
    <x v="12"/>
    <s v="Q4`20"/>
    <x v="8"/>
    <n v="32500"/>
    <x v="1"/>
  </r>
  <r>
    <x v="12"/>
    <s v="Q4`20"/>
    <x v="7"/>
    <n v="4900"/>
    <x v="1"/>
  </r>
  <r>
    <x v="13"/>
    <s v="Q4`20"/>
    <x v="0"/>
    <n v="56990"/>
    <x v="0"/>
  </r>
  <r>
    <x v="13"/>
    <s v="Q4`20"/>
    <x v="1"/>
    <n v="35270"/>
    <x v="0"/>
  </r>
  <r>
    <x v="13"/>
    <s v="Q4`20"/>
    <x v="2"/>
    <n v="62830"/>
    <x v="0"/>
  </r>
  <r>
    <x v="13"/>
    <s v="Q4`20"/>
    <x v="3"/>
    <n v="38190"/>
    <x v="0"/>
  </r>
  <r>
    <x v="13"/>
    <s v="Q4`20"/>
    <x v="4"/>
    <n v="11420"/>
    <x v="0"/>
  </r>
  <r>
    <x v="13"/>
    <s v="Q4`20"/>
    <x v="5"/>
    <n v="7470"/>
    <x v="0"/>
  </r>
  <r>
    <x v="13"/>
    <s v="Q4`20"/>
    <x v="6"/>
    <n v="9400"/>
    <x v="0"/>
  </r>
  <r>
    <x v="13"/>
    <s v="Q4`20"/>
    <x v="8"/>
    <n v="3470"/>
    <x v="0"/>
  </r>
  <r>
    <x v="13"/>
    <s v="Q4`20"/>
    <x v="7"/>
    <n v="26250"/>
    <x v="0"/>
  </r>
  <r>
    <x v="13"/>
    <s v="Q4`20"/>
    <x v="0"/>
    <n v="30300"/>
    <x v="1"/>
  </r>
  <r>
    <x v="13"/>
    <s v="Q4`20"/>
    <x v="1"/>
    <n v="24130"/>
    <x v="1"/>
  </r>
  <r>
    <x v="13"/>
    <s v="Q4`20"/>
    <x v="2"/>
    <n v="18900"/>
    <x v="1"/>
  </r>
  <r>
    <x v="13"/>
    <s v="Q4`20"/>
    <x v="3"/>
    <n v="19200"/>
    <x v="1"/>
  </r>
  <r>
    <x v="13"/>
    <s v="Q4`20"/>
    <x v="5"/>
    <n v="12400"/>
    <x v="1"/>
  </r>
  <r>
    <x v="13"/>
    <s v="Q4`20"/>
    <x v="6"/>
    <n v="1750"/>
    <x v="1"/>
  </r>
  <r>
    <x v="13"/>
    <s v="Q4`20"/>
    <x v="8"/>
    <n v="23600"/>
    <x v="1"/>
  </r>
  <r>
    <x v="13"/>
    <s v="Q4`20"/>
    <x v="7"/>
    <n v="4700"/>
    <x v="1"/>
  </r>
  <r>
    <x v="14"/>
    <s v="Q4`20"/>
    <x v="0"/>
    <n v="59810"/>
    <x v="0"/>
  </r>
  <r>
    <x v="14"/>
    <s v="Q4`20"/>
    <x v="1"/>
    <n v="41730"/>
    <x v="0"/>
  </r>
  <r>
    <x v="14"/>
    <s v="Q4`20"/>
    <x v="2"/>
    <n v="60770"/>
    <x v="0"/>
  </r>
  <r>
    <x v="14"/>
    <s v="Q4`20"/>
    <x v="3"/>
    <n v="52980"/>
    <x v="0"/>
  </r>
  <r>
    <x v="14"/>
    <s v="Q4`20"/>
    <x v="4"/>
    <n v="11730"/>
    <x v="0"/>
  </r>
  <r>
    <x v="14"/>
    <s v="Q4`20"/>
    <x v="5"/>
    <n v="16730"/>
    <x v="0"/>
  </r>
  <r>
    <x v="14"/>
    <s v="Q4`20"/>
    <x v="6"/>
    <n v="8070"/>
    <x v="0"/>
  </r>
  <r>
    <x v="14"/>
    <s v="Q4`20"/>
    <x v="8"/>
    <n v="5660"/>
    <x v="0"/>
  </r>
  <r>
    <x v="14"/>
    <s v="Q4`20"/>
    <x v="7"/>
    <n v="19560"/>
    <x v="0"/>
  </r>
  <r>
    <x v="14"/>
    <s v="Q4`20"/>
    <x v="0"/>
    <n v="26260"/>
    <x v="1"/>
  </r>
  <r>
    <x v="14"/>
    <s v="Q4`20"/>
    <x v="1"/>
    <n v="28700"/>
    <x v="1"/>
  </r>
  <r>
    <x v="14"/>
    <s v="Q4`20"/>
    <x v="2"/>
    <n v="10150"/>
    <x v="1"/>
  </r>
  <r>
    <x v="14"/>
    <s v="Q4`20"/>
    <x v="3"/>
    <n v="21300"/>
    <x v="1"/>
  </r>
  <r>
    <x v="14"/>
    <s v="Q4`20"/>
    <x v="5"/>
    <n v="18230"/>
    <x v="1"/>
  </r>
  <r>
    <x v="14"/>
    <s v="Q4`20"/>
    <x v="6"/>
    <n v="3380"/>
    <x v="1"/>
  </r>
  <r>
    <x v="14"/>
    <s v="Q4`20"/>
    <x v="8"/>
    <n v="20430"/>
    <x v="1"/>
  </r>
  <r>
    <x v="14"/>
    <s v="Q4`20"/>
    <x v="7"/>
    <n v="7000"/>
    <x v="1"/>
  </r>
  <r>
    <x v="15"/>
    <s v="Q1`21"/>
    <x v="0"/>
    <n v="30450"/>
    <x v="0"/>
  </r>
  <r>
    <x v="15"/>
    <s v="Q1`21"/>
    <x v="1"/>
    <n v="16480"/>
    <x v="0"/>
  </r>
  <r>
    <x v="15"/>
    <s v="Q1`21"/>
    <x v="2"/>
    <n v="28430"/>
    <x v="0"/>
  </r>
  <r>
    <x v="15"/>
    <s v="Q1`21"/>
    <x v="3"/>
    <n v="32280"/>
    <x v="0"/>
  </r>
  <r>
    <x v="15"/>
    <s v="Q1`21"/>
    <x v="4"/>
    <n v="6210"/>
    <x v="0"/>
  </r>
  <r>
    <x v="15"/>
    <s v="Q1`21"/>
    <x v="5"/>
    <n v="12410"/>
    <x v="0"/>
  </r>
  <r>
    <x v="15"/>
    <s v="Q1`21"/>
    <x v="6"/>
    <n v="4720"/>
    <x v="0"/>
  </r>
  <r>
    <x v="15"/>
    <s v="Q1`21"/>
    <x v="8"/>
    <n v="410"/>
    <x v="0"/>
  </r>
  <r>
    <x v="15"/>
    <s v="Q1`21"/>
    <x v="9"/>
    <n v="790"/>
    <x v="0"/>
  </r>
  <r>
    <x v="15"/>
    <s v="Q1`21"/>
    <x v="7"/>
    <n v="5830"/>
    <x v="0"/>
  </r>
  <r>
    <x v="15"/>
    <s v="Q1`21"/>
    <x v="0"/>
    <n v="27130"/>
    <x v="1"/>
  </r>
  <r>
    <x v="15"/>
    <s v="Q1`21"/>
    <x v="1"/>
    <n v="24500"/>
    <x v="1"/>
  </r>
  <r>
    <x v="15"/>
    <s v="Q1`21"/>
    <x v="2"/>
    <n v="7000"/>
    <x v="1"/>
  </r>
  <r>
    <x v="15"/>
    <s v="Q1`21"/>
    <x v="3"/>
    <n v="20700"/>
    <x v="1"/>
  </r>
  <r>
    <x v="15"/>
    <s v="Q1`21"/>
    <x v="5"/>
    <n v="15150"/>
    <x v="1"/>
  </r>
  <r>
    <x v="15"/>
    <s v="Q1`21"/>
    <x v="6"/>
    <n v="2450"/>
    <x v="1"/>
  </r>
  <r>
    <x v="15"/>
    <s v="Q1`21"/>
    <x v="8"/>
    <n v="11200"/>
    <x v="1"/>
  </r>
  <r>
    <x v="15"/>
    <s v="Q1`21"/>
    <x v="9"/>
    <n v="6200"/>
    <x v="1"/>
  </r>
  <r>
    <x v="15"/>
    <s v="Q1`21"/>
    <x v="7"/>
    <n v="2700"/>
    <x v="1"/>
  </r>
  <r>
    <x v="16"/>
    <s v="Q1`21"/>
    <x v="0"/>
    <n v="41050"/>
    <x v="0"/>
  </r>
  <r>
    <x v="16"/>
    <s v="Q1`21"/>
    <x v="1"/>
    <n v="34240"/>
    <x v="0"/>
  </r>
  <r>
    <x v="16"/>
    <s v="Q1`21"/>
    <x v="2"/>
    <n v="45680"/>
    <x v="0"/>
  </r>
  <r>
    <x v="16"/>
    <s v="Q1`21"/>
    <x v="3"/>
    <n v="37370"/>
    <x v="0"/>
  </r>
  <r>
    <x v="16"/>
    <s v="Q1`21"/>
    <x v="4"/>
    <n v="7850"/>
    <x v="0"/>
  </r>
  <r>
    <x v="16"/>
    <s v="Q1`21"/>
    <x v="5"/>
    <n v="11560"/>
    <x v="0"/>
  </r>
  <r>
    <x v="16"/>
    <s v="Q1`21"/>
    <x v="6"/>
    <n v="5720"/>
    <x v="0"/>
  </r>
  <r>
    <x v="16"/>
    <s v="Q1`21"/>
    <x v="8"/>
    <n v="910"/>
    <x v="0"/>
  </r>
  <r>
    <x v="16"/>
    <s v="Q1`21"/>
    <x v="9"/>
    <n v="920"/>
    <x v="0"/>
  </r>
  <r>
    <x v="16"/>
    <s v="Q1`21"/>
    <x v="7"/>
    <n v="9820"/>
    <x v="0"/>
  </r>
  <r>
    <x v="16"/>
    <s v="Q1`21"/>
    <x v="0"/>
    <n v="26330"/>
    <x v="1"/>
  </r>
  <r>
    <x v="16"/>
    <s v="Q1`21"/>
    <x v="1"/>
    <n v="26500"/>
    <x v="1"/>
  </r>
  <r>
    <x v="16"/>
    <s v="Q1`21"/>
    <x v="2"/>
    <n v="12300"/>
    <x v="1"/>
  </r>
  <r>
    <x v="16"/>
    <s v="Q1`21"/>
    <x v="3"/>
    <n v="15370"/>
    <x v="1"/>
  </r>
  <r>
    <x v="16"/>
    <s v="Q1`21"/>
    <x v="5"/>
    <n v="22340"/>
    <x v="1"/>
  </r>
  <r>
    <x v="16"/>
    <s v="Q1`21"/>
    <x v="6"/>
    <n v="2560"/>
    <x v="1"/>
  </r>
  <r>
    <x v="16"/>
    <s v="Q1`21"/>
    <x v="8"/>
    <n v="6320"/>
    <x v="1"/>
  </r>
  <r>
    <x v="16"/>
    <s v="Q1`21"/>
    <x v="9"/>
    <n v="4100"/>
    <x v="1"/>
  </r>
  <r>
    <x v="16"/>
    <s v="Q1`21"/>
    <x v="7"/>
    <n v="3210"/>
    <x v="1"/>
  </r>
  <r>
    <x v="17"/>
    <s v="Q1`21"/>
    <x v="0"/>
    <n v="29700"/>
    <x v="0"/>
  </r>
  <r>
    <x v="17"/>
    <s v="Q1`21"/>
    <x v="1"/>
    <n v="22710"/>
    <x v="0"/>
  </r>
  <r>
    <x v="17"/>
    <s v="Q1`21"/>
    <x v="2"/>
    <n v="46230"/>
    <x v="0"/>
  </r>
  <r>
    <x v="17"/>
    <s v="Q1`21"/>
    <x v="3"/>
    <n v="46110"/>
    <x v="0"/>
  </r>
  <r>
    <x v="17"/>
    <s v="Q1`21"/>
    <x v="4"/>
    <n v="8070"/>
    <x v="0"/>
  </r>
  <r>
    <x v="17"/>
    <s v="Q1`21"/>
    <x v="5"/>
    <n v="14320"/>
    <x v="0"/>
  </r>
  <r>
    <x v="17"/>
    <s v="Q1`21"/>
    <x v="6"/>
    <n v="7350"/>
    <x v="0"/>
  </r>
  <r>
    <x v="17"/>
    <s v="Q1`21"/>
    <x v="8"/>
    <n v="1120"/>
    <x v="0"/>
  </r>
  <r>
    <x v="17"/>
    <s v="Q1`21"/>
    <x v="9"/>
    <n v="2340"/>
    <x v="0"/>
  </r>
  <r>
    <x v="17"/>
    <s v="Q1`21"/>
    <x v="7"/>
    <n v="18110"/>
    <x v="0"/>
  </r>
  <r>
    <x v="17"/>
    <s v="Q1`21"/>
    <x v="0"/>
    <n v="8810"/>
    <x v="1"/>
  </r>
  <r>
    <x v="17"/>
    <s v="Q1`21"/>
    <x v="1"/>
    <n v="12400"/>
    <x v="1"/>
  </r>
  <r>
    <x v="17"/>
    <s v="Q1`21"/>
    <x v="2"/>
    <n v="19300"/>
    <x v="1"/>
  </r>
  <r>
    <x v="17"/>
    <s v="Q1`21"/>
    <x v="3"/>
    <n v="23370"/>
    <x v="1"/>
  </r>
  <r>
    <x v="17"/>
    <s v="Q1`21"/>
    <x v="5"/>
    <n v="23340"/>
    <x v="1"/>
  </r>
  <r>
    <x v="17"/>
    <s v="Q1`21"/>
    <x v="6"/>
    <n v="5360"/>
    <x v="1"/>
  </r>
  <r>
    <x v="17"/>
    <s v="Q1`21"/>
    <x v="8"/>
    <n v="7150"/>
    <x v="1"/>
  </r>
  <r>
    <x v="17"/>
    <s v="Q1`21"/>
    <x v="9"/>
    <n v="3100"/>
    <x v="1"/>
  </r>
  <r>
    <x v="17"/>
    <s v="Q1`21"/>
    <x v="7"/>
    <n v="6420"/>
    <x v="1"/>
  </r>
  <r>
    <x v="18"/>
    <s v="Q2`21"/>
    <x v="0"/>
    <n v="23830"/>
    <x v="0"/>
  </r>
  <r>
    <x v="18"/>
    <s v="Q2`21"/>
    <x v="1"/>
    <n v="30450"/>
    <x v="0"/>
  </r>
  <r>
    <x v="18"/>
    <s v="Q2`21"/>
    <x v="2"/>
    <n v="49870"/>
    <x v="0"/>
  </r>
  <r>
    <x v="18"/>
    <s v="Q2`21"/>
    <x v="3"/>
    <n v="65180"/>
    <x v="0"/>
  </r>
  <r>
    <x v="18"/>
    <s v="Q2`21"/>
    <x v="4"/>
    <n v="16090"/>
    <x v="0"/>
  </r>
  <r>
    <x v="18"/>
    <s v="Q2`21"/>
    <x v="5"/>
    <n v="11990"/>
    <x v="0"/>
  </r>
  <r>
    <x v="18"/>
    <s v="Q2`21"/>
    <x v="6"/>
    <n v="6920"/>
    <x v="0"/>
  </r>
  <r>
    <x v="18"/>
    <s v="Q2`21"/>
    <x v="8"/>
    <n v="510"/>
    <x v="0"/>
  </r>
  <r>
    <x v="18"/>
    <s v="Q2`21"/>
    <x v="9"/>
    <n v="2710"/>
    <x v="0"/>
  </r>
  <r>
    <x v="18"/>
    <s v="Q2`21"/>
    <x v="7"/>
    <n v="10900"/>
    <x v="0"/>
  </r>
  <r>
    <x v="18"/>
    <s v="Q2`21"/>
    <x v="0"/>
    <n v="25490"/>
    <x v="1"/>
  </r>
  <r>
    <x v="18"/>
    <s v="Q2`21"/>
    <x v="1"/>
    <n v="11310"/>
    <x v="1"/>
  </r>
  <r>
    <x v="18"/>
    <s v="Q2`21"/>
    <x v="2"/>
    <n v="4000"/>
    <x v="1"/>
  </r>
  <r>
    <x v="18"/>
    <s v="Q2`21"/>
    <x v="3"/>
    <n v="28670"/>
    <x v="1"/>
  </r>
  <r>
    <x v="18"/>
    <s v="Q2`21"/>
    <x v="5"/>
    <n v="10730"/>
    <x v="1"/>
  </r>
  <r>
    <x v="18"/>
    <s v="Q2`21"/>
    <x v="6"/>
    <n v="3240"/>
    <x v="1"/>
  </r>
  <r>
    <x v="18"/>
    <s v="Q2`21"/>
    <x v="8"/>
    <n v="8150"/>
    <x v="1"/>
  </r>
  <r>
    <x v="18"/>
    <s v="Q2`21"/>
    <x v="9"/>
    <n v="3050"/>
    <x v="1"/>
  </r>
  <r>
    <x v="18"/>
    <s v="Q2`21"/>
    <x v="7"/>
    <n v="5890"/>
    <x v="1"/>
  </r>
  <r>
    <x v="19"/>
    <s v="Q2`21"/>
    <x v="0"/>
    <n v="24010"/>
    <x v="0"/>
  </r>
  <r>
    <x v="19"/>
    <s v="Q2`21"/>
    <x v="1"/>
    <n v="17430"/>
    <x v="0"/>
  </r>
  <r>
    <x v="19"/>
    <s v="Q2`21"/>
    <x v="2"/>
    <n v="43650"/>
    <x v="0"/>
  </r>
  <r>
    <x v="19"/>
    <s v="Q2`21"/>
    <x v="3"/>
    <n v="53230"/>
    <x v="0"/>
  </r>
  <r>
    <x v="19"/>
    <s v="Q2`21"/>
    <x v="4"/>
    <n v="13590"/>
    <x v="0"/>
  </r>
  <r>
    <x v="19"/>
    <s v="Q2`21"/>
    <x v="5"/>
    <n v="9990"/>
    <x v="0"/>
  </r>
  <r>
    <x v="19"/>
    <s v="Q2`21"/>
    <x v="6"/>
    <n v="3970"/>
    <x v="0"/>
  </r>
  <r>
    <x v="19"/>
    <s v="Q2`21"/>
    <x v="8"/>
    <n v="80"/>
    <x v="0"/>
  </r>
  <r>
    <x v="19"/>
    <s v="Q2`21"/>
    <x v="9"/>
    <n v="940"/>
    <x v="0"/>
  </r>
  <r>
    <x v="19"/>
    <s v="Q2`21"/>
    <x v="7"/>
    <n v="7110"/>
    <x v="0"/>
  </r>
  <r>
    <x v="19"/>
    <s v="Q2`21"/>
    <x v="0"/>
    <n v="7160"/>
    <x v="1"/>
  </r>
  <r>
    <x v="19"/>
    <s v="Q2`21"/>
    <x v="1"/>
    <n v="10350"/>
    <x v="1"/>
  </r>
  <r>
    <x v="19"/>
    <s v="Q2`21"/>
    <x v="2"/>
    <n v="15100"/>
    <x v="1"/>
  </r>
  <r>
    <x v="19"/>
    <s v="Q2`21"/>
    <x v="3"/>
    <n v="21740"/>
    <x v="1"/>
  </r>
  <r>
    <x v="19"/>
    <s v="Q2`21"/>
    <x v="5"/>
    <n v="25300"/>
    <x v="1"/>
  </r>
  <r>
    <x v="19"/>
    <s v="Q2`21"/>
    <x v="6"/>
    <n v="2150"/>
    <x v="1"/>
  </r>
  <r>
    <x v="19"/>
    <s v="Q2`21"/>
    <x v="8"/>
    <n v="5360"/>
    <x v="1"/>
  </r>
  <r>
    <x v="19"/>
    <s v="Q2`21"/>
    <x v="9"/>
    <n v="3550"/>
    <x v="1"/>
  </r>
  <r>
    <x v="19"/>
    <s v="Q2`21"/>
    <x v="7"/>
    <n v="3680"/>
    <x v="1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  <r>
    <x v="20"/>
    <m/>
    <x v="10"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95">
  <r>
    <n v="2"/>
    <x v="0"/>
    <s v="Aspire A315-22"/>
    <x v="0"/>
    <x v="0"/>
    <x v="0"/>
    <x v="0"/>
    <s v="Int"/>
    <x v="0"/>
    <s v="1366x768"/>
    <x v="0"/>
    <x v="0"/>
    <n v="29170"/>
    <s v="5_25-30"/>
    <s v="2_20-30"/>
    <x v="0"/>
    <x v="0"/>
    <s v="Q1`21"/>
    <n v="58340"/>
    <n v="785"/>
  </r>
  <r>
    <n v="3846"/>
    <x v="0"/>
    <s v="Aspire A315-23"/>
    <x v="0"/>
    <x v="0"/>
    <x v="0"/>
    <x v="1"/>
    <s v="Int"/>
    <x v="0"/>
    <s v="1920x1080"/>
    <x v="0"/>
    <x v="0"/>
    <n v="44070"/>
    <s v="8_40-45"/>
    <s v="4_40-50"/>
    <x v="1"/>
    <x v="0"/>
    <s v="Q1`21"/>
    <n v="169493220"/>
    <n v="2281201"/>
  </r>
  <r>
    <n v="2610"/>
    <x v="0"/>
    <s v="Aspire A315-23G"/>
    <x v="1"/>
    <x v="0"/>
    <x v="0"/>
    <x v="1"/>
    <n v="540"/>
    <x v="0"/>
    <s v="1920x1080"/>
    <x v="0"/>
    <x v="0"/>
    <n v="51531"/>
    <s v="10_50-55"/>
    <s v="5_50-60"/>
    <x v="2"/>
    <x v="0"/>
    <s v="Q1`21"/>
    <n v="134495910"/>
    <n v="1810174"/>
  </r>
  <r>
    <n v="9"/>
    <x v="0"/>
    <s v="Aspire A315-34"/>
    <x v="0"/>
    <x v="0"/>
    <x v="1"/>
    <x v="2"/>
    <s v="Int"/>
    <x v="0"/>
    <s v="1366x768"/>
    <x v="0"/>
    <x v="1"/>
    <n v="38990"/>
    <s v="7_35-40"/>
    <s v="3_30-40"/>
    <x v="3"/>
    <x v="0"/>
    <s v="Q1`21"/>
    <n v="350910"/>
    <n v="4723"/>
  </r>
  <r>
    <n v="236"/>
    <x v="0"/>
    <s v="Aspire A315-42"/>
    <x v="0"/>
    <x v="0"/>
    <x v="0"/>
    <x v="1"/>
    <s v="Int"/>
    <x v="0"/>
    <s v="1366x768/1920x0180"/>
    <x v="0"/>
    <x v="0"/>
    <n v="56264"/>
    <s v="11_55-60"/>
    <s v="5_50-60"/>
    <x v="2"/>
    <x v="0"/>
    <s v="Q1`21"/>
    <n v="13278304"/>
    <n v="178712"/>
  </r>
  <r>
    <n v="247"/>
    <x v="0"/>
    <s v="Aspire A315-42G"/>
    <x v="1"/>
    <x v="0"/>
    <x v="0"/>
    <x v="1"/>
    <s v="RX540"/>
    <x v="0"/>
    <s v="1920x0180"/>
    <x v="0"/>
    <x v="0"/>
    <n v="56353"/>
    <s v="11_55-60"/>
    <s v="5_50-60"/>
    <x v="2"/>
    <x v="0"/>
    <s v="Q1`21"/>
    <n v="13919191"/>
    <n v="187338"/>
  </r>
  <r>
    <n v="4"/>
    <x v="0"/>
    <s v="Aspire A315-54"/>
    <x v="0"/>
    <x v="0"/>
    <x v="1"/>
    <x v="3"/>
    <s v="Int"/>
    <x v="0"/>
    <s v="1920x1080"/>
    <x v="0"/>
    <x v="0"/>
    <n v="40590"/>
    <s v="8_40-45"/>
    <s v="4_40-50"/>
    <x v="1"/>
    <x v="0"/>
    <s v="Q1`21"/>
    <n v="162360"/>
    <n v="2185"/>
  </r>
  <r>
    <n v="9"/>
    <x v="0"/>
    <s v="Aspire A315-55G"/>
    <x v="1"/>
    <x v="0"/>
    <x v="1"/>
    <x v="4"/>
    <s v="MX230"/>
    <x v="0"/>
    <s v="1920x1080"/>
    <x v="0"/>
    <x v="0"/>
    <n v="54409"/>
    <s v="10_50-55"/>
    <s v="5_50-60"/>
    <x v="2"/>
    <x v="0"/>
    <s v="Q1`21"/>
    <n v="489681"/>
    <n v="6591"/>
  </r>
  <r>
    <n v="9"/>
    <x v="0"/>
    <s v="Aspire A315-56"/>
    <x v="0"/>
    <x v="0"/>
    <x v="1"/>
    <x v="5"/>
    <s v="Int"/>
    <x v="0"/>
    <s v="1920x1080"/>
    <x v="0"/>
    <x v="0"/>
    <n v="49705"/>
    <s v="9_45-50"/>
    <s v="4_40-50"/>
    <x v="1"/>
    <x v="0"/>
    <s v="Q1`21"/>
    <n v="447345"/>
    <n v="6021"/>
  </r>
  <r>
    <n v="1907"/>
    <x v="0"/>
    <s v="Aspire A315-57G"/>
    <x v="1"/>
    <x v="0"/>
    <x v="1"/>
    <x v="5"/>
    <s v="MX330"/>
    <x v="0"/>
    <s v="1920x1080"/>
    <x v="0"/>
    <x v="0"/>
    <n v="47892"/>
    <s v="9_45-50"/>
    <s v="4_40-50"/>
    <x v="1"/>
    <x v="0"/>
    <s v="Q1`21"/>
    <n v="91330044"/>
    <n v="1229207"/>
  </r>
  <r>
    <n v="1229"/>
    <x v="0"/>
    <s v="Aspire A317-32"/>
    <x v="0"/>
    <x v="0"/>
    <x v="1"/>
    <x v="2"/>
    <s v="Int"/>
    <x v="1"/>
    <s v="1600x900"/>
    <x v="0"/>
    <x v="1"/>
    <n v="39089"/>
    <s v="7_35-40"/>
    <s v="3_30-40"/>
    <x v="3"/>
    <x v="0"/>
    <s v="Q1`21"/>
    <n v="48040381"/>
    <n v="646573"/>
  </r>
  <r>
    <n v="20"/>
    <x v="0"/>
    <s v="Aspire A317-51G"/>
    <x v="1"/>
    <x v="0"/>
    <x v="1"/>
    <x v="4"/>
    <s v="MX230"/>
    <x v="1"/>
    <s v="1920x1080"/>
    <x v="0"/>
    <x v="0"/>
    <n v="59397"/>
    <s v="11_55-60"/>
    <s v="5_50-60"/>
    <x v="2"/>
    <x v="0"/>
    <s v="Q1`21"/>
    <n v="1187940"/>
    <n v="15988"/>
  </r>
  <r>
    <n v="22"/>
    <x v="0"/>
    <s v="Aspire A317-52"/>
    <x v="0"/>
    <x v="0"/>
    <x v="1"/>
    <x v="5"/>
    <s v="Int"/>
    <x v="1"/>
    <s v="1920x1080"/>
    <x v="0"/>
    <x v="0"/>
    <n v="54833"/>
    <s v="10_50-55"/>
    <s v="5_50-60"/>
    <x v="2"/>
    <x v="0"/>
    <s v="Q1`21"/>
    <n v="1206326"/>
    <n v="16236"/>
  </r>
  <r>
    <n v="9"/>
    <x v="0"/>
    <s v="Aspire A514-54"/>
    <x v="2"/>
    <x v="0"/>
    <x v="1"/>
    <x v="6"/>
    <s v="Int"/>
    <x v="2"/>
    <s v="1920x1080"/>
    <x v="0"/>
    <x v="0"/>
    <n v="51473"/>
    <s v="10_50-55"/>
    <s v="5_50-60"/>
    <x v="2"/>
    <x v="0"/>
    <s v="Q1`21"/>
    <n v="463257"/>
    <n v="6235"/>
  </r>
  <r>
    <n v="4"/>
    <x v="0"/>
    <s v="Aspire A515-44"/>
    <x v="0"/>
    <x v="0"/>
    <x v="0"/>
    <x v="7"/>
    <s v="Int"/>
    <x v="0"/>
    <s v="1920x1080"/>
    <x v="0"/>
    <x v="0"/>
    <n v="59726"/>
    <s v="11_55-60"/>
    <s v="5_50-60"/>
    <x v="2"/>
    <x v="0"/>
    <s v="Q1`21"/>
    <n v="238904"/>
    <n v="3215"/>
  </r>
  <r>
    <n v="173"/>
    <x v="0"/>
    <s v="Aspire A515-55"/>
    <x v="0"/>
    <x v="0"/>
    <x v="1"/>
    <x v="5"/>
    <s v="Int"/>
    <x v="0"/>
    <s v="1920x1080"/>
    <x v="0"/>
    <x v="0"/>
    <n v="50409"/>
    <s v="10_50-55"/>
    <s v="5_50-60"/>
    <x v="2"/>
    <x v="0"/>
    <s v="Q1`21"/>
    <n v="8720757"/>
    <n v="117372"/>
  </r>
  <r>
    <n v="142"/>
    <x v="0"/>
    <s v="Aspire A515-55G"/>
    <x v="1"/>
    <x v="0"/>
    <x v="1"/>
    <x v="5"/>
    <s v="MX350"/>
    <x v="0"/>
    <s v="1920x1080"/>
    <x v="0"/>
    <x v="0"/>
    <n v="55314"/>
    <s v="11_55-60"/>
    <s v="5_50-60"/>
    <x v="2"/>
    <x v="0"/>
    <s v="Q1`21"/>
    <n v="7854588"/>
    <n v="105715"/>
  </r>
  <r>
    <n v="216"/>
    <x v="0"/>
    <s v="Aspire A715-41G"/>
    <x v="3"/>
    <x v="0"/>
    <x v="0"/>
    <x v="1"/>
    <s v="GTX1650"/>
    <x v="0"/>
    <s v="1920x1080"/>
    <x v="0"/>
    <x v="0"/>
    <n v="69106"/>
    <s v="13_65-70"/>
    <s v="6_60-70"/>
    <x v="4"/>
    <x v="0"/>
    <s v="Q1`21"/>
    <n v="14926896"/>
    <n v="200900"/>
  </r>
  <r>
    <n v="51"/>
    <x v="0"/>
    <s v="Aspire AN515-43"/>
    <x v="3"/>
    <x v="0"/>
    <x v="0"/>
    <x v="8"/>
    <s v="RX560"/>
    <x v="0"/>
    <s v="1920x1080"/>
    <x v="0"/>
    <x v="0"/>
    <n v="65105"/>
    <s v="13_65-70"/>
    <s v="6_60-70"/>
    <x v="4"/>
    <x v="0"/>
    <s v="Q1`21"/>
    <n v="3320355"/>
    <n v="44688"/>
  </r>
  <r>
    <n v="307"/>
    <x v="0"/>
    <s v="Aspire AN515-44"/>
    <x v="3"/>
    <x v="0"/>
    <x v="0"/>
    <x v="7"/>
    <s v="GTX1650"/>
    <x v="0"/>
    <s v="1920x1080"/>
    <x v="0"/>
    <x v="0"/>
    <n v="86244"/>
    <s v="17_85-90"/>
    <s v="8_80-90"/>
    <x v="5"/>
    <x v="0"/>
    <s v="Q1`21"/>
    <n v="26476908"/>
    <n v="356351"/>
  </r>
  <r>
    <n v="329"/>
    <x v="0"/>
    <s v="Aspire AN515-54"/>
    <x v="3"/>
    <x v="0"/>
    <x v="1"/>
    <x v="9"/>
    <s v="GTX1050/GTX1650/GTX1660"/>
    <x v="0"/>
    <s v="1920x1080"/>
    <x v="0"/>
    <x v="0"/>
    <n v="80620"/>
    <s v="16_80-85"/>
    <s v="8_80-90"/>
    <x v="5"/>
    <x v="0"/>
    <s v="Q1`21"/>
    <n v="26523980"/>
    <n v="356985"/>
  </r>
  <r>
    <n v="164"/>
    <x v="0"/>
    <s v="Aspire AN515-55"/>
    <x v="3"/>
    <x v="0"/>
    <x v="1"/>
    <x v="10"/>
    <s v="GTX1650/RTX2060"/>
    <x v="0"/>
    <s v="1920x1080"/>
    <x v="0"/>
    <x v="0"/>
    <n v="88192"/>
    <s v="17_85-90"/>
    <s v="8_80-90"/>
    <x v="5"/>
    <x v="0"/>
    <s v="Q1`21"/>
    <n v="14463488"/>
    <n v="194663"/>
  </r>
  <r>
    <n v="496"/>
    <x v="0"/>
    <s v="Aspire AN517-51"/>
    <x v="3"/>
    <x v="0"/>
    <x v="1"/>
    <x v="9"/>
    <s v="GTX1050"/>
    <x v="0"/>
    <s v="1920x1080"/>
    <x v="0"/>
    <x v="0"/>
    <n v="84807"/>
    <s v="16_80-85"/>
    <s v="8_80-90"/>
    <x v="5"/>
    <x v="0"/>
    <s v="Q1`21"/>
    <n v="42064272"/>
    <n v="566141"/>
  </r>
  <r>
    <n v="95"/>
    <x v="0"/>
    <s v="Aspire AN517-52"/>
    <x v="3"/>
    <x v="0"/>
    <x v="1"/>
    <x v="10"/>
    <s v="GTX1650/RTX2060"/>
    <x v="0"/>
    <s v="1920x1080"/>
    <x v="0"/>
    <x v="0"/>
    <n v="90286"/>
    <s v="18_90-95"/>
    <s v="9_90-100"/>
    <x v="5"/>
    <x v="0"/>
    <s v="Q1`21"/>
    <n v="8577170"/>
    <n v="115440"/>
  </r>
  <r>
    <n v="9"/>
    <x v="0"/>
    <s v="Aspire AN715-52"/>
    <x v="3"/>
    <x v="0"/>
    <x v="1"/>
    <x v="10"/>
    <s v="GTX1660"/>
    <x v="0"/>
    <s v="1920x1080"/>
    <x v="0"/>
    <x v="0"/>
    <n v="119999"/>
    <s v="23_115-120"/>
    <s v="11_110-120"/>
    <x v="5"/>
    <x v="0"/>
    <s v="Q1`21"/>
    <n v="1079991"/>
    <n v="14536"/>
  </r>
  <r>
    <n v="65"/>
    <x v="0"/>
    <s v="Extensa 215-21"/>
    <x v="0"/>
    <x v="0"/>
    <x v="0"/>
    <x v="0"/>
    <s v="Int"/>
    <x v="0"/>
    <s v="1366x768/1920x1080"/>
    <x v="0"/>
    <x v="0"/>
    <n v="39531"/>
    <s v="7_35-40"/>
    <s v="3_30-40"/>
    <x v="3"/>
    <x v="0"/>
    <s v="Q1`21"/>
    <n v="2569515"/>
    <n v="34583"/>
  </r>
  <r>
    <n v="2357"/>
    <x v="0"/>
    <s v="Extensa 215-31"/>
    <x v="0"/>
    <x v="0"/>
    <x v="1"/>
    <x v="2"/>
    <s v="Int"/>
    <x v="0"/>
    <s v="1366x768/1920x1080"/>
    <x v="0"/>
    <x v="1"/>
    <n v="39210"/>
    <s v="7_35-40"/>
    <s v="3_30-40"/>
    <x v="3"/>
    <x v="0"/>
    <s v="Q1`21"/>
    <n v="92417970"/>
    <n v="1243849"/>
  </r>
  <r>
    <n v="7"/>
    <x v="0"/>
    <s v="Extensa 215-51"/>
    <x v="0"/>
    <x v="0"/>
    <x v="1"/>
    <x v="3"/>
    <s v="Int"/>
    <x v="0"/>
    <s v="1600x900/1366x7688/1920x1080"/>
    <x v="0"/>
    <x v="0"/>
    <n v="49692"/>
    <s v="9_45-50"/>
    <s v="4_40-50"/>
    <x v="1"/>
    <x v="0"/>
    <s v="Q1`21"/>
    <n v="347844"/>
    <n v="4682"/>
  </r>
  <r>
    <n v="104"/>
    <x v="0"/>
    <s v="Extensa 215-52"/>
    <x v="0"/>
    <x v="0"/>
    <x v="1"/>
    <x v="5"/>
    <s v="Int"/>
    <x v="0"/>
    <s v="1920x1080"/>
    <x v="0"/>
    <x v="0"/>
    <n v="54703"/>
    <s v="10_50-55"/>
    <s v="5_50-60"/>
    <x v="2"/>
    <x v="0"/>
    <s v="Q1`21"/>
    <n v="5689112"/>
    <n v="76569"/>
  </r>
  <r>
    <n v="4400"/>
    <x v="0"/>
    <s v="Extensa EX215-22"/>
    <x v="0"/>
    <x v="0"/>
    <x v="0"/>
    <x v="1"/>
    <s v="Int"/>
    <x v="0"/>
    <s v="1920x1080"/>
    <x v="0"/>
    <x v="0"/>
    <n v="46205"/>
    <s v="9_45-50"/>
    <s v="4_40-50"/>
    <x v="1"/>
    <x v="0"/>
    <s v="Q1`21"/>
    <n v="203302000"/>
    <n v="2736231"/>
  </r>
  <r>
    <n v="393"/>
    <x v="0"/>
    <s v="Extensa EX215-22G"/>
    <x v="1"/>
    <x v="0"/>
    <x v="0"/>
    <x v="1"/>
    <n v="625"/>
    <x v="0"/>
    <s v="1920x1080"/>
    <x v="0"/>
    <x v="0"/>
    <n v="52415"/>
    <s v="10_50-55"/>
    <s v="5_50-60"/>
    <x v="2"/>
    <x v="0"/>
    <s v="Q1`21"/>
    <n v="20599095"/>
    <n v="277242"/>
  </r>
  <r>
    <n v="7"/>
    <x v="0"/>
    <s v="Extensa EX215-51"/>
    <x v="0"/>
    <x v="0"/>
    <x v="1"/>
    <x v="11"/>
    <s v="Int"/>
    <x v="0"/>
    <s v="1920x1080"/>
    <x v="0"/>
    <x v="0"/>
    <n v="54728"/>
    <s v="10_50-55"/>
    <s v="5_50-60"/>
    <x v="2"/>
    <x v="0"/>
    <s v="Q1`21"/>
    <n v="383096"/>
    <n v="5156"/>
  </r>
  <r>
    <n v="11"/>
    <x v="0"/>
    <s v="Extensa EX215-51G"/>
    <x v="1"/>
    <x v="0"/>
    <x v="1"/>
    <x v="11"/>
    <s v="MX230"/>
    <x v="0"/>
    <s v="1920x1080"/>
    <x v="0"/>
    <x v="0"/>
    <n v="51798"/>
    <s v="10_50-55"/>
    <s v="5_50-60"/>
    <x v="2"/>
    <x v="0"/>
    <s v="Q1`21"/>
    <n v="569778"/>
    <n v="7669"/>
  </r>
  <r>
    <n v="4876"/>
    <x v="0"/>
    <s v="Extensa EX215-53G"/>
    <x v="1"/>
    <x v="0"/>
    <x v="1"/>
    <x v="5"/>
    <s v="MX330"/>
    <x v="0"/>
    <s v="1920x1080"/>
    <x v="0"/>
    <x v="0"/>
    <n v="66003"/>
    <s v="13_65-70"/>
    <s v="6_60-70"/>
    <x v="4"/>
    <x v="0"/>
    <s v="Q1`21"/>
    <n v="321830628"/>
    <n v="4331502"/>
  </r>
  <r>
    <n v="4"/>
    <x v="0"/>
    <s v="Predator Helios 300 PH315-52"/>
    <x v="3"/>
    <x v="0"/>
    <x v="1"/>
    <x v="9"/>
    <s v="GTX1660/RTX2060"/>
    <x v="0"/>
    <s v="1920x1080"/>
    <x v="0"/>
    <x v="0"/>
    <n v="99248"/>
    <s v="19_95-100"/>
    <s v="9_90-100"/>
    <x v="5"/>
    <x v="0"/>
    <s v="Q1`21"/>
    <n v="396992"/>
    <n v="5343"/>
  </r>
  <r>
    <n v="65"/>
    <x v="0"/>
    <s v="Predator Helios 300 PH315-53"/>
    <x v="3"/>
    <x v="0"/>
    <x v="1"/>
    <x v="10"/>
    <s v="GTX1660/RTX2060/RTX2070"/>
    <x v="0"/>
    <s v="1920x1080"/>
    <x v="0"/>
    <x v="0"/>
    <n v="123863"/>
    <s v="24_120-125"/>
    <s v="12_120-130"/>
    <x v="5"/>
    <x v="0"/>
    <s v="Q1`21"/>
    <n v="8051095"/>
    <n v="108359"/>
  </r>
  <r>
    <n v="4"/>
    <x v="0"/>
    <s v="Predator Helios 300 PH317-52"/>
    <x v="3"/>
    <x v="0"/>
    <x v="1"/>
    <x v="9"/>
    <s v="GTX1050/GTX1060"/>
    <x v="1"/>
    <s v="1920x1080"/>
    <x v="0"/>
    <x v="0"/>
    <n v="89686"/>
    <s v="17_85-90"/>
    <s v="8_80-90"/>
    <x v="5"/>
    <x v="0"/>
    <s v="Q1`21"/>
    <n v="358744"/>
    <n v="4828"/>
  </r>
  <r>
    <n v="9"/>
    <x v="0"/>
    <s v="Spin SP513-53"/>
    <x v="2"/>
    <x v="0"/>
    <x v="1"/>
    <x v="4"/>
    <s v="Int"/>
    <x v="3"/>
    <s v="1920x1080"/>
    <x v="1"/>
    <x v="0"/>
    <n v="56990"/>
    <s v="11_55-60"/>
    <s v="5_50-60"/>
    <x v="2"/>
    <x v="0"/>
    <s v="Q1`21"/>
    <n v="512910"/>
    <n v="6903"/>
  </r>
  <r>
    <n v="374"/>
    <x v="0"/>
    <s v="Swift SF114-33"/>
    <x v="2"/>
    <x v="0"/>
    <x v="1"/>
    <x v="2"/>
    <s v="Int"/>
    <x v="2"/>
    <s v="1920x1080"/>
    <x v="0"/>
    <x v="1"/>
    <n v="36933"/>
    <s v="7_35-40"/>
    <s v="3_30-40"/>
    <x v="3"/>
    <x v="0"/>
    <s v="Q1`21"/>
    <n v="13812942"/>
    <n v="185908"/>
  </r>
  <r>
    <n v="84"/>
    <x v="0"/>
    <s v="Swift SF314-42"/>
    <x v="2"/>
    <x v="0"/>
    <x v="0"/>
    <x v="7"/>
    <s v="Int"/>
    <x v="2"/>
    <s v="1920x1080"/>
    <x v="0"/>
    <x v="0"/>
    <n v="68408"/>
    <s v="13_65-70"/>
    <s v="6_60-70"/>
    <x v="4"/>
    <x v="0"/>
    <s v="Q1`21"/>
    <n v="5746272"/>
    <n v="77339"/>
  </r>
  <r>
    <n v="18"/>
    <x v="0"/>
    <s v="Swift SF314-57"/>
    <x v="2"/>
    <x v="0"/>
    <x v="1"/>
    <x v="5"/>
    <s v="Int/MX250"/>
    <x v="2"/>
    <s v="1920x1080"/>
    <x v="0"/>
    <x v="0"/>
    <n v="72197"/>
    <s v="14_70-75"/>
    <s v="7_70-80"/>
    <x v="6"/>
    <x v="0"/>
    <s v="Q1`21"/>
    <n v="1299546"/>
    <n v="17491"/>
  </r>
  <r>
    <n v="4"/>
    <x v="0"/>
    <s v="Swift SF314-57G"/>
    <x v="2"/>
    <x v="0"/>
    <x v="1"/>
    <x v="5"/>
    <s v="MX250"/>
    <x v="2"/>
    <s v="1920x1080"/>
    <x v="0"/>
    <x v="0"/>
    <n v="79038"/>
    <s v="15_75-80"/>
    <s v="7_70-80"/>
    <x v="6"/>
    <x v="0"/>
    <s v="Q1`21"/>
    <n v="316152"/>
    <n v="4255"/>
  </r>
  <r>
    <n v="6"/>
    <x v="0"/>
    <s v="Swift SF314-59"/>
    <x v="2"/>
    <x v="0"/>
    <x v="1"/>
    <x v="6"/>
    <s v="Int"/>
    <x v="2"/>
    <s v="1920x1080"/>
    <x v="0"/>
    <x v="0"/>
    <n v="79449"/>
    <s v="15_75-80"/>
    <s v="7_70-80"/>
    <x v="6"/>
    <x v="0"/>
    <s v="Q1`21"/>
    <n v="476694"/>
    <n v="6416"/>
  </r>
  <r>
    <n v="5426"/>
    <x v="0"/>
    <s v="TravelMate B118-M"/>
    <x v="4"/>
    <x v="1"/>
    <x v="1"/>
    <x v="12"/>
    <s v="Int"/>
    <x v="4"/>
    <s v="1920x1080"/>
    <x v="0"/>
    <x v="1"/>
    <n v="24000"/>
    <s v="4_20-25"/>
    <s v="2_20-30"/>
    <x v="0"/>
    <x v="0"/>
    <s v="Q1`21"/>
    <n v="130224000"/>
    <n v="1752678"/>
  </r>
  <r>
    <n v="80"/>
    <x v="0"/>
    <s v="TravelMate P214-52"/>
    <x v="2"/>
    <x v="1"/>
    <x v="1"/>
    <x v="11"/>
    <s v="Int"/>
    <x v="2"/>
    <s v="1920x1080"/>
    <x v="0"/>
    <x v="0"/>
    <n v="71977"/>
    <s v="14_70-75"/>
    <s v="7_70-80"/>
    <x v="6"/>
    <x v="0"/>
    <s v="Q1`21"/>
    <n v="5758160"/>
    <n v="77499"/>
  </r>
  <r>
    <n v="7"/>
    <x v="0"/>
    <s v="TravelMate P215-52"/>
    <x v="0"/>
    <x v="1"/>
    <x v="1"/>
    <x v="11"/>
    <s v="Int"/>
    <x v="0"/>
    <s v="1920x1080"/>
    <x v="0"/>
    <x v="0"/>
    <n v="81914"/>
    <s v="16_80-85"/>
    <s v="8_80-90"/>
    <x v="5"/>
    <x v="0"/>
    <s v="Q1`21"/>
    <n v="573398"/>
    <n v="7717"/>
  </r>
  <r>
    <n v="2"/>
    <x v="0"/>
    <s v="TravelMate P215-52G"/>
    <x v="1"/>
    <x v="1"/>
    <x v="1"/>
    <x v="11"/>
    <s v="MX230"/>
    <x v="0"/>
    <s v="1920x1080"/>
    <x v="0"/>
    <x v="0"/>
    <n v="107710"/>
    <s v="21_105-110"/>
    <s v="10_100-110"/>
    <x v="5"/>
    <x v="0"/>
    <s v="Q1`21"/>
    <n v="215420"/>
    <n v="2899"/>
  </r>
  <r>
    <n v="2"/>
    <x v="0"/>
    <s v="TravelMate P614-51T-G2"/>
    <x v="2"/>
    <x v="1"/>
    <x v="1"/>
    <x v="11"/>
    <s v="Int"/>
    <x v="2"/>
    <s v="1920x1080"/>
    <x v="1"/>
    <x v="0"/>
    <n v="133600"/>
    <s v="26_130-135"/>
    <s v="13_130-140"/>
    <x v="5"/>
    <x v="0"/>
    <s v="Q1`21"/>
    <n v="267200"/>
    <n v="3596"/>
  </r>
  <r>
    <n v="896"/>
    <x v="1"/>
    <s v="Macbook Air 13 (KY)"/>
    <x v="2"/>
    <x v="0"/>
    <x v="1"/>
    <x v="13"/>
    <s v="Int"/>
    <x v="3"/>
    <s v="2304x1440/2560x1600"/>
    <x v="0"/>
    <x v="2"/>
    <n v="74941"/>
    <s v="14_70-75"/>
    <s v="7_70-80"/>
    <x v="6"/>
    <x v="0"/>
    <s v="Q1`21"/>
    <n v="67147136"/>
    <n v="903730"/>
  </r>
  <r>
    <n v="10488"/>
    <x v="1"/>
    <s v="Macbook Air 13 2020 (M1)"/>
    <x v="2"/>
    <x v="0"/>
    <x v="2"/>
    <x v="14"/>
    <s v="Int"/>
    <x v="3"/>
    <s v="2560x1600"/>
    <x v="0"/>
    <x v="3"/>
    <n v="127514"/>
    <s v="25_125-130"/>
    <s v="12_120-130"/>
    <x v="5"/>
    <x v="0"/>
    <s v="Q1`21"/>
    <n v="1337366832"/>
    <n v="17999554"/>
  </r>
  <r>
    <n v="9"/>
    <x v="1"/>
    <s v="Macbook Pro 13 (CL)"/>
    <x v="2"/>
    <x v="0"/>
    <x v="1"/>
    <x v="9"/>
    <s v="Int"/>
    <x v="3"/>
    <s v="2560x1600"/>
    <x v="0"/>
    <x v="0"/>
    <n v="162409"/>
    <s v="32_160-165"/>
    <s v="16_160-170"/>
    <x v="5"/>
    <x v="0"/>
    <s v="Q1`21"/>
    <n v="1461681"/>
    <n v="19673"/>
  </r>
  <r>
    <n v="162"/>
    <x v="1"/>
    <s v="Macbook Pro 13 (IL)"/>
    <x v="2"/>
    <x v="0"/>
    <x v="1"/>
    <x v="5"/>
    <s v="Int"/>
    <x v="3"/>
    <s v="2560x1600"/>
    <x v="0"/>
    <x v="0"/>
    <n v="199340"/>
    <s v="39_195-200"/>
    <s v="19_190-200"/>
    <x v="5"/>
    <x v="0"/>
    <s v="Q1`21"/>
    <n v="32293080"/>
    <n v="434631"/>
  </r>
  <r>
    <n v="15"/>
    <x v="1"/>
    <s v="Macbook Pro 13 2020 (M1)"/>
    <x v="2"/>
    <x v="0"/>
    <x v="2"/>
    <x v="14"/>
    <s v="Int"/>
    <x v="3"/>
    <s v="2560x1600"/>
    <x v="0"/>
    <x v="3"/>
    <n v="145670"/>
    <s v="29_145-150"/>
    <s v="14_140-150"/>
    <x v="5"/>
    <x v="0"/>
    <s v="Q1`21"/>
    <n v="2185050"/>
    <n v="29408"/>
  </r>
  <r>
    <n v="840"/>
    <x v="1"/>
    <s v="Macbook Pro 16"/>
    <x v="3"/>
    <x v="0"/>
    <x v="1"/>
    <x v="9"/>
    <s v="Pro 5300M/5500M"/>
    <x v="5"/>
    <s v="3072x1920"/>
    <x v="0"/>
    <x v="0"/>
    <n v="279830"/>
    <s v="55_275-280"/>
    <s v="27_270-280"/>
    <x v="5"/>
    <x v="0"/>
    <s v="Q1`21"/>
    <n v="235057200"/>
    <n v="3163623"/>
  </r>
  <r>
    <n v="555"/>
    <x v="2"/>
    <s v="Asus FX505D"/>
    <x v="3"/>
    <x v="0"/>
    <x v="0"/>
    <x v="1"/>
    <s v="RX560"/>
    <x v="0"/>
    <s v="1920x1080"/>
    <x v="0"/>
    <x v="0"/>
    <n v="67981"/>
    <s v="13_65-70"/>
    <s v="6_60-70"/>
    <x v="4"/>
    <x v="0"/>
    <s v="Q1`21"/>
    <n v="37729455"/>
    <n v="507799"/>
  </r>
  <r>
    <n v="60"/>
    <x v="2"/>
    <s v="Asus FX506I"/>
    <x v="3"/>
    <x v="0"/>
    <x v="0"/>
    <x v="7"/>
    <s v="GTX1650/GTX1660/RTX2060"/>
    <x v="0"/>
    <s v="1920x1080"/>
    <x v="0"/>
    <x v="0"/>
    <n v="92787"/>
    <s v="18_90-95"/>
    <s v="9_90-100"/>
    <x v="5"/>
    <x v="0"/>
    <s v="Q1`21"/>
    <n v="5567220"/>
    <n v="74929"/>
  </r>
  <r>
    <n v="2"/>
    <x v="2"/>
    <s v="Asus FX506L"/>
    <x v="3"/>
    <x v="0"/>
    <x v="1"/>
    <x v="10"/>
    <s v="GTX1650"/>
    <x v="0"/>
    <s v="1920x1080"/>
    <x v="0"/>
    <x v="0"/>
    <n v="79250"/>
    <s v="15_75-80"/>
    <s v="7_70-80"/>
    <x v="6"/>
    <x v="0"/>
    <s v="Q1`21"/>
    <n v="158500"/>
    <n v="2133"/>
  </r>
  <r>
    <n v="87"/>
    <x v="2"/>
    <s v="Asus FX706I"/>
    <x v="3"/>
    <x v="0"/>
    <x v="0"/>
    <x v="7"/>
    <s v="GTX1650/GTX1660"/>
    <x v="0"/>
    <s v="1920x1080"/>
    <x v="0"/>
    <x v="0"/>
    <n v="93977"/>
    <s v="18_90-95"/>
    <s v="9_90-100"/>
    <x v="5"/>
    <x v="0"/>
    <s v="Q1`21"/>
    <n v="8175999"/>
    <n v="110040"/>
  </r>
  <r>
    <n v="104"/>
    <x v="2"/>
    <s v="Asus G512L"/>
    <x v="3"/>
    <x v="0"/>
    <x v="1"/>
    <x v="10"/>
    <s v="GTX1660"/>
    <x v="0"/>
    <s v="1920x1080"/>
    <x v="0"/>
    <x v="0"/>
    <n v="124685"/>
    <s v="24_120-125"/>
    <s v="12_120-130"/>
    <x v="5"/>
    <x v="0"/>
    <s v="Q1`21"/>
    <n v="12967240"/>
    <n v="174525"/>
  </r>
  <r>
    <n v="13"/>
    <x v="2"/>
    <s v="Asus G532L"/>
    <x v="3"/>
    <x v="0"/>
    <x v="1"/>
    <x v="10"/>
    <s v="RTX2070"/>
    <x v="0"/>
    <s v="1920x1080"/>
    <x v="0"/>
    <x v="0"/>
    <n v="166708"/>
    <s v="33_165-170"/>
    <s v="16_160-170"/>
    <x v="5"/>
    <x v="0"/>
    <s v="Q1`21"/>
    <n v="2167204"/>
    <n v="29168"/>
  </r>
  <r>
    <n v="223"/>
    <x v="2"/>
    <s v="Asus G712L"/>
    <x v="3"/>
    <x v="0"/>
    <x v="1"/>
    <x v="10"/>
    <s v="RTX2060"/>
    <x v="1"/>
    <s v="1920x1080"/>
    <x v="0"/>
    <x v="0"/>
    <n v="133278"/>
    <s v="26_130-135"/>
    <s v="13_130-140"/>
    <x v="5"/>
    <x v="0"/>
    <s v="Q1`21"/>
    <n v="29720994"/>
    <n v="400013"/>
  </r>
  <r>
    <n v="34"/>
    <x v="2"/>
    <s v="Asus G732L"/>
    <x v="3"/>
    <x v="0"/>
    <x v="1"/>
    <x v="10"/>
    <s v="RTX2060/RTX2080"/>
    <x v="1"/>
    <s v="1920x1080"/>
    <x v="0"/>
    <x v="0"/>
    <n v="192609"/>
    <s v="38_190-195"/>
    <s v="19_190-200"/>
    <x v="5"/>
    <x v="0"/>
    <s v="Q1`21"/>
    <n v="6548706"/>
    <n v="88139"/>
  </r>
  <r>
    <n v="49"/>
    <x v="2"/>
    <s v="Asus GA401I"/>
    <x v="2"/>
    <x v="0"/>
    <x v="0"/>
    <x v="7"/>
    <s v="GTX1650/GTX1660"/>
    <x v="2"/>
    <s v="1920x1080/2560x1440"/>
    <x v="0"/>
    <x v="0"/>
    <n v="117549"/>
    <s v="23_115-120"/>
    <s v="11_110-120"/>
    <x v="5"/>
    <x v="0"/>
    <s v="Q1`21"/>
    <n v="5759901"/>
    <n v="77522"/>
  </r>
  <r>
    <n v="74"/>
    <x v="2"/>
    <s v="Asus GA502I"/>
    <x v="3"/>
    <x v="0"/>
    <x v="0"/>
    <x v="7"/>
    <s v="GTX1660/RTX2060"/>
    <x v="0"/>
    <s v="1920x1080/2560x1440"/>
    <x v="0"/>
    <x v="0"/>
    <n v="106315"/>
    <s v="21_105-110"/>
    <s v="10_100-110"/>
    <x v="5"/>
    <x v="0"/>
    <s v="Q1`21"/>
    <n v="7867310"/>
    <n v="105886"/>
  </r>
  <r>
    <n v="38"/>
    <x v="2"/>
    <s v="Asus GL712L"/>
    <x v="3"/>
    <x v="0"/>
    <x v="1"/>
    <x v="10"/>
    <s v="GTX1660"/>
    <x v="1"/>
    <s v="1920x1080"/>
    <x v="0"/>
    <x v="0"/>
    <n v="107340"/>
    <s v="21_105-110"/>
    <s v="10_100-110"/>
    <x v="5"/>
    <x v="0"/>
    <s v="Q1`21"/>
    <n v="4078920"/>
    <n v="54898"/>
  </r>
  <r>
    <n v="28"/>
    <x v="2"/>
    <s v="Asus GU502L"/>
    <x v="3"/>
    <x v="0"/>
    <x v="1"/>
    <x v="10"/>
    <s v="RTX2060"/>
    <x v="0"/>
    <s v="1920x1080"/>
    <x v="0"/>
    <x v="0"/>
    <n v="140097"/>
    <s v="28_140-145"/>
    <s v="14_140-150"/>
    <x v="5"/>
    <x v="0"/>
    <s v="Q1`21"/>
    <n v="3922716"/>
    <n v="52796"/>
  </r>
  <r>
    <n v="442"/>
    <x v="2"/>
    <s v="Asus Pro P1440F"/>
    <x v="2"/>
    <x v="1"/>
    <x v="1"/>
    <x v="4"/>
    <s v="Int"/>
    <x v="2"/>
    <s v="1920x1080"/>
    <x v="0"/>
    <x v="0"/>
    <n v="50842"/>
    <s v="10_50-55"/>
    <s v="5_50-60"/>
    <x v="2"/>
    <x v="0"/>
    <s v="Q1`21"/>
    <n v="22472164"/>
    <n v="302452"/>
  </r>
  <r>
    <n v="549"/>
    <x v="2"/>
    <s v="Asus Pro P2540F"/>
    <x v="1"/>
    <x v="1"/>
    <x v="1"/>
    <x v="4"/>
    <s v="MX110"/>
    <x v="0"/>
    <s v="1920x1080"/>
    <x v="0"/>
    <x v="0"/>
    <n v="64873"/>
    <s v="12_60-65"/>
    <s v="6_60-70"/>
    <x v="4"/>
    <x v="0"/>
    <s v="Q1`21"/>
    <n v="35615277"/>
    <n v="479344"/>
  </r>
  <r>
    <n v="17"/>
    <x v="2"/>
    <s v="Asus Pro P5440F"/>
    <x v="0"/>
    <x v="1"/>
    <x v="1"/>
    <x v="4"/>
    <s v="Int"/>
    <x v="0"/>
    <s v="1920x1080"/>
    <x v="0"/>
    <x v="0"/>
    <n v="67113"/>
    <s v="13_65-70"/>
    <s v="6_60-70"/>
    <x v="4"/>
    <x v="0"/>
    <s v="Q1`21"/>
    <n v="1140921"/>
    <n v="15356"/>
  </r>
  <r>
    <n v="485"/>
    <x v="2"/>
    <s v="Asus X509D"/>
    <x v="1"/>
    <x v="0"/>
    <x v="0"/>
    <x v="1"/>
    <s v="Int/MX230"/>
    <x v="0"/>
    <s v="1920x1080"/>
    <x v="0"/>
    <x v="0"/>
    <n v="51949"/>
    <s v="10_50-55"/>
    <s v="5_50-60"/>
    <x v="2"/>
    <x v="0"/>
    <s v="Q1`21"/>
    <n v="25195265"/>
    <n v="339102"/>
  </r>
  <r>
    <n v="128"/>
    <x v="2"/>
    <s v="Asus X509J"/>
    <x v="1"/>
    <x v="0"/>
    <x v="1"/>
    <x v="5"/>
    <s v="Int/MX110"/>
    <x v="0"/>
    <s v="1920x1080"/>
    <x v="0"/>
    <x v="0"/>
    <n v="53809"/>
    <s v="10_50-55"/>
    <s v="5_50-60"/>
    <x v="2"/>
    <x v="0"/>
    <s v="Q1`21"/>
    <n v="6887552"/>
    <n v="92699"/>
  </r>
  <r>
    <n v="77"/>
    <x v="2"/>
    <s v="Asus X515J"/>
    <x v="1"/>
    <x v="0"/>
    <x v="1"/>
    <x v="5"/>
    <s v="MX130"/>
    <x v="0"/>
    <s v="1920x1080"/>
    <x v="0"/>
    <x v="0"/>
    <n v="58106"/>
    <s v="11_55-60"/>
    <s v="5_50-60"/>
    <x v="2"/>
    <x v="0"/>
    <s v="Q1`21"/>
    <n v="4474162"/>
    <n v="60218"/>
  </r>
  <r>
    <n v="3926"/>
    <x v="2"/>
    <s v="Asus X543B"/>
    <x v="0"/>
    <x v="0"/>
    <x v="0"/>
    <x v="0"/>
    <s v="Int"/>
    <x v="0"/>
    <s v="1920x1080"/>
    <x v="0"/>
    <x v="0"/>
    <n v="37915"/>
    <s v="7_35-40"/>
    <s v="3_30-40"/>
    <x v="3"/>
    <x v="0"/>
    <s v="Q1`21"/>
    <n v="148854290"/>
    <n v="2003422"/>
  </r>
  <r>
    <n v="989"/>
    <x v="2"/>
    <s v="Asus X570D"/>
    <x v="3"/>
    <x v="0"/>
    <x v="0"/>
    <x v="1"/>
    <s v="GTX1050"/>
    <x v="0"/>
    <s v="1920x1080"/>
    <x v="0"/>
    <x v="0"/>
    <n v="61158"/>
    <s v="12_60-65"/>
    <s v="6_60-70"/>
    <x v="4"/>
    <x v="0"/>
    <s v="Q1`21"/>
    <n v="60485262"/>
    <n v="814068"/>
  </r>
  <r>
    <n v="85"/>
    <x v="2"/>
    <s v="ExpertBook B9400C"/>
    <x v="2"/>
    <x v="1"/>
    <x v="1"/>
    <x v="6"/>
    <s v="Int"/>
    <x v="2"/>
    <s v="1920x1080"/>
    <x v="0"/>
    <x v="0"/>
    <n v="148281"/>
    <s v="29_145-150"/>
    <s v="14_140-150"/>
    <x v="5"/>
    <x v="0"/>
    <s v="Q1`21"/>
    <n v="12603885"/>
    <n v="169635"/>
  </r>
  <r>
    <n v="4"/>
    <x v="2"/>
    <s v="ExpertBook B9450F"/>
    <x v="2"/>
    <x v="1"/>
    <x v="1"/>
    <x v="11"/>
    <s v="Int"/>
    <x v="2"/>
    <s v="1920x1080"/>
    <x v="0"/>
    <x v="0"/>
    <n v="102954"/>
    <s v="20_100-105"/>
    <s v="10_100-110"/>
    <x v="5"/>
    <x v="0"/>
    <s v="Q1`21"/>
    <n v="411816"/>
    <n v="5543"/>
  </r>
  <r>
    <n v="13"/>
    <x v="2"/>
    <s v="ProArt StudioBook H500G"/>
    <x v="5"/>
    <x v="1"/>
    <x v="1"/>
    <x v="9"/>
    <s v="RTX2060"/>
    <x v="0"/>
    <s v="3840x2160"/>
    <x v="0"/>
    <x v="0"/>
    <n v="159990"/>
    <s v="31_155-160"/>
    <s v="15_150-160"/>
    <x v="5"/>
    <x v="0"/>
    <s v="Q1`21"/>
    <n v="2079870"/>
    <n v="27993"/>
  </r>
  <r>
    <n v="4"/>
    <x v="2"/>
    <s v="ProArt StudioBook W730G5"/>
    <x v="5"/>
    <x v="1"/>
    <x v="1"/>
    <x v="9"/>
    <s v="Quadro RTX5000"/>
    <x v="1"/>
    <s v="1920x1200"/>
    <x v="0"/>
    <x v="0"/>
    <n v="387000"/>
    <s v="77_385-390"/>
    <s v="38_380-390"/>
    <x v="5"/>
    <x v="0"/>
    <s v="Q1`21"/>
    <n v="1548000"/>
    <n v="20834"/>
  </r>
  <r>
    <n v="3"/>
    <x v="2"/>
    <s v="VivoBook Flip TM420I"/>
    <x v="2"/>
    <x v="0"/>
    <x v="0"/>
    <x v="7"/>
    <s v="Int"/>
    <x v="2"/>
    <s v="1920x1080"/>
    <x v="1"/>
    <x v="0"/>
    <n v="54542"/>
    <s v="10_50-55"/>
    <s v="5_50-60"/>
    <x v="2"/>
    <x v="0"/>
    <s v="Q1`21"/>
    <n v="163626"/>
    <n v="2202"/>
  </r>
  <r>
    <n v="81"/>
    <x v="2"/>
    <s v="VivoBook S15 M533I"/>
    <x v="0"/>
    <x v="0"/>
    <x v="0"/>
    <x v="7"/>
    <s v="Int"/>
    <x v="0"/>
    <s v="1920x1080"/>
    <x v="0"/>
    <x v="0"/>
    <n v="63328"/>
    <s v="12_60-65"/>
    <s v="6_60-70"/>
    <x v="4"/>
    <x v="0"/>
    <s v="Q1`21"/>
    <n v="5129568"/>
    <n v="69039"/>
  </r>
  <r>
    <n v="26"/>
    <x v="2"/>
    <s v="VivoBook S333J"/>
    <x v="2"/>
    <x v="0"/>
    <x v="1"/>
    <x v="5"/>
    <s v="Int"/>
    <x v="3"/>
    <s v="1920x1080"/>
    <x v="0"/>
    <x v="0"/>
    <n v="66858"/>
    <s v="13_65-70"/>
    <s v="6_60-70"/>
    <x v="4"/>
    <x v="0"/>
    <s v="Q1`21"/>
    <n v="1738308"/>
    <n v="23396"/>
  </r>
  <r>
    <n v="43"/>
    <x v="2"/>
    <s v="VivoBook S433F"/>
    <x v="2"/>
    <x v="0"/>
    <x v="1"/>
    <x v="11"/>
    <s v="Int"/>
    <x v="2"/>
    <s v="1920x1080"/>
    <x v="0"/>
    <x v="0"/>
    <n v="61628"/>
    <s v="12_60-65"/>
    <s v="6_60-70"/>
    <x v="4"/>
    <x v="0"/>
    <s v="Q1`21"/>
    <n v="2650004"/>
    <n v="35666"/>
  </r>
  <r>
    <n v="223"/>
    <x v="2"/>
    <s v="VivoBook X512F"/>
    <x v="1"/>
    <x v="0"/>
    <x v="1"/>
    <x v="4"/>
    <s v="MX250"/>
    <x v="0"/>
    <s v="1920x1080"/>
    <x v="0"/>
    <x v="0"/>
    <n v="58925"/>
    <s v="11_55-60"/>
    <s v="5_50-60"/>
    <x v="2"/>
    <x v="0"/>
    <s v="Q1`21"/>
    <n v="13140275"/>
    <n v="176854"/>
  </r>
  <r>
    <n v="5041"/>
    <x v="2"/>
    <s v="VivoBook X543M"/>
    <x v="0"/>
    <x v="0"/>
    <x v="1"/>
    <x v="2"/>
    <s v="Int"/>
    <x v="0"/>
    <s v="1920x1080"/>
    <x v="0"/>
    <x v="1"/>
    <n v="35220"/>
    <s v="7_35-40"/>
    <s v="3_30-40"/>
    <x v="3"/>
    <x v="0"/>
    <s v="Q1`21"/>
    <n v="177544020"/>
    <n v="2389556"/>
  </r>
  <r>
    <n v="1320"/>
    <x v="2"/>
    <s v="VivoBook X705B"/>
    <x v="0"/>
    <x v="0"/>
    <x v="0"/>
    <x v="0"/>
    <s v="Int"/>
    <x v="1"/>
    <s v="1920x1080"/>
    <x v="0"/>
    <x v="0"/>
    <n v="38495"/>
    <s v="7_35-40"/>
    <s v="3_30-40"/>
    <x v="3"/>
    <x v="0"/>
    <s v="Q1`21"/>
    <n v="50813400"/>
    <n v="683895"/>
  </r>
  <r>
    <n v="57"/>
    <x v="2"/>
    <s v="Zenbook Duo UX482E"/>
    <x v="2"/>
    <x v="0"/>
    <x v="1"/>
    <x v="6"/>
    <s v="Int/MX450"/>
    <x v="2"/>
    <s v="1920x1080+ScreenPad"/>
    <x v="1"/>
    <x v="0"/>
    <n v="131176"/>
    <s v="26_130-135"/>
    <s v="13_130-140"/>
    <x v="5"/>
    <x v="0"/>
    <s v="Q1`21"/>
    <n v="7477032"/>
    <n v="100633"/>
  </r>
  <r>
    <n v="111"/>
    <x v="2"/>
    <s v="Zenbook Flip S UX371E"/>
    <x v="2"/>
    <x v="0"/>
    <x v="1"/>
    <x v="6"/>
    <s v="Int"/>
    <x v="3"/>
    <s v="3840х2160"/>
    <x v="1"/>
    <x v="0"/>
    <n v="99999"/>
    <s v="19_95-100"/>
    <s v="9_90-100"/>
    <x v="5"/>
    <x v="0"/>
    <s v="Q1`21"/>
    <n v="11099889"/>
    <n v="149393"/>
  </r>
  <r>
    <n v="285"/>
    <x v="2"/>
    <s v="Zenbook Flip UM462D"/>
    <x v="2"/>
    <x v="0"/>
    <x v="0"/>
    <x v="1"/>
    <s v="Int"/>
    <x v="2"/>
    <s v="1920x1080"/>
    <x v="1"/>
    <x v="0"/>
    <n v="60995"/>
    <s v="12_60-65"/>
    <s v="6_60-70"/>
    <x v="4"/>
    <x v="0"/>
    <s v="Q1`21"/>
    <n v="17383575"/>
    <n v="233965"/>
  </r>
  <r>
    <n v="119"/>
    <x v="2"/>
    <s v="Zenbook Flip UX363E"/>
    <x v="2"/>
    <x v="0"/>
    <x v="1"/>
    <x v="6"/>
    <s v="Int"/>
    <x v="3"/>
    <s v="1920x1080"/>
    <x v="1"/>
    <x v="0"/>
    <n v="99924"/>
    <s v="19_95-100"/>
    <s v="9_90-100"/>
    <x v="5"/>
    <x v="0"/>
    <s v="Q1`21"/>
    <n v="11890956"/>
    <n v="160040"/>
  </r>
  <r>
    <n v="23"/>
    <x v="2"/>
    <s v="Zenbook Flip UX363J"/>
    <x v="2"/>
    <x v="0"/>
    <x v="1"/>
    <x v="5"/>
    <s v="Int"/>
    <x v="3"/>
    <s v="1920x1080"/>
    <x v="1"/>
    <x v="0"/>
    <n v="96502"/>
    <s v="19_95-100"/>
    <s v="9_90-100"/>
    <x v="5"/>
    <x v="0"/>
    <s v="Q1`21"/>
    <n v="2219546"/>
    <n v="29873"/>
  </r>
  <r>
    <n v="13"/>
    <x v="2"/>
    <s v="Zenbook Flip UX463F"/>
    <x v="2"/>
    <x v="0"/>
    <x v="1"/>
    <x v="4"/>
    <s v="Int"/>
    <x v="2"/>
    <s v="1920x1080"/>
    <x v="1"/>
    <x v="0"/>
    <n v="81613"/>
    <s v="16_80-85"/>
    <s v="8_80-90"/>
    <x v="5"/>
    <x v="0"/>
    <s v="Q1`21"/>
    <n v="1060969"/>
    <n v="14280"/>
  </r>
  <r>
    <n v="106"/>
    <x v="2"/>
    <s v="Zenbook Flip UX563F"/>
    <x v="3"/>
    <x v="0"/>
    <x v="1"/>
    <x v="4"/>
    <s v="GTX1050/GTX1060"/>
    <x v="0"/>
    <s v="1920x1080/3840x2160"/>
    <x v="1"/>
    <x v="0"/>
    <n v="105129"/>
    <s v="21_105-110"/>
    <s v="10_100-110"/>
    <x v="5"/>
    <x v="0"/>
    <s v="Q1`21"/>
    <n v="11143674"/>
    <n v="149982"/>
  </r>
  <r>
    <n v="213"/>
    <x v="2"/>
    <s v="Zenbook UX325E"/>
    <x v="2"/>
    <x v="0"/>
    <x v="1"/>
    <x v="6"/>
    <s v="Int"/>
    <x v="3"/>
    <s v="1920x1080"/>
    <x v="0"/>
    <x v="0"/>
    <n v="104489"/>
    <s v="20_100-105"/>
    <s v="10_100-110"/>
    <x v="5"/>
    <x v="0"/>
    <s v="Q1`21"/>
    <n v="22256157"/>
    <n v="299545"/>
  </r>
  <r>
    <n v="17"/>
    <x v="2"/>
    <s v="Zenbook UX393E"/>
    <x v="2"/>
    <x v="0"/>
    <x v="1"/>
    <x v="6"/>
    <s v="Int"/>
    <x v="2"/>
    <s v="1920x1080"/>
    <x v="1"/>
    <x v="0"/>
    <n v="123450"/>
    <s v="24_120-125"/>
    <s v="12_120-130"/>
    <x v="5"/>
    <x v="0"/>
    <s v="Q1`21"/>
    <n v="2098650"/>
    <n v="28246"/>
  </r>
  <r>
    <n v="230"/>
    <x v="2"/>
    <s v="Zenbook UX425E"/>
    <x v="2"/>
    <x v="0"/>
    <x v="1"/>
    <x v="6"/>
    <s v="Int"/>
    <x v="2"/>
    <s v="1920x1080"/>
    <x v="0"/>
    <x v="0"/>
    <n v="94139"/>
    <s v="18_90-95"/>
    <s v="9_90-100"/>
    <x v="5"/>
    <x v="0"/>
    <s v="Q1`21"/>
    <n v="21651970"/>
    <n v="291413"/>
  </r>
  <r>
    <n v="149"/>
    <x v="2"/>
    <s v="Zenbook UX431F"/>
    <x v="2"/>
    <x v="0"/>
    <x v="1"/>
    <x v="4"/>
    <s v="Int"/>
    <x v="2"/>
    <s v="1920x1080"/>
    <x v="0"/>
    <x v="0"/>
    <n v="80416"/>
    <s v="16_80-85"/>
    <s v="8_80-90"/>
    <x v="5"/>
    <x v="0"/>
    <s v="Q1`21"/>
    <n v="11981984"/>
    <n v="161265"/>
  </r>
  <r>
    <n v="304"/>
    <x v="2"/>
    <s v="Zenbook UX434F"/>
    <x v="2"/>
    <x v="0"/>
    <x v="1"/>
    <x v="11"/>
    <s v="MX250"/>
    <x v="2"/>
    <s v="1920x1080"/>
    <x v="0"/>
    <x v="0"/>
    <n v="92133"/>
    <s v="18_90-95"/>
    <s v="9_90-100"/>
    <x v="5"/>
    <x v="0"/>
    <s v="Q1`21"/>
    <n v="28008432"/>
    <n v="376964"/>
  </r>
  <r>
    <n v="130"/>
    <x v="2"/>
    <s v="Zenbook UX435E"/>
    <x v="2"/>
    <x v="0"/>
    <x v="1"/>
    <x v="6"/>
    <s v="Int"/>
    <x v="2"/>
    <s v="1920x1080"/>
    <x v="0"/>
    <x v="0"/>
    <n v="85680"/>
    <s v="17_85-90"/>
    <s v="8_80-90"/>
    <x v="5"/>
    <x v="0"/>
    <s v="Q1`21"/>
    <n v="11138400"/>
    <n v="149911"/>
  </r>
  <r>
    <n v="6"/>
    <x v="3"/>
    <s v="Alienware m15 R3"/>
    <x v="3"/>
    <x v="0"/>
    <x v="1"/>
    <x v="10"/>
    <s v="RTX2060/RTX2070/RTX2080"/>
    <x v="0"/>
    <s v="1920x1080/3840x2160"/>
    <x v="0"/>
    <x v="0"/>
    <n v="255613"/>
    <s v="51_255-260"/>
    <s v="25_250-260"/>
    <x v="5"/>
    <x v="0"/>
    <s v="Q1`21"/>
    <n v="1533678"/>
    <n v="20642"/>
  </r>
  <r>
    <n v="6"/>
    <x v="3"/>
    <s v="Inspiron 3501"/>
    <x v="0"/>
    <x v="0"/>
    <x v="1"/>
    <x v="5"/>
    <s v="Int"/>
    <x v="0"/>
    <s v="1920x1080"/>
    <x v="0"/>
    <x v="0"/>
    <n v="36990"/>
    <s v="7_35-40"/>
    <s v="3_30-40"/>
    <x v="3"/>
    <x v="0"/>
    <s v="Q1`21"/>
    <n v="221940"/>
    <n v="2987"/>
  </r>
  <r>
    <n v="10"/>
    <x v="3"/>
    <s v="Inspiron 3593"/>
    <x v="1"/>
    <x v="0"/>
    <x v="1"/>
    <x v="5"/>
    <s v="Int/MX230"/>
    <x v="0"/>
    <s v="1920x1080"/>
    <x v="0"/>
    <x v="0"/>
    <n v="54270"/>
    <s v="10_50-55"/>
    <s v="5_50-60"/>
    <x v="2"/>
    <x v="0"/>
    <s v="Q1`21"/>
    <n v="542700"/>
    <n v="7304"/>
  </r>
  <r>
    <n v="895"/>
    <x v="3"/>
    <s v="Inspiron 3793"/>
    <x v="1"/>
    <x v="0"/>
    <x v="1"/>
    <x v="5"/>
    <s v="Int/MX230/MX250"/>
    <x v="1"/>
    <s v="1920x1080"/>
    <x v="0"/>
    <x v="0"/>
    <n v="70777"/>
    <s v="14_70-75"/>
    <s v="7_70-80"/>
    <x v="6"/>
    <x v="0"/>
    <s v="Q1`21"/>
    <n v="63345415"/>
    <n v="852563"/>
  </r>
  <r>
    <n v="20"/>
    <x v="3"/>
    <s v="Inspiron 7400"/>
    <x v="2"/>
    <x v="0"/>
    <x v="1"/>
    <x v="6"/>
    <s v="Int/MX350"/>
    <x v="2"/>
    <s v="2560x1600"/>
    <x v="0"/>
    <x v="0"/>
    <n v="99723"/>
    <s v="19_95-100"/>
    <s v="9_90-100"/>
    <x v="5"/>
    <x v="0"/>
    <s v="Q1`21"/>
    <n v="1994460"/>
    <n v="26843"/>
  </r>
  <r>
    <n v="274"/>
    <x v="3"/>
    <s v="Inspiron G3 15-3500"/>
    <x v="3"/>
    <x v="0"/>
    <x v="1"/>
    <x v="10"/>
    <s v="GTX1650/GTX1650/RTX2060"/>
    <x v="0"/>
    <s v="1920x1080"/>
    <x v="0"/>
    <x v="0"/>
    <n v="98120"/>
    <s v="19_95-100"/>
    <s v="9_90-100"/>
    <x v="5"/>
    <x v="0"/>
    <s v="Q1`21"/>
    <n v="26884880"/>
    <n v="361842"/>
  </r>
  <r>
    <n v="294"/>
    <x v="3"/>
    <s v="Inspiron G5 15-5500"/>
    <x v="3"/>
    <x v="0"/>
    <x v="1"/>
    <x v="10"/>
    <s v="GTX1650/RTX2060/RTX2070"/>
    <x v="0"/>
    <s v="1920x1080"/>
    <x v="0"/>
    <x v="0"/>
    <n v="116996"/>
    <s v="23_115-120"/>
    <s v="11_110-120"/>
    <x v="5"/>
    <x v="0"/>
    <s v="Q1`21"/>
    <n v="34396824"/>
    <n v="462945"/>
  </r>
  <r>
    <n v="16"/>
    <x v="3"/>
    <s v="Inspiron G5 15-5590"/>
    <x v="3"/>
    <x v="0"/>
    <x v="1"/>
    <x v="9"/>
    <s v="GTX1660/RTX2060/RTX2070"/>
    <x v="0"/>
    <s v="1920x1080"/>
    <x v="0"/>
    <x v="0"/>
    <n v="105599"/>
    <s v="21_105-110"/>
    <s v="10_100-110"/>
    <x v="5"/>
    <x v="0"/>
    <s v="Q1`21"/>
    <n v="1689584"/>
    <n v="22740"/>
  </r>
  <r>
    <n v="58"/>
    <x v="3"/>
    <s v="Inspiron G7 17-7700"/>
    <x v="3"/>
    <x v="0"/>
    <x v="1"/>
    <x v="10"/>
    <s v="GTX1660/RTX2060/RTX2070"/>
    <x v="1"/>
    <s v="1920x1080"/>
    <x v="0"/>
    <x v="0"/>
    <n v="155505"/>
    <s v="31_155-160"/>
    <s v="15_150-160"/>
    <x v="5"/>
    <x v="0"/>
    <s v="Q1`21"/>
    <n v="9019290"/>
    <n v="121390"/>
  </r>
  <r>
    <n v="79"/>
    <x v="3"/>
    <s v="Latitude 3301"/>
    <x v="2"/>
    <x v="1"/>
    <x v="1"/>
    <x v="4"/>
    <s v="Int"/>
    <x v="3"/>
    <s v="1920x1080"/>
    <x v="0"/>
    <x v="0"/>
    <n v="74020"/>
    <s v="14_70-75"/>
    <s v="7_70-80"/>
    <x v="6"/>
    <x v="0"/>
    <s v="Q1`21"/>
    <n v="5847580"/>
    <n v="78702"/>
  </r>
  <r>
    <n v="212"/>
    <x v="3"/>
    <s v="Latitude 3410"/>
    <x v="2"/>
    <x v="1"/>
    <x v="1"/>
    <x v="11"/>
    <s v="Int"/>
    <x v="2"/>
    <s v="1920x1080"/>
    <x v="0"/>
    <x v="0"/>
    <n v="69147"/>
    <s v="13_65-70"/>
    <s v="6_60-70"/>
    <x v="4"/>
    <x v="0"/>
    <s v="Q1`21"/>
    <n v="14659164"/>
    <n v="197297"/>
  </r>
  <r>
    <n v="964"/>
    <x v="3"/>
    <s v="Latitude 3510"/>
    <x v="1"/>
    <x v="1"/>
    <x v="1"/>
    <x v="11"/>
    <s v="Int/RX640"/>
    <x v="0"/>
    <s v="1920x1080"/>
    <x v="0"/>
    <x v="0"/>
    <n v="55713"/>
    <s v="11_55-60"/>
    <s v="5_50-60"/>
    <x v="2"/>
    <x v="0"/>
    <s v="Q1`21"/>
    <n v="53707332"/>
    <n v="722844"/>
  </r>
  <r>
    <n v="218"/>
    <x v="3"/>
    <s v="Latitude 5310"/>
    <x v="2"/>
    <x v="1"/>
    <x v="1"/>
    <x v="11"/>
    <s v="Int"/>
    <x v="3"/>
    <s v="1920x1080"/>
    <x v="0"/>
    <x v="0"/>
    <n v="92696"/>
    <s v="18_90-95"/>
    <s v="9_90-100"/>
    <x v="5"/>
    <x v="0"/>
    <s v="Q1`21"/>
    <n v="20207728"/>
    <n v="271975"/>
  </r>
  <r>
    <n v="34"/>
    <x v="3"/>
    <s v="Latitude 5310 2-in-1"/>
    <x v="2"/>
    <x v="1"/>
    <x v="1"/>
    <x v="11"/>
    <s v="Int"/>
    <x v="3"/>
    <s v="1920x1080"/>
    <x v="1"/>
    <x v="0"/>
    <n v="102570"/>
    <s v="20_100-105"/>
    <s v="10_100-110"/>
    <x v="5"/>
    <x v="0"/>
    <s v="Q1`21"/>
    <n v="3487380"/>
    <n v="46936"/>
  </r>
  <r>
    <n v="744"/>
    <x v="3"/>
    <s v="Latitude 5410"/>
    <x v="2"/>
    <x v="1"/>
    <x v="1"/>
    <x v="11"/>
    <s v="Int"/>
    <x v="2"/>
    <s v="1920x1080"/>
    <x v="0"/>
    <x v="0"/>
    <n v="81720"/>
    <s v="16_80-85"/>
    <s v="8_80-90"/>
    <x v="5"/>
    <x v="0"/>
    <s v="Q1`21"/>
    <n v="60799680"/>
    <n v="818300"/>
  </r>
  <r>
    <n v="73"/>
    <x v="3"/>
    <s v="Latitude 5411"/>
    <x v="2"/>
    <x v="1"/>
    <x v="1"/>
    <x v="10"/>
    <s v="Int/MX250"/>
    <x v="2"/>
    <s v="1920x1080"/>
    <x v="0"/>
    <x v="0"/>
    <n v="94580"/>
    <s v="18_90-95"/>
    <s v="9_90-100"/>
    <x v="5"/>
    <x v="0"/>
    <s v="Q1`21"/>
    <n v="6904340"/>
    <n v="92925"/>
  </r>
  <r>
    <n v="22"/>
    <x v="3"/>
    <s v="Latitude 5501"/>
    <x v="0"/>
    <x v="1"/>
    <x v="1"/>
    <x v="9"/>
    <s v="Int"/>
    <x v="0"/>
    <s v="1920x1080"/>
    <x v="0"/>
    <x v="0"/>
    <n v="102999"/>
    <s v="20_100-105"/>
    <s v="10_100-110"/>
    <x v="5"/>
    <x v="0"/>
    <s v="Q1`21"/>
    <n v="2265978"/>
    <n v="30498"/>
  </r>
  <r>
    <n v="50"/>
    <x v="3"/>
    <s v="Latitude 5510"/>
    <x v="0"/>
    <x v="1"/>
    <x v="1"/>
    <x v="11"/>
    <s v="Int"/>
    <x v="0"/>
    <s v="1920x1080"/>
    <x v="0"/>
    <x v="0"/>
    <n v="79770"/>
    <s v="15_75-80"/>
    <s v="7_70-80"/>
    <x v="6"/>
    <x v="0"/>
    <s v="Q1`21"/>
    <n v="3988500"/>
    <n v="53681"/>
  </r>
  <r>
    <n v="347"/>
    <x v="3"/>
    <s v="Latitude 5511"/>
    <x v="0"/>
    <x v="1"/>
    <x v="1"/>
    <x v="11"/>
    <s v="Int"/>
    <x v="0"/>
    <s v="1920x1080"/>
    <x v="0"/>
    <x v="0"/>
    <n v="94832"/>
    <s v="18_90-95"/>
    <s v="9_90-100"/>
    <x v="5"/>
    <x v="0"/>
    <s v="Q1`21"/>
    <n v="32906704"/>
    <n v="442890"/>
  </r>
  <r>
    <n v="280"/>
    <x v="3"/>
    <s v="Latitude 7210 2-in-1"/>
    <x v="4"/>
    <x v="1"/>
    <x v="1"/>
    <x v="11"/>
    <s v="Int"/>
    <x v="6"/>
    <s v="1920x1080"/>
    <x v="1"/>
    <x v="0"/>
    <n v="125000"/>
    <s v="25_125-130"/>
    <s v="12_120-130"/>
    <x v="5"/>
    <x v="0"/>
    <s v="Q1`21"/>
    <n v="35000000"/>
    <n v="471063"/>
  </r>
  <r>
    <n v="40"/>
    <x v="3"/>
    <s v="Latitude 7310"/>
    <x v="2"/>
    <x v="1"/>
    <x v="1"/>
    <x v="11"/>
    <s v="Int"/>
    <x v="3"/>
    <s v="1920x1080"/>
    <x v="0"/>
    <x v="0"/>
    <n v="104047"/>
    <s v="20_100-105"/>
    <s v="10_100-110"/>
    <x v="5"/>
    <x v="0"/>
    <s v="Q1`21"/>
    <n v="4161880"/>
    <n v="56015"/>
  </r>
  <r>
    <n v="270"/>
    <x v="3"/>
    <s v="Latitude 7410"/>
    <x v="2"/>
    <x v="1"/>
    <x v="1"/>
    <x v="11"/>
    <s v="Int"/>
    <x v="2"/>
    <s v="1920x1080/3840x2160"/>
    <x v="0"/>
    <x v="0"/>
    <n v="121418"/>
    <s v="24_120-125"/>
    <s v="12_120-130"/>
    <x v="5"/>
    <x v="0"/>
    <s v="Q1`21"/>
    <n v="32782860"/>
    <n v="441223"/>
  </r>
  <r>
    <n v="28"/>
    <x v="3"/>
    <s v="Latitude 9510 2-in-1"/>
    <x v="0"/>
    <x v="1"/>
    <x v="1"/>
    <x v="11"/>
    <s v="Int"/>
    <x v="0"/>
    <s v="1920x1080"/>
    <x v="1"/>
    <x v="0"/>
    <n v="203360"/>
    <s v="40_200-205"/>
    <s v="20_200-210"/>
    <x v="5"/>
    <x v="0"/>
    <s v="Q1`21"/>
    <n v="5694080"/>
    <n v="76636"/>
  </r>
  <r>
    <n v="169"/>
    <x v="3"/>
    <s v="Latitude E5420"/>
    <x v="2"/>
    <x v="1"/>
    <x v="1"/>
    <x v="15"/>
    <s v="Int"/>
    <x v="2"/>
    <s v="1920x1080"/>
    <x v="0"/>
    <x v="0"/>
    <n v="125000"/>
    <s v="25_125-130"/>
    <s v="12_120-130"/>
    <x v="5"/>
    <x v="0"/>
    <s v="Q1`21"/>
    <n v="21125000"/>
    <n v="284320"/>
  </r>
  <r>
    <n v="28"/>
    <x v="3"/>
    <s v="Precision 3550"/>
    <x v="5"/>
    <x v="1"/>
    <x v="1"/>
    <x v="10"/>
    <s v="Quadro P520"/>
    <x v="0"/>
    <s v="1920x1080"/>
    <x v="0"/>
    <x v="0"/>
    <n v="114675"/>
    <s v="22_110-115"/>
    <s v="11_110-120"/>
    <x v="5"/>
    <x v="0"/>
    <s v="Q1`21"/>
    <n v="3210900"/>
    <n v="43215"/>
  </r>
  <r>
    <n v="22"/>
    <x v="3"/>
    <s v="Precision 3551"/>
    <x v="5"/>
    <x v="1"/>
    <x v="1"/>
    <x v="10"/>
    <s v="Quadro P620"/>
    <x v="0"/>
    <s v="1920x1080"/>
    <x v="0"/>
    <x v="0"/>
    <n v="144565"/>
    <s v="28_140-145"/>
    <s v="14_140-150"/>
    <x v="5"/>
    <x v="0"/>
    <s v="Q1`21"/>
    <n v="3180430"/>
    <n v="42805"/>
  </r>
  <r>
    <n v="12"/>
    <x v="3"/>
    <s v="Precision 5540"/>
    <x v="5"/>
    <x v="1"/>
    <x v="1"/>
    <x v="9"/>
    <s v="Quadro T1000/T2000"/>
    <x v="0"/>
    <s v="1920x1080/3840x2160"/>
    <x v="0"/>
    <x v="0"/>
    <n v="225165"/>
    <s v="45_225-230"/>
    <s v="22_220-230"/>
    <x v="5"/>
    <x v="0"/>
    <s v="Q1`21"/>
    <n v="2701980"/>
    <n v="36366"/>
  </r>
  <r>
    <n v="6"/>
    <x v="3"/>
    <s v="Precision 5750"/>
    <x v="5"/>
    <x v="1"/>
    <x v="1"/>
    <x v="10"/>
    <s v="Quadro RTX3000"/>
    <x v="0"/>
    <s v="1920x1280/3840x2400"/>
    <x v="0"/>
    <x v="0"/>
    <n v="285108"/>
    <s v="57_285-290"/>
    <s v="28_280-290"/>
    <x v="5"/>
    <x v="0"/>
    <s v="Q1`21"/>
    <n v="1710648"/>
    <n v="23024"/>
  </r>
  <r>
    <n v="16"/>
    <x v="3"/>
    <s v="Precision 7550"/>
    <x v="5"/>
    <x v="1"/>
    <x v="1"/>
    <x v="10"/>
    <s v="Quadro RTX4000/RTX5000"/>
    <x v="0"/>
    <s v="1920x1080/3840x2160"/>
    <x v="0"/>
    <x v="0"/>
    <n v="264763"/>
    <s v="52_260-265"/>
    <s v="26_260-270"/>
    <x v="5"/>
    <x v="0"/>
    <s v="Q1`21"/>
    <n v="4236208"/>
    <n v="57015"/>
  </r>
  <r>
    <n v="12"/>
    <x v="3"/>
    <s v="Precision 7750"/>
    <x v="5"/>
    <x v="1"/>
    <x v="1"/>
    <x v="10"/>
    <s v="RTX3000/RTX4000"/>
    <x v="1"/>
    <s v="3840x2160"/>
    <x v="0"/>
    <x v="0"/>
    <n v="297888"/>
    <s v="59_295-300"/>
    <s v="29_290-300"/>
    <x v="5"/>
    <x v="0"/>
    <s v="Q1`21"/>
    <n v="3574656"/>
    <n v="48111"/>
  </r>
  <r>
    <n v="117"/>
    <x v="3"/>
    <s v="Vostro 3401"/>
    <x v="2"/>
    <x v="1"/>
    <x v="1"/>
    <x v="5"/>
    <s v="Int"/>
    <x v="2"/>
    <s v="1920x1080"/>
    <x v="0"/>
    <x v="0"/>
    <n v="48746"/>
    <s v="9_45-50"/>
    <s v="4_40-50"/>
    <x v="1"/>
    <x v="0"/>
    <s v="Q1`21"/>
    <n v="5703282"/>
    <n v="76760"/>
  </r>
  <r>
    <n v="95"/>
    <x v="3"/>
    <s v="Vostro 3490"/>
    <x v="2"/>
    <x v="1"/>
    <x v="1"/>
    <x v="11"/>
    <s v="Int"/>
    <x v="2"/>
    <s v="1366x768/1920x1080"/>
    <x v="0"/>
    <x v="0"/>
    <n v="54293"/>
    <s v="10_50-55"/>
    <s v="5_50-60"/>
    <x v="2"/>
    <x v="0"/>
    <s v="Q1`21"/>
    <n v="5157835"/>
    <n v="69419"/>
  </r>
  <r>
    <n v="83"/>
    <x v="3"/>
    <s v="Vostro 3491"/>
    <x v="2"/>
    <x v="1"/>
    <x v="1"/>
    <x v="5"/>
    <s v="Int"/>
    <x v="2"/>
    <s v="1920x1080"/>
    <x v="0"/>
    <x v="0"/>
    <n v="49367"/>
    <s v="9_45-50"/>
    <s v="4_40-50"/>
    <x v="1"/>
    <x v="0"/>
    <s v="Q1`21"/>
    <n v="4097461"/>
    <n v="55148"/>
  </r>
  <r>
    <n v="6"/>
    <x v="3"/>
    <s v="Vostro 3501"/>
    <x v="0"/>
    <x v="1"/>
    <x v="1"/>
    <x v="5"/>
    <s v="Int"/>
    <x v="0"/>
    <s v="1920x1080"/>
    <x v="0"/>
    <x v="0"/>
    <n v="53103"/>
    <s v="10_50-55"/>
    <s v="5_50-60"/>
    <x v="2"/>
    <x v="0"/>
    <s v="Q1`21"/>
    <n v="318618"/>
    <n v="4288"/>
  </r>
  <r>
    <n v="6"/>
    <x v="3"/>
    <s v="Vostro 3591"/>
    <x v="0"/>
    <x v="1"/>
    <x v="1"/>
    <x v="5"/>
    <s v="Int"/>
    <x v="0"/>
    <s v="1920x1080"/>
    <x v="0"/>
    <x v="0"/>
    <n v="52061"/>
    <s v="10_50-55"/>
    <s v="5_50-60"/>
    <x v="2"/>
    <x v="0"/>
    <s v="Q1`21"/>
    <n v="312366"/>
    <n v="4204"/>
  </r>
  <r>
    <n v="67"/>
    <x v="3"/>
    <s v="Vostro 5301"/>
    <x v="2"/>
    <x v="1"/>
    <x v="1"/>
    <x v="6"/>
    <s v="Int"/>
    <x v="3"/>
    <s v="1920x1080"/>
    <x v="0"/>
    <x v="0"/>
    <n v="76977"/>
    <s v="15_75-80"/>
    <s v="7_70-80"/>
    <x v="6"/>
    <x v="0"/>
    <s v="Q1`21"/>
    <n v="5157459"/>
    <n v="69414"/>
  </r>
  <r>
    <n v="12"/>
    <x v="3"/>
    <s v="Vostro 5391"/>
    <x v="2"/>
    <x v="1"/>
    <x v="1"/>
    <x v="11"/>
    <s v="Int/MX230"/>
    <x v="3"/>
    <s v="1920x1080"/>
    <x v="0"/>
    <x v="0"/>
    <n v="59110"/>
    <s v="11_55-60"/>
    <s v="5_50-60"/>
    <x v="2"/>
    <x v="0"/>
    <s v="Q1`21"/>
    <n v="709320"/>
    <n v="9547"/>
  </r>
  <r>
    <n v="16"/>
    <x v="3"/>
    <s v="Vostro 5401"/>
    <x v="2"/>
    <x v="1"/>
    <x v="1"/>
    <x v="5"/>
    <s v="Int"/>
    <x v="2"/>
    <s v="1920x1080"/>
    <x v="0"/>
    <x v="0"/>
    <n v="64862"/>
    <s v="12_60-65"/>
    <s v="6_60-70"/>
    <x v="4"/>
    <x v="0"/>
    <s v="Q1`21"/>
    <n v="1037792"/>
    <n v="13968"/>
  </r>
  <r>
    <n v="202"/>
    <x v="3"/>
    <s v="Vostro 5501"/>
    <x v="0"/>
    <x v="1"/>
    <x v="1"/>
    <x v="5"/>
    <s v="Int"/>
    <x v="0"/>
    <s v="1920x1080"/>
    <x v="0"/>
    <x v="0"/>
    <n v="68779"/>
    <s v="13_65-70"/>
    <s v="6_60-70"/>
    <x v="4"/>
    <x v="0"/>
    <s v="Q1`21"/>
    <n v="13893358"/>
    <n v="186990"/>
  </r>
  <r>
    <n v="12"/>
    <x v="3"/>
    <s v="Vostro 7500"/>
    <x v="3"/>
    <x v="1"/>
    <x v="1"/>
    <x v="10"/>
    <s v="GTX1650"/>
    <x v="0"/>
    <s v="1920x1080"/>
    <x v="0"/>
    <x v="0"/>
    <n v="107890"/>
    <s v="21_105-110"/>
    <s v="10_100-110"/>
    <x v="5"/>
    <x v="0"/>
    <s v="Q1`21"/>
    <n v="1294680"/>
    <n v="17425"/>
  </r>
  <r>
    <n v="34"/>
    <x v="3"/>
    <s v="Vostro 7590"/>
    <x v="3"/>
    <x v="1"/>
    <x v="1"/>
    <x v="9"/>
    <s v="GTX1650"/>
    <x v="0"/>
    <s v="1920x1080"/>
    <x v="0"/>
    <x v="0"/>
    <n v="88546"/>
    <s v="17_85-90"/>
    <s v="8_80-90"/>
    <x v="5"/>
    <x v="0"/>
    <s v="Q1`21"/>
    <n v="3010564"/>
    <n v="40519"/>
  </r>
  <r>
    <n v="42"/>
    <x v="3"/>
    <s v="XPS 13 7390"/>
    <x v="2"/>
    <x v="0"/>
    <x v="1"/>
    <x v="11"/>
    <s v="Int"/>
    <x v="3"/>
    <s v="1920x1080/3840x2160"/>
    <x v="1"/>
    <x v="0"/>
    <n v="125192"/>
    <s v="25_125-130"/>
    <s v="12_120-130"/>
    <x v="5"/>
    <x v="0"/>
    <s v="Q1`21"/>
    <n v="5258064"/>
    <n v="70768"/>
  </r>
  <r>
    <n v="6"/>
    <x v="3"/>
    <s v="XPS 13 7390 2-in-1"/>
    <x v="2"/>
    <x v="0"/>
    <x v="1"/>
    <x v="5"/>
    <s v="Int"/>
    <x v="3"/>
    <s v="1920x1080/3840x2160"/>
    <x v="1"/>
    <x v="0"/>
    <n v="120952"/>
    <s v="24_120-125"/>
    <s v="12_120-130"/>
    <x v="5"/>
    <x v="0"/>
    <s v="Q1`21"/>
    <n v="725712"/>
    <n v="9767"/>
  </r>
  <r>
    <n v="6"/>
    <x v="3"/>
    <s v="XPS 13 9300"/>
    <x v="2"/>
    <x v="0"/>
    <x v="1"/>
    <x v="5"/>
    <s v="Int"/>
    <x v="3"/>
    <s v="1920x1080/1920x1200/3840x2400"/>
    <x v="1"/>
    <x v="0"/>
    <n v="146158"/>
    <s v="29_145-150"/>
    <s v="14_140-150"/>
    <x v="5"/>
    <x v="0"/>
    <s v="Q1`21"/>
    <n v="876948"/>
    <n v="11803"/>
  </r>
  <r>
    <n v="20"/>
    <x v="3"/>
    <s v="XPS 13 9310"/>
    <x v="2"/>
    <x v="0"/>
    <x v="1"/>
    <x v="6"/>
    <s v="Int"/>
    <x v="3"/>
    <s v="1920x1080/1920x1200/3840x2400"/>
    <x v="0"/>
    <x v="0"/>
    <n v="164936"/>
    <s v="32_160-165"/>
    <s v="16_160-170"/>
    <x v="5"/>
    <x v="0"/>
    <s v="Q1`21"/>
    <n v="3298720"/>
    <n v="44397"/>
  </r>
  <r>
    <n v="17"/>
    <x v="3"/>
    <s v="XPS 13 9310 2-in-1"/>
    <x v="2"/>
    <x v="0"/>
    <x v="1"/>
    <x v="6"/>
    <s v="Int"/>
    <x v="3"/>
    <s v="1920x1080/1920x1200/3840x2400"/>
    <x v="1"/>
    <x v="0"/>
    <n v="166952"/>
    <s v="33_165-170"/>
    <s v="16_160-170"/>
    <x v="5"/>
    <x v="0"/>
    <s v="Q1`21"/>
    <n v="2838184"/>
    <n v="38199"/>
  </r>
  <r>
    <n v="32"/>
    <x v="3"/>
    <s v="XPS 15 7590"/>
    <x v="3"/>
    <x v="0"/>
    <x v="1"/>
    <x v="9"/>
    <s v="GTX1050/GTX1650"/>
    <x v="0"/>
    <s v="1920x1080/3840x2160"/>
    <x v="0"/>
    <x v="0"/>
    <n v="156448"/>
    <s v="31_155-160"/>
    <s v="15_150-160"/>
    <x v="5"/>
    <x v="0"/>
    <s v="Q1`21"/>
    <n v="5006336"/>
    <n v="67380"/>
  </r>
  <r>
    <n v="200"/>
    <x v="3"/>
    <s v="XPS 15 9500"/>
    <x v="3"/>
    <x v="0"/>
    <x v="1"/>
    <x v="10"/>
    <s v="GTX1650"/>
    <x v="0"/>
    <s v="1920x1080/3840x2400"/>
    <x v="1"/>
    <x v="0"/>
    <n v="215605"/>
    <s v="43_215-220"/>
    <s v="21_210-220"/>
    <x v="5"/>
    <x v="0"/>
    <s v="Q1`21"/>
    <n v="43121000"/>
    <n v="580363"/>
  </r>
  <r>
    <n v="32"/>
    <x v="3"/>
    <s v="XPS 17 9700"/>
    <x v="3"/>
    <x v="0"/>
    <x v="1"/>
    <x v="10"/>
    <s v="RTX2060"/>
    <x v="0"/>
    <n v="0"/>
    <x v="0"/>
    <x v="0"/>
    <n v="243928"/>
    <s v="48_240-245"/>
    <s v="24_240-250"/>
    <x v="5"/>
    <x v="0"/>
    <s v="Q1`21"/>
    <n v="7805696"/>
    <n v="105056"/>
  </r>
  <r>
    <n v="40"/>
    <x v="4"/>
    <s v="340S G7"/>
    <x v="2"/>
    <x v="1"/>
    <x v="1"/>
    <x v="5"/>
    <s v="Int"/>
    <x v="2"/>
    <s v="1920x1080"/>
    <x v="0"/>
    <x v="0"/>
    <n v="56927"/>
    <s v="11_55-60"/>
    <s v="5_50-60"/>
    <x v="2"/>
    <x v="0"/>
    <s v="Q1`21"/>
    <n v="2277080"/>
    <n v="30647"/>
  </r>
  <r>
    <n v="54"/>
    <x v="4"/>
    <s v="Elite Dragonfly x360 13"/>
    <x v="2"/>
    <x v="1"/>
    <x v="1"/>
    <x v="4"/>
    <s v="Int"/>
    <x v="3"/>
    <s v="1920x1080"/>
    <x v="1"/>
    <x v="0"/>
    <n v="161066"/>
    <s v="32_160-165"/>
    <s v="16_160-170"/>
    <x v="5"/>
    <x v="0"/>
    <s v="Q1`21"/>
    <n v="8697564"/>
    <n v="117060"/>
  </r>
  <r>
    <n v="34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0"/>
    <s v="Q1`21"/>
    <n v="3637660"/>
    <n v="48959"/>
  </r>
  <r>
    <n v="12"/>
    <x v="4"/>
    <s v="EliteBook 830 G6"/>
    <x v="2"/>
    <x v="1"/>
    <x v="1"/>
    <x v="4"/>
    <s v="Int"/>
    <x v="3"/>
    <s v="1920x1080"/>
    <x v="0"/>
    <x v="0"/>
    <n v="95990"/>
    <s v="19_95-100"/>
    <s v="9_90-100"/>
    <x v="5"/>
    <x v="0"/>
    <s v="Q1`21"/>
    <n v="1151880"/>
    <n v="15503"/>
  </r>
  <r>
    <n v="128"/>
    <x v="4"/>
    <s v="EliteBook 830 G7"/>
    <x v="2"/>
    <x v="1"/>
    <x v="1"/>
    <x v="11"/>
    <s v="Int"/>
    <x v="3"/>
    <s v="1920x1080"/>
    <x v="0"/>
    <x v="0"/>
    <n v="127499"/>
    <s v="25_125-130"/>
    <s v="12_120-130"/>
    <x v="5"/>
    <x v="0"/>
    <s v="Q1`21"/>
    <n v="16319872"/>
    <n v="219648"/>
  </r>
  <r>
    <n v="70"/>
    <x v="4"/>
    <s v="EliteBook 835 G7"/>
    <x v="2"/>
    <x v="1"/>
    <x v="0"/>
    <x v="7"/>
    <s v="Int"/>
    <x v="3"/>
    <s v="1920x1080"/>
    <x v="0"/>
    <x v="0"/>
    <n v="114666"/>
    <s v="22_110-115"/>
    <s v="11_110-120"/>
    <x v="5"/>
    <x v="0"/>
    <s v="Q1`21"/>
    <n v="8026620"/>
    <n v="108030"/>
  </r>
  <r>
    <n v="3"/>
    <x v="4"/>
    <s v="EliteBook 840 G6"/>
    <x v="2"/>
    <x v="1"/>
    <x v="1"/>
    <x v="4"/>
    <s v="Int"/>
    <x v="2"/>
    <s v="1920x1080"/>
    <x v="0"/>
    <x v="0"/>
    <n v="90403"/>
    <s v="18_90-95"/>
    <s v="9_90-100"/>
    <x v="5"/>
    <x v="0"/>
    <s v="Q1`21"/>
    <n v="271209"/>
    <n v="3650"/>
  </r>
  <r>
    <n v="1402"/>
    <x v="4"/>
    <s v="EliteBook 840 G7"/>
    <x v="2"/>
    <x v="1"/>
    <x v="1"/>
    <x v="11"/>
    <s v="Int"/>
    <x v="2"/>
    <s v="1920x1080"/>
    <x v="0"/>
    <x v="0"/>
    <n v="108230"/>
    <s v="21_105-110"/>
    <s v="10_100-110"/>
    <x v="5"/>
    <x v="0"/>
    <s v="Q1`21"/>
    <n v="151738460"/>
    <n v="2042240"/>
  </r>
  <r>
    <n v="3467"/>
    <x v="4"/>
    <s v="EliteBook 845 G7"/>
    <x v="2"/>
    <x v="1"/>
    <x v="0"/>
    <x v="7"/>
    <s v="Int"/>
    <x v="2"/>
    <s v="1920x1080"/>
    <x v="0"/>
    <x v="0"/>
    <n v="91461"/>
    <s v="18_90-95"/>
    <s v="9_90-100"/>
    <x v="5"/>
    <x v="0"/>
    <s v="Q1`21"/>
    <n v="317095287"/>
    <n v="4267770"/>
  </r>
  <r>
    <n v="9"/>
    <x v="4"/>
    <s v="EliteBook 850 G6"/>
    <x v="0"/>
    <x v="1"/>
    <x v="1"/>
    <x v="4"/>
    <s v="Int"/>
    <x v="0"/>
    <s v="1920x1080"/>
    <x v="0"/>
    <x v="0"/>
    <n v="101354"/>
    <s v="20_100-105"/>
    <s v="10_100-110"/>
    <x v="5"/>
    <x v="0"/>
    <s v="Q1`21"/>
    <n v="912186"/>
    <n v="12277"/>
  </r>
  <r>
    <n v="49"/>
    <x v="4"/>
    <s v="EliteBook 850 G7"/>
    <x v="1"/>
    <x v="1"/>
    <x v="1"/>
    <x v="11"/>
    <s v="Int/MX230"/>
    <x v="0"/>
    <s v="1920x1080"/>
    <x v="0"/>
    <x v="0"/>
    <n v="90613"/>
    <s v="18_90-95"/>
    <s v="9_90-100"/>
    <x v="5"/>
    <x v="0"/>
    <s v="Q1`21"/>
    <n v="4440037"/>
    <n v="59758"/>
  </r>
  <r>
    <n v="21"/>
    <x v="4"/>
    <s v="EliteBook 855 G7"/>
    <x v="0"/>
    <x v="1"/>
    <x v="0"/>
    <x v="7"/>
    <s v="Int"/>
    <x v="0"/>
    <s v="1920x1080"/>
    <x v="0"/>
    <x v="0"/>
    <n v="102384"/>
    <s v="20_100-105"/>
    <s v="10_100-110"/>
    <x v="5"/>
    <x v="0"/>
    <s v="Q1`21"/>
    <n v="2150064"/>
    <n v="28938"/>
  </r>
  <r>
    <n v="18"/>
    <x v="4"/>
    <s v="EliteBook x360 1030 G4"/>
    <x v="2"/>
    <x v="1"/>
    <x v="1"/>
    <x v="4"/>
    <s v="Int"/>
    <x v="3"/>
    <s v="1920x1080"/>
    <x v="1"/>
    <x v="0"/>
    <n v="135918"/>
    <s v="27_135-140"/>
    <s v="13_130-140"/>
    <x v="5"/>
    <x v="0"/>
    <s v="Q1`21"/>
    <n v="2446524"/>
    <n v="32928"/>
  </r>
  <r>
    <n v="6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0"/>
    <s v="Q1`21"/>
    <n v="10583937"/>
    <n v="142449"/>
  </r>
  <r>
    <n v="25"/>
    <x v="4"/>
    <s v="Elitebook x360 1040 G6"/>
    <x v="2"/>
    <x v="1"/>
    <x v="1"/>
    <x v="4"/>
    <s v="Int"/>
    <x v="2"/>
    <s v="1920x1080/3840x2160"/>
    <x v="1"/>
    <x v="0"/>
    <n v="64891"/>
    <s v="12_60-65"/>
    <s v="6_60-70"/>
    <x v="4"/>
    <x v="0"/>
    <s v="Q1`21"/>
    <n v="1622275"/>
    <n v="21834"/>
  </r>
  <r>
    <n v="94"/>
    <x v="4"/>
    <s v="Elitebook x360 1040 G7"/>
    <x v="2"/>
    <x v="1"/>
    <x v="1"/>
    <x v="11"/>
    <s v="Int"/>
    <x v="2"/>
    <s v="1920x1080/3840x2160"/>
    <x v="1"/>
    <x v="0"/>
    <n v="151221"/>
    <s v="30_150-155"/>
    <s v="15_150-160"/>
    <x v="5"/>
    <x v="0"/>
    <s v="Q1`21"/>
    <n v="14214774"/>
    <n v="191316"/>
  </r>
  <r>
    <n v="9"/>
    <x v="4"/>
    <s v="EliteBook x360 830 G6"/>
    <x v="2"/>
    <x v="1"/>
    <x v="1"/>
    <x v="4"/>
    <s v="Int"/>
    <x v="3"/>
    <s v="1920x1080"/>
    <x v="1"/>
    <x v="0"/>
    <n v="141700"/>
    <s v="28_140-145"/>
    <s v="14_140-150"/>
    <x v="5"/>
    <x v="0"/>
    <s v="Q1`21"/>
    <n v="1275300"/>
    <n v="17164"/>
  </r>
  <r>
    <n v="590"/>
    <x v="4"/>
    <s v="EliteBook x360 830 G7"/>
    <x v="2"/>
    <x v="1"/>
    <x v="1"/>
    <x v="11"/>
    <s v="Int"/>
    <x v="3"/>
    <s v="1920x1080"/>
    <x v="1"/>
    <x v="0"/>
    <n v="118220"/>
    <s v="23_115-120"/>
    <s v="11_110-120"/>
    <x v="5"/>
    <x v="0"/>
    <s v="Q1`21"/>
    <n v="69749800"/>
    <n v="938759"/>
  </r>
  <r>
    <n v="76"/>
    <x v="4"/>
    <s v="Envy 13-ba1000"/>
    <x v="2"/>
    <x v="0"/>
    <x v="1"/>
    <x v="6"/>
    <s v="Int/MX450"/>
    <x v="3"/>
    <s v="1920x1080"/>
    <x v="0"/>
    <x v="0"/>
    <n v="88993"/>
    <s v="17_85-90"/>
    <s v="8_80-90"/>
    <x v="5"/>
    <x v="0"/>
    <s v="Q1`21"/>
    <n v="6763468"/>
    <n v="91029"/>
  </r>
  <r>
    <n v="154"/>
    <x v="4"/>
    <s v="Envy 15-ep0000"/>
    <x v="3"/>
    <x v="0"/>
    <x v="1"/>
    <x v="10"/>
    <s v="GTX1650"/>
    <x v="0"/>
    <s v="1920x1080"/>
    <x v="0"/>
    <x v="0"/>
    <n v="135156"/>
    <s v="27_135-140"/>
    <s v="13_130-140"/>
    <x v="5"/>
    <x v="0"/>
    <s v="Q1`21"/>
    <n v="20814024"/>
    <n v="280135"/>
  </r>
  <r>
    <n v="959"/>
    <x v="4"/>
    <s v="Envy 17-cg1000"/>
    <x v="1"/>
    <x v="0"/>
    <x v="1"/>
    <x v="6"/>
    <s v="Int/MX450"/>
    <x v="1"/>
    <s v="1920x1080"/>
    <x v="0"/>
    <x v="0"/>
    <n v="96700"/>
    <s v="19_95-100"/>
    <s v="9_90-100"/>
    <x v="5"/>
    <x v="0"/>
    <s v="Q1`21"/>
    <n v="92735300"/>
    <n v="1248120"/>
  </r>
  <r>
    <n v="134"/>
    <x v="4"/>
    <s v="Envy x360 13-ay0000"/>
    <x v="2"/>
    <x v="0"/>
    <x v="0"/>
    <x v="7"/>
    <s v="Int"/>
    <x v="3"/>
    <s v="1920x1080"/>
    <x v="1"/>
    <x v="0"/>
    <n v="71443"/>
    <s v="14_70-75"/>
    <s v="7_70-80"/>
    <x v="6"/>
    <x v="0"/>
    <s v="Q1`21"/>
    <n v="9573362"/>
    <n v="128847"/>
  </r>
  <r>
    <n v="288"/>
    <x v="4"/>
    <s v="Envy x360 15-ed1000"/>
    <x v="1"/>
    <x v="0"/>
    <x v="1"/>
    <x v="6"/>
    <s v="Int/MX450"/>
    <x v="0"/>
    <s v="1920x1080"/>
    <x v="1"/>
    <x v="0"/>
    <n v="93865"/>
    <s v="18_90-95"/>
    <s v="9_90-100"/>
    <x v="5"/>
    <x v="0"/>
    <s v="Q1`21"/>
    <n v="27033120"/>
    <n v="363837"/>
  </r>
  <r>
    <n v="212"/>
    <x v="4"/>
    <s v="Essential 240 G8 Core"/>
    <x v="2"/>
    <x v="1"/>
    <x v="1"/>
    <x v="5"/>
    <s v="Int"/>
    <x v="2"/>
    <s v="1366x768/1920x1080"/>
    <x v="0"/>
    <x v="0"/>
    <n v="59990"/>
    <s v="11_55-60"/>
    <s v="5_50-60"/>
    <x v="2"/>
    <x v="0"/>
    <s v="Q1`21"/>
    <n v="12717880"/>
    <n v="171169"/>
  </r>
  <r>
    <n v="12"/>
    <x v="4"/>
    <s v="Essential 250 G7"/>
    <x v="0"/>
    <x v="1"/>
    <x v="1"/>
    <x v="2"/>
    <s v="Int"/>
    <x v="0"/>
    <s v="1920x1080"/>
    <x v="0"/>
    <x v="1"/>
    <n v="38376"/>
    <s v="7_35-40"/>
    <s v="3_30-40"/>
    <x v="3"/>
    <x v="0"/>
    <s v="Q1`21"/>
    <n v="460512"/>
    <n v="6198"/>
  </r>
  <r>
    <n v="15"/>
    <x v="4"/>
    <s v="Essential 250 G7 Core"/>
    <x v="0"/>
    <x v="1"/>
    <x v="1"/>
    <x v="4"/>
    <s v="Int"/>
    <x v="0"/>
    <s v="1920x1080"/>
    <x v="0"/>
    <x v="0"/>
    <n v="51897"/>
    <s v="10_50-55"/>
    <s v="5_50-60"/>
    <x v="2"/>
    <x v="0"/>
    <s v="Q1`21"/>
    <n v="778455"/>
    <n v="10477"/>
  </r>
  <r>
    <n v="670"/>
    <x v="4"/>
    <s v="Essential 250 G7 Core IL"/>
    <x v="0"/>
    <x v="1"/>
    <x v="1"/>
    <x v="5"/>
    <s v="Int"/>
    <x v="0"/>
    <s v="1920x1080"/>
    <x v="0"/>
    <x v="0"/>
    <n v="58449"/>
    <s v="11_55-60"/>
    <s v="5_50-60"/>
    <x v="2"/>
    <x v="0"/>
    <s v="Q1`21"/>
    <n v="39160830"/>
    <n v="527064"/>
  </r>
  <r>
    <n v="198"/>
    <x v="4"/>
    <s v="Essential 250 G8"/>
    <x v="0"/>
    <x v="1"/>
    <x v="1"/>
    <x v="5"/>
    <s v="Int"/>
    <x v="0"/>
    <s v="1920x1080"/>
    <x v="0"/>
    <x v="0"/>
    <n v="66542"/>
    <s v="13_65-70"/>
    <s v="6_60-70"/>
    <x v="4"/>
    <x v="0"/>
    <s v="Q1`21"/>
    <n v="13175316"/>
    <n v="177326"/>
  </r>
  <r>
    <n v="1957"/>
    <x v="4"/>
    <s v="Essential 255 G7"/>
    <x v="0"/>
    <x v="1"/>
    <x v="0"/>
    <x v="8"/>
    <s v="Int"/>
    <x v="0"/>
    <s v="1920x1080"/>
    <x v="0"/>
    <x v="0"/>
    <n v="51811"/>
    <s v="10_50-55"/>
    <s v="5_50-60"/>
    <x v="2"/>
    <x v="0"/>
    <s v="Q1`21"/>
    <n v="101394127"/>
    <n v="1364659"/>
  </r>
  <r>
    <n v="9"/>
    <x v="4"/>
    <s v="HP 14-cf0000 Core"/>
    <x v="2"/>
    <x v="0"/>
    <x v="1"/>
    <x v="3"/>
    <n v="530"/>
    <x v="2"/>
    <s v="1366x768/1920x1080"/>
    <x v="0"/>
    <x v="0"/>
    <n v="46990"/>
    <s v="9_45-50"/>
    <s v="4_40-50"/>
    <x v="1"/>
    <x v="0"/>
    <s v="Q1`21"/>
    <n v="422910"/>
    <n v="5692"/>
  </r>
  <r>
    <n v="48"/>
    <x v="4"/>
    <s v="HP 14-cf3000 Core"/>
    <x v="2"/>
    <x v="0"/>
    <x v="1"/>
    <x v="5"/>
    <s v="Int/620"/>
    <x v="2"/>
    <s v="1920x1080"/>
    <x v="0"/>
    <x v="0"/>
    <n v="52773"/>
    <s v="10_50-55"/>
    <s v="5_50-60"/>
    <x v="2"/>
    <x v="0"/>
    <s v="Q1`21"/>
    <n v="2533104"/>
    <n v="34093"/>
  </r>
  <r>
    <n v="797"/>
    <x v="4"/>
    <s v="HP 14s-dq1000"/>
    <x v="2"/>
    <x v="0"/>
    <x v="1"/>
    <x v="5"/>
    <s v="Int"/>
    <x v="2"/>
    <s v="1366x768/1920x1080"/>
    <x v="0"/>
    <x v="0"/>
    <n v="49202"/>
    <s v="9_45-50"/>
    <s v="4_40-50"/>
    <x v="1"/>
    <x v="0"/>
    <s v="Q1`21"/>
    <n v="39213994"/>
    <n v="527779"/>
  </r>
  <r>
    <n v="192"/>
    <x v="4"/>
    <s v="HP 14s-dq2000"/>
    <x v="2"/>
    <x v="0"/>
    <x v="1"/>
    <x v="6"/>
    <s v="Int"/>
    <x v="2"/>
    <s v="1920x1080"/>
    <x v="0"/>
    <x v="0"/>
    <n v="50990"/>
    <s v="10_50-55"/>
    <s v="5_50-60"/>
    <x v="2"/>
    <x v="0"/>
    <s v="Q1`21"/>
    <n v="9790080"/>
    <n v="131764"/>
  </r>
  <r>
    <n v="6037"/>
    <x v="4"/>
    <s v="HP 14s-fq0000"/>
    <x v="2"/>
    <x v="0"/>
    <x v="0"/>
    <x v="7"/>
    <s v="Int"/>
    <x v="2"/>
    <s v="1366x768/1920x1080"/>
    <x v="0"/>
    <x v="0"/>
    <n v="42601"/>
    <s v="8_40-45"/>
    <s v="4_40-50"/>
    <x v="1"/>
    <x v="0"/>
    <s v="Q1`21"/>
    <n v="257182237"/>
    <n v="3461403"/>
  </r>
  <r>
    <n v="96"/>
    <x v="4"/>
    <s v="HP 15-da3000 Core"/>
    <x v="0"/>
    <x v="0"/>
    <x v="1"/>
    <x v="5"/>
    <s v="Int"/>
    <x v="0"/>
    <s v="1920x0180"/>
    <x v="0"/>
    <x v="0"/>
    <n v="48913"/>
    <s v="9_45-50"/>
    <s v="4_40-50"/>
    <x v="1"/>
    <x v="0"/>
    <s v="Q1`21"/>
    <n v="4695648"/>
    <n v="63198"/>
  </r>
  <r>
    <n v="500"/>
    <x v="4"/>
    <s v="HP 15-db1000"/>
    <x v="0"/>
    <x v="0"/>
    <x v="0"/>
    <x v="1"/>
    <s v="Int"/>
    <x v="0"/>
    <s v="1366x768/1920x1080"/>
    <x v="0"/>
    <x v="0"/>
    <n v="46610"/>
    <s v="9_45-50"/>
    <s v="4_40-50"/>
    <x v="1"/>
    <x v="0"/>
    <s v="Q1`21"/>
    <n v="23305000"/>
    <n v="313661"/>
  </r>
  <r>
    <n v="28"/>
    <x v="4"/>
    <s v="HP 15-dw1000 Core"/>
    <x v="0"/>
    <x v="0"/>
    <x v="1"/>
    <x v="11"/>
    <s v="Int"/>
    <x v="0"/>
    <s v="1366x768/1920x1080"/>
    <x v="0"/>
    <x v="0"/>
    <n v="54049"/>
    <s v="10_50-55"/>
    <s v="5_50-60"/>
    <x v="2"/>
    <x v="0"/>
    <s v="Q1`21"/>
    <n v="1513372"/>
    <n v="20368"/>
  </r>
  <r>
    <n v="422"/>
    <x v="4"/>
    <s v="HP 15-dw3000 Core"/>
    <x v="1"/>
    <x v="0"/>
    <x v="1"/>
    <x v="6"/>
    <s v="MX350"/>
    <x v="0"/>
    <s v="1920x1080"/>
    <x v="0"/>
    <x v="0"/>
    <n v="61430"/>
    <s v="12_60-65"/>
    <s v="6_60-70"/>
    <x v="4"/>
    <x v="0"/>
    <s v="Q1`21"/>
    <n v="25923460"/>
    <n v="348903"/>
  </r>
  <r>
    <n v="327"/>
    <x v="4"/>
    <s v="HP 15-gw0000"/>
    <x v="0"/>
    <x v="0"/>
    <x v="0"/>
    <x v="1"/>
    <s v="Int"/>
    <x v="0"/>
    <s v="1920x1080"/>
    <x v="0"/>
    <x v="0"/>
    <n v="44148"/>
    <s v="8_40-45"/>
    <s v="4_40-50"/>
    <x v="1"/>
    <x v="0"/>
    <s v="Q1`21"/>
    <n v="14436396"/>
    <n v="194299"/>
  </r>
  <r>
    <n v="720"/>
    <x v="4"/>
    <s v="HP 15s-eq1000"/>
    <x v="0"/>
    <x v="0"/>
    <x v="0"/>
    <x v="1"/>
    <s v="Int"/>
    <x v="0"/>
    <s v="1920x1080"/>
    <x v="0"/>
    <x v="0"/>
    <n v="48358"/>
    <s v="9_45-50"/>
    <s v="4_40-50"/>
    <x v="1"/>
    <x v="0"/>
    <s v="Q1`21"/>
    <n v="34817760"/>
    <n v="468610"/>
  </r>
  <r>
    <n v="1247"/>
    <x v="4"/>
    <s v="HP 15s-fq1000 Core"/>
    <x v="0"/>
    <x v="0"/>
    <x v="1"/>
    <x v="5"/>
    <s v="Int"/>
    <x v="0"/>
    <s v="1366x768/1920x1080"/>
    <x v="0"/>
    <x v="0"/>
    <n v="44652"/>
    <s v="8_40-45"/>
    <s v="4_40-50"/>
    <x v="1"/>
    <x v="0"/>
    <s v="Q1`21"/>
    <n v="55681044"/>
    <n v="749408"/>
  </r>
  <r>
    <n v="3935"/>
    <x v="4"/>
    <s v="HP 15s-fq2000 Core"/>
    <x v="0"/>
    <x v="0"/>
    <x v="1"/>
    <x v="6"/>
    <s v="Int"/>
    <x v="0"/>
    <s v="1920x1080"/>
    <x v="0"/>
    <x v="0"/>
    <n v="56939"/>
    <s v="11_55-60"/>
    <s v="5_50-60"/>
    <x v="2"/>
    <x v="0"/>
    <s v="Q1`21"/>
    <n v="224054965"/>
    <n v="3015545"/>
  </r>
  <r>
    <n v="58"/>
    <x v="4"/>
    <s v="HP 17-by3000 Core"/>
    <x v="1"/>
    <x v="0"/>
    <x v="1"/>
    <x v="5"/>
    <s v="Int/MX330"/>
    <x v="1"/>
    <s v="1920x1080"/>
    <x v="0"/>
    <x v="0"/>
    <n v="63436"/>
    <s v="12_60-65"/>
    <s v="6_60-70"/>
    <x v="4"/>
    <x v="0"/>
    <s v="Q1`21"/>
    <n v="3679288"/>
    <n v="49519"/>
  </r>
  <r>
    <n v="154"/>
    <x v="4"/>
    <s v="HP 17-by4000 Core"/>
    <x v="1"/>
    <x v="0"/>
    <x v="1"/>
    <x v="6"/>
    <s v="Int/MX350"/>
    <x v="1"/>
    <s v="1920x1080"/>
    <x v="0"/>
    <x v="0"/>
    <n v="45990"/>
    <s v="9_45-50"/>
    <s v="4_40-50"/>
    <x v="1"/>
    <x v="0"/>
    <s v="Q1`21"/>
    <n v="7082460"/>
    <n v="95322"/>
  </r>
  <r>
    <n v="58"/>
    <x v="4"/>
    <s v="HP 17-ca2000"/>
    <x v="0"/>
    <x v="0"/>
    <x v="0"/>
    <x v="1"/>
    <s v="Int"/>
    <x v="1"/>
    <s v="1600x900/1920x1080"/>
    <x v="0"/>
    <x v="0"/>
    <n v="49482"/>
    <s v="9_45-50"/>
    <s v="4_40-50"/>
    <x v="1"/>
    <x v="0"/>
    <s v="Q1`21"/>
    <n v="2869956"/>
    <n v="38627"/>
  </r>
  <r>
    <n v="19"/>
    <x v="4"/>
    <s v="Omen 15-dh1000"/>
    <x v="3"/>
    <x v="0"/>
    <x v="1"/>
    <x v="10"/>
    <s v="RTX2060/RTX2070"/>
    <x v="0"/>
    <s v="1920x1080"/>
    <x v="0"/>
    <x v="0"/>
    <n v="177022"/>
    <s v="35_175-180"/>
    <s v="17_170-180"/>
    <x v="5"/>
    <x v="0"/>
    <s v="Q1`21"/>
    <n v="3363418"/>
    <n v="45268"/>
  </r>
  <r>
    <n v="39"/>
    <x v="4"/>
    <s v="Omen 15-ek0000"/>
    <x v="3"/>
    <x v="0"/>
    <x v="1"/>
    <x v="10"/>
    <s v="GTX1660"/>
    <x v="0"/>
    <s v="1920x1080"/>
    <x v="0"/>
    <x v="0"/>
    <n v="133940"/>
    <s v="26_130-135"/>
    <s v="13_130-140"/>
    <x v="5"/>
    <x v="0"/>
    <s v="Q1`21"/>
    <n v="5223660"/>
    <n v="70305"/>
  </r>
  <r>
    <n v="19"/>
    <x v="4"/>
    <s v="Omen 15-en0000"/>
    <x v="3"/>
    <x v="0"/>
    <x v="0"/>
    <x v="7"/>
    <s v="GTX1660"/>
    <x v="0"/>
    <s v="1920x1080"/>
    <x v="0"/>
    <x v="0"/>
    <n v="95498"/>
    <s v="19_95-100"/>
    <s v="9_90-100"/>
    <x v="5"/>
    <x v="0"/>
    <s v="Q1`21"/>
    <n v="1814462"/>
    <n v="24421"/>
  </r>
  <r>
    <n v="163"/>
    <x v="4"/>
    <s v="Omen 17-cb1000"/>
    <x v="3"/>
    <x v="0"/>
    <x v="1"/>
    <x v="10"/>
    <s v="RTX2070/RTX2080"/>
    <x v="1"/>
    <s v="1920x1080"/>
    <x v="0"/>
    <x v="0"/>
    <n v="138204"/>
    <s v="27_135-140"/>
    <s v="13_130-140"/>
    <x v="5"/>
    <x v="0"/>
    <s v="Q1`21"/>
    <n v="22527252"/>
    <n v="303193"/>
  </r>
  <r>
    <n v="212"/>
    <x v="4"/>
    <s v="Pavilion 13-bb0000"/>
    <x v="2"/>
    <x v="0"/>
    <x v="1"/>
    <x v="6"/>
    <s v="Int"/>
    <x v="3"/>
    <s v="1920x1080"/>
    <x v="0"/>
    <x v="0"/>
    <n v="69134"/>
    <s v="13_65-70"/>
    <s v="6_60-70"/>
    <x v="4"/>
    <x v="0"/>
    <s v="Q1`21"/>
    <n v="14656408"/>
    <n v="197260"/>
  </r>
  <r>
    <n v="163"/>
    <x v="4"/>
    <s v="Pavilion 15-dk1000"/>
    <x v="3"/>
    <x v="0"/>
    <x v="1"/>
    <x v="10"/>
    <s v="GTX1650/GTX1660"/>
    <x v="0"/>
    <s v="1920x1080"/>
    <x v="0"/>
    <x v="0"/>
    <n v="92616"/>
    <s v="18_90-95"/>
    <s v="9_90-100"/>
    <x v="5"/>
    <x v="0"/>
    <s v="Q1`21"/>
    <n v="15096408"/>
    <n v="203182"/>
  </r>
  <r>
    <n v="221"/>
    <x v="4"/>
    <s v="Pavilion 15-ec1000"/>
    <x v="3"/>
    <x v="0"/>
    <x v="0"/>
    <x v="7"/>
    <s v="GTX1650"/>
    <x v="0"/>
    <s v="1920x1080"/>
    <x v="0"/>
    <x v="0"/>
    <n v="84895"/>
    <s v="16_80-85"/>
    <s v="8_80-90"/>
    <x v="5"/>
    <x v="0"/>
    <s v="Q1`21"/>
    <n v="18761795"/>
    <n v="252514"/>
  </r>
  <r>
    <n v="154"/>
    <x v="4"/>
    <s v="Pavilion 15-eg0000"/>
    <x v="1"/>
    <x v="0"/>
    <x v="1"/>
    <x v="6"/>
    <s v="MX450"/>
    <x v="0"/>
    <s v="1920x1080"/>
    <x v="0"/>
    <x v="0"/>
    <n v="70990"/>
    <s v="14_70-75"/>
    <s v="7_70-80"/>
    <x v="6"/>
    <x v="0"/>
    <s v="Q1`21"/>
    <n v="10932460"/>
    <n v="147139"/>
  </r>
  <r>
    <n v="279"/>
    <x v="4"/>
    <s v="Pavilion 15-eh0000"/>
    <x v="0"/>
    <x v="0"/>
    <x v="0"/>
    <x v="7"/>
    <s v="Int"/>
    <x v="0"/>
    <s v="1920x1080"/>
    <x v="0"/>
    <x v="0"/>
    <n v="44697"/>
    <s v="8_40-45"/>
    <s v="4_40-50"/>
    <x v="1"/>
    <x v="0"/>
    <s v="Q1`21"/>
    <n v="12470463"/>
    <n v="167839"/>
  </r>
  <r>
    <n v="192"/>
    <x v="4"/>
    <s v="Pavilion 16-a0000"/>
    <x v="3"/>
    <x v="0"/>
    <x v="1"/>
    <x v="10"/>
    <s v="GTX1650/GTX1660/RTX2060"/>
    <x v="5"/>
    <s v="1920x1080"/>
    <x v="0"/>
    <x v="0"/>
    <n v="92343"/>
    <s v="18_90-95"/>
    <s v="9_90-100"/>
    <x v="5"/>
    <x v="0"/>
    <s v="Q1`21"/>
    <n v="17729856"/>
    <n v="238625"/>
  </r>
  <r>
    <n v="240"/>
    <x v="4"/>
    <s v="Pavilion 17-cd1000"/>
    <x v="3"/>
    <x v="0"/>
    <x v="1"/>
    <x v="10"/>
    <s v="GTX1650/GTX1660"/>
    <x v="1"/>
    <s v="1920x1080"/>
    <x v="0"/>
    <x v="0"/>
    <n v="95569"/>
    <s v="19_95-100"/>
    <s v="9_90-100"/>
    <x v="5"/>
    <x v="0"/>
    <s v="Q1`21"/>
    <n v="22936560"/>
    <n v="308702"/>
  </r>
  <r>
    <n v="595"/>
    <x v="4"/>
    <s v="Pavilion x360 14-dw1000"/>
    <x v="2"/>
    <x v="0"/>
    <x v="1"/>
    <x v="6"/>
    <s v="Int"/>
    <x v="2"/>
    <s v="1920x1080"/>
    <x v="1"/>
    <x v="0"/>
    <n v="51749"/>
    <s v="10_50-55"/>
    <s v="5_50-60"/>
    <x v="2"/>
    <x v="0"/>
    <s v="Q1`21"/>
    <n v="30790655"/>
    <n v="414410"/>
  </r>
  <r>
    <n v="9"/>
    <x v="4"/>
    <s v="Pavilion x360 15-dq0000"/>
    <x v="0"/>
    <x v="0"/>
    <x v="1"/>
    <x v="4"/>
    <s v="Int"/>
    <x v="0"/>
    <s v="1920x1080"/>
    <x v="1"/>
    <x v="0"/>
    <n v="63210"/>
    <s v="12_60-65"/>
    <s v="6_60-70"/>
    <x v="4"/>
    <x v="0"/>
    <s v="Q1`21"/>
    <n v="568890"/>
    <n v="7657"/>
  </r>
  <r>
    <n v="673"/>
    <x v="4"/>
    <s v="ProBook 430 G7"/>
    <x v="2"/>
    <x v="1"/>
    <x v="1"/>
    <x v="11"/>
    <s v="Int"/>
    <x v="3"/>
    <s v="1920x1080"/>
    <x v="0"/>
    <x v="0"/>
    <n v="70670"/>
    <s v="14_70-75"/>
    <s v="7_70-80"/>
    <x v="6"/>
    <x v="0"/>
    <s v="Q1`21"/>
    <n v="47560910"/>
    <n v="640120"/>
  </r>
  <r>
    <n v="3"/>
    <x v="4"/>
    <s v="ProBook 430 G8"/>
    <x v="2"/>
    <x v="1"/>
    <x v="1"/>
    <x v="6"/>
    <s v="Int"/>
    <x v="3"/>
    <s v="1920x1080"/>
    <x v="0"/>
    <x v="0"/>
    <n v="83562"/>
    <s v="16_80-85"/>
    <s v="8_80-90"/>
    <x v="5"/>
    <x v="0"/>
    <s v="Q1`21"/>
    <n v="250686"/>
    <n v="3374"/>
  </r>
  <r>
    <n v="1445"/>
    <x v="4"/>
    <s v="ProBook 440 G7"/>
    <x v="2"/>
    <x v="1"/>
    <x v="1"/>
    <x v="11"/>
    <s v="Int"/>
    <x v="2"/>
    <s v="1366x768/1920x1080"/>
    <x v="0"/>
    <x v="0"/>
    <n v="70567"/>
    <s v="14_70-75"/>
    <s v="7_70-80"/>
    <x v="6"/>
    <x v="0"/>
    <s v="Q1`21"/>
    <n v="101969315"/>
    <n v="1372400"/>
  </r>
  <r>
    <n v="3"/>
    <x v="4"/>
    <s v="ProBook 440 G8"/>
    <x v="2"/>
    <x v="1"/>
    <x v="1"/>
    <x v="6"/>
    <s v="Int"/>
    <x v="2"/>
    <s v="1920x1080"/>
    <x v="0"/>
    <x v="0"/>
    <n v="79300"/>
    <s v="15_75-80"/>
    <s v="7_70-80"/>
    <x v="6"/>
    <x v="0"/>
    <s v="Q1`21"/>
    <n v="237900"/>
    <n v="3202"/>
  </r>
  <r>
    <n v="378"/>
    <x v="4"/>
    <s v="ProBook 445 G7"/>
    <x v="2"/>
    <x v="1"/>
    <x v="0"/>
    <x v="7"/>
    <s v="Int"/>
    <x v="2"/>
    <s v="1920x1080"/>
    <x v="0"/>
    <x v="0"/>
    <n v="67885"/>
    <s v="13_65-70"/>
    <s v="6_60-70"/>
    <x v="4"/>
    <x v="0"/>
    <s v="Q1`21"/>
    <n v="25660530"/>
    <n v="345364"/>
  </r>
  <r>
    <n v="970"/>
    <x v="4"/>
    <s v="ProBook 450 G7"/>
    <x v="0"/>
    <x v="1"/>
    <x v="1"/>
    <x v="11"/>
    <s v="Int"/>
    <x v="0"/>
    <s v="1920x1080"/>
    <x v="0"/>
    <x v="0"/>
    <n v="79782"/>
    <s v="15_75-80"/>
    <s v="7_70-80"/>
    <x v="6"/>
    <x v="0"/>
    <s v="Q1`21"/>
    <n v="77388540"/>
    <n v="1041569"/>
  </r>
  <r>
    <n v="272"/>
    <x v="4"/>
    <s v="ProBook 450 G8"/>
    <x v="0"/>
    <x v="1"/>
    <x v="1"/>
    <x v="6"/>
    <s v="Int"/>
    <x v="0"/>
    <s v="1920x1080"/>
    <x v="0"/>
    <x v="0"/>
    <n v="81150"/>
    <s v="16_80-85"/>
    <s v="8_80-90"/>
    <x v="5"/>
    <x v="0"/>
    <s v="Q1`21"/>
    <n v="22072800"/>
    <n v="297077"/>
  </r>
  <r>
    <n v="3"/>
    <x v="4"/>
    <s v="ProBook 455R G6"/>
    <x v="0"/>
    <x v="1"/>
    <x v="0"/>
    <x v="1"/>
    <s v="Int"/>
    <x v="0"/>
    <s v="1920x1080"/>
    <x v="0"/>
    <x v="0"/>
    <n v="65782"/>
    <s v="13_65-70"/>
    <s v="6_60-70"/>
    <x v="4"/>
    <x v="0"/>
    <s v="Q1`21"/>
    <n v="197346"/>
    <n v="2656"/>
  </r>
  <r>
    <n v="3"/>
    <x v="4"/>
    <s v="ProBook 470 G7"/>
    <x v="1"/>
    <x v="1"/>
    <x v="1"/>
    <x v="11"/>
    <n v="530"/>
    <x v="1"/>
    <s v="1920x1080"/>
    <x v="0"/>
    <x v="0"/>
    <n v="70812"/>
    <s v="14_70-75"/>
    <s v="7_70-80"/>
    <x v="6"/>
    <x v="0"/>
    <s v="Q1`21"/>
    <n v="212436"/>
    <n v="2859"/>
  </r>
  <r>
    <n v="15"/>
    <x v="4"/>
    <s v="ProBook 630 G8"/>
    <x v="2"/>
    <x v="1"/>
    <x v="1"/>
    <x v="6"/>
    <s v="Int"/>
    <x v="3"/>
    <s v="1920x1080"/>
    <x v="0"/>
    <x v="0"/>
    <n v="81200"/>
    <s v="16_80-85"/>
    <s v="8_80-90"/>
    <x v="5"/>
    <x v="0"/>
    <s v="Q1`21"/>
    <n v="1218000"/>
    <n v="16393"/>
  </r>
  <r>
    <n v="45"/>
    <x v="4"/>
    <s v="ProBook 635 G7"/>
    <x v="2"/>
    <x v="1"/>
    <x v="0"/>
    <x v="7"/>
    <s v="Int"/>
    <x v="3"/>
    <s v="1920x1080"/>
    <x v="0"/>
    <x v="0"/>
    <n v="83000"/>
    <s v="16_80-85"/>
    <s v="8_80-90"/>
    <x v="5"/>
    <x v="0"/>
    <s v="Q1`21"/>
    <n v="3735000"/>
    <n v="50269"/>
  </r>
  <r>
    <n v="9"/>
    <x v="4"/>
    <s v="ProBook 640 G5"/>
    <x v="2"/>
    <x v="1"/>
    <x v="1"/>
    <x v="4"/>
    <s v="Int"/>
    <x v="2"/>
    <s v="1920x1080"/>
    <x v="0"/>
    <x v="0"/>
    <n v="87442"/>
    <s v="17_85-90"/>
    <s v="8_80-90"/>
    <x v="5"/>
    <x v="0"/>
    <s v="Q1`21"/>
    <n v="786978"/>
    <n v="10592"/>
  </r>
  <r>
    <n v="9"/>
    <x v="4"/>
    <s v="ProBook 640 G8"/>
    <x v="2"/>
    <x v="1"/>
    <x v="1"/>
    <x v="6"/>
    <s v="Int"/>
    <x v="2"/>
    <s v="1920x1080"/>
    <x v="0"/>
    <x v="0"/>
    <n v="89210"/>
    <s v="17_85-90"/>
    <s v="8_80-90"/>
    <x v="5"/>
    <x v="0"/>
    <s v="Q1`21"/>
    <n v="802890"/>
    <n v="10806"/>
  </r>
  <r>
    <n v="9"/>
    <x v="4"/>
    <s v="ProBook 650 G5"/>
    <x v="0"/>
    <x v="1"/>
    <x v="1"/>
    <x v="4"/>
    <s v="Int"/>
    <x v="0"/>
    <s v="1920x1080"/>
    <x v="0"/>
    <x v="0"/>
    <n v="63442"/>
    <s v="12_60-65"/>
    <s v="6_60-70"/>
    <x v="4"/>
    <x v="0"/>
    <s v="Q1`21"/>
    <n v="570978"/>
    <n v="7685"/>
  </r>
  <r>
    <n v="27"/>
    <x v="4"/>
    <s v="ProBook 650 G8"/>
    <x v="0"/>
    <x v="1"/>
    <x v="1"/>
    <x v="6"/>
    <s v="Int"/>
    <x v="0"/>
    <s v="1920x1080"/>
    <x v="0"/>
    <x v="0"/>
    <n v="92862"/>
    <s v="18_90-95"/>
    <s v="9_90-100"/>
    <x v="5"/>
    <x v="0"/>
    <s v="Q1`21"/>
    <n v="2507274"/>
    <n v="33745"/>
  </r>
  <r>
    <n v="134"/>
    <x v="4"/>
    <s v="Spectre x360 13-aw2000"/>
    <x v="2"/>
    <x v="0"/>
    <x v="1"/>
    <x v="6"/>
    <s v="Int"/>
    <x v="3"/>
    <s v="1920x1080"/>
    <x v="1"/>
    <x v="0"/>
    <n v="125892"/>
    <s v="25_125-130"/>
    <s v="12_120-130"/>
    <x v="5"/>
    <x v="0"/>
    <s v="Q1`21"/>
    <n v="16869528"/>
    <n v="227046"/>
  </r>
  <r>
    <n v="6"/>
    <x v="4"/>
    <s v="ZBook 14u G6"/>
    <x v="5"/>
    <x v="1"/>
    <x v="1"/>
    <x v="4"/>
    <s v="Pro WX3200"/>
    <x v="2"/>
    <s v="1920x1080"/>
    <x v="0"/>
    <x v="0"/>
    <n v="118264"/>
    <s v="23_115-120"/>
    <s v="11_110-120"/>
    <x v="5"/>
    <x v="0"/>
    <s v="Q1`21"/>
    <n v="709584"/>
    <n v="9550"/>
  </r>
  <r>
    <n v="9"/>
    <x v="4"/>
    <s v="ZBook 15 Create G7"/>
    <x v="5"/>
    <x v="1"/>
    <x v="1"/>
    <x v="10"/>
    <s v="RTX2070"/>
    <x v="0"/>
    <s v="1920x1080/3840x2160"/>
    <x v="0"/>
    <x v="0"/>
    <n v="214956"/>
    <s v="42_210-215"/>
    <s v="21_210-220"/>
    <x v="5"/>
    <x v="0"/>
    <s v="Q1`21"/>
    <n v="1934604"/>
    <n v="26038"/>
  </r>
  <r>
    <n v="12"/>
    <x v="4"/>
    <s v="ZBook 15 G6"/>
    <x v="5"/>
    <x v="1"/>
    <x v="1"/>
    <x v="9"/>
    <s v="Int/T1000"/>
    <x v="0"/>
    <s v="1920x1080/3840x2160"/>
    <x v="0"/>
    <x v="0"/>
    <n v="237120"/>
    <s v="47_235-240"/>
    <s v="23_230-240"/>
    <x v="5"/>
    <x v="0"/>
    <s v="Q1`21"/>
    <n v="2845440"/>
    <n v="38297"/>
  </r>
  <r>
    <n v="4"/>
    <x v="4"/>
    <s v="ZBook 15 Power G7"/>
    <x v="5"/>
    <x v="1"/>
    <x v="1"/>
    <x v="10"/>
    <s v="Quadro T1000"/>
    <x v="0"/>
    <s v="1920x1080/3840x2160"/>
    <x v="0"/>
    <x v="0"/>
    <n v="129990"/>
    <s v="25_125-130"/>
    <s v="12_120-130"/>
    <x v="5"/>
    <x v="0"/>
    <s v="Q1`21"/>
    <n v="519960"/>
    <n v="6998"/>
  </r>
  <r>
    <n v="6"/>
    <x v="4"/>
    <s v="ZBook 15 Studio G7"/>
    <x v="5"/>
    <x v="1"/>
    <x v="1"/>
    <x v="10"/>
    <s v="Quadro P1000/T1000"/>
    <x v="0"/>
    <s v="1920x1080/3840x2160"/>
    <x v="0"/>
    <x v="0"/>
    <n v="211340"/>
    <s v="42_210-215"/>
    <s v="21_210-220"/>
    <x v="5"/>
    <x v="0"/>
    <s v="Q1`21"/>
    <n v="1268040"/>
    <n v="17066"/>
  </r>
  <r>
    <n v="25"/>
    <x v="4"/>
    <s v="ZBook 15v G5"/>
    <x v="5"/>
    <x v="1"/>
    <x v="1"/>
    <x v="9"/>
    <s v="Quadro P600"/>
    <x v="0"/>
    <s v="1920x1080"/>
    <x v="0"/>
    <x v="0"/>
    <n v="133008"/>
    <s v="26_130-135"/>
    <s v="13_130-140"/>
    <x v="5"/>
    <x v="0"/>
    <s v="Q1`21"/>
    <n v="3325200"/>
    <n v="44754"/>
  </r>
  <r>
    <n v="9"/>
    <x v="4"/>
    <s v="ZBook 17 G6"/>
    <x v="5"/>
    <x v="1"/>
    <x v="1"/>
    <x v="9"/>
    <s v="RTX3000"/>
    <x v="1"/>
    <s v="1920x1080"/>
    <x v="0"/>
    <x v="0"/>
    <n v="224299"/>
    <s v="44_220-225"/>
    <s v="22_220-230"/>
    <x v="5"/>
    <x v="0"/>
    <s v="Q1`21"/>
    <n v="2018691"/>
    <n v="27169"/>
  </r>
  <r>
    <n v="430"/>
    <x v="4"/>
    <s v="ZBook Firefly 14 G7"/>
    <x v="5"/>
    <x v="1"/>
    <x v="1"/>
    <x v="10"/>
    <s v="Int/Quadro P520"/>
    <x v="2"/>
    <s v="1920x1080"/>
    <x v="0"/>
    <x v="0"/>
    <n v="139376"/>
    <s v="27_135-140"/>
    <s v="13_130-140"/>
    <x v="5"/>
    <x v="0"/>
    <s v="Q1`21"/>
    <n v="59931680"/>
    <n v="806617"/>
  </r>
  <r>
    <n v="34"/>
    <x v="4"/>
    <s v="ZBook Firefly 15 G7"/>
    <x v="5"/>
    <x v="1"/>
    <x v="1"/>
    <x v="10"/>
    <s v="Quadro P520"/>
    <x v="0"/>
    <s v="3840x2160"/>
    <x v="0"/>
    <x v="0"/>
    <n v="141990"/>
    <s v="28_140-145"/>
    <s v="14_140-150"/>
    <x v="5"/>
    <x v="0"/>
    <s v="Q1`21"/>
    <n v="4827660"/>
    <n v="64975"/>
  </r>
  <r>
    <n v="30"/>
    <x v="4"/>
    <s v="ZBook Fury 17 G7"/>
    <x v="5"/>
    <x v="1"/>
    <x v="1"/>
    <x v="10"/>
    <s v="Quadro T2000/RTX3000/RTX5000"/>
    <x v="1"/>
    <s v="3840x2160"/>
    <x v="0"/>
    <x v="0"/>
    <n v="233200"/>
    <s v="46_230-235"/>
    <s v="23_230-240"/>
    <x v="5"/>
    <x v="0"/>
    <s v="Q1`21"/>
    <n v="6996000"/>
    <n v="94159"/>
  </r>
  <r>
    <n v="21"/>
    <x v="4"/>
    <s v="ZBook x360 15 Studio G5"/>
    <x v="5"/>
    <x v="1"/>
    <x v="1"/>
    <x v="9"/>
    <s v="Quadro P2000"/>
    <x v="0"/>
    <s v="1920x1080/3840x2160"/>
    <x v="1"/>
    <x v="0"/>
    <n v="221750"/>
    <s v="44_220-225"/>
    <s v="22_220-230"/>
    <x v="5"/>
    <x v="0"/>
    <s v="Q1`21"/>
    <n v="4656750"/>
    <n v="62675"/>
  </r>
  <r>
    <n v="4"/>
    <x v="5"/>
    <s v="IdeaPad 110-15A"/>
    <x v="1"/>
    <x v="0"/>
    <x v="0"/>
    <x v="16"/>
    <s v="Int/R5 M430"/>
    <x v="0"/>
    <s v="1366x768"/>
    <x v="0"/>
    <x v="1"/>
    <n v="25000"/>
    <s v="5_25-30"/>
    <s v="2_20-30"/>
    <x v="0"/>
    <x v="0"/>
    <s v="Q1`21"/>
    <n v="100000"/>
    <n v="1346"/>
  </r>
  <r>
    <n v="133"/>
    <x v="5"/>
    <s v="IdeaPad 3 15ARE05"/>
    <x v="0"/>
    <x v="0"/>
    <x v="0"/>
    <x v="7"/>
    <s v="Int"/>
    <x v="0"/>
    <s v="1920x1080"/>
    <x v="0"/>
    <x v="0"/>
    <n v="52754"/>
    <s v="10_50-55"/>
    <s v="5_50-60"/>
    <x v="2"/>
    <x v="0"/>
    <s v="Q1`21"/>
    <n v="7016282"/>
    <n v="94432"/>
  </r>
  <r>
    <n v="750"/>
    <x v="5"/>
    <s v="IdeaPad 3 15IIL05"/>
    <x v="0"/>
    <x v="0"/>
    <x v="1"/>
    <x v="5"/>
    <s v="Int"/>
    <x v="0"/>
    <s v="1920x1080"/>
    <x v="0"/>
    <x v="0"/>
    <n v="55440"/>
    <s v="11_55-60"/>
    <s v="5_50-60"/>
    <x v="2"/>
    <x v="0"/>
    <s v="Q1`21"/>
    <n v="41580000"/>
    <n v="559623"/>
  </r>
  <r>
    <n v="791"/>
    <x v="5"/>
    <s v="IdeaPad 3 15IML05"/>
    <x v="1"/>
    <x v="0"/>
    <x v="1"/>
    <x v="11"/>
    <s v="Int/MX130"/>
    <x v="0"/>
    <s v="1920x1080"/>
    <x v="0"/>
    <x v="0"/>
    <n v="49800"/>
    <s v="9_45-50"/>
    <s v="4_40-50"/>
    <x v="1"/>
    <x v="0"/>
    <s v="Q1`21"/>
    <n v="39391800"/>
    <n v="530172"/>
  </r>
  <r>
    <n v="509"/>
    <x v="5"/>
    <s v="IdeaPad 3 17ADA05"/>
    <x v="0"/>
    <x v="0"/>
    <x v="0"/>
    <x v="1"/>
    <s v="Int"/>
    <x v="1"/>
    <s v="1600x900"/>
    <x v="0"/>
    <x v="0"/>
    <n v="45986"/>
    <s v="9_45-50"/>
    <s v="4_40-50"/>
    <x v="1"/>
    <x v="0"/>
    <s v="Q1`21"/>
    <n v="23406874"/>
    <n v="315032"/>
  </r>
  <r>
    <n v="6"/>
    <x v="5"/>
    <s v="IdeaPad 330-15ARR"/>
    <x v="0"/>
    <x v="0"/>
    <x v="0"/>
    <x v="8"/>
    <s v="Int"/>
    <x v="0"/>
    <s v="1920x1080"/>
    <x v="0"/>
    <x v="0"/>
    <n v="42493"/>
    <s v="8_40-45"/>
    <s v="4_40-50"/>
    <x v="1"/>
    <x v="0"/>
    <s v="Q1`21"/>
    <n v="254958"/>
    <n v="3431"/>
  </r>
  <r>
    <n v="6"/>
    <x v="5"/>
    <s v="IdeaPad 330-17IKBR"/>
    <x v="1"/>
    <x v="0"/>
    <x v="1"/>
    <x v="15"/>
    <s v="MX150"/>
    <x v="1"/>
    <s v="1920x1080"/>
    <x v="0"/>
    <x v="0"/>
    <n v="75327"/>
    <s v="15_75-80"/>
    <s v="7_70-80"/>
    <x v="6"/>
    <x v="0"/>
    <s v="Q1`21"/>
    <n v="451962"/>
    <n v="6083"/>
  </r>
  <r>
    <n v="4"/>
    <x v="5"/>
    <s v="IdeaPad 330s-15IKB"/>
    <x v="1"/>
    <x v="0"/>
    <x v="1"/>
    <x v="15"/>
    <n v="540"/>
    <x v="0"/>
    <s v="1920x1080"/>
    <x v="0"/>
    <x v="0"/>
    <n v="50292"/>
    <s v="10_50-55"/>
    <s v="5_50-60"/>
    <x v="2"/>
    <x v="0"/>
    <s v="Q1`21"/>
    <n v="201168"/>
    <n v="2708"/>
  </r>
  <r>
    <n v="184"/>
    <x v="5"/>
    <s v="IdeaPad 5 14ARE05"/>
    <x v="2"/>
    <x v="0"/>
    <x v="0"/>
    <x v="7"/>
    <s v="Int"/>
    <x v="2"/>
    <s v="1920x1080"/>
    <x v="0"/>
    <x v="0"/>
    <n v="54456"/>
    <s v="10_50-55"/>
    <s v="5_50-60"/>
    <x v="2"/>
    <x v="0"/>
    <s v="Q1`21"/>
    <n v="10019904"/>
    <n v="134857"/>
  </r>
  <r>
    <n v="14"/>
    <x v="5"/>
    <s v="IdeaPad 5 14IIL05"/>
    <x v="2"/>
    <x v="0"/>
    <x v="1"/>
    <x v="5"/>
    <s v="Int"/>
    <x v="2"/>
    <s v="1920x1080"/>
    <x v="0"/>
    <x v="0"/>
    <n v="53314"/>
    <s v="10_50-55"/>
    <s v="5_50-60"/>
    <x v="2"/>
    <x v="0"/>
    <s v="Q1`21"/>
    <n v="746396"/>
    <n v="10046"/>
  </r>
  <r>
    <n v="32"/>
    <x v="5"/>
    <s v="IdeaPad 5 14ITL05"/>
    <x v="2"/>
    <x v="0"/>
    <x v="1"/>
    <x v="6"/>
    <s v="Int"/>
    <x v="2"/>
    <s v="1920x1080"/>
    <x v="0"/>
    <x v="0"/>
    <n v="78600"/>
    <s v="15_75-80"/>
    <s v="7_70-80"/>
    <x v="6"/>
    <x v="0"/>
    <s v="Q1`21"/>
    <n v="2515200"/>
    <n v="33852"/>
  </r>
  <r>
    <n v="66"/>
    <x v="5"/>
    <s v="IdeaPad 5 15ARE05"/>
    <x v="0"/>
    <x v="0"/>
    <x v="0"/>
    <x v="7"/>
    <s v="Int"/>
    <x v="0"/>
    <s v="1920x1080"/>
    <x v="0"/>
    <x v="0"/>
    <n v="59460"/>
    <s v="11_55-60"/>
    <s v="5_50-60"/>
    <x v="2"/>
    <x v="0"/>
    <s v="Q1`21"/>
    <n v="3924360"/>
    <n v="52818"/>
  </r>
  <r>
    <n v="57"/>
    <x v="5"/>
    <s v="IdeaPad 5 15IIL05"/>
    <x v="0"/>
    <x v="0"/>
    <x v="1"/>
    <x v="5"/>
    <s v="Int"/>
    <x v="0"/>
    <s v="1920x1080"/>
    <x v="0"/>
    <x v="0"/>
    <n v="64379"/>
    <s v="12_60-65"/>
    <s v="6_60-70"/>
    <x v="4"/>
    <x v="0"/>
    <s v="Q1`21"/>
    <n v="3669603"/>
    <n v="49389"/>
  </r>
  <r>
    <n v="103"/>
    <x v="5"/>
    <s v="IdeaPad 5 15ITL05"/>
    <x v="0"/>
    <x v="0"/>
    <x v="1"/>
    <x v="6"/>
    <s v="Int"/>
    <x v="0"/>
    <s v="1920x1080"/>
    <x v="0"/>
    <x v="0"/>
    <n v="80920"/>
    <s v="16_80-85"/>
    <s v="8_80-90"/>
    <x v="5"/>
    <x v="0"/>
    <s v="Q1`21"/>
    <n v="8334760"/>
    <n v="112177"/>
  </r>
  <r>
    <n v="2"/>
    <x v="5"/>
    <s v="IdeaPad 530s-15IKB"/>
    <x v="1"/>
    <x v="0"/>
    <x v="1"/>
    <x v="15"/>
    <s v="Int/MX150"/>
    <x v="0"/>
    <s v="1920x1080"/>
    <x v="0"/>
    <x v="0"/>
    <n v="57821"/>
    <s v="11_55-60"/>
    <s v="5_50-60"/>
    <x v="2"/>
    <x v="0"/>
    <s v="Q1`21"/>
    <n v="115642"/>
    <n v="1556"/>
  </r>
  <r>
    <n v="437"/>
    <x v="5"/>
    <s v="IdeaPad C340-14IML"/>
    <x v="2"/>
    <x v="0"/>
    <x v="1"/>
    <x v="11"/>
    <s v="Int"/>
    <x v="2"/>
    <s v="1920x1080"/>
    <x v="1"/>
    <x v="0"/>
    <n v="57522"/>
    <s v="11_55-60"/>
    <s v="5_50-60"/>
    <x v="2"/>
    <x v="0"/>
    <s v="Q1`21"/>
    <n v="25137114"/>
    <n v="338319"/>
  </r>
  <r>
    <n v="6"/>
    <x v="5"/>
    <s v="IdeaPad Flex 5 14IIL05"/>
    <x v="2"/>
    <x v="0"/>
    <x v="1"/>
    <x v="5"/>
    <s v="Int"/>
    <x v="2"/>
    <s v="1920x1080"/>
    <x v="1"/>
    <x v="0"/>
    <n v="67549"/>
    <s v="13_65-70"/>
    <s v="6_60-70"/>
    <x v="4"/>
    <x v="0"/>
    <s v="Q1`21"/>
    <n v="405294"/>
    <n v="5455"/>
  </r>
  <r>
    <n v="3848"/>
    <x v="5"/>
    <s v="IdeaPad Gaming 3 15ARH05"/>
    <x v="3"/>
    <x v="0"/>
    <x v="0"/>
    <x v="7"/>
    <s v="GTX1650"/>
    <x v="0"/>
    <s v="1920x1080"/>
    <x v="0"/>
    <x v="0"/>
    <n v="78072"/>
    <s v="15_75-80"/>
    <s v="7_70-80"/>
    <x v="6"/>
    <x v="0"/>
    <s v="Q1`21"/>
    <n v="300421056"/>
    <n v="4043352"/>
  </r>
  <r>
    <n v="348"/>
    <x v="5"/>
    <s v="IdeaPad Gaming 3 15IMH05"/>
    <x v="3"/>
    <x v="0"/>
    <x v="1"/>
    <x v="10"/>
    <s v="GTX1650"/>
    <x v="0"/>
    <s v="1920x1080"/>
    <x v="0"/>
    <x v="0"/>
    <n v="84488"/>
    <s v="16_80-85"/>
    <s v="8_80-90"/>
    <x v="5"/>
    <x v="0"/>
    <s v="Q1`21"/>
    <n v="29401824"/>
    <n v="395718"/>
  </r>
  <r>
    <n v="385"/>
    <x v="5"/>
    <s v="IdeaPad L3 15IML05"/>
    <x v="0"/>
    <x v="0"/>
    <x v="1"/>
    <x v="11"/>
    <s v="Int"/>
    <x v="0"/>
    <s v="1920x1080"/>
    <x v="0"/>
    <x v="0"/>
    <n v="38978"/>
    <s v="7_35-40"/>
    <s v="3_30-40"/>
    <x v="3"/>
    <x v="0"/>
    <s v="Q1`21"/>
    <n v="15006530"/>
    <n v="201972"/>
  </r>
  <r>
    <n v="6728"/>
    <x v="5"/>
    <s v="IdeaPad L340-15API"/>
    <x v="0"/>
    <x v="0"/>
    <x v="0"/>
    <x v="1"/>
    <s v="Int"/>
    <x v="0"/>
    <s v="1920x1080"/>
    <x v="0"/>
    <x v="0"/>
    <n v="45379"/>
    <s v="9_45-50"/>
    <s v="4_40-50"/>
    <x v="1"/>
    <x v="0"/>
    <s v="Q1`21"/>
    <n v="305309912"/>
    <n v="4109151"/>
  </r>
  <r>
    <n v="6"/>
    <x v="5"/>
    <s v="IdeaPad L340-15IRH"/>
    <x v="3"/>
    <x v="0"/>
    <x v="1"/>
    <x v="9"/>
    <s v="GTX1050/GTX1650"/>
    <x v="0"/>
    <s v="1920x1080"/>
    <x v="0"/>
    <x v="0"/>
    <n v="69366"/>
    <s v="13_65-70"/>
    <s v="6_60-70"/>
    <x v="4"/>
    <x v="0"/>
    <s v="Q1`21"/>
    <n v="416196"/>
    <n v="5602"/>
  </r>
  <r>
    <n v="1016"/>
    <x v="5"/>
    <s v="IdeaPad L340-15IWL"/>
    <x v="0"/>
    <x v="0"/>
    <x v="1"/>
    <x v="4"/>
    <s v="Int"/>
    <x v="0"/>
    <s v="1920x1080"/>
    <x v="0"/>
    <x v="0"/>
    <n v="46993"/>
    <s v="9_45-50"/>
    <s v="4_40-50"/>
    <x v="1"/>
    <x v="0"/>
    <s v="Q1`21"/>
    <n v="47744888"/>
    <n v="642596"/>
  </r>
  <r>
    <n v="44"/>
    <x v="5"/>
    <s v="IdeaPad L340-17API"/>
    <x v="0"/>
    <x v="0"/>
    <x v="0"/>
    <x v="1"/>
    <s v="Int"/>
    <x v="1"/>
    <s v="1920x1080"/>
    <x v="0"/>
    <x v="0"/>
    <n v="66198"/>
    <s v="13_65-70"/>
    <s v="6_60-70"/>
    <x v="4"/>
    <x v="0"/>
    <s v="Q1`21"/>
    <n v="2912712"/>
    <n v="39202"/>
  </r>
  <r>
    <n v="4"/>
    <x v="5"/>
    <s v="IdeaPad L340-17IRH"/>
    <x v="3"/>
    <x v="0"/>
    <x v="1"/>
    <x v="9"/>
    <s v="GTX1050/GTX1650"/>
    <x v="1"/>
    <s v="1920x1080"/>
    <x v="0"/>
    <x v="0"/>
    <n v="76664"/>
    <s v="15_75-80"/>
    <s v="7_70-80"/>
    <x v="6"/>
    <x v="0"/>
    <s v="Q1`21"/>
    <n v="306656"/>
    <n v="4127"/>
  </r>
  <r>
    <n v="32"/>
    <x v="5"/>
    <s v="IdeaPad S145-15AST"/>
    <x v="0"/>
    <x v="0"/>
    <x v="0"/>
    <x v="0"/>
    <s v="Int"/>
    <x v="0"/>
    <s v="1920x1080"/>
    <x v="0"/>
    <x v="0"/>
    <n v="35975"/>
    <s v="7_35-40"/>
    <s v="3_30-40"/>
    <x v="3"/>
    <x v="0"/>
    <s v="Q1`21"/>
    <n v="1151200"/>
    <n v="15494"/>
  </r>
  <r>
    <n v="1794"/>
    <x v="5"/>
    <s v="IdeaPad S145-15IIL"/>
    <x v="0"/>
    <x v="0"/>
    <x v="1"/>
    <x v="5"/>
    <s v="Int"/>
    <x v="0"/>
    <s v="1920x1080"/>
    <x v="0"/>
    <x v="0"/>
    <n v="44594"/>
    <s v="8_40-45"/>
    <s v="4_40-50"/>
    <x v="1"/>
    <x v="0"/>
    <s v="Q1`21"/>
    <n v="80001636"/>
    <n v="1076738"/>
  </r>
  <r>
    <n v="2"/>
    <x v="5"/>
    <s v="IdeaPad S540-13API"/>
    <x v="2"/>
    <x v="0"/>
    <x v="0"/>
    <x v="1"/>
    <s v="Int"/>
    <x v="3"/>
    <s v="1920x1080"/>
    <x v="0"/>
    <x v="0"/>
    <n v="77072"/>
    <s v="15_75-80"/>
    <s v="7_70-80"/>
    <x v="6"/>
    <x v="0"/>
    <s v="Q1`21"/>
    <n v="154144"/>
    <n v="2075"/>
  </r>
  <r>
    <n v="2"/>
    <x v="5"/>
    <s v="IdeaPad S540-13IML"/>
    <x v="2"/>
    <x v="0"/>
    <x v="1"/>
    <x v="11"/>
    <s v="Int"/>
    <x v="3"/>
    <s v="1920x1080"/>
    <x v="0"/>
    <x v="0"/>
    <n v="82074"/>
    <s v="16_80-85"/>
    <s v="8_80-90"/>
    <x v="5"/>
    <x v="0"/>
    <s v="Q1`21"/>
    <n v="164148"/>
    <n v="2209"/>
  </r>
  <r>
    <n v="121"/>
    <x v="5"/>
    <s v="Legion 5 15ARH05"/>
    <x v="3"/>
    <x v="0"/>
    <x v="0"/>
    <x v="7"/>
    <s v="GTX1650/GTX1660"/>
    <x v="0"/>
    <s v="1920x1080"/>
    <x v="0"/>
    <x v="0"/>
    <n v="97111"/>
    <s v="19_95-100"/>
    <s v="9_90-100"/>
    <x v="5"/>
    <x v="0"/>
    <s v="Q1`21"/>
    <n v="11750431"/>
    <n v="158148"/>
  </r>
  <r>
    <n v="61"/>
    <x v="5"/>
    <s v="Legion 5 17IMH05"/>
    <x v="3"/>
    <x v="0"/>
    <x v="1"/>
    <x v="10"/>
    <s v="GTX1660"/>
    <x v="1"/>
    <s v="1920x1080"/>
    <x v="0"/>
    <x v="0"/>
    <n v="115252"/>
    <s v="23_115-120"/>
    <s v="11_110-120"/>
    <x v="5"/>
    <x v="0"/>
    <s v="Q1`21"/>
    <n v="7030372"/>
    <n v="94621"/>
  </r>
  <r>
    <n v="83"/>
    <x v="5"/>
    <s v="Legion 5i 15IMH05"/>
    <x v="3"/>
    <x v="0"/>
    <x v="1"/>
    <x v="10"/>
    <s v="GTX1650/GTX1660/RTX2060"/>
    <x v="0"/>
    <s v="1920x1080"/>
    <x v="0"/>
    <x v="0"/>
    <n v="121229"/>
    <s v="24_120-125"/>
    <s v="12_120-130"/>
    <x v="5"/>
    <x v="0"/>
    <s v="Q1`21"/>
    <n v="10062007"/>
    <n v="135424"/>
  </r>
  <r>
    <n v="201"/>
    <x v="5"/>
    <s v="Legion 5Pi 15IMH05"/>
    <x v="3"/>
    <x v="0"/>
    <x v="1"/>
    <x v="10"/>
    <s v="GTX1650/GTX1660"/>
    <x v="0"/>
    <s v="1920x1080"/>
    <x v="0"/>
    <x v="0"/>
    <n v="108160"/>
    <s v="21_105-110"/>
    <s v="10_100-110"/>
    <x v="5"/>
    <x v="0"/>
    <s v="Q1`21"/>
    <n v="21740160"/>
    <n v="292600"/>
  </r>
  <r>
    <n v="125"/>
    <x v="5"/>
    <s v="Legion 7i 15IMH05"/>
    <x v="3"/>
    <x v="0"/>
    <x v="1"/>
    <x v="10"/>
    <s v="RTX2060/RTX2070/RTX2080"/>
    <x v="0"/>
    <s v="1920x1080"/>
    <x v="0"/>
    <x v="0"/>
    <n v="165212"/>
    <s v="33_165-170"/>
    <s v="16_160-170"/>
    <x v="5"/>
    <x v="0"/>
    <s v="Q1`21"/>
    <n v="20651500"/>
    <n v="277948"/>
  </r>
  <r>
    <n v="2"/>
    <x v="5"/>
    <s v="Legion 7i 15IMHG05"/>
    <x v="3"/>
    <x v="0"/>
    <x v="1"/>
    <x v="10"/>
    <s v="RTX2070/RTX2080"/>
    <x v="0"/>
    <s v="1920x1080"/>
    <x v="0"/>
    <x v="0"/>
    <n v="156269"/>
    <s v="31_155-160"/>
    <s v="15_150-160"/>
    <x v="5"/>
    <x v="0"/>
    <s v="Q1`21"/>
    <n v="312538"/>
    <n v="4206"/>
  </r>
  <r>
    <n v="63"/>
    <x v="5"/>
    <s v="Legion Y540-15IRH"/>
    <x v="3"/>
    <x v="0"/>
    <x v="1"/>
    <x v="9"/>
    <s v="GTX1660"/>
    <x v="0"/>
    <s v="1920x1080"/>
    <x v="0"/>
    <x v="0"/>
    <n v="93703"/>
    <s v="18_90-95"/>
    <s v="9_90-100"/>
    <x v="5"/>
    <x v="0"/>
    <s v="Q1`21"/>
    <n v="5903289"/>
    <n v="79452"/>
  </r>
  <r>
    <n v="2"/>
    <x v="5"/>
    <s v="Legion Y740-15IRH"/>
    <x v="3"/>
    <x v="0"/>
    <x v="1"/>
    <x v="9"/>
    <s v="GTX1660/RTX2060/RTX2070/RTX2080"/>
    <x v="0"/>
    <s v="1920x1080"/>
    <x v="0"/>
    <x v="0"/>
    <n v="109990"/>
    <s v="21_105-110"/>
    <s v="10_100-110"/>
    <x v="5"/>
    <x v="0"/>
    <s v="Q1`21"/>
    <n v="219980"/>
    <n v="2961"/>
  </r>
  <r>
    <n v="73"/>
    <x v="5"/>
    <s v="Thinkbook 13s-IML"/>
    <x v="2"/>
    <x v="1"/>
    <x v="1"/>
    <x v="11"/>
    <s v="Int"/>
    <x v="3"/>
    <s v="1920x1080"/>
    <x v="0"/>
    <x v="0"/>
    <n v="71299"/>
    <s v="14_70-75"/>
    <s v="7_70-80"/>
    <x v="6"/>
    <x v="0"/>
    <s v="Q1`21"/>
    <n v="5204827"/>
    <n v="70052"/>
  </r>
  <r>
    <n v="117"/>
    <x v="5"/>
    <s v="Thinkbook 13s-ITL G2"/>
    <x v="2"/>
    <x v="1"/>
    <x v="1"/>
    <x v="6"/>
    <s v="Int"/>
    <x v="3"/>
    <s v="1920x1200/2560x1600"/>
    <x v="0"/>
    <x v="0"/>
    <n v="76983"/>
    <s v="15_75-80"/>
    <s v="7_70-80"/>
    <x v="6"/>
    <x v="0"/>
    <s v="Q1`21"/>
    <n v="9007011"/>
    <n v="121225"/>
  </r>
  <r>
    <n v="420"/>
    <x v="5"/>
    <s v="Thinkbook 14-IIL"/>
    <x v="2"/>
    <x v="1"/>
    <x v="1"/>
    <x v="11"/>
    <s v="Int"/>
    <x v="2"/>
    <s v="1920x1080"/>
    <x v="0"/>
    <x v="0"/>
    <n v="68217"/>
    <s v="13_65-70"/>
    <s v="6_60-70"/>
    <x v="4"/>
    <x v="0"/>
    <s v="Q1`21"/>
    <n v="28651140"/>
    <n v="385614"/>
  </r>
  <r>
    <n v="215"/>
    <x v="5"/>
    <s v="Thinkbook 14-ITL G2"/>
    <x v="2"/>
    <x v="1"/>
    <x v="1"/>
    <x v="6"/>
    <s v="Int"/>
    <x v="2"/>
    <s v="1920x1080"/>
    <x v="0"/>
    <x v="0"/>
    <n v="64290"/>
    <s v="12_60-65"/>
    <s v="6_60-70"/>
    <x v="4"/>
    <x v="0"/>
    <s v="Q1`21"/>
    <n v="13822350"/>
    <n v="186034"/>
  </r>
  <r>
    <n v="781"/>
    <x v="5"/>
    <s v="Thinkbook 15-ARE G2"/>
    <x v="0"/>
    <x v="1"/>
    <x v="0"/>
    <x v="7"/>
    <s v="Int"/>
    <x v="0"/>
    <s v="1920x1080"/>
    <x v="0"/>
    <x v="0"/>
    <n v="45794"/>
    <s v="9_45-50"/>
    <s v="4_40-50"/>
    <x v="1"/>
    <x v="0"/>
    <s v="Q1`21"/>
    <n v="35765114"/>
    <n v="481361"/>
  </r>
  <r>
    <n v="1598"/>
    <x v="5"/>
    <s v="Thinkbook 15-IIL"/>
    <x v="0"/>
    <x v="1"/>
    <x v="1"/>
    <x v="5"/>
    <s v="Int"/>
    <x v="0"/>
    <s v="1920x1080"/>
    <x v="0"/>
    <x v="0"/>
    <n v="62718"/>
    <s v="12_60-65"/>
    <s v="6_60-70"/>
    <x v="4"/>
    <x v="0"/>
    <s v="Q1`21"/>
    <n v="100223364"/>
    <n v="1348901"/>
  </r>
  <r>
    <n v="1"/>
    <x v="5"/>
    <s v="Thinkbook 15-IML"/>
    <x v="0"/>
    <x v="1"/>
    <x v="1"/>
    <x v="11"/>
    <s v="Int"/>
    <x v="0"/>
    <s v="1920x1080"/>
    <x v="0"/>
    <x v="0"/>
    <n v="56255"/>
    <s v="11_55-60"/>
    <s v="5_50-60"/>
    <x v="2"/>
    <x v="0"/>
    <s v="Q1`21"/>
    <n v="56255"/>
    <n v="757"/>
  </r>
  <r>
    <n v="14"/>
    <x v="5"/>
    <s v="Thinkbook 15-ITL G2"/>
    <x v="0"/>
    <x v="1"/>
    <x v="1"/>
    <x v="6"/>
    <s v="Int"/>
    <x v="0"/>
    <s v="1920x1080"/>
    <x v="0"/>
    <x v="0"/>
    <n v="65328"/>
    <s v="13_65-70"/>
    <s v="6_60-70"/>
    <x v="4"/>
    <x v="0"/>
    <s v="Q1`21"/>
    <n v="914592"/>
    <n v="12309"/>
  </r>
  <r>
    <n v="19"/>
    <x v="5"/>
    <s v="Thinkbook 15P-IMH"/>
    <x v="3"/>
    <x v="1"/>
    <x v="1"/>
    <x v="10"/>
    <s v="GTX1650"/>
    <x v="0"/>
    <s v="1920x1080"/>
    <x v="0"/>
    <x v="0"/>
    <n v="118190"/>
    <s v="23_115-120"/>
    <s v="11_110-120"/>
    <x v="5"/>
    <x v="0"/>
    <s v="Q1`21"/>
    <n v="2245610"/>
    <n v="30224"/>
  </r>
  <r>
    <n v="2"/>
    <x v="5"/>
    <s v="Thinkbook Plus 13 IML"/>
    <x v="2"/>
    <x v="1"/>
    <x v="1"/>
    <x v="11"/>
    <s v="Int"/>
    <x v="3"/>
    <s v="1920x1080+10,8&quot;"/>
    <x v="1"/>
    <x v="0"/>
    <n v="111140"/>
    <s v="22_110-115"/>
    <s v="11_110-120"/>
    <x v="5"/>
    <x v="0"/>
    <s v="Q1`21"/>
    <n v="222280"/>
    <n v="2992"/>
  </r>
  <r>
    <n v="71"/>
    <x v="5"/>
    <s v="ThinkPad E14 Gen2-ARE"/>
    <x v="2"/>
    <x v="1"/>
    <x v="0"/>
    <x v="7"/>
    <s v="Int"/>
    <x v="2"/>
    <s v="1920x1080"/>
    <x v="0"/>
    <x v="0"/>
    <n v="75283"/>
    <s v="15_75-80"/>
    <s v="7_70-80"/>
    <x v="6"/>
    <x v="0"/>
    <s v="Q1`21"/>
    <n v="5345093"/>
    <n v="71939"/>
  </r>
  <r>
    <n v="2167"/>
    <x v="5"/>
    <s v="ThinkPad E14 Gen2-ITU"/>
    <x v="2"/>
    <x v="1"/>
    <x v="1"/>
    <x v="6"/>
    <s v="Int"/>
    <x v="2"/>
    <s v="1920x1080"/>
    <x v="0"/>
    <x v="0"/>
    <n v="48890"/>
    <s v="9_45-50"/>
    <s v="4_40-50"/>
    <x v="1"/>
    <x v="0"/>
    <s v="Q1`21"/>
    <n v="105944630"/>
    <n v="1425903"/>
  </r>
  <r>
    <n v="224"/>
    <x v="5"/>
    <s v="ThinkPad E14-IML"/>
    <x v="2"/>
    <x v="1"/>
    <x v="1"/>
    <x v="11"/>
    <s v="Int"/>
    <x v="2"/>
    <s v="1920x1080"/>
    <x v="0"/>
    <x v="0"/>
    <n v="85154"/>
    <s v="17_85-90"/>
    <s v="8_80-90"/>
    <x v="5"/>
    <x v="0"/>
    <s v="Q1`21"/>
    <n v="19074496"/>
    <n v="256723"/>
  </r>
  <r>
    <n v="24"/>
    <x v="5"/>
    <s v="ThinkPad E15 Gen2-ARE"/>
    <x v="0"/>
    <x v="1"/>
    <x v="0"/>
    <x v="7"/>
    <s v="Int"/>
    <x v="0"/>
    <s v="1920x1080"/>
    <x v="0"/>
    <x v="0"/>
    <n v="66118"/>
    <s v="13_65-70"/>
    <s v="6_60-70"/>
    <x v="4"/>
    <x v="0"/>
    <s v="Q1`21"/>
    <n v="1586832"/>
    <n v="21357"/>
  </r>
  <r>
    <n v="50"/>
    <x v="5"/>
    <s v="ThinkPad E15-IML"/>
    <x v="0"/>
    <x v="1"/>
    <x v="1"/>
    <x v="11"/>
    <s v="Int"/>
    <x v="0"/>
    <s v="1920x1080"/>
    <x v="0"/>
    <x v="0"/>
    <n v="94914"/>
    <s v="18_90-95"/>
    <s v="9_90-100"/>
    <x v="5"/>
    <x v="0"/>
    <s v="Q1`21"/>
    <n v="4745700"/>
    <n v="63872"/>
  </r>
  <r>
    <n v="104"/>
    <x v="5"/>
    <s v="ThinkPad L13"/>
    <x v="2"/>
    <x v="1"/>
    <x v="1"/>
    <x v="11"/>
    <s v="Int"/>
    <x v="3"/>
    <s v="1920x1080"/>
    <x v="0"/>
    <x v="0"/>
    <n v="76938"/>
    <s v="15_75-80"/>
    <s v="7_70-80"/>
    <x v="6"/>
    <x v="0"/>
    <s v="Q1`21"/>
    <n v="8001552"/>
    <n v="107692"/>
  </r>
  <r>
    <n v="19"/>
    <x v="5"/>
    <s v="ThinkPad L13 Gen2"/>
    <x v="2"/>
    <x v="1"/>
    <x v="1"/>
    <x v="6"/>
    <s v="Int"/>
    <x v="3"/>
    <s v="1920x1080"/>
    <x v="0"/>
    <x v="0"/>
    <n v="73110"/>
    <s v="14_70-75"/>
    <s v="7_70-80"/>
    <x v="6"/>
    <x v="0"/>
    <s v="Q1`21"/>
    <n v="1389090"/>
    <n v="18696"/>
  </r>
  <r>
    <n v="23"/>
    <x v="5"/>
    <s v="ThinkPad L13 Yoga"/>
    <x v="2"/>
    <x v="1"/>
    <x v="1"/>
    <x v="11"/>
    <s v="Int"/>
    <x v="3"/>
    <s v="1920x1080"/>
    <x v="1"/>
    <x v="0"/>
    <n v="90343"/>
    <s v="18_90-95"/>
    <s v="9_90-100"/>
    <x v="5"/>
    <x v="0"/>
    <s v="Q1`21"/>
    <n v="2077889"/>
    <n v="27966"/>
  </r>
  <r>
    <n v="98"/>
    <x v="5"/>
    <s v="ThinkPad L14 AMD Gen1"/>
    <x v="2"/>
    <x v="1"/>
    <x v="0"/>
    <x v="7"/>
    <s v="Int"/>
    <x v="2"/>
    <s v="1920x1080"/>
    <x v="1"/>
    <x v="0"/>
    <n v="108170"/>
    <s v="21_105-110"/>
    <s v="10_100-110"/>
    <x v="5"/>
    <x v="0"/>
    <s v="Q1`21"/>
    <n v="10600660"/>
    <n v="142674"/>
  </r>
  <r>
    <n v="24"/>
    <x v="5"/>
    <s v="ThinkPad L14 Gen1"/>
    <x v="2"/>
    <x v="1"/>
    <x v="1"/>
    <x v="11"/>
    <s v="Int"/>
    <x v="2"/>
    <s v="1920x1080"/>
    <x v="1"/>
    <x v="0"/>
    <n v="116610"/>
    <s v="23_115-120"/>
    <s v="11_110-120"/>
    <x v="5"/>
    <x v="0"/>
    <s v="Q1`21"/>
    <n v="2798640"/>
    <n v="37667"/>
  </r>
  <r>
    <n v="2"/>
    <x v="5"/>
    <s v="ThinkPad L15 Gen1"/>
    <x v="0"/>
    <x v="1"/>
    <x v="1"/>
    <x v="10"/>
    <s v="Int"/>
    <x v="0"/>
    <s v="1920x1080"/>
    <x v="0"/>
    <x v="0"/>
    <n v="114488"/>
    <s v="22_110-115"/>
    <s v="11_110-120"/>
    <x v="5"/>
    <x v="0"/>
    <s v="Q1`21"/>
    <n v="228976"/>
    <n v="3082"/>
  </r>
  <r>
    <n v="1"/>
    <x v="5"/>
    <s v="ThinkPad L390 Yoga"/>
    <x v="2"/>
    <x v="1"/>
    <x v="1"/>
    <x v="4"/>
    <s v="Int"/>
    <x v="3"/>
    <s v="1920x1080"/>
    <x v="1"/>
    <x v="0"/>
    <n v="90910"/>
    <s v="18_90-95"/>
    <s v="9_90-100"/>
    <x v="5"/>
    <x v="0"/>
    <s v="Q1`21"/>
    <n v="90910"/>
    <n v="1224"/>
  </r>
  <r>
    <n v="7"/>
    <x v="5"/>
    <s v="ThinkPad P1 Gen2"/>
    <x v="5"/>
    <x v="1"/>
    <x v="1"/>
    <x v="9"/>
    <s v="Quadro T1000"/>
    <x v="0"/>
    <s v="1920x1080/3840x2160"/>
    <x v="0"/>
    <x v="0"/>
    <n v="217520"/>
    <s v="43_215-220"/>
    <s v="21_210-220"/>
    <x v="5"/>
    <x v="0"/>
    <s v="Q1`21"/>
    <n v="1522640"/>
    <n v="20493"/>
  </r>
  <r>
    <n v="9"/>
    <x v="5"/>
    <s v="ThinkPad P1 Gen3"/>
    <x v="5"/>
    <x v="1"/>
    <x v="1"/>
    <x v="10"/>
    <s v="Int/Quadro T1000/P2000"/>
    <x v="0"/>
    <s v="1920x1080/3840x2160"/>
    <x v="0"/>
    <x v="0"/>
    <n v="216756"/>
    <s v="43_215-220"/>
    <s v="21_210-220"/>
    <x v="5"/>
    <x v="0"/>
    <s v="Q1`21"/>
    <n v="1950804"/>
    <n v="26256"/>
  </r>
  <r>
    <n v="5"/>
    <x v="5"/>
    <s v="ThinkPad P14s AMD Gen1"/>
    <x v="5"/>
    <x v="1"/>
    <x v="0"/>
    <x v="7"/>
    <s v="Int"/>
    <x v="2"/>
    <s v="1920x1080/3840x2160"/>
    <x v="0"/>
    <x v="0"/>
    <n v="107114"/>
    <s v="21_105-110"/>
    <s v="10_100-110"/>
    <x v="5"/>
    <x v="0"/>
    <s v="Q1`21"/>
    <n v="535570"/>
    <n v="7208"/>
  </r>
  <r>
    <n v="34"/>
    <x v="5"/>
    <s v="ThinkPad P14s Gen1"/>
    <x v="5"/>
    <x v="1"/>
    <x v="1"/>
    <x v="11"/>
    <s v="Quadro P520"/>
    <x v="2"/>
    <s v="1920x1080"/>
    <x v="0"/>
    <x v="0"/>
    <n v="117935"/>
    <s v="23_115-120"/>
    <s v="11_110-120"/>
    <x v="5"/>
    <x v="0"/>
    <s v="Q1`21"/>
    <n v="4009790"/>
    <n v="53968"/>
  </r>
  <r>
    <n v="23"/>
    <x v="5"/>
    <s v="ThinkPad P15 Gen1"/>
    <x v="5"/>
    <x v="1"/>
    <x v="1"/>
    <x v="10"/>
    <s v="RTX3000/RTX4000"/>
    <x v="0"/>
    <s v="3840x2160"/>
    <x v="0"/>
    <x v="0"/>
    <n v="209145"/>
    <s v="41_205-210"/>
    <s v="20_200-210"/>
    <x v="5"/>
    <x v="0"/>
    <s v="Q1`21"/>
    <n v="4810335"/>
    <n v="64742"/>
  </r>
  <r>
    <n v="11"/>
    <x v="5"/>
    <s v="ThinkPad P15s Gen1"/>
    <x v="5"/>
    <x v="1"/>
    <x v="1"/>
    <x v="11"/>
    <s v="Qoadro P520"/>
    <x v="0"/>
    <s v="1920x1080"/>
    <x v="0"/>
    <x v="0"/>
    <n v="134600"/>
    <s v="26_130-135"/>
    <s v="13_130-140"/>
    <x v="5"/>
    <x v="0"/>
    <s v="Q1`21"/>
    <n v="1480600"/>
    <n v="19927"/>
  </r>
  <r>
    <n v="6"/>
    <x v="5"/>
    <s v="ThinkPad P15v Gen1"/>
    <x v="5"/>
    <x v="1"/>
    <x v="1"/>
    <x v="10"/>
    <s v="Int/Quadro P620"/>
    <x v="0"/>
    <s v="1920x1080"/>
    <x v="0"/>
    <x v="0"/>
    <n v="125500"/>
    <s v="25_125-130"/>
    <s v="12_120-130"/>
    <x v="5"/>
    <x v="0"/>
    <s v="Q1`21"/>
    <n v="753000"/>
    <n v="10135"/>
  </r>
  <r>
    <n v="19"/>
    <x v="5"/>
    <s v="ThinkPad P17 Gen1"/>
    <x v="5"/>
    <x v="1"/>
    <x v="1"/>
    <x v="10"/>
    <s v="Quadro T2000/RTX5000"/>
    <x v="1"/>
    <s v="1920x1080/3840x2160"/>
    <x v="0"/>
    <x v="0"/>
    <n v="410987"/>
    <s v="82_410-415"/>
    <s v="41_410-420"/>
    <x v="5"/>
    <x v="0"/>
    <s v="Q1`21"/>
    <n v="7808753"/>
    <n v="105098"/>
  </r>
  <r>
    <n v="18"/>
    <x v="5"/>
    <s v="ThinkPad T14 AMD Gen1"/>
    <x v="2"/>
    <x v="1"/>
    <x v="0"/>
    <x v="7"/>
    <s v="Int"/>
    <x v="2"/>
    <s v="1920x1080"/>
    <x v="0"/>
    <x v="0"/>
    <n v="87330"/>
    <s v="17_85-90"/>
    <s v="8_80-90"/>
    <x v="5"/>
    <x v="0"/>
    <s v="Q1`21"/>
    <n v="1571940"/>
    <n v="21157"/>
  </r>
  <r>
    <n v="800"/>
    <x v="5"/>
    <s v="ThinkPad T14 Gen1"/>
    <x v="2"/>
    <x v="1"/>
    <x v="1"/>
    <x v="11"/>
    <s v="Int"/>
    <x v="2"/>
    <s v="1920x1080/3840x2160"/>
    <x v="0"/>
    <x v="0"/>
    <n v="119994"/>
    <s v="23_115-120"/>
    <s v="11_110-120"/>
    <x v="5"/>
    <x v="0"/>
    <s v="Q1`21"/>
    <n v="95995200"/>
    <n v="1291995"/>
  </r>
  <r>
    <n v="6"/>
    <x v="5"/>
    <s v="ThinkPad T14s AMD Gen1"/>
    <x v="2"/>
    <x v="1"/>
    <x v="0"/>
    <x v="7"/>
    <s v="Int"/>
    <x v="2"/>
    <s v="1920x1080"/>
    <x v="0"/>
    <x v="0"/>
    <n v="124560"/>
    <s v="24_120-125"/>
    <s v="12_120-130"/>
    <x v="5"/>
    <x v="0"/>
    <s v="Q1`21"/>
    <n v="747360"/>
    <n v="10059"/>
  </r>
  <r>
    <n v="140"/>
    <x v="5"/>
    <s v="ThinkPad T14s Gen1"/>
    <x v="2"/>
    <x v="1"/>
    <x v="1"/>
    <x v="11"/>
    <s v="Int"/>
    <x v="2"/>
    <s v="1920x1080"/>
    <x v="0"/>
    <x v="0"/>
    <n v="134443"/>
    <s v="26_130-135"/>
    <s v="13_130-140"/>
    <x v="5"/>
    <x v="0"/>
    <s v="Q1`21"/>
    <n v="18822020"/>
    <n v="253325"/>
  </r>
  <r>
    <n v="375"/>
    <x v="5"/>
    <s v="ThinkPad T15 Gen1"/>
    <x v="1"/>
    <x v="1"/>
    <x v="1"/>
    <x v="11"/>
    <s v="Int/MX330"/>
    <x v="0"/>
    <s v="1920x1080"/>
    <x v="0"/>
    <x v="0"/>
    <n v="121449"/>
    <s v="24_120-125"/>
    <s v="12_120-130"/>
    <x v="5"/>
    <x v="0"/>
    <s v="Q1`21"/>
    <n v="45543375"/>
    <n v="612966"/>
  </r>
  <r>
    <n v="6"/>
    <x v="5"/>
    <s v="ThinkPad T15p Gen1"/>
    <x v="1"/>
    <x v="1"/>
    <x v="1"/>
    <x v="11"/>
    <s v="Int/GTX1050"/>
    <x v="0"/>
    <s v="1920x1080/3840x2160"/>
    <x v="0"/>
    <x v="0"/>
    <n v="129620"/>
    <s v="25_125-130"/>
    <s v="12_120-130"/>
    <x v="5"/>
    <x v="0"/>
    <s v="Q1`21"/>
    <n v="777720"/>
    <n v="10467"/>
  </r>
  <r>
    <n v="41"/>
    <x v="5"/>
    <s v="ThinkPad T490"/>
    <x v="2"/>
    <x v="1"/>
    <x v="1"/>
    <x v="4"/>
    <s v="Int"/>
    <x v="2"/>
    <s v="1920x1080/2560x1440"/>
    <x v="0"/>
    <x v="0"/>
    <n v="113364"/>
    <s v="22_110-115"/>
    <s v="11_110-120"/>
    <x v="5"/>
    <x v="0"/>
    <s v="Q1`21"/>
    <n v="4647924"/>
    <n v="62556"/>
  </r>
  <r>
    <n v="5"/>
    <x v="5"/>
    <s v="ThinkPad T590"/>
    <x v="1"/>
    <x v="1"/>
    <x v="1"/>
    <x v="4"/>
    <s v="Int/MX250"/>
    <x v="0"/>
    <s v="1920x1080"/>
    <x v="0"/>
    <x v="0"/>
    <n v="117397"/>
    <s v="23_115-120"/>
    <s v="11_110-120"/>
    <x v="5"/>
    <x v="0"/>
    <s v="Q1`21"/>
    <n v="586985"/>
    <n v="7900"/>
  </r>
  <r>
    <n v="100"/>
    <x v="5"/>
    <s v="ThinkPad X1 Carbon Gen7"/>
    <x v="2"/>
    <x v="1"/>
    <x v="1"/>
    <x v="4"/>
    <s v="Int"/>
    <x v="2"/>
    <s v="1920x1080/2560x1440"/>
    <x v="0"/>
    <x v="0"/>
    <n v="144077"/>
    <s v="28_140-145"/>
    <s v="14_140-150"/>
    <x v="5"/>
    <x v="0"/>
    <s v="Q1`21"/>
    <n v="14407700"/>
    <n v="193913"/>
  </r>
  <r>
    <n v="97"/>
    <x v="5"/>
    <s v="ThinkPad X1 Carbon Gen8"/>
    <x v="2"/>
    <x v="1"/>
    <x v="1"/>
    <x v="11"/>
    <s v="Int"/>
    <x v="2"/>
    <s v="1920x1080/3840x2160"/>
    <x v="1"/>
    <x v="0"/>
    <n v="153978"/>
    <s v="30_150-155"/>
    <s v="15_150-160"/>
    <x v="5"/>
    <x v="0"/>
    <s v="Q1`21"/>
    <n v="14935866"/>
    <n v="201021"/>
  </r>
  <r>
    <n v="1"/>
    <x v="5"/>
    <s v="ThinkPad X1 Extreme Gen2"/>
    <x v="3"/>
    <x v="1"/>
    <x v="1"/>
    <x v="9"/>
    <s v="GTX1650"/>
    <x v="0"/>
    <s v="1920x1080"/>
    <x v="0"/>
    <x v="0"/>
    <n v="163870"/>
    <s v="32_160-165"/>
    <s v="16_160-170"/>
    <x v="5"/>
    <x v="0"/>
    <s v="Q1`21"/>
    <n v="163870"/>
    <n v="2206"/>
  </r>
  <r>
    <n v="7"/>
    <x v="5"/>
    <s v="ThinkPad X1 Extreme Gen3"/>
    <x v="3"/>
    <x v="1"/>
    <x v="1"/>
    <x v="10"/>
    <s v="GTX1650"/>
    <x v="0"/>
    <s v="1920x1080/3840x2160"/>
    <x v="0"/>
    <x v="0"/>
    <n v="199299"/>
    <s v="39_195-200"/>
    <s v="19_190-200"/>
    <x v="5"/>
    <x v="0"/>
    <s v="Q1`21"/>
    <n v="1395093"/>
    <n v="18776"/>
  </r>
  <r>
    <n v="12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0"/>
    <s v="Q1`21"/>
    <n v="3959880"/>
    <n v="53296"/>
  </r>
  <r>
    <n v="19"/>
    <x v="5"/>
    <s v="ThinkPad X1 Tablet Gen3"/>
    <x v="2"/>
    <x v="1"/>
    <x v="1"/>
    <x v="4"/>
    <s v="Int"/>
    <x v="3"/>
    <s v="3000x2000"/>
    <x v="1"/>
    <x v="0"/>
    <n v="140610"/>
    <s v="28_140-145"/>
    <s v="14_140-150"/>
    <x v="5"/>
    <x v="0"/>
    <s v="Q1`21"/>
    <n v="2671590"/>
    <n v="35957"/>
  </r>
  <r>
    <n v="11"/>
    <x v="5"/>
    <s v="ThinkPad X1 Yoga 14 Gen4"/>
    <x v="2"/>
    <x v="1"/>
    <x v="1"/>
    <x v="4"/>
    <s v="Int"/>
    <x v="2"/>
    <s v="3840x2160/2560x1440"/>
    <x v="1"/>
    <x v="0"/>
    <n v="163160"/>
    <s v="32_160-165"/>
    <s v="16_160-170"/>
    <x v="5"/>
    <x v="0"/>
    <s v="Q1`21"/>
    <n v="1794760"/>
    <n v="24156"/>
  </r>
  <r>
    <n v="193"/>
    <x v="5"/>
    <s v="ThinkPad X1 Yoga 14 Gen5"/>
    <x v="2"/>
    <x v="1"/>
    <x v="1"/>
    <x v="11"/>
    <s v="Int"/>
    <x v="2"/>
    <s v="3840x2160/2560x1440"/>
    <x v="1"/>
    <x v="0"/>
    <n v="156011"/>
    <s v="31_155-160"/>
    <s v="15_150-160"/>
    <x v="5"/>
    <x v="0"/>
    <s v="Q1`21"/>
    <n v="30110123"/>
    <n v="405251"/>
  </r>
  <r>
    <n v="16"/>
    <x v="5"/>
    <s v="ThinkPad X13 AMD G1"/>
    <x v="2"/>
    <x v="1"/>
    <x v="0"/>
    <x v="7"/>
    <s v="Int"/>
    <x v="3"/>
    <s v="1920x1080"/>
    <x v="0"/>
    <x v="0"/>
    <n v="113648"/>
    <s v="22_110-115"/>
    <s v="11_110-120"/>
    <x v="5"/>
    <x v="0"/>
    <s v="Q1`21"/>
    <n v="1818368"/>
    <n v="24473"/>
  </r>
  <r>
    <n v="196"/>
    <x v="5"/>
    <s v="ThinkPad X13 G1"/>
    <x v="2"/>
    <x v="1"/>
    <x v="1"/>
    <x v="11"/>
    <s v="Int"/>
    <x v="3"/>
    <s v="1920x1080"/>
    <x v="0"/>
    <x v="0"/>
    <n v="113713"/>
    <s v="22_110-115"/>
    <s v="11_110-120"/>
    <x v="5"/>
    <x v="0"/>
    <s v="Q1`21"/>
    <n v="22287748"/>
    <n v="299970"/>
  </r>
  <r>
    <n v="13"/>
    <x v="5"/>
    <s v="ThinkPad X13 Yoga G1"/>
    <x v="2"/>
    <x v="1"/>
    <x v="1"/>
    <x v="11"/>
    <s v="Int"/>
    <x v="3"/>
    <s v="1920x1080"/>
    <x v="1"/>
    <x v="0"/>
    <n v="113088"/>
    <s v="22_110-115"/>
    <s v="11_110-120"/>
    <x v="5"/>
    <x v="0"/>
    <s v="Q1`21"/>
    <n v="1470144"/>
    <n v="19787"/>
  </r>
  <r>
    <n v="4"/>
    <x v="5"/>
    <s v="ThinkPad X390"/>
    <x v="2"/>
    <x v="1"/>
    <x v="1"/>
    <x v="4"/>
    <s v="Int"/>
    <x v="3"/>
    <s v="1920x1080"/>
    <x v="0"/>
    <x v="0"/>
    <n v="107490"/>
    <s v="21_105-110"/>
    <s v="10_100-110"/>
    <x v="5"/>
    <x v="0"/>
    <s v="Q1`21"/>
    <n v="429960"/>
    <n v="5787"/>
  </r>
  <r>
    <n v="2"/>
    <x v="5"/>
    <s v="ThinkPad X390 Yoga"/>
    <x v="2"/>
    <x v="1"/>
    <x v="1"/>
    <x v="4"/>
    <s v="Int"/>
    <x v="3"/>
    <s v="1920x1080"/>
    <x v="1"/>
    <x v="0"/>
    <n v="101525"/>
    <s v="20_100-105"/>
    <s v="10_100-110"/>
    <x v="5"/>
    <x v="0"/>
    <s v="Q1`21"/>
    <n v="203050"/>
    <n v="2733"/>
  </r>
  <r>
    <n v="468"/>
    <x v="5"/>
    <s v="V130-15IKB"/>
    <x v="0"/>
    <x v="1"/>
    <x v="1"/>
    <x v="3"/>
    <s v="Int"/>
    <x v="0"/>
    <s v="1920x1080"/>
    <x v="0"/>
    <x v="0"/>
    <n v="52332"/>
    <s v="10_50-55"/>
    <s v="5_50-60"/>
    <x v="2"/>
    <x v="0"/>
    <s v="Q1`21"/>
    <n v="24491376"/>
    <n v="329628"/>
  </r>
  <r>
    <n v="2"/>
    <x v="5"/>
    <s v="V145-15AST"/>
    <x v="0"/>
    <x v="1"/>
    <x v="0"/>
    <x v="0"/>
    <s v="Int"/>
    <x v="0"/>
    <s v="1920x1080"/>
    <x v="0"/>
    <x v="0"/>
    <n v="38592"/>
    <s v="7_35-40"/>
    <s v="3_30-40"/>
    <x v="3"/>
    <x v="0"/>
    <s v="Q1`21"/>
    <n v="77184"/>
    <n v="1039"/>
  </r>
  <r>
    <n v="1"/>
    <x v="5"/>
    <s v="V14-ADA"/>
    <x v="2"/>
    <x v="1"/>
    <x v="0"/>
    <x v="1"/>
    <s v="Int"/>
    <x v="2"/>
    <s v="1920x1080"/>
    <x v="0"/>
    <x v="0"/>
    <n v="48123"/>
    <s v="9_45-50"/>
    <s v="4_40-50"/>
    <x v="1"/>
    <x v="0"/>
    <s v="Q1`21"/>
    <n v="48123"/>
    <n v="648"/>
  </r>
  <r>
    <n v="52"/>
    <x v="5"/>
    <s v="V14-IIL"/>
    <x v="2"/>
    <x v="1"/>
    <x v="1"/>
    <x v="5"/>
    <s v="Int"/>
    <x v="2"/>
    <s v="1920x1080"/>
    <x v="0"/>
    <x v="0"/>
    <n v="55297"/>
    <s v="11_55-60"/>
    <s v="5_50-60"/>
    <x v="2"/>
    <x v="0"/>
    <s v="Q1`21"/>
    <n v="2875444"/>
    <n v="38700"/>
  </r>
  <r>
    <n v="643"/>
    <x v="5"/>
    <s v="V155-15API"/>
    <x v="0"/>
    <x v="1"/>
    <x v="0"/>
    <x v="1"/>
    <s v="Int"/>
    <x v="0"/>
    <s v="1920x1080"/>
    <x v="0"/>
    <x v="0"/>
    <n v="55629"/>
    <s v="11_55-60"/>
    <s v="5_50-60"/>
    <x v="2"/>
    <x v="0"/>
    <s v="Q1`21"/>
    <n v="35769447"/>
    <n v="481419"/>
  </r>
  <r>
    <n v="246"/>
    <x v="5"/>
    <s v="V15-ADA"/>
    <x v="0"/>
    <x v="1"/>
    <x v="0"/>
    <x v="1"/>
    <s v="Int"/>
    <x v="0"/>
    <s v="1920x1080"/>
    <x v="0"/>
    <x v="0"/>
    <n v="46817"/>
    <s v="9_45-50"/>
    <s v="4_40-50"/>
    <x v="1"/>
    <x v="0"/>
    <s v="Q1`21"/>
    <n v="11516982"/>
    <n v="155006"/>
  </r>
  <r>
    <n v="138"/>
    <x v="5"/>
    <s v="V15-IIL"/>
    <x v="0"/>
    <x v="1"/>
    <x v="1"/>
    <x v="5"/>
    <s v="Int"/>
    <x v="0"/>
    <s v="1920x1080"/>
    <x v="0"/>
    <x v="0"/>
    <n v="58542"/>
    <s v="11_55-60"/>
    <s v="5_50-60"/>
    <x v="2"/>
    <x v="0"/>
    <s v="Q1`21"/>
    <n v="8078796"/>
    <n v="108732"/>
  </r>
  <r>
    <n v="27"/>
    <x v="5"/>
    <s v="V17-IIL"/>
    <x v="1"/>
    <x v="1"/>
    <x v="1"/>
    <x v="5"/>
    <s v="Int/MX330"/>
    <x v="1"/>
    <s v="1920x1080"/>
    <x v="0"/>
    <x v="0"/>
    <n v="86979"/>
    <s v="17_85-90"/>
    <s v="8_80-90"/>
    <x v="5"/>
    <x v="0"/>
    <s v="Q1`21"/>
    <n v="2348433"/>
    <n v="31607"/>
  </r>
  <r>
    <n v="2"/>
    <x v="5"/>
    <s v="V340-17IWL"/>
    <x v="0"/>
    <x v="1"/>
    <x v="1"/>
    <x v="4"/>
    <s v="Int"/>
    <x v="1"/>
    <s v="1920x1080"/>
    <x v="0"/>
    <x v="0"/>
    <n v="87438"/>
    <s v="17_85-90"/>
    <s v="8_80-90"/>
    <x v="5"/>
    <x v="0"/>
    <s v="Q1`21"/>
    <n v="174876"/>
    <n v="2354"/>
  </r>
  <r>
    <n v="105"/>
    <x v="5"/>
    <s v="Winbook 300e Gen2"/>
    <x v="4"/>
    <x v="0"/>
    <x v="1"/>
    <x v="12"/>
    <s v="Int"/>
    <x v="4"/>
    <s v="1366x768"/>
    <x v="1"/>
    <x v="1"/>
    <n v="38980"/>
    <s v="7_35-40"/>
    <s v="3_30-40"/>
    <x v="3"/>
    <x v="0"/>
    <s v="Q1`21"/>
    <n v="4092900"/>
    <n v="55086"/>
  </r>
  <r>
    <n v="2"/>
    <x v="5"/>
    <s v="Yoga 530-14IKB"/>
    <x v="2"/>
    <x v="0"/>
    <x v="1"/>
    <x v="15"/>
    <s v="Int"/>
    <x v="2"/>
    <s v="1920x1080"/>
    <x v="1"/>
    <x v="0"/>
    <n v="39790"/>
    <s v="7_35-40"/>
    <s v="3_30-40"/>
    <x v="3"/>
    <x v="0"/>
    <s v="Q1`21"/>
    <n v="79580"/>
    <n v="1071"/>
  </r>
  <r>
    <n v="61"/>
    <x v="5"/>
    <s v="Yoga 7 14ITL05"/>
    <x v="2"/>
    <x v="0"/>
    <x v="1"/>
    <x v="6"/>
    <s v="Int"/>
    <x v="2"/>
    <s v="1920x1080"/>
    <x v="1"/>
    <x v="0"/>
    <n v="119088"/>
    <s v="23_115-120"/>
    <s v="11_110-120"/>
    <x v="5"/>
    <x v="0"/>
    <s v="Q1`21"/>
    <n v="7264368"/>
    <n v="97771"/>
  </r>
  <r>
    <n v="16"/>
    <x v="5"/>
    <s v="Yoga 7i 15ITL5"/>
    <x v="0"/>
    <x v="0"/>
    <x v="1"/>
    <x v="6"/>
    <s v="Int"/>
    <x v="0"/>
    <s v="1920x1080"/>
    <x v="1"/>
    <x v="0"/>
    <n v="106780"/>
    <s v="21_105-110"/>
    <s v="10_100-110"/>
    <x v="5"/>
    <x v="0"/>
    <s v="Q1`21"/>
    <n v="1708480"/>
    <n v="22994"/>
  </r>
  <r>
    <n v="11"/>
    <x v="5"/>
    <s v="Yoga 9i 14ITL5"/>
    <x v="2"/>
    <x v="0"/>
    <x v="1"/>
    <x v="6"/>
    <s v="Int"/>
    <x v="2"/>
    <s v="3840x2160"/>
    <x v="1"/>
    <x v="0"/>
    <n v="193200"/>
    <s v="38_190-195"/>
    <s v="19_190-200"/>
    <x v="5"/>
    <x v="0"/>
    <s v="Q1`21"/>
    <n v="2125200"/>
    <n v="28603"/>
  </r>
  <r>
    <n v="10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0"/>
    <s v="Q1`21"/>
    <n v="1269990"/>
    <n v="17093"/>
  </r>
  <r>
    <n v="2"/>
    <x v="5"/>
    <s v="Yoga S740-14IIL"/>
    <x v="2"/>
    <x v="0"/>
    <x v="1"/>
    <x v="5"/>
    <s v="Int"/>
    <x v="2"/>
    <s v="1920x1080"/>
    <x v="1"/>
    <x v="0"/>
    <n v="70490"/>
    <s v="14_70-75"/>
    <s v="7_70-80"/>
    <x v="6"/>
    <x v="0"/>
    <s v="Q1`21"/>
    <n v="140980"/>
    <n v="1897"/>
  </r>
  <r>
    <n v="2"/>
    <x v="5"/>
    <s v="Yoga S740-15IRH"/>
    <x v="3"/>
    <x v="0"/>
    <x v="1"/>
    <x v="9"/>
    <s v="GTX1650"/>
    <x v="0"/>
    <s v="1920x1080"/>
    <x v="1"/>
    <x v="0"/>
    <n v="151885"/>
    <s v="30_150-155"/>
    <s v="15_150-160"/>
    <x v="5"/>
    <x v="0"/>
    <s v="Q1`21"/>
    <n v="303770"/>
    <n v="4088"/>
  </r>
  <r>
    <n v="155"/>
    <x v="5"/>
    <s v="Yoga Slim 7 14ARE05"/>
    <x v="2"/>
    <x v="0"/>
    <x v="0"/>
    <x v="7"/>
    <s v="Int"/>
    <x v="2"/>
    <s v="1920x1080"/>
    <x v="1"/>
    <x v="0"/>
    <n v="91950"/>
    <s v="18_90-95"/>
    <s v="9_90-100"/>
    <x v="5"/>
    <x v="0"/>
    <s v="Q1`21"/>
    <n v="14252250"/>
    <n v="191820"/>
  </r>
  <r>
    <n v="78"/>
    <x v="5"/>
    <s v="Yoga Slim 7 14IIL05"/>
    <x v="2"/>
    <x v="0"/>
    <x v="1"/>
    <x v="5"/>
    <s v="Int"/>
    <x v="2"/>
    <s v="1920x1080"/>
    <x v="1"/>
    <x v="0"/>
    <n v="100235"/>
    <s v="20_100-105"/>
    <s v="10_100-110"/>
    <x v="5"/>
    <x v="0"/>
    <s v="Q1`21"/>
    <n v="7818330"/>
    <n v="105227"/>
  </r>
  <r>
    <n v="131"/>
    <x v="5"/>
    <s v="Yoga Slim 7 14ITL05"/>
    <x v="2"/>
    <x v="0"/>
    <x v="1"/>
    <x v="6"/>
    <s v="Int"/>
    <x v="2"/>
    <s v="1920x1080"/>
    <x v="1"/>
    <x v="0"/>
    <n v="103134"/>
    <s v="20_100-105"/>
    <s v="10_100-110"/>
    <x v="5"/>
    <x v="0"/>
    <s v="Q1`21"/>
    <n v="13510554"/>
    <n v="181838"/>
  </r>
  <r>
    <n v="74"/>
    <x v="5"/>
    <s v="Yoga Slim 7 15IIL05"/>
    <x v="0"/>
    <x v="0"/>
    <x v="1"/>
    <x v="5"/>
    <s v="Int"/>
    <x v="0"/>
    <s v="1920x1080"/>
    <x v="1"/>
    <x v="0"/>
    <n v="72683"/>
    <s v="14_70-75"/>
    <s v="7_70-80"/>
    <x v="6"/>
    <x v="0"/>
    <s v="Q1`21"/>
    <n v="5378542"/>
    <n v="72390"/>
  </r>
  <r>
    <n v="10"/>
    <x v="5"/>
    <s v="Yoga Slim 9 14ITL5"/>
    <x v="2"/>
    <x v="0"/>
    <x v="1"/>
    <x v="6"/>
    <s v="Int"/>
    <x v="2"/>
    <s v="1920x1080/3840x2160"/>
    <x v="1"/>
    <x v="0"/>
    <n v="224598"/>
    <s v="44_220-225"/>
    <s v="22_220-230"/>
    <x v="5"/>
    <x v="0"/>
    <s v="Q1`21"/>
    <n v="2245980"/>
    <n v="30229"/>
  </r>
  <r>
    <n v="15"/>
    <x v="6"/>
    <s v="Alpha 15 A4D"/>
    <x v="3"/>
    <x v="0"/>
    <x v="0"/>
    <x v="7"/>
    <s v="RX 5600"/>
    <x v="0"/>
    <s v="1920x1080"/>
    <x v="0"/>
    <x v="0"/>
    <n v="104612"/>
    <s v="20_100-105"/>
    <s v="10_100-110"/>
    <x v="5"/>
    <x v="0"/>
    <s v="Q1`21"/>
    <n v="1569180"/>
    <n v="21120"/>
  </r>
  <r>
    <n v="47"/>
    <x v="6"/>
    <s v="Bravo 15 A4D"/>
    <x v="3"/>
    <x v="0"/>
    <x v="0"/>
    <x v="7"/>
    <s v="RX 5500"/>
    <x v="0"/>
    <s v="3840x2160"/>
    <x v="0"/>
    <x v="0"/>
    <n v="83429"/>
    <s v="16_80-85"/>
    <s v="8_80-90"/>
    <x v="5"/>
    <x v="0"/>
    <s v="Q1`21"/>
    <n v="3921163"/>
    <n v="52775"/>
  </r>
  <r>
    <n v="33"/>
    <x v="6"/>
    <s v="Creator 15 A10S"/>
    <x v="3"/>
    <x v="0"/>
    <x v="1"/>
    <x v="10"/>
    <s v="RTX2070/RTX2080"/>
    <x v="0"/>
    <s v="1920x1080"/>
    <x v="0"/>
    <x v="0"/>
    <n v="190790"/>
    <s v="38_190-195"/>
    <s v="19_190-200"/>
    <x v="5"/>
    <x v="0"/>
    <s v="Q1`21"/>
    <n v="6296070"/>
    <n v="84738"/>
  </r>
  <r>
    <n v="27"/>
    <x v="6"/>
    <s v="Creator 15M A10S"/>
    <x v="3"/>
    <x v="0"/>
    <x v="1"/>
    <x v="10"/>
    <s v="GTX1660/RTX2060"/>
    <x v="0"/>
    <s v="1920x1080"/>
    <x v="0"/>
    <x v="0"/>
    <n v="126990"/>
    <s v="25_125-130"/>
    <s v="12_120-130"/>
    <x v="5"/>
    <x v="0"/>
    <s v="Q1`21"/>
    <n v="3428730"/>
    <n v="46147"/>
  </r>
  <r>
    <n v="10"/>
    <x v="6"/>
    <s v="Creator 17 A10S"/>
    <x v="3"/>
    <x v="0"/>
    <x v="1"/>
    <x v="10"/>
    <s v="RTX2070/RTX2080"/>
    <x v="1"/>
    <s v="1920x1080/3840x2160"/>
    <x v="0"/>
    <x v="0"/>
    <n v="219151"/>
    <s v="43_215-220"/>
    <s v="21_210-220"/>
    <x v="5"/>
    <x v="0"/>
    <s v="Q1`21"/>
    <n v="2191510"/>
    <n v="29495"/>
  </r>
  <r>
    <n v="23"/>
    <x v="6"/>
    <s v="Creator 17M A10S"/>
    <x v="3"/>
    <x v="0"/>
    <x v="1"/>
    <x v="10"/>
    <s v="GTX1660/RTX2060/RTX2070"/>
    <x v="1"/>
    <s v="1920x1080/3840x2160"/>
    <x v="0"/>
    <x v="0"/>
    <n v="126434"/>
    <s v="25_125-130"/>
    <s v="12_120-130"/>
    <x v="5"/>
    <x v="0"/>
    <s v="Q1`21"/>
    <n v="2907982"/>
    <n v="39138"/>
  </r>
  <r>
    <n v="62"/>
    <x v="6"/>
    <s v="Modern 14 B10M"/>
    <x v="2"/>
    <x v="0"/>
    <x v="1"/>
    <x v="11"/>
    <s v="Int"/>
    <x v="2"/>
    <s v="1920x1080"/>
    <x v="0"/>
    <x v="0"/>
    <n v="64611"/>
    <s v="12_60-65"/>
    <s v="6_60-70"/>
    <x v="4"/>
    <x v="0"/>
    <s v="Q1`21"/>
    <n v="4005882"/>
    <n v="53915"/>
  </r>
  <r>
    <n v="33"/>
    <x v="6"/>
    <s v="Modern 14 B11M"/>
    <x v="2"/>
    <x v="0"/>
    <x v="1"/>
    <x v="11"/>
    <s v="Int"/>
    <x v="2"/>
    <s v="1920x1080"/>
    <x v="0"/>
    <x v="0"/>
    <n v="75558"/>
    <s v="15_75-80"/>
    <s v="7_70-80"/>
    <x v="6"/>
    <x v="0"/>
    <s v="Q1`21"/>
    <n v="2493414"/>
    <n v="33559"/>
  </r>
  <r>
    <n v="60"/>
    <x v="6"/>
    <s v="Modern 14 B4M"/>
    <x v="2"/>
    <x v="0"/>
    <x v="0"/>
    <x v="7"/>
    <s v="Int"/>
    <x v="2"/>
    <s v="1920x1080"/>
    <x v="0"/>
    <x v="0"/>
    <n v="56253"/>
    <s v="11_55-60"/>
    <s v="5_50-60"/>
    <x v="2"/>
    <x v="0"/>
    <s v="Q1`21"/>
    <n v="3375180"/>
    <n v="45426"/>
  </r>
  <r>
    <n v="35"/>
    <x v="6"/>
    <s v="Modern 15 A11S"/>
    <x v="1"/>
    <x v="0"/>
    <x v="1"/>
    <x v="6"/>
    <s v="MX450"/>
    <x v="0"/>
    <s v="1920x1080"/>
    <x v="0"/>
    <x v="0"/>
    <n v="82077"/>
    <s v="16_80-85"/>
    <s v="8_80-90"/>
    <x v="5"/>
    <x v="0"/>
    <s v="Q1`21"/>
    <n v="2872695"/>
    <n v="38663"/>
  </r>
  <r>
    <n v="12"/>
    <x v="6"/>
    <s v="MSI GE66CML"/>
    <x v="3"/>
    <x v="0"/>
    <x v="1"/>
    <x v="10"/>
    <s v="RTX2070/RTX2080"/>
    <x v="0"/>
    <s v="1920x1080"/>
    <x v="0"/>
    <x v="0"/>
    <n v="191256"/>
    <s v="38_190-195"/>
    <s v="19_190-200"/>
    <x v="5"/>
    <x v="0"/>
    <s v="Q1`21"/>
    <n v="2295072"/>
    <n v="30889"/>
  </r>
  <r>
    <n v="2"/>
    <x v="6"/>
    <s v="MSI GE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435980"/>
    <n v="5868"/>
  </r>
  <r>
    <n v="1002"/>
    <x v="6"/>
    <s v="MSI GF63C"/>
    <x v="3"/>
    <x v="0"/>
    <x v="1"/>
    <x v="9"/>
    <s v="GTX1050/GTX1050 Ti"/>
    <x v="0"/>
    <s v="1920x1080"/>
    <x v="0"/>
    <x v="0"/>
    <n v="74632"/>
    <s v="14_70-75"/>
    <s v="7_70-80"/>
    <x v="6"/>
    <x v="0"/>
    <s v="Q1`21"/>
    <n v="74781264"/>
    <n v="1006477"/>
  </r>
  <r>
    <n v="1322"/>
    <x v="6"/>
    <s v="MSI GF65C"/>
    <x v="3"/>
    <x v="0"/>
    <x v="1"/>
    <x v="9"/>
    <s v="RTX2060"/>
    <x v="0"/>
    <s v="1920x1080"/>
    <x v="0"/>
    <x v="0"/>
    <n v="89551"/>
    <s v="17_85-90"/>
    <s v="8_80-90"/>
    <x v="5"/>
    <x v="0"/>
    <s v="Q1`21"/>
    <n v="118386422"/>
    <n v="1593357"/>
  </r>
  <r>
    <n v="1328"/>
    <x v="6"/>
    <s v="MSI GF75C"/>
    <x v="3"/>
    <x v="0"/>
    <x v="1"/>
    <x v="9"/>
    <s v="GTX1050"/>
    <x v="1"/>
    <s v="1920x1080"/>
    <x v="0"/>
    <x v="0"/>
    <n v="79997"/>
    <s v="15_75-80"/>
    <s v="7_70-80"/>
    <x v="6"/>
    <x v="0"/>
    <s v="Q1`21"/>
    <n v="106236016"/>
    <n v="1429825"/>
  </r>
  <r>
    <n v="192"/>
    <x v="6"/>
    <s v="MSI GL65CML"/>
    <x v="3"/>
    <x v="0"/>
    <x v="1"/>
    <x v="10"/>
    <s v="GTX1650/GTX1660"/>
    <x v="0"/>
    <s v="1920x1080"/>
    <x v="0"/>
    <x v="0"/>
    <n v="90132"/>
    <s v="18_90-95"/>
    <s v="9_90-100"/>
    <x v="5"/>
    <x v="0"/>
    <s v="Q1`21"/>
    <n v="17305344"/>
    <n v="232912"/>
  </r>
  <r>
    <n v="30"/>
    <x v="6"/>
    <s v="MSI GL75C"/>
    <x v="3"/>
    <x v="0"/>
    <x v="1"/>
    <x v="9"/>
    <s v="GTX1650/GTX1660/RTX2060"/>
    <x v="1"/>
    <s v="1920x1080"/>
    <x v="0"/>
    <x v="0"/>
    <n v="99930"/>
    <s v="19_95-100"/>
    <s v="9_90-100"/>
    <x v="5"/>
    <x v="0"/>
    <s v="Q1`21"/>
    <n v="2997900"/>
    <n v="40349"/>
  </r>
  <r>
    <n v="164"/>
    <x v="6"/>
    <s v="MSI GL75CML"/>
    <x v="3"/>
    <x v="0"/>
    <x v="1"/>
    <x v="11"/>
    <s v="GTX1650/GTX1660"/>
    <x v="1"/>
    <s v="1920x1080"/>
    <x v="0"/>
    <x v="0"/>
    <n v="92898"/>
    <s v="18_90-95"/>
    <s v="9_90-100"/>
    <x v="5"/>
    <x v="0"/>
    <s v="Q1`21"/>
    <n v="15235272"/>
    <n v="205051"/>
  </r>
  <r>
    <n v="100"/>
    <x v="6"/>
    <s v="MSI GP65CML"/>
    <x v="3"/>
    <x v="0"/>
    <x v="1"/>
    <x v="10"/>
    <s v="RTX2070"/>
    <x v="0"/>
    <s v="1920x1080"/>
    <x v="0"/>
    <x v="0"/>
    <n v="142492"/>
    <s v="28_140-145"/>
    <s v="14_140-150"/>
    <x v="5"/>
    <x v="0"/>
    <s v="Q1`21"/>
    <n v="14249200"/>
    <n v="191779"/>
  </r>
  <r>
    <n v="20"/>
    <x v="6"/>
    <s v="MSI GP75CML"/>
    <x v="3"/>
    <x v="0"/>
    <x v="1"/>
    <x v="10"/>
    <s v="RTX2070"/>
    <x v="1"/>
    <s v="1920x1080"/>
    <x v="0"/>
    <x v="0"/>
    <n v="139892"/>
    <s v="27_135-140"/>
    <s v="13_130-140"/>
    <x v="5"/>
    <x v="0"/>
    <s v="Q1`21"/>
    <n v="2797840"/>
    <n v="37656"/>
  </r>
  <r>
    <n v="10"/>
    <x v="6"/>
    <s v="MSI GS66CML"/>
    <x v="3"/>
    <x v="0"/>
    <x v="1"/>
    <x v="10"/>
    <s v="RTX2070"/>
    <x v="0"/>
    <s v="1920x1080"/>
    <x v="0"/>
    <x v="0"/>
    <n v="231794"/>
    <s v="46_230-235"/>
    <s v="23_230-240"/>
    <x v="5"/>
    <x v="0"/>
    <s v="Q1`21"/>
    <n v="2317940"/>
    <n v="31197"/>
  </r>
  <r>
    <n v="7"/>
    <x v="6"/>
    <s v="MSI GS75CML"/>
    <x v="3"/>
    <x v="0"/>
    <x v="1"/>
    <x v="10"/>
    <s v="RTX2070/RTX2080"/>
    <x v="1"/>
    <s v="1920x1080"/>
    <x v="0"/>
    <x v="0"/>
    <n v="217990"/>
    <s v="43_215-220"/>
    <s v="21_210-220"/>
    <x v="5"/>
    <x v="0"/>
    <s v="Q1`21"/>
    <n v="1525930"/>
    <n v="20537"/>
  </r>
  <r>
    <n v="3"/>
    <x v="6"/>
    <s v="MSI WF75 10T"/>
    <x v="5"/>
    <x v="0"/>
    <x v="1"/>
    <x v="10"/>
    <s v="Quadro T1000/RTX3000"/>
    <x v="1"/>
    <s v="1920x1080"/>
    <x v="0"/>
    <x v="0"/>
    <n v="253400"/>
    <s v="50_250-255"/>
    <s v="25_250-260"/>
    <x v="5"/>
    <x v="0"/>
    <s v="Q1`21"/>
    <n v="760200"/>
    <n v="10231"/>
  </r>
  <r>
    <n v="3"/>
    <x v="6"/>
    <s v="Prestige 14 A10R"/>
    <x v="2"/>
    <x v="0"/>
    <x v="1"/>
    <x v="11"/>
    <s v="MX330"/>
    <x v="2"/>
    <s v="1920x1080"/>
    <x v="0"/>
    <x v="0"/>
    <n v="123993"/>
    <s v="24_120-125"/>
    <s v="12_120-130"/>
    <x v="5"/>
    <x v="0"/>
    <s v="Q1`21"/>
    <n v="371979"/>
    <n v="5006"/>
  </r>
  <r>
    <n v="50"/>
    <x v="6"/>
    <s v="Prestige 14 A10SC"/>
    <x v="2"/>
    <x v="0"/>
    <x v="1"/>
    <x v="11"/>
    <s v="GTX1650"/>
    <x v="2"/>
    <s v="1920x1080"/>
    <x v="0"/>
    <x v="0"/>
    <n v="97660"/>
    <s v="19_95-100"/>
    <s v="9_90-100"/>
    <x v="5"/>
    <x v="0"/>
    <s v="Q1`21"/>
    <n v="4883000"/>
    <n v="65720"/>
  </r>
  <r>
    <n v="33"/>
    <x v="6"/>
    <s v="Prestige 14 A11SC"/>
    <x v="2"/>
    <x v="0"/>
    <x v="1"/>
    <x v="6"/>
    <s v="GTX1650"/>
    <x v="2"/>
    <s v="1920x1080"/>
    <x v="0"/>
    <x v="0"/>
    <n v="129014"/>
    <s v="25_125-130"/>
    <s v="12_120-130"/>
    <x v="5"/>
    <x v="0"/>
    <s v="Q1`21"/>
    <n v="4257462"/>
    <n v="57301"/>
  </r>
  <r>
    <n v="10"/>
    <x v="6"/>
    <s v="Prestige 15 A10SC"/>
    <x v="3"/>
    <x v="0"/>
    <x v="1"/>
    <x v="11"/>
    <s v="GTX1650"/>
    <x v="0"/>
    <s v="1920x1080"/>
    <x v="0"/>
    <x v="0"/>
    <n v="106243"/>
    <s v="21_105-110"/>
    <s v="10_100-110"/>
    <x v="5"/>
    <x v="0"/>
    <s v="Q1`21"/>
    <n v="1062430"/>
    <n v="14299"/>
  </r>
  <r>
    <n v="47"/>
    <x v="6"/>
    <s v="Prestige 15 A11SC"/>
    <x v="3"/>
    <x v="0"/>
    <x v="1"/>
    <x v="6"/>
    <s v="GTX1650"/>
    <x v="0"/>
    <s v="1920x1080"/>
    <x v="0"/>
    <x v="0"/>
    <n v="136500"/>
    <s v="27_135-140"/>
    <s v="13_130-140"/>
    <x v="5"/>
    <x v="0"/>
    <s v="Q1`21"/>
    <n v="6415500"/>
    <n v="86346"/>
  </r>
  <r>
    <n v="20"/>
    <x v="6"/>
    <s v="Stealth 15M A11S"/>
    <x v="3"/>
    <x v="0"/>
    <x v="1"/>
    <x v="6"/>
    <s v="RTX2060"/>
    <x v="0"/>
    <s v="1920x1080"/>
    <x v="0"/>
    <x v="0"/>
    <n v="123316"/>
    <s v="24_120-125"/>
    <s v="12_120-130"/>
    <x v="5"/>
    <x v="0"/>
    <s v="Q1`21"/>
    <n v="2466320"/>
    <n v="33194"/>
  </r>
  <r>
    <n v="8"/>
    <x v="6"/>
    <s v="Summit E14 A11SC"/>
    <x v="2"/>
    <x v="0"/>
    <x v="1"/>
    <x v="6"/>
    <s v="GTX1650"/>
    <x v="2"/>
    <s v="1920x1080"/>
    <x v="1"/>
    <x v="0"/>
    <n v="135016"/>
    <s v="27_135-140"/>
    <s v="13_130-140"/>
    <x v="5"/>
    <x v="0"/>
    <s v="Q1`21"/>
    <n v="1080128"/>
    <n v="14537"/>
  </r>
  <r>
    <n v="12"/>
    <x v="6"/>
    <s v="Summit E15 A11SC"/>
    <x v="3"/>
    <x v="0"/>
    <x v="1"/>
    <x v="6"/>
    <s v="GTX1650"/>
    <x v="0"/>
    <s v="1920x1080"/>
    <x v="1"/>
    <x v="0"/>
    <n v="134696"/>
    <s v="26_130-135"/>
    <s v="13_130-140"/>
    <x v="5"/>
    <x v="0"/>
    <s v="Q1`21"/>
    <n v="1616352"/>
    <n v="21754"/>
  </r>
  <r>
    <n v="18"/>
    <x v="7"/>
    <s v="MateBook 13 AMD HN"/>
    <x v="2"/>
    <x v="0"/>
    <x v="0"/>
    <x v="1"/>
    <s v="Int"/>
    <x v="3"/>
    <s v="2160x1440"/>
    <x v="0"/>
    <x v="0"/>
    <n v="64529"/>
    <s v="12_60-65"/>
    <s v="6_60-70"/>
    <x v="4"/>
    <x v="0"/>
    <s v="Q1`21"/>
    <n v="1161522"/>
    <n v="15633"/>
  </r>
  <r>
    <n v="10"/>
    <x v="7"/>
    <s v="Matebook D14 AMD Nbil"/>
    <x v="2"/>
    <x v="0"/>
    <x v="0"/>
    <x v="7"/>
    <s v="Int"/>
    <x v="2"/>
    <s v="1920x1080"/>
    <x v="0"/>
    <x v="0"/>
    <n v="59400"/>
    <s v="11_55-60"/>
    <s v="5_50-60"/>
    <x v="2"/>
    <x v="0"/>
    <s v="Q1`21"/>
    <n v="594000"/>
    <n v="7995"/>
  </r>
  <r>
    <n v="87"/>
    <x v="7"/>
    <s v="Matebook D14 AMD Nbl"/>
    <x v="2"/>
    <x v="0"/>
    <x v="0"/>
    <x v="1"/>
    <s v="Int"/>
    <x v="2"/>
    <s v="1920x1080"/>
    <x v="0"/>
    <x v="0"/>
    <n v="54643"/>
    <s v="10_50-55"/>
    <s v="5_50-60"/>
    <x v="2"/>
    <x v="0"/>
    <s v="Q1`21"/>
    <n v="4753941"/>
    <n v="63983"/>
  </r>
  <r>
    <n v="6"/>
    <x v="7"/>
    <s v="Matebook D14 Intel Nbb"/>
    <x v="2"/>
    <x v="0"/>
    <x v="1"/>
    <x v="11"/>
    <s v="MX250"/>
    <x v="2"/>
    <s v="1920x1080"/>
    <x v="0"/>
    <x v="0"/>
    <n v="63208"/>
    <s v="12_60-65"/>
    <s v="6_60-70"/>
    <x v="4"/>
    <x v="0"/>
    <s v="Q1`21"/>
    <n v="379248"/>
    <n v="5104"/>
  </r>
  <r>
    <n v="257"/>
    <x v="7"/>
    <s v="Matebook D15 AMD"/>
    <x v="0"/>
    <x v="0"/>
    <x v="0"/>
    <x v="1"/>
    <s v="Int"/>
    <x v="0"/>
    <s v="1920x1080"/>
    <x v="0"/>
    <x v="0"/>
    <n v="56379"/>
    <s v="11_55-60"/>
    <s v="5_50-60"/>
    <x v="2"/>
    <x v="0"/>
    <s v="Q1`21"/>
    <n v="14489403"/>
    <n v="195012"/>
  </r>
  <r>
    <n v="29"/>
    <x v="7"/>
    <s v="Matebook D15 AMD Bohl"/>
    <x v="0"/>
    <x v="0"/>
    <x v="0"/>
    <x v="7"/>
    <s v="Int"/>
    <x v="0"/>
    <s v="1920x1080"/>
    <x v="0"/>
    <x v="0"/>
    <n v="53404"/>
    <s v="10_50-55"/>
    <s v="5_50-60"/>
    <x v="2"/>
    <x v="0"/>
    <s v="Q1`21"/>
    <n v="1548716"/>
    <n v="20844"/>
  </r>
  <r>
    <n v="3"/>
    <x v="7"/>
    <s v="Matebook X PRO 2020"/>
    <x v="2"/>
    <x v="0"/>
    <x v="1"/>
    <x v="11"/>
    <s v="MX250/MX350"/>
    <x v="2"/>
    <s v="1920x1080/3000x2000"/>
    <x v="0"/>
    <x v="0"/>
    <n v="117943"/>
    <s v="23_115-120"/>
    <s v="11_110-120"/>
    <x v="5"/>
    <x v="0"/>
    <s v="Q1`21"/>
    <n v="353829"/>
    <n v="4762"/>
  </r>
  <r>
    <n v="140"/>
    <x v="8"/>
    <s v="Honor MagicBook 14 AMD Nbl"/>
    <x v="2"/>
    <x v="0"/>
    <x v="0"/>
    <x v="1"/>
    <s v="Int"/>
    <x v="2"/>
    <s v="1920x1080"/>
    <x v="0"/>
    <x v="0"/>
    <n v="53225"/>
    <s v="10_50-55"/>
    <s v="5_50-60"/>
    <x v="2"/>
    <x v="0"/>
    <s v="Q1`21"/>
    <n v="7451500"/>
    <n v="100289"/>
  </r>
  <r>
    <n v="125"/>
    <x v="8"/>
    <s v="Honor MagicBook 15 AMD Boh"/>
    <x v="3"/>
    <x v="0"/>
    <x v="0"/>
    <x v="1"/>
    <s v="Int"/>
    <x v="0"/>
    <s v="1920x1080"/>
    <x v="0"/>
    <x v="0"/>
    <n v="54702"/>
    <s v="10_50-55"/>
    <s v="5_50-60"/>
    <x v="2"/>
    <x v="0"/>
    <s v="Q1`21"/>
    <n v="6837750"/>
    <n v="92029"/>
  </r>
  <r>
    <n v="13"/>
    <x v="8"/>
    <s v="Honor MagicBook 15 AMD II Bohl"/>
    <x v="3"/>
    <x v="0"/>
    <x v="0"/>
    <x v="7"/>
    <s v="Int"/>
    <x v="0"/>
    <s v="1920x1080"/>
    <x v="0"/>
    <x v="0"/>
    <n v="60995"/>
    <s v="12_60-65"/>
    <s v="6_60-70"/>
    <x v="4"/>
    <x v="0"/>
    <s v="Q1`21"/>
    <n v="792935"/>
    <n v="10672"/>
  </r>
  <r>
    <n v="473"/>
    <x v="8"/>
    <s v="Honor MagicBook PRO"/>
    <x v="0"/>
    <x v="0"/>
    <x v="0"/>
    <x v="1"/>
    <s v="Int"/>
    <x v="5"/>
    <s v="1920x1080"/>
    <x v="0"/>
    <x v="0"/>
    <n v="59529"/>
    <s v="11_55-60"/>
    <s v="5_50-60"/>
    <x v="2"/>
    <x v="0"/>
    <s v="Q1`21"/>
    <n v="28157217"/>
    <n v="378967"/>
  </r>
  <r>
    <n v="39"/>
    <x v="8"/>
    <s v="Honor MagicBook PRO 2020"/>
    <x v="1"/>
    <x v="0"/>
    <x v="1"/>
    <x v="10"/>
    <s v="MX350"/>
    <x v="5"/>
    <s v="1920x1080"/>
    <x v="0"/>
    <x v="0"/>
    <n v="92140"/>
    <s v="18_90-95"/>
    <s v="9_90-100"/>
    <x v="5"/>
    <x v="0"/>
    <s v="Q1`21"/>
    <n v="3593460"/>
    <n v="48364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0"/>
    <s v="Q1`21"/>
    <n v="1270000"/>
    <n v="1723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0"/>
    <s v="Q1`21"/>
    <n v="1550000"/>
    <n v="21031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0"/>
    <s v="Q1`21"/>
    <n v="357000"/>
    <n v="484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0"/>
    <s v="Q1`21"/>
    <n v="760000"/>
    <n v="10312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0"/>
    <s v="Q1`21"/>
    <n v="1155000"/>
    <n v="15672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0"/>
    <s v="Q1`21"/>
    <n v="350000"/>
    <n v="4749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0"/>
    <s v="Q1`21"/>
    <n v="700000"/>
    <n v="949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0"/>
    <s v="Q1`21"/>
    <n v="2440000"/>
    <n v="33107"/>
  </r>
  <r>
    <n v="160"/>
    <x v="9"/>
    <s v="Other"/>
    <x v="2"/>
    <x v="0"/>
    <x v="1"/>
    <x v="18"/>
    <s v="Int"/>
    <x v="3"/>
    <m/>
    <x v="1"/>
    <x v="2"/>
    <n v="25600"/>
    <s v="5_25-30"/>
    <s v="2_20-30"/>
    <x v="0"/>
    <x v="0"/>
    <s v="Q1`21"/>
    <n v="4096000"/>
    <n v="55577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0"/>
    <s v="Q1`21"/>
    <n v="3048000"/>
    <n v="41357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0"/>
    <s v="Q1`21"/>
    <n v="310000"/>
    <n v="4206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0"/>
    <s v="Q1`21"/>
    <n v="290000"/>
    <n v="3935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0"/>
    <s v="Q1`21"/>
    <n v="566000"/>
    <n v="7680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0"/>
    <s v="Q1`21"/>
    <n v="2457000"/>
    <n v="33338"/>
  </r>
  <r>
    <n v="250"/>
    <x v="9"/>
    <s v="Other"/>
    <x v="2"/>
    <x v="0"/>
    <x v="1"/>
    <x v="12"/>
    <s v="Int"/>
    <x v="2"/>
    <m/>
    <x v="0"/>
    <x v="1"/>
    <n v="21500"/>
    <s v="4_20-25"/>
    <s v="2_20-30"/>
    <x v="0"/>
    <x v="0"/>
    <s v="Q1`21"/>
    <n v="5375000"/>
    <n v="72931"/>
  </r>
  <r>
    <n v="150"/>
    <x v="9"/>
    <s v="Other"/>
    <x v="2"/>
    <x v="0"/>
    <x v="1"/>
    <x v="18"/>
    <s v="Int"/>
    <x v="2"/>
    <m/>
    <x v="0"/>
    <x v="2"/>
    <n v="17900"/>
    <s v="3_15-20"/>
    <s v="1_10-20"/>
    <x v="7"/>
    <x v="0"/>
    <s v="Q1`21"/>
    <n v="2685000"/>
    <n v="36431"/>
  </r>
  <r>
    <n v="20"/>
    <x v="9"/>
    <s v="Other"/>
    <x v="2"/>
    <x v="0"/>
    <x v="1"/>
    <x v="5"/>
    <m/>
    <x v="3"/>
    <m/>
    <x v="0"/>
    <x v="0"/>
    <n v="60000"/>
    <s v="12_60-65"/>
    <s v="6_60-70"/>
    <x v="4"/>
    <x v="0"/>
    <s v="Q1`21"/>
    <n v="1200000"/>
    <n v="16282"/>
  </r>
  <r>
    <n v="130"/>
    <x v="9"/>
    <s v="Other"/>
    <x v="2"/>
    <x v="0"/>
    <x v="1"/>
    <x v="5"/>
    <m/>
    <x v="2"/>
    <m/>
    <x v="0"/>
    <x v="0"/>
    <n v="65000"/>
    <s v="13_65-70"/>
    <s v="6_60-70"/>
    <x v="4"/>
    <x v="0"/>
    <s v="Q1`21"/>
    <n v="8450000"/>
    <n v="114654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0"/>
    <s v="Q1`21"/>
    <n v="178000"/>
    <n v="241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0"/>
    <s v="Q1`21"/>
    <n v="5018000"/>
    <n v="6559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0"/>
    <s v="Q1`21"/>
    <n v="3408000"/>
    <n v="44549"/>
  </r>
  <r>
    <n v="1690"/>
    <x v="9"/>
    <s v="Other"/>
    <x v="4"/>
    <x v="1"/>
    <x v="1"/>
    <x v="18"/>
    <s v="Int"/>
    <x v="4"/>
    <m/>
    <x v="1"/>
    <x v="2"/>
    <n v="25600"/>
    <s v="5_25-30"/>
    <s v="2_20-30"/>
    <x v="0"/>
    <x v="0"/>
    <s v="Q1`21"/>
    <n v="43264000"/>
    <n v="565542"/>
  </r>
  <r>
    <n v="1650"/>
    <x v="9"/>
    <s v="Other"/>
    <x v="4"/>
    <x v="1"/>
    <x v="1"/>
    <x v="2"/>
    <s v="Int"/>
    <x v="4"/>
    <m/>
    <x v="1"/>
    <x v="1"/>
    <n v="26700"/>
    <s v="5_25-30"/>
    <s v="2_20-30"/>
    <x v="0"/>
    <x v="0"/>
    <s v="Q1`21"/>
    <n v="44055000"/>
    <n v="575882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0"/>
    <s v="Q1`21"/>
    <n v="26204400"/>
    <n v="342541"/>
  </r>
  <r>
    <n v="556"/>
    <x v="0"/>
    <s v="Aspire A315-22"/>
    <x v="0"/>
    <x v="0"/>
    <x v="0"/>
    <x v="0"/>
    <s v="Int"/>
    <x v="0"/>
    <s v="1366x768"/>
    <x v="0"/>
    <x v="0"/>
    <n v="29337"/>
    <s v="5_25-30"/>
    <s v="2_20-30"/>
    <x v="0"/>
    <x v="1"/>
    <s v="Q1`21"/>
    <n v="16311372"/>
    <n v="222226"/>
  </r>
  <r>
    <n v="4112"/>
    <x v="0"/>
    <s v="Aspire A315-23"/>
    <x v="0"/>
    <x v="0"/>
    <x v="0"/>
    <x v="1"/>
    <s v="Int"/>
    <x v="0"/>
    <s v="1920x1080"/>
    <x v="0"/>
    <x v="0"/>
    <n v="43649"/>
    <s v="8_40-45"/>
    <s v="4_40-50"/>
    <x v="1"/>
    <x v="1"/>
    <s v="Q1`21"/>
    <n v="179484688"/>
    <n v="2445295"/>
  </r>
  <r>
    <n v="5520"/>
    <x v="0"/>
    <s v="Aspire A315-23G"/>
    <x v="1"/>
    <x v="0"/>
    <x v="0"/>
    <x v="1"/>
    <n v="540"/>
    <x v="0"/>
    <s v="1920x1080"/>
    <x v="0"/>
    <x v="0"/>
    <n v="46106"/>
    <s v="9_45-50"/>
    <s v="4_40-50"/>
    <x v="1"/>
    <x v="1"/>
    <s v="Q1`21"/>
    <n v="254505120"/>
    <n v="3467372"/>
  </r>
  <r>
    <n v="390"/>
    <x v="0"/>
    <s v="Aspire A315-34"/>
    <x v="0"/>
    <x v="0"/>
    <x v="1"/>
    <x v="2"/>
    <s v="Int"/>
    <x v="0"/>
    <s v="1366x768"/>
    <x v="0"/>
    <x v="1"/>
    <n v="34590"/>
    <s v="6_30-35"/>
    <s v="3_30-40"/>
    <x v="3"/>
    <x v="1"/>
    <s v="Q1`21"/>
    <n v="13490100"/>
    <n v="183789"/>
  </r>
  <r>
    <n v="195"/>
    <x v="0"/>
    <s v="Aspire A315-42"/>
    <x v="0"/>
    <x v="0"/>
    <x v="0"/>
    <x v="1"/>
    <s v="Int"/>
    <x v="0"/>
    <s v="1366x768/1920x0180"/>
    <x v="0"/>
    <x v="0"/>
    <n v="55460"/>
    <s v="11_55-60"/>
    <s v="5_50-60"/>
    <x v="2"/>
    <x v="1"/>
    <s v="Q1`21"/>
    <n v="10814700"/>
    <n v="147339"/>
  </r>
  <r>
    <n v="51"/>
    <x v="0"/>
    <s v="Aspire A315-42G"/>
    <x v="1"/>
    <x v="0"/>
    <x v="0"/>
    <x v="1"/>
    <s v="RX540"/>
    <x v="0"/>
    <s v="1920x0180"/>
    <x v="0"/>
    <x v="0"/>
    <n v="48709"/>
    <s v="9_45-50"/>
    <s v="4_40-50"/>
    <x v="1"/>
    <x v="1"/>
    <s v="Q1`21"/>
    <n v="2484159"/>
    <n v="33844"/>
  </r>
  <r>
    <n v="3827"/>
    <x v="0"/>
    <s v="Aspire A315-56"/>
    <x v="0"/>
    <x v="0"/>
    <x v="1"/>
    <x v="5"/>
    <s v="Int"/>
    <x v="0"/>
    <s v="1920x1080"/>
    <x v="0"/>
    <x v="0"/>
    <n v="46178"/>
    <s v="9_45-50"/>
    <s v="4_40-50"/>
    <x v="1"/>
    <x v="1"/>
    <s v="Q1`21"/>
    <n v="176723206"/>
    <n v="2407673"/>
  </r>
  <r>
    <n v="5223"/>
    <x v="0"/>
    <s v="Aspire A315-57G"/>
    <x v="1"/>
    <x v="0"/>
    <x v="1"/>
    <x v="5"/>
    <s v="MX330"/>
    <x v="0"/>
    <s v="1920x1080"/>
    <x v="0"/>
    <x v="0"/>
    <n v="48681"/>
    <s v="9_45-50"/>
    <s v="4_40-50"/>
    <x v="1"/>
    <x v="1"/>
    <s v="Q1`21"/>
    <n v="254260863"/>
    <n v="3464044"/>
  </r>
  <r>
    <n v="4252"/>
    <x v="0"/>
    <s v="Aspire A317-32"/>
    <x v="0"/>
    <x v="0"/>
    <x v="1"/>
    <x v="2"/>
    <s v="Int"/>
    <x v="1"/>
    <s v="1600x900"/>
    <x v="0"/>
    <x v="1"/>
    <n v="38991"/>
    <s v="7_35-40"/>
    <s v="3_30-40"/>
    <x v="3"/>
    <x v="1"/>
    <s v="Q1`21"/>
    <n v="165789732"/>
    <n v="2258716"/>
  </r>
  <r>
    <n v="9"/>
    <x v="0"/>
    <s v="Aspire A317-51G"/>
    <x v="1"/>
    <x v="0"/>
    <x v="1"/>
    <x v="4"/>
    <s v="MX230"/>
    <x v="1"/>
    <s v="1920x1080"/>
    <x v="0"/>
    <x v="0"/>
    <n v="62125"/>
    <s v="12_60-65"/>
    <s v="6_60-70"/>
    <x v="4"/>
    <x v="1"/>
    <s v="Q1`21"/>
    <n v="559125"/>
    <n v="7618"/>
  </r>
  <r>
    <n v="3"/>
    <x v="0"/>
    <s v="Aspire A317-52"/>
    <x v="0"/>
    <x v="0"/>
    <x v="1"/>
    <x v="5"/>
    <s v="Int"/>
    <x v="1"/>
    <s v="1920x1080"/>
    <x v="0"/>
    <x v="0"/>
    <n v="49950"/>
    <s v="9_45-50"/>
    <s v="4_40-50"/>
    <x v="1"/>
    <x v="1"/>
    <s v="Q1`21"/>
    <n v="149850"/>
    <n v="2042"/>
  </r>
  <r>
    <n v="202"/>
    <x v="0"/>
    <s v="Aspire A515-44"/>
    <x v="0"/>
    <x v="0"/>
    <x v="0"/>
    <x v="7"/>
    <s v="Int"/>
    <x v="0"/>
    <s v="1920x1080"/>
    <x v="0"/>
    <x v="0"/>
    <n v="57572"/>
    <s v="11_55-60"/>
    <s v="5_50-60"/>
    <x v="2"/>
    <x v="1"/>
    <s v="Q1`21"/>
    <n v="11629544"/>
    <n v="158441"/>
  </r>
  <r>
    <n v="1"/>
    <x v="0"/>
    <s v="Aspire A515-55"/>
    <x v="0"/>
    <x v="0"/>
    <x v="1"/>
    <x v="5"/>
    <s v="Int"/>
    <x v="0"/>
    <s v="1920x1080"/>
    <x v="0"/>
    <x v="0"/>
    <n v="50728"/>
    <s v="10_50-55"/>
    <s v="5_50-60"/>
    <x v="2"/>
    <x v="1"/>
    <s v="Q1`21"/>
    <n v="50728"/>
    <n v="691"/>
  </r>
  <r>
    <n v="640"/>
    <x v="0"/>
    <s v="Aspire A515-55G"/>
    <x v="1"/>
    <x v="0"/>
    <x v="1"/>
    <x v="5"/>
    <s v="MX350"/>
    <x v="0"/>
    <s v="1920x1080"/>
    <x v="0"/>
    <x v="0"/>
    <n v="53727"/>
    <s v="10_50-55"/>
    <s v="5_50-60"/>
    <x v="2"/>
    <x v="1"/>
    <s v="Q1`21"/>
    <n v="34385280"/>
    <n v="468464"/>
  </r>
  <r>
    <n v="408"/>
    <x v="0"/>
    <s v="Aspire A715-41G"/>
    <x v="3"/>
    <x v="0"/>
    <x v="0"/>
    <x v="1"/>
    <s v="GTX1650"/>
    <x v="0"/>
    <s v="1920x1080"/>
    <x v="0"/>
    <x v="0"/>
    <n v="64283"/>
    <s v="12_60-65"/>
    <s v="6_60-70"/>
    <x v="4"/>
    <x v="1"/>
    <s v="Q1`21"/>
    <n v="26227464"/>
    <n v="357322"/>
  </r>
  <r>
    <n v="1543"/>
    <x v="0"/>
    <s v="Aspire A715-75G"/>
    <x v="3"/>
    <x v="0"/>
    <x v="1"/>
    <x v="9"/>
    <s v="GTX1650"/>
    <x v="0"/>
    <s v="1920x1080"/>
    <x v="0"/>
    <x v="0"/>
    <n v="73522"/>
    <s v="14_70-75"/>
    <s v="7_70-80"/>
    <x v="6"/>
    <x v="1"/>
    <s v="Q1`21"/>
    <n v="113444446"/>
    <n v="1545565"/>
  </r>
  <r>
    <n v="553"/>
    <x v="0"/>
    <s v="Aspire AN515-43"/>
    <x v="3"/>
    <x v="0"/>
    <x v="0"/>
    <x v="8"/>
    <s v="RX560"/>
    <x v="0"/>
    <s v="1920x1080"/>
    <x v="0"/>
    <x v="0"/>
    <n v="63097"/>
    <s v="12_60-65"/>
    <s v="6_60-70"/>
    <x v="4"/>
    <x v="1"/>
    <s v="Q1`21"/>
    <n v="34892641"/>
    <n v="475377"/>
  </r>
  <r>
    <n v="312"/>
    <x v="0"/>
    <s v="Aspire AN515-54"/>
    <x v="3"/>
    <x v="0"/>
    <x v="1"/>
    <x v="9"/>
    <s v="GTX1050/GTX1650/GTX1660"/>
    <x v="0"/>
    <s v="1920x1080"/>
    <x v="0"/>
    <x v="0"/>
    <n v="78495"/>
    <s v="15_75-80"/>
    <s v="7_70-80"/>
    <x v="6"/>
    <x v="1"/>
    <s v="Q1`21"/>
    <n v="24490440"/>
    <n v="333657"/>
  </r>
  <r>
    <n v="419"/>
    <x v="0"/>
    <s v="Aspire AN515-55"/>
    <x v="3"/>
    <x v="0"/>
    <x v="1"/>
    <x v="10"/>
    <s v="GTX1650/RTX2060"/>
    <x v="0"/>
    <s v="1920x1080"/>
    <x v="0"/>
    <x v="0"/>
    <n v="86938"/>
    <s v="17_85-90"/>
    <s v="8_80-90"/>
    <x v="5"/>
    <x v="1"/>
    <s v="Q1`21"/>
    <n v="36427022"/>
    <n v="496281"/>
  </r>
  <r>
    <n v="3"/>
    <x v="0"/>
    <s v="Aspire AN517-51"/>
    <x v="3"/>
    <x v="0"/>
    <x v="1"/>
    <x v="9"/>
    <s v="GTX1050"/>
    <x v="1"/>
    <s v="1920x1080"/>
    <x v="0"/>
    <x v="0"/>
    <n v="79764"/>
    <s v="15_75-80"/>
    <s v="7_70-80"/>
    <x v="6"/>
    <x v="1"/>
    <s v="Q1`21"/>
    <n v="239292"/>
    <n v="3260"/>
  </r>
  <r>
    <n v="18"/>
    <x v="0"/>
    <s v="Aspire AN517-52"/>
    <x v="3"/>
    <x v="0"/>
    <x v="1"/>
    <x v="10"/>
    <s v="GTX1650/RTX2060"/>
    <x v="1"/>
    <s v="1920x1080"/>
    <x v="0"/>
    <x v="0"/>
    <n v="90097"/>
    <s v="18_90-95"/>
    <s v="9_90-100"/>
    <x v="5"/>
    <x v="1"/>
    <s v="Q1`21"/>
    <n v="1621746"/>
    <n v="22095"/>
  </r>
  <r>
    <n v="0"/>
    <x v="0"/>
    <s v="ConceptD 3 CN315-72G"/>
    <x v="5"/>
    <x v="1"/>
    <x v="1"/>
    <x v="10"/>
    <s v="GTX1650"/>
    <x v="0"/>
    <s v="1920x1080"/>
    <x v="0"/>
    <x v="0"/>
    <n v="205700"/>
    <s v="41_205-210"/>
    <s v="20_200-210"/>
    <x v="5"/>
    <x v="1"/>
    <s v="Q1`21"/>
    <n v="0"/>
    <n v="0"/>
  </r>
  <r>
    <n v="0"/>
    <x v="0"/>
    <s v="ConceptD 3 Pro CN315-72P"/>
    <x v="5"/>
    <x v="1"/>
    <x v="1"/>
    <x v="10"/>
    <s v="Quadro T1000"/>
    <x v="0"/>
    <s v="1920x1080"/>
    <x v="0"/>
    <x v="0"/>
    <n v="214295"/>
    <s v="42_210-215"/>
    <s v="21_210-220"/>
    <x v="5"/>
    <x v="1"/>
    <s v="Q1`21"/>
    <n v="0"/>
    <n v="0"/>
  </r>
  <r>
    <n v="0"/>
    <x v="0"/>
    <s v="ConceptD 7 Ezel CC715-71"/>
    <x v="5"/>
    <x v="1"/>
    <x v="1"/>
    <x v="10"/>
    <s v="RTX2070/RTX2080"/>
    <x v="0"/>
    <s v="3840x2160"/>
    <x v="0"/>
    <x v="0"/>
    <n v="363877"/>
    <s v="72_360-365"/>
    <s v="36_360-370"/>
    <x v="5"/>
    <x v="1"/>
    <s v="Q1`21"/>
    <n v="0"/>
    <n v="0"/>
  </r>
  <r>
    <n v="0"/>
    <x v="0"/>
    <s v="Enduro EN314-51W"/>
    <x v="2"/>
    <x v="1"/>
    <x v="1"/>
    <x v="11"/>
    <s v="Int"/>
    <x v="2"/>
    <s v="1920x1080"/>
    <x v="0"/>
    <x v="0"/>
    <n v="144628"/>
    <s v="28_140-145"/>
    <s v="14_140-150"/>
    <x v="5"/>
    <x v="1"/>
    <s v="Q1`21"/>
    <n v="0"/>
    <n v="0"/>
  </r>
  <r>
    <n v="5"/>
    <x v="0"/>
    <s v="Extensa 215-21"/>
    <x v="0"/>
    <x v="0"/>
    <x v="0"/>
    <x v="0"/>
    <s v="Int"/>
    <x v="0"/>
    <s v="1366x768/1920x1080"/>
    <x v="0"/>
    <x v="0"/>
    <n v="35072"/>
    <s v="7_35-40"/>
    <s v="3_30-40"/>
    <x v="3"/>
    <x v="1"/>
    <s v="Q1`21"/>
    <n v="175360"/>
    <n v="2389"/>
  </r>
  <r>
    <n v="1"/>
    <x v="0"/>
    <s v="Extensa 215-21G"/>
    <x v="1"/>
    <x v="0"/>
    <x v="0"/>
    <x v="0"/>
    <n v="530"/>
    <x v="0"/>
    <s v="1920x1080"/>
    <x v="0"/>
    <x v="0"/>
    <n v="38900"/>
    <s v="7_35-40"/>
    <s v="3_30-40"/>
    <x v="3"/>
    <x v="1"/>
    <s v="Q1`21"/>
    <n v="38900"/>
    <n v="530"/>
  </r>
  <r>
    <n v="2240"/>
    <x v="0"/>
    <s v="Extensa 215-31"/>
    <x v="0"/>
    <x v="0"/>
    <x v="1"/>
    <x v="2"/>
    <s v="Int"/>
    <x v="0"/>
    <s v="1366x768/1920x1080"/>
    <x v="0"/>
    <x v="1"/>
    <n v="36324"/>
    <s v="7_35-40"/>
    <s v="3_30-40"/>
    <x v="3"/>
    <x v="1"/>
    <s v="Q1`21"/>
    <n v="81365760"/>
    <n v="1108525"/>
  </r>
  <r>
    <n v="4"/>
    <x v="0"/>
    <s v="Extensa 215-51"/>
    <x v="0"/>
    <x v="0"/>
    <x v="1"/>
    <x v="3"/>
    <s v="Int"/>
    <x v="0"/>
    <s v="1600x900/1366x7688/1920x1080"/>
    <x v="0"/>
    <x v="0"/>
    <n v="44057"/>
    <s v="8_40-45"/>
    <s v="4_40-50"/>
    <x v="1"/>
    <x v="1"/>
    <s v="Q1`21"/>
    <n v="176228"/>
    <n v="2401"/>
  </r>
  <r>
    <n v="177"/>
    <x v="0"/>
    <s v="Extensa 215-52"/>
    <x v="0"/>
    <x v="0"/>
    <x v="1"/>
    <x v="5"/>
    <s v="Int"/>
    <x v="0"/>
    <s v="1920x1080"/>
    <x v="0"/>
    <x v="0"/>
    <n v="50378"/>
    <s v="10_50-55"/>
    <s v="5_50-60"/>
    <x v="2"/>
    <x v="1"/>
    <s v="Q1`21"/>
    <n v="8916906"/>
    <n v="121484"/>
  </r>
  <r>
    <n v="2951"/>
    <x v="0"/>
    <s v="Extensa EX215-22"/>
    <x v="0"/>
    <x v="0"/>
    <x v="0"/>
    <x v="1"/>
    <s v="Int"/>
    <x v="0"/>
    <s v="1920x1080"/>
    <x v="0"/>
    <x v="0"/>
    <n v="45965"/>
    <s v="9_45-50"/>
    <s v="4_40-50"/>
    <x v="1"/>
    <x v="1"/>
    <s v="Q1`21"/>
    <n v="135642715"/>
    <n v="1847993"/>
  </r>
  <r>
    <n v="729"/>
    <x v="0"/>
    <s v="Extensa EX215-22G"/>
    <x v="1"/>
    <x v="0"/>
    <x v="0"/>
    <x v="1"/>
    <n v="625"/>
    <x v="0"/>
    <s v="1920x1080"/>
    <x v="0"/>
    <x v="0"/>
    <n v="49254"/>
    <s v="9_45-50"/>
    <s v="4_40-50"/>
    <x v="1"/>
    <x v="1"/>
    <s v="Q1`21"/>
    <n v="35906166"/>
    <n v="489185"/>
  </r>
  <r>
    <n v="407"/>
    <x v="0"/>
    <s v="Extensa EX215-53G"/>
    <x v="1"/>
    <x v="0"/>
    <x v="1"/>
    <x v="5"/>
    <s v="MX330"/>
    <x v="0"/>
    <s v="1920x1080"/>
    <x v="0"/>
    <x v="0"/>
    <n v="56851"/>
    <s v="11_55-60"/>
    <s v="5_50-60"/>
    <x v="2"/>
    <x v="1"/>
    <s v="Q1`21"/>
    <n v="23138357"/>
    <n v="315236"/>
  </r>
  <r>
    <n v="6"/>
    <x v="0"/>
    <s v="Predator Helios 300 PH315-53"/>
    <x v="3"/>
    <x v="0"/>
    <x v="1"/>
    <x v="10"/>
    <s v="GTX1660/RTX2060/RTX2070"/>
    <x v="0"/>
    <s v="1920x1080"/>
    <x v="0"/>
    <x v="0"/>
    <n v="114258"/>
    <s v="22_110-115"/>
    <s v="11_110-120"/>
    <x v="5"/>
    <x v="1"/>
    <s v="Q1`21"/>
    <n v="685548"/>
    <n v="9340"/>
  </r>
  <r>
    <n v="59"/>
    <x v="0"/>
    <s v="Predator Triton 500 PT515-52"/>
    <x v="3"/>
    <x v="0"/>
    <x v="1"/>
    <x v="10"/>
    <s v="RTX2070"/>
    <x v="0"/>
    <s v="1920x1080"/>
    <x v="0"/>
    <x v="0"/>
    <n v="181856"/>
    <s v="36_180-185"/>
    <s v="18_180-190"/>
    <x v="5"/>
    <x v="1"/>
    <s v="Q1`21"/>
    <n v="10729504"/>
    <n v="146179"/>
  </r>
  <r>
    <n v="652"/>
    <x v="0"/>
    <s v="Swift SF114-33"/>
    <x v="2"/>
    <x v="0"/>
    <x v="1"/>
    <x v="2"/>
    <s v="Int"/>
    <x v="2"/>
    <s v="1920x1080"/>
    <x v="0"/>
    <x v="1"/>
    <n v="35990"/>
    <s v="7_35-40"/>
    <s v="3_30-40"/>
    <x v="3"/>
    <x v="1"/>
    <s v="Q1`21"/>
    <n v="23465480"/>
    <n v="319693"/>
  </r>
  <r>
    <n v="41"/>
    <x v="0"/>
    <s v="Swift SF314-42"/>
    <x v="2"/>
    <x v="0"/>
    <x v="0"/>
    <x v="7"/>
    <s v="Int"/>
    <x v="2"/>
    <s v="1920x1080"/>
    <x v="0"/>
    <x v="0"/>
    <n v="62904"/>
    <s v="12_60-65"/>
    <s v="6_60-70"/>
    <x v="4"/>
    <x v="1"/>
    <s v="Q1`21"/>
    <n v="2579064"/>
    <n v="35137"/>
  </r>
  <r>
    <n v="285"/>
    <x v="0"/>
    <s v="Swift SF314-510G"/>
    <x v="2"/>
    <x v="0"/>
    <x v="1"/>
    <x v="6"/>
    <s v="Xe MAX 11"/>
    <x v="2"/>
    <s v="1920x1080"/>
    <x v="0"/>
    <x v="0"/>
    <n v="107300"/>
    <s v="21_105-110"/>
    <s v="10_100-110"/>
    <x v="5"/>
    <x v="1"/>
    <s v="Q1`21"/>
    <n v="30580500"/>
    <n v="416628"/>
  </r>
  <r>
    <n v="8"/>
    <x v="0"/>
    <s v="Swift SF314-57"/>
    <x v="2"/>
    <x v="0"/>
    <x v="1"/>
    <x v="5"/>
    <s v="Int/MX250"/>
    <x v="2"/>
    <s v="1920x1080"/>
    <x v="0"/>
    <x v="0"/>
    <n v="77778"/>
    <s v="15_75-80"/>
    <s v="7_70-80"/>
    <x v="6"/>
    <x v="1"/>
    <s v="Q1`21"/>
    <n v="622224"/>
    <n v="8477"/>
  </r>
  <r>
    <n v="5"/>
    <x v="0"/>
    <s v="Swift SF314-57G"/>
    <x v="2"/>
    <x v="0"/>
    <x v="1"/>
    <x v="5"/>
    <s v="MX250"/>
    <x v="2"/>
    <s v="1920x1080"/>
    <x v="0"/>
    <x v="0"/>
    <n v="82603"/>
    <s v="16_80-85"/>
    <s v="8_80-90"/>
    <x v="5"/>
    <x v="1"/>
    <s v="Q1`21"/>
    <n v="413015"/>
    <n v="5627"/>
  </r>
  <r>
    <n v="4"/>
    <x v="0"/>
    <s v="Swift SF314-59"/>
    <x v="2"/>
    <x v="0"/>
    <x v="1"/>
    <x v="6"/>
    <s v="Int"/>
    <x v="2"/>
    <s v="1920x1080"/>
    <x v="0"/>
    <x v="0"/>
    <n v="79913"/>
    <s v="15_75-80"/>
    <s v="7_70-80"/>
    <x v="6"/>
    <x v="1"/>
    <s v="Q1`21"/>
    <n v="319652"/>
    <n v="4355"/>
  </r>
  <r>
    <n v="1"/>
    <x v="0"/>
    <s v="Swift SF514-55TA"/>
    <x v="2"/>
    <x v="0"/>
    <x v="1"/>
    <x v="6"/>
    <s v="Int"/>
    <x v="2"/>
    <s v="1920x1080"/>
    <x v="0"/>
    <x v="0"/>
    <n v="100201"/>
    <s v="20_100-105"/>
    <s v="10_100-110"/>
    <x v="5"/>
    <x v="1"/>
    <s v="Q1`21"/>
    <n v="100201"/>
    <n v="1365"/>
  </r>
  <r>
    <n v="5094"/>
    <x v="0"/>
    <s v="TravelMate B118-M"/>
    <x v="4"/>
    <x v="1"/>
    <x v="1"/>
    <x v="12"/>
    <s v="Int"/>
    <x v="4"/>
    <s v="1920x1080"/>
    <x v="0"/>
    <x v="1"/>
    <n v="22326"/>
    <s v="4_20-25"/>
    <s v="2_20-30"/>
    <x v="0"/>
    <x v="1"/>
    <s v="Q1`21"/>
    <n v="113728644"/>
    <n v="1549437"/>
  </r>
  <r>
    <n v="122"/>
    <x v="0"/>
    <s v="TravelMate P214-52"/>
    <x v="2"/>
    <x v="1"/>
    <x v="1"/>
    <x v="11"/>
    <s v="Int"/>
    <x v="2"/>
    <s v="1920x1080"/>
    <x v="0"/>
    <x v="0"/>
    <n v="65508"/>
    <s v="13_65-70"/>
    <s v="6_60-70"/>
    <x v="4"/>
    <x v="1"/>
    <s v="Q1`21"/>
    <n v="7991976"/>
    <n v="108883"/>
  </r>
  <r>
    <n v="3"/>
    <x v="0"/>
    <s v="TravelMate P214-53"/>
    <x v="0"/>
    <x v="1"/>
    <x v="1"/>
    <x v="6"/>
    <s v="Int"/>
    <x v="2"/>
    <s v="1920x1080"/>
    <x v="0"/>
    <x v="0"/>
    <n v="71312"/>
    <s v="14_70-75"/>
    <s v="7_70-80"/>
    <x v="6"/>
    <x v="1"/>
    <s v="Q1`21"/>
    <n v="213936"/>
    <n v="2915"/>
  </r>
  <r>
    <n v="1"/>
    <x v="0"/>
    <s v="TravelMate P215-51G"/>
    <x v="1"/>
    <x v="1"/>
    <x v="1"/>
    <x v="15"/>
    <s v="MX230"/>
    <x v="0"/>
    <s v="1920x1080"/>
    <x v="0"/>
    <x v="0"/>
    <n v="50884"/>
    <s v="10_50-55"/>
    <s v="5_50-60"/>
    <x v="2"/>
    <x v="1"/>
    <s v="Q1`21"/>
    <n v="50884"/>
    <n v="693"/>
  </r>
  <r>
    <n v="9"/>
    <x v="0"/>
    <s v="TravelMate P215-52"/>
    <x v="0"/>
    <x v="1"/>
    <x v="1"/>
    <x v="11"/>
    <s v="Int"/>
    <x v="0"/>
    <s v="1920x1080"/>
    <x v="0"/>
    <x v="0"/>
    <n v="67644"/>
    <s v="13_65-70"/>
    <s v="6_60-70"/>
    <x v="4"/>
    <x v="1"/>
    <s v="Q1`21"/>
    <n v="608796"/>
    <n v="8294"/>
  </r>
  <r>
    <n v="8"/>
    <x v="0"/>
    <s v="TravelMate P215-53"/>
    <x v="0"/>
    <x v="1"/>
    <x v="1"/>
    <x v="6"/>
    <s v="Int"/>
    <x v="0"/>
    <s v="1920x1080"/>
    <x v="0"/>
    <x v="0"/>
    <n v="72900"/>
    <s v="14_70-75"/>
    <s v="7_70-80"/>
    <x v="6"/>
    <x v="1"/>
    <s v="Q1`21"/>
    <n v="583200"/>
    <n v="7946"/>
  </r>
  <r>
    <n v="1"/>
    <x v="0"/>
    <s v="TravelMate P614-51-G2"/>
    <x v="2"/>
    <x v="1"/>
    <x v="1"/>
    <x v="11"/>
    <s v="Int"/>
    <x v="2"/>
    <s v="1920x1080"/>
    <x v="0"/>
    <x v="0"/>
    <n v="115893"/>
    <s v="23_115-120"/>
    <s v="11_110-120"/>
    <x v="5"/>
    <x v="1"/>
    <s v="Q1`21"/>
    <n v="115893"/>
    <n v="1579"/>
  </r>
  <r>
    <n v="5"/>
    <x v="1"/>
    <s v="Macbook Air 13 (AL)"/>
    <x v="2"/>
    <x v="0"/>
    <x v="1"/>
    <x v="20"/>
    <s v="Int"/>
    <x v="3"/>
    <s v="2304x1440/2560x1600"/>
    <x v="0"/>
    <x v="2"/>
    <n v="101770"/>
    <s v="20_100-105"/>
    <s v="10_100-110"/>
    <x v="5"/>
    <x v="1"/>
    <s v="Q1`21"/>
    <n v="508850"/>
    <n v="6933"/>
  </r>
  <r>
    <n v="70"/>
    <x v="1"/>
    <s v="Macbook Air 13 (IL)"/>
    <x v="2"/>
    <x v="0"/>
    <x v="1"/>
    <x v="5"/>
    <s v="Int"/>
    <x v="3"/>
    <s v="2304x1440/2560x1600"/>
    <x v="0"/>
    <x v="0"/>
    <n v="122163"/>
    <s v="24_120-125"/>
    <s v="12_120-130"/>
    <x v="5"/>
    <x v="1"/>
    <s v="Q1`21"/>
    <n v="8551410"/>
    <n v="116504"/>
  </r>
  <r>
    <n v="150"/>
    <x v="1"/>
    <s v="Macbook Air 13 (KY)"/>
    <x v="2"/>
    <x v="0"/>
    <x v="1"/>
    <x v="13"/>
    <s v="Int"/>
    <x v="3"/>
    <s v="2304x1440/2560x1600"/>
    <x v="0"/>
    <x v="2"/>
    <n v="109389"/>
    <s v="21_105-110"/>
    <s v="10_100-110"/>
    <x v="5"/>
    <x v="1"/>
    <s v="Q1`21"/>
    <n v="16408350"/>
    <n v="223547"/>
  </r>
  <r>
    <n v="4840"/>
    <x v="1"/>
    <s v="Macbook Air 13 2020 (M1)"/>
    <x v="2"/>
    <x v="0"/>
    <x v="2"/>
    <x v="14"/>
    <s v="Int"/>
    <x v="3"/>
    <s v="2560x1600"/>
    <x v="0"/>
    <x v="3"/>
    <n v="141908"/>
    <s v="28_140-145"/>
    <s v="14_140-150"/>
    <x v="5"/>
    <x v="1"/>
    <s v="Q1`21"/>
    <n v="686834720"/>
    <n v="9357421"/>
  </r>
  <r>
    <n v="2656"/>
    <x v="1"/>
    <s v="Macbook Pro 13 (IL)"/>
    <x v="2"/>
    <x v="0"/>
    <x v="1"/>
    <x v="5"/>
    <s v="Int"/>
    <x v="3"/>
    <s v="2560x1600"/>
    <x v="0"/>
    <x v="0"/>
    <n v="224832"/>
    <s v="44_220-225"/>
    <s v="22_220-230"/>
    <x v="5"/>
    <x v="1"/>
    <s v="Q1`21"/>
    <n v="597153792"/>
    <n v="8135610"/>
  </r>
  <r>
    <n v="1321"/>
    <x v="1"/>
    <s v="Macbook Pro 13 2020 (M1)"/>
    <x v="2"/>
    <x v="0"/>
    <x v="2"/>
    <x v="14"/>
    <s v="Int"/>
    <x v="3"/>
    <s v="2560x1600"/>
    <x v="0"/>
    <x v="3"/>
    <n v="169386"/>
    <s v="33_165-170"/>
    <s v="16_160-170"/>
    <x v="5"/>
    <x v="1"/>
    <s v="Q1`21"/>
    <n v="223758906"/>
    <n v="3048486"/>
  </r>
  <r>
    <n v="2518"/>
    <x v="1"/>
    <s v="Macbook Pro 16"/>
    <x v="3"/>
    <x v="0"/>
    <x v="1"/>
    <x v="9"/>
    <s v="Pro 5300M/5500M"/>
    <x v="5"/>
    <s v="3072x1920"/>
    <x v="0"/>
    <x v="0"/>
    <n v="324685"/>
    <s v="64_320-325"/>
    <s v="32_320-330"/>
    <x v="5"/>
    <x v="1"/>
    <s v="Q1`21"/>
    <n v="817556830"/>
    <n v="11138376"/>
  </r>
  <r>
    <n v="360"/>
    <x v="2"/>
    <s v="Asus A516J"/>
    <x v="0"/>
    <x v="0"/>
    <x v="1"/>
    <x v="5"/>
    <s v="Int"/>
    <x v="0"/>
    <s v="1920x1080"/>
    <x v="0"/>
    <x v="0"/>
    <n v="46700"/>
    <s v="9_45-50"/>
    <s v="4_40-50"/>
    <x v="1"/>
    <x v="1"/>
    <s v="Q1`21"/>
    <n v="16812000"/>
    <n v="229046"/>
  </r>
  <r>
    <n v="2063"/>
    <x v="2"/>
    <s v="Asus E410M"/>
    <x v="2"/>
    <x v="0"/>
    <x v="1"/>
    <x v="2"/>
    <s v="Int"/>
    <x v="2"/>
    <s v="1920x1080"/>
    <x v="0"/>
    <x v="1"/>
    <n v="33170"/>
    <s v="6_30-35"/>
    <s v="3_30-40"/>
    <x v="3"/>
    <x v="1"/>
    <s v="Q1`21"/>
    <n v="68429710"/>
    <n v="932285"/>
  </r>
  <r>
    <n v="5176"/>
    <x v="2"/>
    <s v="Asus FX505D"/>
    <x v="3"/>
    <x v="0"/>
    <x v="0"/>
    <x v="1"/>
    <s v="RX560"/>
    <x v="0"/>
    <s v="1920x1080"/>
    <x v="0"/>
    <x v="0"/>
    <n v="67080"/>
    <s v="13_65-70"/>
    <s v="6_60-70"/>
    <x v="4"/>
    <x v="1"/>
    <s v="Q1`21"/>
    <n v="347206080"/>
    <n v="4730328"/>
  </r>
  <r>
    <n v="825"/>
    <x v="2"/>
    <s v="Asus FX506I"/>
    <x v="3"/>
    <x v="0"/>
    <x v="0"/>
    <x v="7"/>
    <s v="GTX1650/GTX1660/RTX2060"/>
    <x v="0"/>
    <s v="1920x1080"/>
    <x v="0"/>
    <x v="0"/>
    <n v="84861"/>
    <s v="16_80-85"/>
    <s v="8_80-90"/>
    <x v="5"/>
    <x v="1"/>
    <s v="Q1`21"/>
    <n v="70010325"/>
    <n v="953819"/>
  </r>
  <r>
    <n v="878"/>
    <x v="2"/>
    <s v="Asus FX516P"/>
    <x v="3"/>
    <x v="0"/>
    <x v="1"/>
    <x v="21"/>
    <s v="RTX3070"/>
    <x v="0"/>
    <s v="1920x1080"/>
    <x v="0"/>
    <x v="0"/>
    <n v="145992"/>
    <s v="29_145-150"/>
    <s v="14_140-150"/>
    <x v="5"/>
    <x v="1"/>
    <s v="Q1`21"/>
    <n v="128180976"/>
    <n v="1746335"/>
  </r>
  <r>
    <n v="224"/>
    <x v="2"/>
    <s v="Asus FX706I"/>
    <x v="3"/>
    <x v="0"/>
    <x v="0"/>
    <x v="7"/>
    <s v="GTX1650/GTX1660"/>
    <x v="1"/>
    <s v="1920x1080"/>
    <x v="0"/>
    <x v="0"/>
    <n v="90399"/>
    <s v="18_90-95"/>
    <s v="9_90-100"/>
    <x v="5"/>
    <x v="1"/>
    <s v="Q1`21"/>
    <n v="20249376"/>
    <n v="275877"/>
  </r>
  <r>
    <n v="586"/>
    <x v="2"/>
    <s v="Asus FX706L"/>
    <x v="3"/>
    <x v="0"/>
    <x v="1"/>
    <x v="10"/>
    <s v="GTX1650/GTX1660"/>
    <x v="1"/>
    <s v="1920x1080"/>
    <x v="0"/>
    <x v="0"/>
    <n v="82326"/>
    <s v="16_80-85"/>
    <s v="8_80-90"/>
    <x v="5"/>
    <x v="1"/>
    <s v="Q1`21"/>
    <n v="48243036"/>
    <n v="657262"/>
  </r>
  <r>
    <n v="27"/>
    <x v="2"/>
    <s v="Asus G512L"/>
    <x v="3"/>
    <x v="0"/>
    <x v="1"/>
    <x v="10"/>
    <s v="GTX1660"/>
    <x v="0"/>
    <s v="1920x1080"/>
    <x v="0"/>
    <x v="0"/>
    <n v="114284"/>
    <s v="22_110-115"/>
    <s v="11_110-120"/>
    <x v="5"/>
    <x v="1"/>
    <s v="Q1`21"/>
    <n v="3085668"/>
    <n v="42039"/>
  </r>
  <r>
    <n v="86"/>
    <x v="2"/>
    <s v="Asus G513Q"/>
    <x v="3"/>
    <x v="0"/>
    <x v="0"/>
    <x v="22"/>
    <s v="RTX3070"/>
    <x v="0"/>
    <s v="1920x1080"/>
    <x v="0"/>
    <x v="0"/>
    <n v="178900"/>
    <s v="35_175-180"/>
    <s v="17_170-180"/>
    <x v="5"/>
    <x v="1"/>
    <s v="Q1`21"/>
    <n v="15385400"/>
    <n v="209610"/>
  </r>
  <r>
    <n v="7"/>
    <x v="2"/>
    <s v="Asus G532L"/>
    <x v="3"/>
    <x v="0"/>
    <x v="1"/>
    <x v="10"/>
    <s v="RTX2070"/>
    <x v="0"/>
    <s v="1920x1080"/>
    <x v="0"/>
    <x v="0"/>
    <n v="155067"/>
    <s v="31_155-160"/>
    <s v="15_150-160"/>
    <x v="5"/>
    <x v="1"/>
    <s v="Q1`21"/>
    <n v="1085469"/>
    <n v="14788"/>
  </r>
  <r>
    <n v="33"/>
    <x v="2"/>
    <s v="Asus G533Q"/>
    <x v="3"/>
    <x v="0"/>
    <x v="0"/>
    <x v="22"/>
    <s v="RTX3070"/>
    <x v="0"/>
    <s v="1920x1080"/>
    <x v="0"/>
    <x v="0"/>
    <n v="202990"/>
    <s v="40_200-205"/>
    <s v="20_200-210"/>
    <x v="5"/>
    <x v="1"/>
    <s v="Q1`21"/>
    <n v="6698670"/>
    <n v="91263"/>
  </r>
  <r>
    <n v="15"/>
    <x v="2"/>
    <s v="Asus G712L"/>
    <x v="3"/>
    <x v="0"/>
    <x v="1"/>
    <x v="10"/>
    <s v="RTX2060"/>
    <x v="1"/>
    <s v="1920x1080"/>
    <x v="0"/>
    <x v="0"/>
    <n v="128542"/>
    <s v="25_125-130"/>
    <s v="12_120-130"/>
    <x v="5"/>
    <x v="1"/>
    <s v="Q1`21"/>
    <n v="1928130"/>
    <n v="26269"/>
  </r>
  <r>
    <n v="214"/>
    <x v="2"/>
    <s v="Asus G713Q"/>
    <x v="3"/>
    <x v="0"/>
    <x v="0"/>
    <x v="22"/>
    <s v="RTX3070"/>
    <x v="1"/>
    <s v="1920x1080"/>
    <x v="0"/>
    <x v="0"/>
    <n v="191995"/>
    <s v="38_190-195"/>
    <s v="19_190-200"/>
    <x v="5"/>
    <x v="1"/>
    <s v="Q1`21"/>
    <n v="41086930"/>
    <n v="559767"/>
  </r>
  <r>
    <n v="25"/>
    <x v="2"/>
    <s v="Asus G732L"/>
    <x v="3"/>
    <x v="0"/>
    <x v="1"/>
    <x v="10"/>
    <s v="RTX2060/RTX2080"/>
    <x v="1"/>
    <s v="1920x1080"/>
    <x v="0"/>
    <x v="0"/>
    <n v="179884"/>
    <s v="35_175-180"/>
    <s v="17_170-180"/>
    <x v="5"/>
    <x v="1"/>
    <s v="Q1`21"/>
    <n v="4497100"/>
    <n v="61268"/>
  </r>
  <r>
    <n v="174"/>
    <x v="2"/>
    <s v="Asus G733Q"/>
    <x v="3"/>
    <x v="0"/>
    <x v="0"/>
    <x v="22"/>
    <s v="RTX3080"/>
    <x v="1"/>
    <s v="1920x1080"/>
    <x v="0"/>
    <x v="0"/>
    <n v="258323"/>
    <s v="51_255-260"/>
    <s v="25_250-260"/>
    <x v="5"/>
    <x v="1"/>
    <s v="Q1`21"/>
    <n v="44948202"/>
    <n v="612373"/>
  </r>
  <r>
    <n v="115"/>
    <x v="2"/>
    <s v="Asus GA401I"/>
    <x v="2"/>
    <x v="0"/>
    <x v="0"/>
    <x v="7"/>
    <s v="GTX1650/GTX1660"/>
    <x v="2"/>
    <s v="1920x1080/2560x1440"/>
    <x v="0"/>
    <x v="0"/>
    <n v="117636"/>
    <s v="23_115-120"/>
    <s v="11_110-120"/>
    <x v="5"/>
    <x v="1"/>
    <s v="Q1`21"/>
    <n v="13528140"/>
    <n v="184307"/>
  </r>
  <r>
    <n v="8"/>
    <x v="2"/>
    <s v="Asus GA502I"/>
    <x v="3"/>
    <x v="0"/>
    <x v="0"/>
    <x v="7"/>
    <s v="GTX1660/RTX2060"/>
    <x v="0"/>
    <s v="1920x1080/2560x1440"/>
    <x v="0"/>
    <x v="0"/>
    <n v="108081"/>
    <s v="21_105-110"/>
    <s v="10_100-110"/>
    <x v="5"/>
    <x v="1"/>
    <s v="Q1`21"/>
    <n v="864648"/>
    <n v="11780"/>
  </r>
  <r>
    <n v="4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1"/>
    <s v="Q1`21"/>
    <n v="4523299"/>
    <n v="61625"/>
  </r>
  <r>
    <n v="53"/>
    <x v="2"/>
    <s v="Asus GU502L"/>
    <x v="3"/>
    <x v="0"/>
    <x v="1"/>
    <x v="10"/>
    <s v="RTX2060"/>
    <x v="0"/>
    <s v="1920x1080"/>
    <x v="0"/>
    <x v="0"/>
    <n v="149307"/>
    <s v="29_145-150"/>
    <s v="14_140-150"/>
    <x v="5"/>
    <x v="1"/>
    <s v="Q1`21"/>
    <n v="7913271"/>
    <n v="107810"/>
  </r>
  <r>
    <n v="883"/>
    <x v="2"/>
    <s v="Asus M515D"/>
    <x v="0"/>
    <x v="0"/>
    <x v="0"/>
    <x v="1"/>
    <s v="Int"/>
    <x v="0"/>
    <s v="1366x768"/>
    <x v="0"/>
    <x v="0"/>
    <n v="32450"/>
    <s v="6_30-35"/>
    <s v="3_30-40"/>
    <x v="3"/>
    <x v="1"/>
    <s v="Q1`21"/>
    <n v="28653350"/>
    <n v="390373"/>
  </r>
  <r>
    <n v="1036"/>
    <x v="2"/>
    <s v="Asus Pro P1440F"/>
    <x v="2"/>
    <x v="1"/>
    <x v="1"/>
    <x v="11"/>
    <s v="Int"/>
    <x v="2"/>
    <s v="1920x1080"/>
    <x v="0"/>
    <x v="0"/>
    <n v="52479"/>
    <s v="10_50-55"/>
    <s v="5_50-60"/>
    <x v="2"/>
    <x v="1"/>
    <s v="Q1`21"/>
    <n v="54368244"/>
    <n v="740712"/>
  </r>
  <r>
    <n v="1774"/>
    <x v="2"/>
    <s v="Asus Pro P2540F"/>
    <x v="1"/>
    <x v="1"/>
    <x v="1"/>
    <x v="11"/>
    <s v="Int/MX110"/>
    <x v="0"/>
    <s v="1920x1080"/>
    <x v="0"/>
    <x v="0"/>
    <n v="56921"/>
    <s v="11_55-60"/>
    <s v="5_50-60"/>
    <x v="2"/>
    <x v="1"/>
    <s v="Q1`21"/>
    <n v="100977854"/>
    <n v="1375720"/>
  </r>
  <r>
    <n v="857"/>
    <x v="2"/>
    <s v="Asus Pro P3540F"/>
    <x v="0"/>
    <x v="1"/>
    <x v="1"/>
    <x v="11"/>
    <s v="Int"/>
    <x v="0"/>
    <s v="1920x1080"/>
    <x v="0"/>
    <x v="0"/>
    <n v="63025"/>
    <s v="12_60-65"/>
    <s v="6_60-70"/>
    <x v="4"/>
    <x v="1"/>
    <s v="Q1`21"/>
    <n v="54012425"/>
    <n v="735864"/>
  </r>
  <r>
    <n v="322"/>
    <x v="2"/>
    <s v="Asus Pro P5440F"/>
    <x v="0"/>
    <x v="1"/>
    <x v="1"/>
    <x v="11"/>
    <s v="Int"/>
    <x v="0"/>
    <s v="1920x1080"/>
    <x v="0"/>
    <x v="0"/>
    <n v="60174"/>
    <s v="12_60-65"/>
    <s v="6_60-70"/>
    <x v="4"/>
    <x v="1"/>
    <s v="Q1`21"/>
    <n v="19376028"/>
    <n v="263979"/>
  </r>
  <r>
    <n v="1706"/>
    <x v="2"/>
    <s v="Asus X509D"/>
    <x v="1"/>
    <x v="0"/>
    <x v="0"/>
    <x v="1"/>
    <s v="Int/MX230"/>
    <x v="0"/>
    <s v="1920x1080"/>
    <x v="0"/>
    <x v="0"/>
    <n v="47202"/>
    <s v="9_45-50"/>
    <s v="4_40-50"/>
    <x v="1"/>
    <x v="1"/>
    <s v="Q1`21"/>
    <n v="80526612"/>
    <n v="1097093"/>
  </r>
  <r>
    <n v="63"/>
    <x v="2"/>
    <s v="Asus X509F"/>
    <x v="1"/>
    <x v="0"/>
    <x v="1"/>
    <x v="4"/>
    <s v="Int/MX250"/>
    <x v="0"/>
    <s v="1920x1080"/>
    <x v="0"/>
    <x v="0"/>
    <n v="47091"/>
    <s v="9_45-50"/>
    <s v="4_40-50"/>
    <x v="1"/>
    <x v="1"/>
    <s v="Q1`21"/>
    <n v="2966733"/>
    <n v="40419"/>
  </r>
  <r>
    <n v="63"/>
    <x v="2"/>
    <s v="Asus X509J"/>
    <x v="1"/>
    <x v="0"/>
    <x v="1"/>
    <x v="5"/>
    <s v="Int/MX110"/>
    <x v="0"/>
    <s v="1920x1080"/>
    <x v="0"/>
    <x v="0"/>
    <n v="51142"/>
    <s v="10_50-55"/>
    <s v="5_50-60"/>
    <x v="2"/>
    <x v="1"/>
    <s v="Q1`21"/>
    <n v="3221946"/>
    <n v="43896"/>
  </r>
  <r>
    <n v="523"/>
    <x v="2"/>
    <s v="Asus X515J"/>
    <x v="1"/>
    <x v="0"/>
    <x v="1"/>
    <x v="5"/>
    <s v="MX130"/>
    <x v="0"/>
    <s v="1920x1080"/>
    <x v="0"/>
    <x v="0"/>
    <n v="58081"/>
    <s v="11_55-60"/>
    <s v="5_50-60"/>
    <x v="2"/>
    <x v="1"/>
    <s v="Q1`21"/>
    <n v="30376363"/>
    <n v="413847"/>
  </r>
  <r>
    <n v="3176"/>
    <x v="2"/>
    <s v="Asus X543B"/>
    <x v="0"/>
    <x v="0"/>
    <x v="0"/>
    <x v="0"/>
    <s v="Int"/>
    <x v="0"/>
    <s v="1920x1080"/>
    <x v="0"/>
    <x v="0"/>
    <n v="34460"/>
    <s v="6_30-35"/>
    <s v="3_30-40"/>
    <x v="3"/>
    <x v="1"/>
    <s v="Q1`21"/>
    <n v="109444960"/>
    <n v="1491076"/>
  </r>
  <r>
    <n v="23"/>
    <x v="2"/>
    <s v="Asus X570D"/>
    <x v="3"/>
    <x v="0"/>
    <x v="0"/>
    <x v="1"/>
    <s v="GTX1050"/>
    <x v="0"/>
    <s v="1920x1080"/>
    <x v="0"/>
    <x v="0"/>
    <n v="60121"/>
    <s v="12_60-65"/>
    <s v="6_60-70"/>
    <x v="4"/>
    <x v="1"/>
    <s v="Q1`21"/>
    <n v="1382783"/>
    <n v="18839"/>
  </r>
  <r>
    <n v="85"/>
    <x v="2"/>
    <s v="ExpertBook B9400C"/>
    <x v="2"/>
    <x v="1"/>
    <x v="1"/>
    <x v="6"/>
    <s v="Int"/>
    <x v="2"/>
    <s v="1920x1080"/>
    <x v="0"/>
    <x v="0"/>
    <n v="116151"/>
    <s v="23_115-120"/>
    <s v="11_110-120"/>
    <x v="5"/>
    <x v="1"/>
    <s v="Q1`21"/>
    <n v="9872835"/>
    <n v="134507"/>
  </r>
  <r>
    <n v="17"/>
    <x v="2"/>
    <s v="ExpertBook B9450F"/>
    <x v="2"/>
    <x v="1"/>
    <x v="1"/>
    <x v="11"/>
    <s v="Int"/>
    <x v="2"/>
    <s v="1920x1080"/>
    <x v="0"/>
    <x v="0"/>
    <n v="97274"/>
    <s v="19_95-100"/>
    <s v="9_90-100"/>
    <x v="5"/>
    <x v="1"/>
    <s v="Q1`21"/>
    <n v="1653658"/>
    <n v="22529"/>
  </r>
  <r>
    <n v="375"/>
    <x v="2"/>
    <s v="ExpertBook P1 P1510C"/>
    <x v="0"/>
    <x v="1"/>
    <x v="0"/>
    <x v="1"/>
    <s v="Int"/>
    <x v="0"/>
    <s v="1920x1080"/>
    <x v="0"/>
    <x v="0"/>
    <n v="49380"/>
    <s v="9_45-50"/>
    <s v="4_40-50"/>
    <x v="1"/>
    <x v="1"/>
    <s v="Q1`21"/>
    <n v="18517500"/>
    <n v="252282"/>
  </r>
  <r>
    <n v="253"/>
    <x v="2"/>
    <s v="ExpertBook P2 P2451F"/>
    <x v="2"/>
    <x v="1"/>
    <x v="1"/>
    <x v="11"/>
    <s v="Int"/>
    <x v="2"/>
    <s v="1920x1080"/>
    <x v="0"/>
    <x v="0"/>
    <n v="52990"/>
    <s v="10_50-55"/>
    <s v="5_50-60"/>
    <x v="2"/>
    <x v="1"/>
    <s v="Q1`21"/>
    <n v="13406470"/>
    <n v="182649"/>
  </r>
  <r>
    <n v="52"/>
    <x v="2"/>
    <s v="Flow X13 GV301Q"/>
    <x v="2"/>
    <x v="0"/>
    <x v="0"/>
    <x v="22"/>
    <s v="GTX1650"/>
    <x v="3"/>
    <s v="1920x1200"/>
    <x v="1"/>
    <x v="0"/>
    <n v="130909"/>
    <s v="26_130-135"/>
    <s v="13_130-140"/>
    <x v="5"/>
    <x v="1"/>
    <s v="Q1`21"/>
    <n v="6807268"/>
    <n v="92742"/>
  </r>
  <r>
    <n v="17"/>
    <x v="2"/>
    <s v="ProArt StudioBook H500G"/>
    <x v="5"/>
    <x v="1"/>
    <x v="1"/>
    <x v="9"/>
    <s v="RTX2060"/>
    <x v="0"/>
    <s v="3840x2160"/>
    <x v="0"/>
    <x v="0"/>
    <n v="156790"/>
    <s v="31_155-160"/>
    <s v="15_150-160"/>
    <x v="5"/>
    <x v="1"/>
    <s v="Q1`21"/>
    <n v="2665430"/>
    <n v="36314"/>
  </r>
  <r>
    <n v="13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1"/>
    <s v="Q1`21"/>
    <n v="1897870"/>
    <n v="25857"/>
  </r>
  <r>
    <n v="18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1"/>
    <s v="Q1`21"/>
    <n v="6826680"/>
    <n v="93007"/>
  </r>
  <r>
    <n v="106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1"/>
    <s v="Q1`21"/>
    <n v="9338600"/>
    <n v="127229"/>
  </r>
  <r>
    <n v="133"/>
    <x v="2"/>
    <s v="VivoBook K413J"/>
    <x v="2"/>
    <x v="0"/>
    <x v="1"/>
    <x v="5"/>
    <s v="Int"/>
    <x v="2"/>
    <s v="1920x1080"/>
    <x v="0"/>
    <x v="0"/>
    <n v="45990"/>
    <s v="9_45-50"/>
    <s v="4_40-50"/>
    <x v="1"/>
    <x v="1"/>
    <s v="Q1`21"/>
    <n v="6116670"/>
    <n v="83333"/>
  </r>
  <r>
    <n v="451"/>
    <x v="2"/>
    <s v="VivoBook M433I"/>
    <x v="2"/>
    <x v="0"/>
    <x v="0"/>
    <x v="7"/>
    <s v="Int"/>
    <x v="2"/>
    <s v="1920x1080"/>
    <x v="0"/>
    <x v="0"/>
    <n v="56561"/>
    <s v="11_55-60"/>
    <s v="5_50-60"/>
    <x v="2"/>
    <x v="1"/>
    <s v="Q1`21"/>
    <n v="25509011"/>
    <n v="347534"/>
  </r>
  <r>
    <n v="110"/>
    <x v="2"/>
    <s v="VivoBook M513I"/>
    <x v="0"/>
    <x v="0"/>
    <x v="0"/>
    <x v="7"/>
    <s v="Int"/>
    <x v="0"/>
    <s v="1920x1080"/>
    <x v="0"/>
    <x v="0"/>
    <n v="58920"/>
    <s v="11_55-60"/>
    <s v="5_50-60"/>
    <x v="2"/>
    <x v="1"/>
    <s v="Q1`21"/>
    <n v="6481200"/>
    <n v="88300"/>
  </r>
  <r>
    <n v="1759"/>
    <x v="2"/>
    <s v="VivoBook R521J"/>
    <x v="1"/>
    <x v="0"/>
    <x v="1"/>
    <x v="5"/>
    <s v="MX330"/>
    <x v="0"/>
    <s v="1920x1080"/>
    <x v="0"/>
    <x v="0"/>
    <n v="58990"/>
    <s v="11_55-60"/>
    <s v="5_50-60"/>
    <x v="2"/>
    <x v="1"/>
    <s v="Q1`21"/>
    <n v="103763410"/>
    <n v="1413670"/>
  </r>
  <r>
    <n v="699"/>
    <x v="2"/>
    <s v="VivoBook S15 M533I"/>
    <x v="0"/>
    <x v="0"/>
    <x v="0"/>
    <x v="7"/>
    <s v="Int"/>
    <x v="0"/>
    <s v="1920x1080"/>
    <x v="0"/>
    <x v="0"/>
    <n v="61393"/>
    <s v="12_60-65"/>
    <s v="6_60-70"/>
    <x v="4"/>
    <x v="1"/>
    <s v="Q1`21"/>
    <n v="42913707"/>
    <n v="584655"/>
  </r>
  <r>
    <n v="150"/>
    <x v="2"/>
    <s v="VivoBook S15 S533E"/>
    <x v="0"/>
    <x v="0"/>
    <x v="1"/>
    <x v="6"/>
    <s v="Int"/>
    <x v="0"/>
    <s v="1920x1080"/>
    <x v="0"/>
    <x v="0"/>
    <n v="99999"/>
    <s v="19_95-100"/>
    <s v="9_90-100"/>
    <x v="5"/>
    <x v="1"/>
    <s v="Q1`21"/>
    <n v="14999850"/>
    <n v="204358"/>
  </r>
  <r>
    <n v="10"/>
    <x v="2"/>
    <s v="VivoBook S333J"/>
    <x v="2"/>
    <x v="0"/>
    <x v="1"/>
    <x v="5"/>
    <s v="Int"/>
    <x v="3"/>
    <s v="1920x1080"/>
    <x v="0"/>
    <x v="0"/>
    <n v="63044"/>
    <s v="12_60-65"/>
    <s v="6_60-70"/>
    <x v="4"/>
    <x v="1"/>
    <s v="Q1`21"/>
    <n v="630440"/>
    <n v="8589"/>
  </r>
  <r>
    <n v="3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1"/>
    <s v="Q1`21"/>
    <n v="2367680"/>
    <n v="32257"/>
  </r>
  <r>
    <n v="396"/>
    <x v="2"/>
    <s v="VivoBook S533F"/>
    <x v="1"/>
    <x v="0"/>
    <x v="1"/>
    <x v="11"/>
    <s v="MX250"/>
    <x v="0"/>
    <s v="1920x1080"/>
    <x v="0"/>
    <x v="0"/>
    <n v="69727"/>
    <s v="13_65-70"/>
    <s v="6_60-70"/>
    <x v="4"/>
    <x v="1"/>
    <s v="Q1`21"/>
    <n v="27611892"/>
    <n v="376184"/>
  </r>
  <r>
    <n v="133"/>
    <x v="2"/>
    <s v="VivoBook X413E"/>
    <x v="2"/>
    <x v="0"/>
    <x v="1"/>
    <x v="6"/>
    <s v="Int"/>
    <x v="2"/>
    <s v="1920x1080"/>
    <x v="0"/>
    <x v="0"/>
    <n v="59990"/>
    <s v="11_55-60"/>
    <s v="5_50-60"/>
    <x v="2"/>
    <x v="1"/>
    <s v="Q1`21"/>
    <n v="7978670"/>
    <n v="108701"/>
  </r>
  <r>
    <n v="569"/>
    <x v="2"/>
    <s v="VivoBook X512D"/>
    <x v="1"/>
    <x v="0"/>
    <x v="0"/>
    <x v="1"/>
    <s v="RX540"/>
    <x v="0"/>
    <s v="1366x768"/>
    <x v="0"/>
    <x v="0"/>
    <n v="43860"/>
    <s v="8_40-45"/>
    <s v="4_40-50"/>
    <x v="1"/>
    <x v="1"/>
    <s v="Q1`21"/>
    <n v="24956340"/>
    <n v="340005"/>
  </r>
  <r>
    <n v="53"/>
    <x v="2"/>
    <s v="VivoBook X512F"/>
    <x v="1"/>
    <x v="0"/>
    <x v="1"/>
    <x v="4"/>
    <s v="MX250"/>
    <x v="0"/>
    <s v="1920x1080"/>
    <x v="0"/>
    <x v="0"/>
    <n v="56900"/>
    <s v="11_55-60"/>
    <s v="5_50-60"/>
    <x v="2"/>
    <x v="1"/>
    <s v="Q1`21"/>
    <n v="3015700"/>
    <n v="41086"/>
  </r>
  <r>
    <n v="440"/>
    <x v="2"/>
    <s v="VivoBook X512J"/>
    <x v="1"/>
    <x v="0"/>
    <x v="1"/>
    <x v="5"/>
    <s v="MX330"/>
    <x v="0"/>
    <s v="1920x1080"/>
    <x v="0"/>
    <x v="0"/>
    <n v="54584"/>
    <s v="10_50-55"/>
    <s v="5_50-60"/>
    <x v="2"/>
    <x v="1"/>
    <s v="Q1`21"/>
    <n v="24016960"/>
    <n v="327207"/>
  </r>
  <r>
    <n v="659"/>
    <x v="2"/>
    <s v="VivoBook X515M"/>
    <x v="0"/>
    <x v="0"/>
    <x v="1"/>
    <x v="2"/>
    <s v="Int"/>
    <x v="0"/>
    <s v="1920x1080"/>
    <x v="0"/>
    <x v="1"/>
    <n v="39870"/>
    <s v="7_35-40"/>
    <s v="3_30-40"/>
    <x v="3"/>
    <x v="1"/>
    <s v="Q1`21"/>
    <n v="26274330"/>
    <n v="357961"/>
  </r>
  <r>
    <n v="3778"/>
    <x v="2"/>
    <s v="VivoBook X543M"/>
    <x v="0"/>
    <x v="0"/>
    <x v="1"/>
    <x v="2"/>
    <s v="Int"/>
    <x v="0"/>
    <s v="1920x1080"/>
    <x v="0"/>
    <x v="1"/>
    <n v="35314"/>
    <s v="7_35-40"/>
    <s v="3_30-40"/>
    <x v="3"/>
    <x v="1"/>
    <s v="Q1`21"/>
    <n v="133416292"/>
    <n v="1817661"/>
  </r>
  <r>
    <n v="116"/>
    <x v="2"/>
    <s v="VivoBook X545F"/>
    <x v="1"/>
    <x v="0"/>
    <x v="1"/>
    <x v="11"/>
    <s v="MX230"/>
    <x v="0"/>
    <s v="1920x1080"/>
    <x v="0"/>
    <x v="0"/>
    <n v="55955"/>
    <s v="11_55-60"/>
    <s v="5_50-60"/>
    <x v="2"/>
    <x v="1"/>
    <s v="Q1`21"/>
    <n v="6490780"/>
    <n v="88430"/>
  </r>
  <r>
    <n v="0"/>
    <x v="2"/>
    <s v="VivoBook X705B"/>
    <x v="0"/>
    <x v="0"/>
    <x v="0"/>
    <x v="0"/>
    <s v="Int"/>
    <x v="1"/>
    <s v="1920x1080"/>
    <x v="0"/>
    <x v="0"/>
    <n v="38398"/>
    <s v="7_35-40"/>
    <s v="3_30-40"/>
    <x v="3"/>
    <x v="1"/>
    <s v="Q1`21"/>
    <n v="0"/>
    <n v="0"/>
  </r>
  <r>
    <n v="637"/>
    <x v="2"/>
    <s v="VivoBook X712D"/>
    <x v="1"/>
    <x v="0"/>
    <x v="0"/>
    <x v="1"/>
    <s v="Int/R540X"/>
    <x v="1"/>
    <s v="1600x900/1920x1080"/>
    <x v="0"/>
    <x v="0"/>
    <n v="53577"/>
    <s v="10_50-55"/>
    <s v="5_50-60"/>
    <x v="2"/>
    <x v="1"/>
    <s v="Q1`21"/>
    <n v="34128549"/>
    <n v="464967"/>
  </r>
  <r>
    <n v="178"/>
    <x v="2"/>
    <s v="Zenbook Duo UX482E"/>
    <x v="2"/>
    <x v="0"/>
    <x v="1"/>
    <x v="6"/>
    <s v="Int/MX450"/>
    <x v="2"/>
    <s v="1920x1080+ScreenPad"/>
    <x v="1"/>
    <x v="0"/>
    <n v="132700"/>
    <s v="26_130-135"/>
    <s v="13_130-140"/>
    <x v="5"/>
    <x v="1"/>
    <s v="Q1`21"/>
    <n v="23620600"/>
    <n v="321807"/>
  </r>
  <r>
    <n v="12"/>
    <x v="2"/>
    <s v="Zenbook Flip S UX371E"/>
    <x v="2"/>
    <x v="0"/>
    <x v="1"/>
    <x v="6"/>
    <s v="Int"/>
    <x v="3"/>
    <s v="3840х2160"/>
    <x v="1"/>
    <x v="0"/>
    <n v="138600"/>
    <s v="27_135-140"/>
    <s v="13_130-140"/>
    <x v="5"/>
    <x v="1"/>
    <s v="Q1`21"/>
    <n v="1663200"/>
    <n v="22659"/>
  </r>
  <r>
    <n v="23"/>
    <x v="2"/>
    <s v="Zenbook Flip UM462D"/>
    <x v="2"/>
    <x v="0"/>
    <x v="0"/>
    <x v="1"/>
    <s v="Int"/>
    <x v="2"/>
    <s v="1920x1080"/>
    <x v="1"/>
    <x v="0"/>
    <n v="61960"/>
    <s v="12_60-65"/>
    <s v="6_60-70"/>
    <x v="4"/>
    <x v="1"/>
    <s v="Q1`21"/>
    <n v="1425080"/>
    <n v="19415"/>
  </r>
  <r>
    <n v="61"/>
    <x v="2"/>
    <s v="Zenbook Flip UX363E"/>
    <x v="2"/>
    <x v="0"/>
    <x v="1"/>
    <x v="6"/>
    <s v="Int"/>
    <x v="3"/>
    <s v="1920x1080"/>
    <x v="1"/>
    <x v="0"/>
    <n v="105055"/>
    <s v="21_105-110"/>
    <s v="10_100-110"/>
    <x v="5"/>
    <x v="1"/>
    <s v="Q1`21"/>
    <n v="6408355"/>
    <n v="87307"/>
  </r>
  <r>
    <n v="12"/>
    <x v="2"/>
    <s v="Zenbook Flip UX363J"/>
    <x v="2"/>
    <x v="0"/>
    <x v="1"/>
    <x v="5"/>
    <s v="Int"/>
    <x v="3"/>
    <s v="1920x1080"/>
    <x v="1"/>
    <x v="0"/>
    <n v="91566"/>
    <s v="18_90-95"/>
    <s v="9_90-100"/>
    <x v="5"/>
    <x v="1"/>
    <s v="Q1`21"/>
    <n v="1098792"/>
    <n v="14970"/>
  </r>
  <r>
    <n v="32"/>
    <x v="2"/>
    <s v="Zenbook Flip UX463F"/>
    <x v="2"/>
    <x v="0"/>
    <x v="1"/>
    <x v="4"/>
    <s v="Int"/>
    <x v="2"/>
    <s v="1920x1080"/>
    <x v="1"/>
    <x v="0"/>
    <n v="82468"/>
    <s v="16_80-85"/>
    <s v="8_80-90"/>
    <x v="5"/>
    <x v="1"/>
    <s v="Q1`21"/>
    <n v="2638976"/>
    <n v="35953"/>
  </r>
  <r>
    <n v="3"/>
    <x v="2"/>
    <s v="ZenBook Pro Duo UX581L"/>
    <x v="3"/>
    <x v="0"/>
    <x v="1"/>
    <x v="10"/>
    <s v="RTX2060"/>
    <x v="0"/>
    <s v="3840x2160+ScreenPad"/>
    <x v="1"/>
    <x v="0"/>
    <n v="269120"/>
    <s v="53_265-270"/>
    <s v="26_260-270"/>
    <x v="5"/>
    <x v="1"/>
    <s v="Q1`21"/>
    <n v="807360"/>
    <n v="10999"/>
  </r>
  <r>
    <n v="47"/>
    <x v="2"/>
    <s v="Zenbook UX325E"/>
    <x v="2"/>
    <x v="0"/>
    <x v="1"/>
    <x v="6"/>
    <s v="Int"/>
    <x v="3"/>
    <s v="1920x1080"/>
    <x v="0"/>
    <x v="0"/>
    <n v="88336"/>
    <s v="17_85-90"/>
    <s v="8_80-90"/>
    <x v="5"/>
    <x v="1"/>
    <s v="Q1`21"/>
    <n v="4151792"/>
    <n v="56564"/>
  </r>
  <r>
    <n v="6"/>
    <x v="2"/>
    <s v="Zenbook UX325J"/>
    <x v="2"/>
    <x v="0"/>
    <x v="1"/>
    <x v="5"/>
    <s v="Int"/>
    <x v="3"/>
    <s v="1920x1080"/>
    <x v="0"/>
    <x v="0"/>
    <n v="68484"/>
    <s v="13_65-70"/>
    <s v="6_60-70"/>
    <x v="4"/>
    <x v="1"/>
    <s v="Q1`21"/>
    <n v="410904"/>
    <n v="5598"/>
  </r>
  <r>
    <n v="179"/>
    <x v="2"/>
    <s v="Zenbook UX393E"/>
    <x v="2"/>
    <x v="0"/>
    <x v="1"/>
    <x v="6"/>
    <s v="Int"/>
    <x v="2"/>
    <s v="1920x1080"/>
    <x v="1"/>
    <x v="0"/>
    <n v="126023"/>
    <s v="25_125-130"/>
    <s v="12_120-130"/>
    <x v="5"/>
    <x v="1"/>
    <s v="Q1`21"/>
    <n v="22558117"/>
    <n v="307331"/>
  </r>
  <r>
    <n v="183"/>
    <x v="2"/>
    <s v="Zenbook UX425E"/>
    <x v="2"/>
    <x v="0"/>
    <x v="1"/>
    <x v="6"/>
    <s v="Int"/>
    <x v="2"/>
    <s v="1920x1080"/>
    <x v="0"/>
    <x v="0"/>
    <n v="77025"/>
    <s v="15_75-80"/>
    <s v="7_70-80"/>
    <x v="6"/>
    <x v="1"/>
    <s v="Q1`21"/>
    <n v="14095575"/>
    <n v="192038"/>
  </r>
  <r>
    <n v="2"/>
    <x v="2"/>
    <s v="Zenbook UX425J"/>
    <x v="2"/>
    <x v="0"/>
    <x v="1"/>
    <x v="5"/>
    <s v="Int"/>
    <x v="2"/>
    <s v="1920x1080"/>
    <x v="0"/>
    <x v="0"/>
    <n v="75367"/>
    <s v="15_75-80"/>
    <s v="7_70-80"/>
    <x v="6"/>
    <x v="1"/>
    <s v="Q1`21"/>
    <n v="150734"/>
    <n v="2054"/>
  </r>
  <r>
    <n v="254"/>
    <x v="2"/>
    <s v="Zenbook UX431F"/>
    <x v="2"/>
    <x v="0"/>
    <x v="1"/>
    <x v="4"/>
    <s v="Int"/>
    <x v="2"/>
    <s v="1920x1080"/>
    <x v="0"/>
    <x v="0"/>
    <n v="68201"/>
    <s v="13_65-70"/>
    <s v="6_60-70"/>
    <x v="4"/>
    <x v="1"/>
    <s v="Q1`21"/>
    <n v="17323054"/>
    <n v="236009"/>
  </r>
  <r>
    <n v="470"/>
    <x v="2"/>
    <s v="Zenbook UX434F"/>
    <x v="2"/>
    <x v="0"/>
    <x v="1"/>
    <x v="11"/>
    <s v="MX250"/>
    <x v="2"/>
    <s v="1920x1080"/>
    <x v="0"/>
    <x v="0"/>
    <n v="88764"/>
    <s v="17_85-90"/>
    <s v="8_80-90"/>
    <x v="5"/>
    <x v="1"/>
    <s v="Q1`21"/>
    <n v="41719080"/>
    <n v="568380"/>
  </r>
  <r>
    <n v="337"/>
    <x v="2"/>
    <s v="Zenbook UX435E"/>
    <x v="2"/>
    <x v="0"/>
    <x v="1"/>
    <x v="6"/>
    <s v="Int"/>
    <x v="2"/>
    <s v="1920x1080"/>
    <x v="0"/>
    <x v="0"/>
    <n v="93347"/>
    <s v="18_90-95"/>
    <s v="9_90-100"/>
    <x v="5"/>
    <x v="1"/>
    <s v="Q1`21"/>
    <n v="31457939"/>
    <n v="428582"/>
  </r>
  <r>
    <n v="42"/>
    <x v="2"/>
    <s v="Zenbook UX533F"/>
    <x v="3"/>
    <x v="0"/>
    <x v="1"/>
    <x v="4"/>
    <s v="GTX1050"/>
    <x v="0"/>
    <s v="1920x1080"/>
    <x v="0"/>
    <x v="0"/>
    <n v="105490"/>
    <s v="21_105-110"/>
    <s v="10_100-110"/>
    <x v="5"/>
    <x v="1"/>
    <s v="Q1`21"/>
    <n v="4430580"/>
    <n v="60362"/>
  </r>
  <r>
    <n v="8"/>
    <x v="3"/>
    <s v="Alienware m15 R3"/>
    <x v="3"/>
    <x v="0"/>
    <x v="1"/>
    <x v="10"/>
    <s v="RTX2060/RTX2070/RTX2080"/>
    <x v="0"/>
    <s v="1920x1080/3840x2160"/>
    <x v="0"/>
    <x v="0"/>
    <n v="215967"/>
    <s v="43_215-220"/>
    <s v="21_210-220"/>
    <x v="5"/>
    <x v="1"/>
    <s v="Q1`21"/>
    <n v="1727736"/>
    <n v="23539"/>
  </r>
  <r>
    <n v="1580"/>
    <x v="3"/>
    <s v="Inspiron 3501"/>
    <x v="0"/>
    <x v="0"/>
    <x v="1"/>
    <x v="5"/>
    <s v="Int"/>
    <x v="0"/>
    <s v="1920x1080"/>
    <x v="0"/>
    <x v="0"/>
    <n v="40278"/>
    <s v="8_40-45"/>
    <s v="4_40-50"/>
    <x v="1"/>
    <x v="1"/>
    <s v="Q1`21"/>
    <n v="63639240"/>
    <n v="867020"/>
  </r>
  <r>
    <n v="502"/>
    <x v="3"/>
    <s v="Inspiron 3583"/>
    <x v="1"/>
    <x v="0"/>
    <x v="1"/>
    <x v="4"/>
    <s v="Int/520"/>
    <x v="0"/>
    <s v="1920x1080"/>
    <x v="0"/>
    <x v="0"/>
    <n v="40857"/>
    <s v="8_40-45"/>
    <s v="4_40-50"/>
    <x v="1"/>
    <x v="1"/>
    <s v="Q1`21"/>
    <n v="20510214"/>
    <n v="279431"/>
  </r>
  <r>
    <n v="1267"/>
    <x v="3"/>
    <s v="Inspiron 3793"/>
    <x v="1"/>
    <x v="0"/>
    <x v="1"/>
    <x v="5"/>
    <s v="Int/MX230/MX250"/>
    <x v="1"/>
    <s v="1920x1080"/>
    <x v="0"/>
    <x v="0"/>
    <n v="62062"/>
    <s v="12_60-65"/>
    <s v="6_60-70"/>
    <x v="4"/>
    <x v="1"/>
    <s v="Q1`21"/>
    <n v="78632554"/>
    <n v="1071288"/>
  </r>
  <r>
    <n v="11"/>
    <x v="3"/>
    <s v="Inspiron 5405"/>
    <x v="2"/>
    <x v="0"/>
    <x v="0"/>
    <x v="8"/>
    <s v="Int"/>
    <x v="2"/>
    <s v="1920x1080"/>
    <x v="0"/>
    <x v="0"/>
    <n v="58000"/>
    <s v="11_55-60"/>
    <s v="5_50-60"/>
    <x v="2"/>
    <x v="1"/>
    <s v="Q1`21"/>
    <n v="638000"/>
    <n v="8692"/>
  </r>
  <r>
    <n v="42"/>
    <x v="3"/>
    <s v="Inspiron 7400"/>
    <x v="2"/>
    <x v="0"/>
    <x v="1"/>
    <x v="6"/>
    <s v="Int/MX350"/>
    <x v="2"/>
    <s v="2560x1600"/>
    <x v="0"/>
    <x v="0"/>
    <n v="107655"/>
    <s v="21_105-110"/>
    <s v="10_100-110"/>
    <x v="5"/>
    <x v="1"/>
    <s v="Q1`21"/>
    <n v="4521510"/>
    <n v="61601"/>
  </r>
  <r>
    <n v="690"/>
    <x v="3"/>
    <s v="Inspiron G3 15-3500"/>
    <x v="3"/>
    <x v="0"/>
    <x v="1"/>
    <x v="10"/>
    <s v="GTX1650/GTX1650/RTX2060"/>
    <x v="0"/>
    <s v="1920x1080"/>
    <x v="0"/>
    <x v="0"/>
    <n v="93195"/>
    <s v="18_90-95"/>
    <s v="9_90-100"/>
    <x v="5"/>
    <x v="1"/>
    <s v="Q1`21"/>
    <n v="64304550"/>
    <n v="876084"/>
  </r>
  <r>
    <n v="2"/>
    <x v="3"/>
    <s v="Inspiron G3 15-3590"/>
    <x v="3"/>
    <x v="0"/>
    <x v="1"/>
    <x v="9"/>
    <s v="GTX1650/GTX1660"/>
    <x v="0"/>
    <s v="1920x1080"/>
    <x v="0"/>
    <x v="0"/>
    <n v="90435"/>
    <s v="18_90-95"/>
    <s v="9_90-100"/>
    <x v="5"/>
    <x v="1"/>
    <s v="Q1`21"/>
    <n v="180870"/>
    <n v="2464"/>
  </r>
  <r>
    <n v="196"/>
    <x v="3"/>
    <s v="Inspiron G5 15-5500"/>
    <x v="3"/>
    <x v="0"/>
    <x v="1"/>
    <x v="10"/>
    <s v="GTX1650/RTX2060/RTX2070"/>
    <x v="0"/>
    <s v="1920x1080"/>
    <x v="0"/>
    <x v="0"/>
    <n v="101729"/>
    <s v="20_100-105"/>
    <s v="10_100-110"/>
    <x v="5"/>
    <x v="1"/>
    <s v="Q1`21"/>
    <n v="19938884"/>
    <n v="271647"/>
  </r>
  <r>
    <n v="46"/>
    <x v="3"/>
    <s v="Inspiron G5 15-5590"/>
    <x v="3"/>
    <x v="0"/>
    <x v="1"/>
    <x v="9"/>
    <s v="GTX1660/RTX2060/RTX2070"/>
    <x v="0"/>
    <s v="1920x1080"/>
    <x v="0"/>
    <x v="0"/>
    <n v="102561"/>
    <s v="20_100-105"/>
    <s v="10_100-110"/>
    <x v="5"/>
    <x v="1"/>
    <s v="Q1`21"/>
    <n v="4717806"/>
    <n v="64275"/>
  </r>
  <r>
    <n v="13"/>
    <x v="3"/>
    <s v="Inspiron G7 15-7590"/>
    <x v="3"/>
    <x v="0"/>
    <x v="1"/>
    <x v="9"/>
    <s v="GTX1050/GTX1650"/>
    <x v="0"/>
    <s v="1920x1080"/>
    <x v="0"/>
    <x v="0"/>
    <n v="180890"/>
    <s v="36_180-185"/>
    <s v="18_180-190"/>
    <x v="5"/>
    <x v="1"/>
    <s v="Q1`21"/>
    <n v="2351570"/>
    <n v="32038"/>
  </r>
  <r>
    <n v="118"/>
    <x v="3"/>
    <s v="Inspiron G7 17-7700"/>
    <x v="3"/>
    <x v="0"/>
    <x v="1"/>
    <x v="10"/>
    <s v="GTX1660/RTX2060/RTX2070"/>
    <x v="1"/>
    <s v="1920x1080"/>
    <x v="0"/>
    <x v="0"/>
    <n v="148082"/>
    <s v="29_145-150"/>
    <s v="14_140-150"/>
    <x v="5"/>
    <x v="1"/>
    <s v="Q1`21"/>
    <n v="17473676"/>
    <n v="238061"/>
  </r>
  <r>
    <n v="354"/>
    <x v="3"/>
    <s v="Latitude 3190"/>
    <x v="4"/>
    <x v="1"/>
    <x v="1"/>
    <x v="2"/>
    <s v="Int"/>
    <x v="4"/>
    <s v="1366x768"/>
    <x v="1"/>
    <x v="1"/>
    <n v="29990"/>
    <s v="5_25-30"/>
    <s v="2_20-30"/>
    <x v="0"/>
    <x v="1"/>
    <s v="Q1`21"/>
    <n v="10616460"/>
    <n v="144638"/>
  </r>
  <r>
    <n v="134"/>
    <x v="3"/>
    <s v="Latitude 3301"/>
    <x v="2"/>
    <x v="1"/>
    <x v="1"/>
    <x v="4"/>
    <s v="Int"/>
    <x v="3"/>
    <s v="1920x1080"/>
    <x v="0"/>
    <x v="0"/>
    <n v="74146"/>
    <s v="14_70-75"/>
    <s v="7_70-80"/>
    <x v="6"/>
    <x v="1"/>
    <s v="Q1`21"/>
    <n v="9935564"/>
    <n v="135362"/>
  </r>
  <r>
    <n v="327"/>
    <x v="3"/>
    <s v="Latitude 3410"/>
    <x v="2"/>
    <x v="1"/>
    <x v="1"/>
    <x v="11"/>
    <s v="Int"/>
    <x v="2"/>
    <s v="1920x1080"/>
    <x v="0"/>
    <x v="0"/>
    <n v="62447"/>
    <s v="12_60-65"/>
    <s v="6_60-70"/>
    <x v="4"/>
    <x v="1"/>
    <s v="Q1`21"/>
    <n v="20420169"/>
    <n v="278204"/>
  </r>
  <r>
    <n v="301"/>
    <x v="3"/>
    <s v="Latitude 3510"/>
    <x v="1"/>
    <x v="1"/>
    <x v="1"/>
    <x v="11"/>
    <s v="Int/RX640"/>
    <x v="0"/>
    <s v="1920x1080"/>
    <x v="0"/>
    <x v="0"/>
    <n v="66883"/>
    <s v="13_65-70"/>
    <s v="6_60-70"/>
    <x v="4"/>
    <x v="1"/>
    <s v="Q1`21"/>
    <n v="20131783"/>
    <n v="274275"/>
  </r>
  <r>
    <n v="112"/>
    <x v="3"/>
    <s v="Latitude 5310"/>
    <x v="2"/>
    <x v="1"/>
    <x v="1"/>
    <x v="11"/>
    <s v="Int"/>
    <x v="3"/>
    <s v="1920x1080"/>
    <x v="0"/>
    <x v="0"/>
    <n v="96069"/>
    <s v="19_95-100"/>
    <s v="9_90-100"/>
    <x v="5"/>
    <x v="1"/>
    <s v="Q1`21"/>
    <n v="10759728"/>
    <n v="146590"/>
  </r>
  <r>
    <n v="40"/>
    <x v="3"/>
    <s v="Latitude 5310 2-in-1"/>
    <x v="2"/>
    <x v="1"/>
    <x v="1"/>
    <x v="11"/>
    <s v="Int"/>
    <x v="3"/>
    <s v="1920x1080"/>
    <x v="1"/>
    <x v="0"/>
    <n v="104720"/>
    <s v="20_100-105"/>
    <s v="10_100-110"/>
    <x v="5"/>
    <x v="1"/>
    <s v="Q1`21"/>
    <n v="4188800"/>
    <n v="57068"/>
  </r>
  <r>
    <n v="19"/>
    <x v="3"/>
    <s v="Latitude 5320"/>
    <x v="2"/>
    <x v="1"/>
    <x v="1"/>
    <x v="6"/>
    <s v="Int"/>
    <x v="3"/>
    <s v="1920x1080"/>
    <x v="0"/>
    <x v="0"/>
    <n v="64340"/>
    <s v="12_60-65"/>
    <s v="6_60-70"/>
    <x v="4"/>
    <x v="1"/>
    <s v="Q1`21"/>
    <n v="1222460"/>
    <n v="16655"/>
  </r>
  <r>
    <n v="28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1"/>
    <s v="Q1`21"/>
    <n v="3161452"/>
    <n v="43072"/>
  </r>
  <r>
    <n v="439"/>
    <x v="3"/>
    <s v="Latitude 5410"/>
    <x v="2"/>
    <x v="1"/>
    <x v="1"/>
    <x v="11"/>
    <s v="Int"/>
    <x v="2"/>
    <s v="1920x1080"/>
    <x v="0"/>
    <x v="0"/>
    <n v="85158"/>
    <s v="17_85-90"/>
    <s v="8_80-90"/>
    <x v="5"/>
    <x v="1"/>
    <s v="Q1`21"/>
    <n v="37384362"/>
    <n v="509324"/>
  </r>
  <r>
    <n v="108"/>
    <x v="3"/>
    <s v="Latitude 5411"/>
    <x v="2"/>
    <x v="1"/>
    <x v="1"/>
    <x v="10"/>
    <s v="Int/MX250"/>
    <x v="2"/>
    <s v="1920x1080"/>
    <x v="0"/>
    <x v="0"/>
    <n v="93370"/>
    <s v="18_90-95"/>
    <s v="9_90-100"/>
    <x v="5"/>
    <x v="1"/>
    <s v="Q1`21"/>
    <n v="10083960"/>
    <n v="137384"/>
  </r>
  <r>
    <n v="4"/>
    <x v="3"/>
    <s v="Latitude 5501"/>
    <x v="0"/>
    <x v="1"/>
    <x v="1"/>
    <x v="9"/>
    <s v="Int"/>
    <x v="0"/>
    <s v="1920x1080"/>
    <x v="0"/>
    <x v="0"/>
    <n v="79702"/>
    <s v="15_75-80"/>
    <s v="7_70-80"/>
    <x v="6"/>
    <x v="1"/>
    <s v="Q1`21"/>
    <n v="318808"/>
    <n v="4343"/>
  </r>
  <r>
    <n v="148"/>
    <x v="3"/>
    <s v="Latitude 5510"/>
    <x v="0"/>
    <x v="1"/>
    <x v="1"/>
    <x v="11"/>
    <s v="Int"/>
    <x v="0"/>
    <s v="1920x1080"/>
    <x v="0"/>
    <x v="0"/>
    <n v="88636"/>
    <s v="17_85-90"/>
    <s v="8_80-90"/>
    <x v="5"/>
    <x v="1"/>
    <s v="Q1`21"/>
    <n v="13118128"/>
    <n v="178721"/>
  </r>
  <r>
    <n v="245"/>
    <x v="3"/>
    <s v="Latitude 5511"/>
    <x v="0"/>
    <x v="1"/>
    <x v="1"/>
    <x v="11"/>
    <s v="Int"/>
    <x v="0"/>
    <s v="1920x1080"/>
    <x v="0"/>
    <x v="0"/>
    <n v="90725"/>
    <s v="18_90-95"/>
    <s v="9_90-100"/>
    <x v="5"/>
    <x v="1"/>
    <s v="Q1`21"/>
    <n v="22227625"/>
    <n v="302829"/>
  </r>
  <r>
    <n v="2"/>
    <x v="3"/>
    <s v="Latitude 5520"/>
    <x v="1"/>
    <x v="1"/>
    <x v="1"/>
    <x v="6"/>
    <s v="MX450"/>
    <x v="0"/>
    <s v="1920x1080"/>
    <x v="0"/>
    <x v="0"/>
    <n v="97160"/>
    <s v="19_95-100"/>
    <s v="9_90-100"/>
    <x v="5"/>
    <x v="1"/>
    <s v="Q1`21"/>
    <n v="194320"/>
    <n v="2647"/>
  </r>
  <r>
    <n v="87"/>
    <x v="3"/>
    <s v="Latitude 7310"/>
    <x v="2"/>
    <x v="1"/>
    <x v="1"/>
    <x v="11"/>
    <s v="Int"/>
    <x v="3"/>
    <s v="1920x1080"/>
    <x v="0"/>
    <x v="0"/>
    <n v="108486"/>
    <s v="21_105-110"/>
    <s v="10_100-110"/>
    <x v="5"/>
    <x v="1"/>
    <s v="Q1`21"/>
    <n v="9438282"/>
    <n v="128587"/>
  </r>
  <r>
    <n v="199"/>
    <x v="3"/>
    <s v="Latitude 7410"/>
    <x v="2"/>
    <x v="1"/>
    <x v="1"/>
    <x v="11"/>
    <s v="Int"/>
    <x v="2"/>
    <s v="1920x1080/3840x2160"/>
    <x v="0"/>
    <x v="0"/>
    <n v="104817"/>
    <s v="20_100-105"/>
    <s v="10_100-110"/>
    <x v="5"/>
    <x v="1"/>
    <s v="Q1`21"/>
    <n v="20858583"/>
    <n v="284177"/>
  </r>
  <r>
    <n v="6"/>
    <x v="3"/>
    <s v="Latitude 7410 2-in-1"/>
    <x v="2"/>
    <x v="1"/>
    <x v="1"/>
    <x v="11"/>
    <s v="Int"/>
    <x v="2"/>
    <s v="1920x1080"/>
    <x v="1"/>
    <x v="0"/>
    <n v="134000"/>
    <s v="26_130-135"/>
    <s v="13_130-140"/>
    <x v="5"/>
    <x v="1"/>
    <s v="Q1`21"/>
    <n v="804000"/>
    <n v="10954"/>
  </r>
  <r>
    <n v="7"/>
    <x v="3"/>
    <s v="Latitude 9510 2-in-1"/>
    <x v="0"/>
    <x v="1"/>
    <x v="1"/>
    <x v="11"/>
    <s v="Int"/>
    <x v="0"/>
    <s v="1920x1080"/>
    <x v="1"/>
    <x v="0"/>
    <n v="170907"/>
    <s v="34_170-175"/>
    <s v="17_170-180"/>
    <x v="5"/>
    <x v="1"/>
    <s v="Q1`21"/>
    <n v="1196349"/>
    <n v="16299"/>
  </r>
  <r>
    <n v="9"/>
    <x v="3"/>
    <s v="Latitude E7424"/>
    <x v="2"/>
    <x v="1"/>
    <x v="1"/>
    <x v="15"/>
    <s v="Int"/>
    <x v="2"/>
    <s v="1920x1080"/>
    <x v="1"/>
    <x v="0"/>
    <n v="332078"/>
    <s v="66_330-335"/>
    <s v="33_330-340"/>
    <x v="5"/>
    <x v="1"/>
    <s v="Q1`21"/>
    <n v="2988702"/>
    <n v="40718"/>
  </r>
  <r>
    <n v="2"/>
    <x v="3"/>
    <s v="Precision 3550"/>
    <x v="5"/>
    <x v="1"/>
    <x v="1"/>
    <x v="10"/>
    <s v="Quadro P520"/>
    <x v="0"/>
    <s v="1920x1080"/>
    <x v="0"/>
    <x v="0"/>
    <n v="110961"/>
    <s v="22_110-115"/>
    <s v="11_110-120"/>
    <x v="5"/>
    <x v="1"/>
    <s v="Q1`21"/>
    <n v="221922"/>
    <n v="3023"/>
  </r>
  <r>
    <n v="25"/>
    <x v="3"/>
    <s v="Precision 3551"/>
    <x v="5"/>
    <x v="1"/>
    <x v="1"/>
    <x v="10"/>
    <s v="Quadro P620"/>
    <x v="0"/>
    <s v="1920x1080"/>
    <x v="0"/>
    <x v="0"/>
    <n v="133612"/>
    <s v="26_130-135"/>
    <s v="13_130-140"/>
    <x v="5"/>
    <x v="1"/>
    <s v="Q1`21"/>
    <n v="3340300"/>
    <n v="45508"/>
  </r>
  <r>
    <n v="4"/>
    <x v="3"/>
    <s v="Precision 5540"/>
    <x v="5"/>
    <x v="1"/>
    <x v="1"/>
    <x v="9"/>
    <s v="Quadro T1000/T2000"/>
    <x v="0"/>
    <s v="1920x1080/3840x2160"/>
    <x v="0"/>
    <x v="0"/>
    <n v="219828"/>
    <s v="43_215-220"/>
    <s v="21_210-220"/>
    <x v="5"/>
    <x v="1"/>
    <s v="Q1`21"/>
    <n v="879312"/>
    <n v="11980"/>
  </r>
  <r>
    <n v="38"/>
    <x v="3"/>
    <s v="Precision 5550"/>
    <x v="5"/>
    <x v="1"/>
    <x v="1"/>
    <x v="10"/>
    <s v="Quadro T1000/T2000"/>
    <x v="0"/>
    <s v="1920x1280"/>
    <x v="0"/>
    <x v="0"/>
    <n v="235408"/>
    <s v="47_235-240"/>
    <s v="23_230-240"/>
    <x v="5"/>
    <x v="1"/>
    <s v="Q1`21"/>
    <n v="8945504"/>
    <n v="121873"/>
  </r>
  <r>
    <n v="4"/>
    <x v="3"/>
    <s v="Precision 5750"/>
    <x v="5"/>
    <x v="1"/>
    <x v="1"/>
    <x v="10"/>
    <s v="Quadro RTX3000"/>
    <x v="0"/>
    <s v="1920x1280/3840x2400"/>
    <x v="0"/>
    <x v="0"/>
    <n v="272960"/>
    <s v="54_270-275"/>
    <s v="27_270-280"/>
    <x v="5"/>
    <x v="1"/>
    <s v="Q1`21"/>
    <n v="1091840"/>
    <n v="14875"/>
  </r>
  <r>
    <n v="34"/>
    <x v="3"/>
    <s v="Precision 7550"/>
    <x v="5"/>
    <x v="1"/>
    <x v="1"/>
    <x v="10"/>
    <s v="Quadro RTX4000/RTX5000"/>
    <x v="0"/>
    <s v="1920x1080/3840x2160"/>
    <x v="0"/>
    <x v="0"/>
    <n v="255420"/>
    <s v="51_255-260"/>
    <s v="25_250-260"/>
    <x v="5"/>
    <x v="1"/>
    <s v="Q1`21"/>
    <n v="8684280"/>
    <n v="118314"/>
  </r>
  <r>
    <n v="9"/>
    <x v="3"/>
    <s v="Precision 7750"/>
    <x v="5"/>
    <x v="1"/>
    <x v="1"/>
    <x v="10"/>
    <s v="RTX3000/RTX4000"/>
    <x v="1"/>
    <s v="3840x2160"/>
    <x v="0"/>
    <x v="0"/>
    <n v="295099"/>
    <s v="59_295-300"/>
    <s v="29_290-300"/>
    <x v="5"/>
    <x v="1"/>
    <s v="Q1`21"/>
    <n v="2655891"/>
    <n v="36184"/>
  </r>
  <r>
    <n v="13"/>
    <x v="3"/>
    <s v="Vostro 3401"/>
    <x v="2"/>
    <x v="1"/>
    <x v="1"/>
    <x v="5"/>
    <s v="Int"/>
    <x v="2"/>
    <s v="1920x1080"/>
    <x v="0"/>
    <x v="0"/>
    <n v="48145"/>
    <s v="9_45-50"/>
    <s v="4_40-50"/>
    <x v="1"/>
    <x v="1"/>
    <s v="Q1`21"/>
    <n v="625885"/>
    <n v="8527"/>
  </r>
  <r>
    <n v="41"/>
    <x v="3"/>
    <s v="Vostro 3501"/>
    <x v="0"/>
    <x v="1"/>
    <x v="1"/>
    <x v="5"/>
    <s v="Int"/>
    <x v="0"/>
    <s v="1920x1080"/>
    <x v="0"/>
    <x v="0"/>
    <n v="54263"/>
    <s v="10_50-55"/>
    <s v="5_50-60"/>
    <x v="2"/>
    <x v="1"/>
    <s v="Q1`21"/>
    <n v="2224783"/>
    <n v="30310"/>
  </r>
  <r>
    <n v="3"/>
    <x v="3"/>
    <s v="Vostro 3590"/>
    <x v="0"/>
    <x v="1"/>
    <x v="1"/>
    <x v="11"/>
    <s v="Int"/>
    <x v="0"/>
    <s v="1920x1080"/>
    <x v="0"/>
    <x v="0"/>
    <n v="41990"/>
    <s v="8_40-45"/>
    <s v="4_40-50"/>
    <x v="1"/>
    <x v="1"/>
    <s v="Q1`21"/>
    <n v="125970"/>
    <n v="1716"/>
  </r>
  <r>
    <n v="36"/>
    <x v="3"/>
    <s v="Vostro 3591"/>
    <x v="0"/>
    <x v="1"/>
    <x v="1"/>
    <x v="5"/>
    <s v="Int"/>
    <x v="0"/>
    <s v="1920x1080"/>
    <x v="0"/>
    <x v="0"/>
    <n v="52559"/>
    <s v="10_50-55"/>
    <s v="5_50-60"/>
    <x v="2"/>
    <x v="1"/>
    <s v="Q1`21"/>
    <n v="1892124"/>
    <n v="25778"/>
  </r>
  <r>
    <n v="38"/>
    <x v="3"/>
    <s v="Vostro 5301"/>
    <x v="2"/>
    <x v="1"/>
    <x v="1"/>
    <x v="6"/>
    <s v="Int"/>
    <x v="3"/>
    <s v="1920x1080"/>
    <x v="0"/>
    <x v="0"/>
    <n v="72137"/>
    <s v="14_70-75"/>
    <s v="7_70-80"/>
    <x v="6"/>
    <x v="1"/>
    <s v="Q1`21"/>
    <n v="2741206"/>
    <n v="37346"/>
  </r>
  <r>
    <n v="9"/>
    <x v="3"/>
    <s v="Vostro 5391"/>
    <x v="2"/>
    <x v="1"/>
    <x v="1"/>
    <x v="11"/>
    <s v="Int/MX230"/>
    <x v="3"/>
    <s v="1920x1080"/>
    <x v="0"/>
    <x v="0"/>
    <n v="62780"/>
    <s v="12_60-65"/>
    <s v="6_60-70"/>
    <x v="4"/>
    <x v="1"/>
    <s v="Q1`21"/>
    <n v="565020"/>
    <n v="7698"/>
  </r>
  <r>
    <n v="161"/>
    <x v="3"/>
    <s v="Vostro 5401"/>
    <x v="2"/>
    <x v="1"/>
    <x v="1"/>
    <x v="5"/>
    <s v="Int"/>
    <x v="2"/>
    <s v="1920x1080"/>
    <x v="0"/>
    <x v="0"/>
    <n v="62313"/>
    <s v="12_60-65"/>
    <s v="6_60-70"/>
    <x v="4"/>
    <x v="1"/>
    <s v="Q1`21"/>
    <n v="10032393"/>
    <n v="136681"/>
  </r>
  <r>
    <n v="55"/>
    <x v="3"/>
    <s v="Vostro 5501"/>
    <x v="0"/>
    <x v="1"/>
    <x v="1"/>
    <x v="5"/>
    <s v="Int"/>
    <x v="0"/>
    <s v="1920x1080"/>
    <x v="0"/>
    <x v="0"/>
    <n v="74210"/>
    <s v="14_70-75"/>
    <s v="7_70-80"/>
    <x v="6"/>
    <x v="1"/>
    <s v="Q1`21"/>
    <n v="4081550"/>
    <n v="55607"/>
  </r>
  <r>
    <n v="36"/>
    <x v="3"/>
    <s v="Vostro 7500"/>
    <x v="3"/>
    <x v="1"/>
    <x v="1"/>
    <x v="10"/>
    <s v="GTX1650"/>
    <x v="0"/>
    <s v="1920x1080"/>
    <x v="0"/>
    <x v="0"/>
    <n v="105732"/>
    <s v="21_105-110"/>
    <s v="10_100-110"/>
    <x v="5"/>
    <x v="1"/>
    <s v="Q1`21"/>
    <n v="3806352"/>
    <n v="51858"/>
  </r>
  <r>
    <n v="27"/>
    <x v="3"/>
    <s v="Vostro 7590"/>
    <x v="3"/>
    <x v="1"/>
    <x v="1"/>
    <x v="9"/>
    <s v="GTX1650"/>
    <x v="0"/>
    <s v="1920x1080"/>
    <x v="0"/>
    <x v="0"/>
    <n v="88372"/>
    <s v="17_85-90"/>
    <s v="8_80-90"/>
    <x v="5"/>
    <x v="1"/>
    <s v="Q1`21"/>
    <n v="2386044"/>
    <n v="32507"/>
  </r>
  <r>
    <n v="13"/>
    <x v="3"/>
    <s v="XPS 13 7390"/>
    <x v="2"/>
    <x v="0"/>
    <x v="1"/>
    <x v="11"/>
    <s v="Int"/>
    <x v="3"/>
    <s v="1920x1080/3840x2160"/>
    <x v="1"/>
    <x v="0"/>
    <n v="119004"/>
    <s v="23_115-120"/>
    <s v="11_110-120"/>
    <x v="5"/>
    <x v="1"/>
    <s v="Q1`21"/>
    <n v="1547052"/>
    <n v="21077"/>
  </r>
  <r>
    <n v="2"/>
    <x v="3"/>
    <s v="XPS 13 7390 2-in-1"/>
    <x v="2"/>
    <x v="0"/>
    <x v="1"/>
    <x v="5"/>
    <s v="Int"/>
    <x v="3"/>
    <s v="1920x1080/1920x1200/3840x2160/3840x2400"/>
    <x v="1"/>
    <x v="0"/>
    <n v="133230"/>
    <s v="26_130-135"/>
    <s v="13_130-140"/>
    <x v="5"/>
    <x v="1"/>
    <s v="Q1`21"/>
    <n v="266460"/>
    <n v="3630"/>
  </r>
  <r>
    <n v="25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1"/>
    <s v="Q1`21"/>
    <n v="3192000"/>
    <n v="43488"/>
  </r>
  <r>
    <n v="6"/>
    <x v="3"/>
    <s v="XPS 13 9300"/>
    <x v="2"/>
    <x v="0"/>
    <x v="1"/>
    <x v="5"/>
    <s v="Int"/>
    <x v="3"/>
    <s v="1920x1080/1920x1200/3840x2400"/>
    <x v="1"/>
    <x v="0"/>
    <n v="142416"/>
    <s v="28_140-145"/>
    <s v="14_140-150"/>
    <x v="5"/>
    <x v="1"/>
    <s v="Q1`21"/>
    <n v="854496"/>
    <n v="11642"/>
  </r>
  <r>
    <n v="40"/>
    <x v="3"/>
    <s v="XPS 13 9310"/>
    <x v="2"/>
    <x v="0"/>
    <x v="1"/>
    <x v="6"/>
    <s v="Int"/>
    <x v="3"/>
    <s v="1920x1080/1920x1200/3840x2400"/>
    <x v="0"/>
    <x v="0"/>
    <n v="159243"/>
    <s v="31_155-160"/>
    <s v="15_150-160"/>
    <x v="5"/>
    <x v="1"/>
    <s v="Q1`21"/>
    <n v="6369720"/>
    <n v="86781"/>
  </r>
  <r>
    <n v="78"/>
    <x v="3"/>
    <s v="XPS 13 9310 2-in-1"/>
    <x v="2"/>
    <x v="0"/>
    <x v="1"/>
    <x v="6"/>
    <s v="Int"/>
    <x v="3"/>
    <s v="1920x1200/3840x2400"/>
    <x v="1"/>
    <x v="0"/>
    <n v="166824"/>
    <s v="33_165-170"/>
    <s v="16_160-170"/>
    <x v="5"/>
    <x v="1"/>
    <s v="Q1`21"/>
    <n v="13012272"/>
    <n v="177279"/>
  </r>
  <r>
    <n v="2"/>
    <x v="3"/>
    <s v="XPS 15 7590"/>
    <x v="3"/>
    <x v="0"/>
    <x v="1"/>
    <x v="9"/>
    <s v="GTX1050/GTX1650"/>
    <x v="0"/>
    <s v="1920x1080/3840x2160"/>
    <x v="0"/>
    <x v="0"/>
    <n v="139540"/>
    <s v="27_135-140"/>
    <s v="13_130-140"/>
    <x v="5"/>
    <x v="1"/>
    <s v="Q1`21"/>
    <n v="279080"/>
    <n v="3802"/>
  </r>
  <r>
    <n v="67"/>
    <x v="3"/>
    <s v="XPS 15 9500"/>
    <x v="3"/>
    <x v="0"/>
    <x v="1"/>
    <x v="10"/>
    <s v="GTX1650"/>
    <x v="0"/>
    <s v="1920x1080/3840x2400"/>
    <x v="1"/>
    <x v="0"/>
    <n v="186784"/>
    <s v="37_185-190"/>
    <s v="18_180-190"/>
    <x v="5"/>
    <x v="1"/>
    <s v="Q1`21"/>
    <n v="12514528"/>
    <n v="170498"/>
  </r>
  <r>
    <n v="38"/>
    <x v="3"/>
    <s v="XPS 17 9700"/>
    <x v="3"/>
    <x v="0"/>
    <x v="1"/>
    <x v="10"/>
    <s v="RTX2060"/>
    <x v="0"/>
    <s v="3840x2400"/>
    <x v="0"/>
    <x v="0"/>
    <n v="244964"/>
    <s v="48_240-245"/>
    <s v="24_240-250"/>
    <x v="5"/>
    <x v="1"/>
    <s v="Q1`21"/>
    <n v="9308632"/>
    <n v="126821"/>
  </r>
  <r>
    <n v="47"/>
    <x v="4"/>
    <s v="340S G7"/>
    <x v="2"/>
    <x v="1"/>
    <x v="1"/>
    <x v="5"/>
    <s v="Int"/>
    <x v="2"/>
    <s v="1920x1080"/>
    <x v="0"/>
    <x v="0"/>
    <n v="59330"/>
    <s v="11_55-60"/>
    <s v="5_50-60"/>
    <x v="2"/>
    <x v="1"/>
    <s v="Q1`21"/>
    <n v="2788510"/>
    <n v="37991"/>
  </r>
  <r>
    <n v="64"/>
    <x v="4"/>
    <s v="Elite Dragonfly x360 13"/>
    <x v="2"/>
    <x v="1"/>
    <x v="1"/>
    <x v="4"/>
    <s v="Int"/>
    <x v="3"/>
    <s v="1920x1080"/>
    <x v="1"/>
    <x v="0"/>
    <n v="158720"/>
    <s v="31_155-160"/>
    <s v="15_150-160"/>
    <x v="5"/>
    <x v="1"/>
    <s v="Q1`21"/>
    <n v="10158080"/>
    <n v="138393"/>
  </r>
  <r>
    <n v="6"/>
    <x v="4"/>
    <s v="Elitebook 735 G6"/>
    <x v="2"/>
    <x v="1"/>
    <x v="0"/>
    <x v="1"/>
    <s v="Int"/>
    <x v="3"/>
    <s v="1920x1080"/>
    <x v="0"/>
    <x v="0"/>
    <n v="93342"/>
    <s v="18_90-95"/>
    <s v="9_90-100"/>
    <x v="5"/>
    <x v="1"/>
    <s v="Q1`21"/>
    <n v="560052"/>
    <n v="7630"/>
  </r>
  <r>
    <n v="10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1"/>
    <s v="Q1`21"/>
    <n v="939930"/>
    <n v="12806"/>
  </r>
  <r>
    <n v="16"/>
    <x v="4"/>
    <s v="EliteBook 830 G6"/>
    <x v="2"/>
    <x v="1"/>
    <x v="1"/>
    <x v="4"/>
    <s v="Int"/>
    <x v="3"/>
    <s v="1920x1080"/>
    <x v="0"/>
    <x v="0"/>
    <n v="81223"/>
    <s v="16_80-85"/>
    <s v="8_80-90"/>
    <x v="5"/>
    <x v="1"/>
    <s v="Q1`21"/>
    <n v="1299568"/>
    <n v="17705"/>
  </r>
  <r>
    <n v="279"/>
    <x v="4"/>
    <s v="EliteBook 830 G7"/>
    <x v="2"/>
    <x v="1"/>
    <x v="1"/>
    <x v="11"/>
    <s v="Int"/>
    <x v="3"/>
    <s v="1920x1080"/>
    <x v="0"/>
    <x v="0"/>
    <n v="110583"/>
    <s v="22_110-115"/>
    <s v="11_110-120"/>
    <x v="5"/>
    <x v="1"/>
    <s v="Q1`21"/>
    <n v="30852657"/>
    <n v="420336"/>
  </r>
  <r>
    <n v="182"/>
    <x v="4"/>
    <s v="EliteBook 835 G7"/>
    <x v="2"/>
    <x v="1"/>
    <x v="0"/>
    <x v="7"/>
    <s v="Int"/>
    <x v="3"/>
    <s v="1920x1080"/>
    <x v="0"/>
    <x v="0"/>
    <n v="113999"/>
    <s v="22_110-115"/>
    <s v="11_110-120"/>
    <x v="5"/>
    <x v="1"/>
    <s v="Q1`21"/>
    <n v="20747818"/>
    <n v="282668"/>
  </r>
  <r>
    <n v="6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1"/>
    <s v="Q1`21"/>
    <n v="566628"/>
    <n v="7720"/>
  </r>
  <r>
    <n v="1797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1"/>
    <s v="Q1`21"/>
    <n v="206653203"/>
    <n v="2815439"/>
  </r>
  <r>
    <n v="126"/>
    <x v="4"/>
    <s v="EliteBook 845 G7"/>
    <x v="2"/>
    <x v="1"/>
    <x v="0"/>
    <x v="7"/>
    <s v="Int"/>
    <x v="2"/>
    <s v="1920x1080"/>
    <x v="0"/>
    <x v="0"/>
    <n v="87380"/>
    <s v="17_85-90"/>
    <s v="8_80-90"/>
    <x v="5"/>
    <x v="1"/>
    <s v="Q1`21"/>
    <n v="11009880"/>
    <n v="149998"/>
  </r>
  <r>
    <n v="1"/>
    <x v="4"/>
    <s v="EliteBook 850 G5"/>
    <x v="1"/>
    <x v="1"/>
    <x v="1"/>
    <x v="15"/>
    <s v="Int/RX540"/>
    <x v="0"/>
    <s v="1920x1080/3840x2160"/>
    <x v="0"/>
    <x v="0"/>
    <n v="91300"/>
    <s v="18_90-95"/>
    <s v="9_90-100"/>
    <x v="5"/>
    <x v="1"/>
    <s v="Q1`21"/>
    <n v="91300"/>
    <n v="1244"/>
  </r>
  <r>
    <n v="307"/>
    <x v="4"/>
    <s v="EliteBook 850 G7"/>
    <x v="1"/>
    <x v="1"/>
    <x v="1"/>
    <x v="11"/>
    <s v="Int/MX230"/>
    <x v="0"/>
    <s v="1920x1080"/>
    <x v="0"/>
    <x v="0"/>
    <n v="122186"/>
    <s v="24_120-125"/>
    <s v="12_120-130"/>
    <x v="5"/>
    <x v="1"/>
    <s v="Q1`21"/>
    <n v="37511102"/>
    <n v="511050"/>
  </r>
  <r>
    <n v="67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1"/>
    <s v="Q1`21"/>
    <n v="5882265"/>
    <n v="80140"/>
  </r>
  <r>
    <n v="1"/>
    <x v="4"/>
    <s v="EliteBook x360 1030 G3"/>
    <x v="2"/>
    <x v="1"/>
    <x v="1"/>
    <x v="15"/>
    <s v="Int"/>
    <x v="3"/>
    <s v="1920x1080"/>
    <x v="1"/>
    <x v="0"/>
    <n v="126450"/>
    <s v="25_125-130"/>
    <s v="12_120-130"/>
    <x v="5"/>
    <x v="1"/>
    <s v="Q1`21"/>
    <n v="126450"/>
    <n v="1723"/>
  </r>
  <r>
    <n v="7"/>
    <x v="4"/>
    <s v="EliteBook x360 1030 G4"/>
    <x v="2"/>
    <x v="1"/>
    <x v="1"/>
    <x v="4"/>
    <s v="Int"/>
    <x v="3"/>
    <s v="1920x1080"/>
    <x v="1"/>
    <x v="0"/>
    <n v="132805"/>
    <s v="26_130-135"/>
    <s v="13_130-140"/>
    <x v="5"/>
    <x v="1"/>
    <s v="Q1`21"/>
    <n v="929635"/>
    <n v="12665"/>
  </r>
  <r>
    <n v="47"/>
    <x v="4"/>
    <s v="EliteBook x360 1030 G7"/>
    <x v="2"/>
    <x v="1"/>
    <x v="1"/>
    <x v="11"/>
    <s v="Int"/>
    <x v="3"/>
    <s v="1920x1080"/>
    <x v="1"/>
    <x v="0"/>
    <n v="135544"/>
    <s v="27_135-140"/>
    <s v="13_130-140"/>
    <x v="5"/>
    <x v="1"/>
    <s v="Q1`21"/>
    <n v="6370568"/>
    <n v="86792"/>
  </r>
  <r>
    <n v="9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1"/>
    <s v="Q1`21"/>
    <n v="1342728"/>
    <n v="18293"/>
  </r>
  <r>
    <n v="336"/>
    <x v="4"/>
    <s v="Elitebook x360 1040 G7"/>
    <x v="2"/>
    <x v="1"/>
    <x v="1"/>
    <x v="11"/>
    <s v="Int"/>
    <x v="2"/>
    <s v="1920x1080/3840x2160"/>
    <x v="1"/>
    <x v="0"/>
    <n v="141448"/>
    <s v="28_140-145"/>
    <s v="14_140-150"/>
    <x v="5"/>
    <x v="1"/>
    <s v="Q1`21"/>
    <n v="47526528"/>
    <n v="647500"/>
  </r>
  <r>
    <n v="6"/>
    <x v="4"/>
    <s v="EliteBook x360 830 G6"/>
    <x v="2"/>
    <x v="1"/>
    <x v="1"/>
    <x v="4"/>
    <s v="Int"/>
    <x v="3"/>
    <s v="1920x1080"/>
    <x v="1"/>
    <x v="0"/>
    <n v="138866"/>
    <s v="27_135-140"/>
    <s v="13_130-140"/>
    <x v="5"/>
    <x v="1"/>
    <s v="Q1`21"/>
    <n v="833196"/>
    <n v="11351"/>
  </r>
  <r>
    <n v="3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1"/>
    <s v="Q1`21"/>
    <n v="3357472"/>
    <n v="45742"/>
  </r>
  <r>
    <n v="41"/>
    <x v="4"/>
    <s v="Envy 13-ba0000"/>
    <x v="2"/>
    <x v="0"/>
    <x v="1"/>
    <x v="11"/>
    <s v="Int/MX350"/>
    <x v="3"/>
    <s v="1920x1080"/>
    <x v="0"/>
    <x v="0"/>
    <n v="76145"/>
    <s v="15_75-80"/>
    <s v="7_70-80"/>
    <x v="6"/>
    <x v="1"/>
    <s v="Q1`21"/>
    <n v="3121945"/>
    <n v="42533"/>
  </r>
  <r>
    <n v="67"/>
    <x v="4"/>
    <s v="Envy 13-ba1000"/>
    <x v="2"/>
    <x v="0"/>
    <x v="1"/>
    <x v="6"/>
    <s v="Int/MX450"/>
    <x v="3"/>
    <s v="1920x1080"/>
    <x v="0"/>
    <x v="0"/>
    <n v="87531"/>
    <s v="17_85-90"/>
    <s v="8_80-90"/>
    <x v="5"/>
    <x v="1"/>
    <s v="Q1`21"/>
    <n v="5864577"/>
    <n v="79899"/>
  </r>
  <r>
    <n v="86"/>
    <x v="4"/>
    <s v="Envy 15-ep0000"/>
    <x v="3"/>
    <x v="0"/>
    <x v="1"/>
    <x v="10"/>
    <s v="GTX1660"/>
    <x v="0"/>
    <s v="3840x2160"/>
    <x v="1"/>
    <x v="0"/>
    <n v="124181"/>
    <s v="24_120-125"/>
    <s v="12_120-130"/>
    <x v="5"/>
    <x v="1"/>
    <s v="Q1`21"/>
    <n v="10679566"/>
    <n v="145498"/>
  </r>
  <r>
    <n v="6"/>
    <x v="4"/>
    <s v="Envy 17-cg0000"/>
    <x v="1"/>
    <x v="0"/>
    <x v="1"/>
    <x v="5"/>
    <s v="MX330"/>
    <x v="1"/>
    <s v="1920x1080"/>
    <x v="0"/>
    <x v="0"/>
    <n v="98113"/>
    <s v="19_95-100"/>
    <s v="9_90-100"/>
    <x v="5"/>
    <x v="1"/>
    <s v="Q1`21"/>
    <n v="588678"/>
    <n v="8020"/>
  </r>
  <r>
    <n v="425"/>
    <x v="4"/>
    <s v="Envy 17-cg1000"/>
    <x v="1"/>
    <x v="0"/>
    <x v="1"/>
    <x v="6"/>
    <s v="Int/MX450"/>
    <x v="1"/>
    <s v="1920x1080"/>
    <x v="0"/>
    <x v="0"/>
    <n v="101326"/>
    <s v="20_100-105"/>
    <s v="10_100-110"/>
    <x v="5"/>
    <x v="1"/>
    <s v="Q1`21"/>
    <n v="43063550"/>
    <n v="586697"/>
  </r>
  <r>
    <n v="35"/>
    <x v="4"/>
    <s v="Envy x360 13-ay0000"/>
    <x v="2"/>
    <x v="0"/>
    <x v="0"/>
    <x v="7"/>
    <s v="Int"/>
    <x v="3"/>
    <s v="1920x1080"/>
    <x v="1"/>
    <x v="0"/>
    <n v="70614"/>
    <s v="14_70-75"/>
    <s v="7_70-80"/>
    <x v="6"/>
    <x v="1"/>
    <s v="Q1`21"/>
    <n v="2471490"/>
    <n v="33672"/>
  </r>
  <r>
    <n v="41"/>
    <x v="4"/>
    <s v="Envy x360 15-ed0000"/>
    <x v="1"/>
    <x v="0"/>
    <x v="1"/>
    <x v="5"/>
    <s v="Int/MX330"/>
    <x v="0"/>
    <s v="1920x1080"/>
    <x v="1"/>
    <x v="0"/>
    <n v="89430"/>
    <s v="17_85-90"/>
    <s v="8_80-90"/>
    <x v="5"/>
    <x v="1"/>
    <s v="Q1`21"/>
    <n v="3666630"/>
    <n v="49954"/>
  </r>
  <r>
    <n v="101"/>
    <x v="4"/>
    <s v="Envy x360 15-ed1000"/>
    <x v="1"/>
    <x v="0"/>
    <x v="1"/>
    <x v="6"/>
    <s v="Int/MX450"/>
    <x v="0"/>
    <s v="1920x1080"/>
    <x v="1"/>
    <x v="0"/>
    <n v="94769"/>
    <s v="18_90-95"/>
    <s v="9_90-100"/>
    <x v="5"/>
    <x v="1"/>
    <s v="Q1`21"/>
    <n v="9571669"/>
    <n v="130404"/>
  </r>
  <r>
    <n v="204"/>
    <x v="4"/>
    <s v="Essential 240 G7"/>
    <x v="2"/>
    <x v="1"/>
    <x v="1"/>
    <x v="2"/>
    <s v="Int"/>
    <x v="2"/>
    <s v="1366x768"/>
    <x v="0"/>
    <x v="1"/>
    <n v="27700"/>
    <s v="5_25-30"/>
    <s v="2_20-30"/>
    <x v="0"/>
    <x v="1"/>
    <s v="Q1`21"/>
    <n v="5650800"/>
    <n v="76986"/>
  </r>
  <r>
    <n v="29"/>
    <x v="4"/>
    <s v="Essential 240 G7 Core IL"/>
    <x v="2"/>
    <x v="1"/>
    <x v="1"/>
    <x v="5"/>
    <s v="Int"/>
    <x v="2"/>
    <s v="1920x1080"/>
    <x v="0"/>
    <x v="0"/>
    <n v="43250"/>
    <s v="8_40-45"/>
    <s v="4_40-50"/>
    <x v="1"/>
    <x v="1"/>
    <s v="Q1`21"/>
    <n v="1254250"/>
    <n v="17088"/>
  </r>
  <r>
    <n v="76"/>
    <x v="4"/>
    <s v="Essential 240 G8 Core"/>
    <x v="2"/>
    <x v="1"/>
    <x v="1"/>
    <x v="5"/>
    <s v="Int"/>
    <x v="2"/>
    <s v="1366x768/1920x1080"/>
    <x v="0"/>
    <x v="0"/>
    <n v="48924"/>
    <s v="9_45-50"/>
    <s v="4_40-50"/>
    <x v="1"/>
    <x v="1"/>
    <s v="Q1`21"/>
    <n v="3718224"/>
    <n v="50657"/>
  </r>
  <r>
    <n v="634"/>
    <x v="4"/>
    <s v="Essential 245 G8"/>
    <x v="2"/>
    <x v="1"/>
    <x v="0"/>
    <x v="1"/>
    <s v="Int"/>
    <x v="2"/>
    <s v="1920x1080"/>
    <x v="0"/>
    <x v="0"/>
    <n v="48720"/>
    <s v="9_45-50"/>
    <s v="4_40-50"/>
    <x v="1"/>
    <x v="1"/>
    <s v="Q1`21"/>
    <n v="30888480"/>
    <n v="420824"/>
  </r>
  <r>
    <n v="1484"/>
    <x v="4"/>
    <s v="Essential 250 G7 Core IL"/>
    <x v="0"/>
    <x v="1"/>
    <x v="1"/>
    <x v="5"/>
    <s v="Int"/>
    <x v="0"/>
    <s v="1920x1080"/>
    <x v="0"/>
    <x v="0"/>
    <n v="52452"/>
    <s v="10_50-55"/>
    <s v="5_50-60"/>
    <x v="2"/>
    <x v="1"/>
    <s v="Q1`21"/>
    <n v="77838768"/>
    <n v="1060474"/>
  </r>
  <r>
    <n v="297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1"/>
    <s v="Q1`21"/>
    <n v="15280650"/>
    <n v="208183"/>
  </r>
  <r>
    <n v="1109"/>
    <x v="4"/>
    <s v="Essential 255 G7"/>
    <x v="0"/>
    <x v="1"/>
    <x v="0"/>
    <x v="8"/>
    <s v="Int"/>
    <x v="0"/>
    <s v="1920x1080"/>
    <x v="0"/>
    <x v="0"/>
    <n v="45953"/>
    <s v="9_45-50"/>
    <s v="4_40-50"/>
    <x v="1"/>
    <x v="1"/>
    <s v="Q1`21"/>
    <n v="50961877"/>
    <n v="694304"/>
  </r>
  <r>
    <n v="269"/>
    <x v="4"/>
    <s v="Essential 255 G8"/>
    <x v="0"/>
    <x v="1"/>
    <x v="0"/>
    <x v="1"/>
    <s v="Int"/>
    <x v="0"/>
    <s v="1920x1080"/>
    <x v="0"/>
    <x v="0"/>
    <n v="52096"/>
    <s v="10_50-55"/>
    <s v="5_50-60"/>
    <x v="2"/>
    <x v="1"/>
    <s v="Q1`21"/>
    <n v="14013824"/>
    <n v="190924"/>
  </r>
  <r>
    <n v="26"/>
    <x v="4"/>
    <s v="HP 14-cf3000 Core"/>
    <x v="2"/>
    <x v="0"/>
    <x v="1"/>
    <x v="5"/>
    <s v="Int/620"/>
    <x v="2"/>
    <s v="1920x1080"/>
    <x v="0"/>
    <x v="0"/>
    <n v="46082"/>
    <s v="9_45-50"/>
    <s v="4_40-50"/>
    <x v="1"/>
    <x v="1"/>
    <s v="Q1`21"/>
    <n v="1198132"/>
    <n v="16323"/>
  </r>
  <r>
    <n v="2"/>
    <x v="4"/>
    <s v="HP 14-cm1000"/>
    <x v="2"/>
    <x v="0"/>
    <x v="0"/>
    <x v="1"/>
    <s v="Int"/>
    <x v="2"/>
    <s v="1920x1080"/>
    <x v="0"/>
    <x v="0"/>
    <n v="43323"/>
    <s v="8_40-45"/>
    <s v="4_40-50"/>
    <x v="1"/>
    <x v="1"/>
    <s v="Q1`21"/>
    <n v="86646"/>
    <n v="1180"/>
  </r>
  <r>
    <n v="71"/>
    <x v="4"/>
    <s v="HP 14-dk1000"/>
    <x v="2"/>
    <x v="0"/>
    <x v="0"/>
    <x v="1"/>
    <s v="Int"/>
    <x v="2"/>
    <s v="1366x768/1920x1080"/>
    <x v="0"/>
    <x v="0"/>
    <n v="41735"/>
    <s v="8_40-45"/>
    <s v="4_40-50"/>
    <x v="1"/>
    <x v="1"/>
    <s v="Q1`21"/>
    <n v="2963185"/>
    <n v="40370"/>
  </r>
  <r>
    <n v="268"/>
    <x v="4"/>
    <s v="HP 14s-dq1000"/>
    <x v="2"/>
    <x v="0"/>
    <x v="1"/>
    <x v="5"/>
    <s v="Int"/>
    <x v="2"/>
    <s v="1366x768/1920x1080"/>
    <x v="0"/>
    <x v="0"/>
    <n v="47441"/>
    <s v="9_45-50"/>
    <s v="4_40-50"/>
    <x v="1"/>
    <x v="1"/>
    <s v="Q1`21"/>
    <n v="12714188"/>
    <n v="173218"/>
  </r>
  <r>
    <n v="317"/>
    <x v="4"/>
    <s v="HP 14s-dq2000"/>
    <x v="2"/>
    <x v="0"/>
    <x v="1"/>
    <x v="6"/>
    <s v="Int"/>
    <x v="2"/>
    <s v="1920x1080"/>
    <x v="0"/>
    <x v="0"/>
    <n v="50983"/>
    <s v="10_50-55"/>
    <s v="5_50-60"/>
    <x v="2"/>
    <x v="1"/>
    <s v="Q1`21"/>
    <n v="16161611"/>
    <n v="220185"/>
  </r>
  <r>
    <n v="4026"/>
    <x v="4"/>
    <s v="HP 14s-fq0000"/>
    <x v="2"/>
    <x v="0"/>
    <x v="0"/>
    <x v="7"/>
    <s v="Int"/>
    <x v="2"/>
    <s v="1366x768/1920x1080"/>
    <x v="0"/>
    <x v="0"/>
    <n v="43173"/>
    <s v="8_40-45"/>
    <s v="4_40-50"/>
    <x v="1"/>
    <x v="1"/>
    <s v="Q1`21"/>
    <n v="173814498"/>
    <n v="2368045"/>
  </r>
  <r>
    <n v="11"/>
    <x v="4"/>
    <s v="HP 15-dw3000 Core"/>
    <x v="1"/>
    <x v="0"/>
    <x v="1"/>
    <x v="6"/>
    <s v="MX350"/>
    <x v="0"/>
    <s v="1920x1080"/>
    <x v="0"/>
    <x v="0"/>
    <n v="61344"/>
    <s v="12_60-65"/>
    <s v="6_60-70"/>
    <x v="4"/>
    <x v="1"/>
    <s v="Q1`21"/>
    <n v="674784"/>
    <n v="9193"/>
  </r>
  <r>
    <n v="872"/>
    <x v="4"/>
    <s v="HP 15-gw0000"/>
    <x v="0"/>
    <x v="0"/>
    <x v="0"/>
    <x v="1"/>
    <s v="Int"/>
    <x v="0"/>
    <s v="1920x1080"/>
    <x v="0"/>
    <x v="0"/>
    <n v="43778"/>
    <s v="8_40-45"/>
    <s v="4_40-50"/>
    <x v="1"/>
    <x v="1"/>
    <s v="Q1`21"/>
    <n v="38174416"/>
    <n v="520087"/>
  </r>
  <r>
    <n v="3670"/>
    <x v="4"/>
    <s v="HP 15s-eq1000"/>
    <x v="0"/>
    <x v="0"/>
    <x v="0"/>
    <x v="1"/>
    <s v="Int"/>
    <x v="0"/>
    <s v="1920x1080"/>
    <x v="0"/>
    <x v="0"/>
    <n v="45976"/>
    <s v="9_45-50"/>
    <s v="4_40-50"/>
    <x v="1"/>
    <x v="1"/>
    <s v="Q1`21"/>
    <n v="168731920"/>
    <n v="2298800"/>
  </r>
  <r>
    <n v="50"/>
    <x v="4"/>
    <s v="HP 15s-fq1000 Core"/>
    <x v="0"/>
    <x v="0"/>
    <x v="1"/>
    <x v="5"/>
    <s v="Int"/>
    <x v="0"/>
    <s v="1366x768/1920x1080"/>
    <x v="0"/>
    <x v="0"/>
    <n v="49126"/>
    <s v="9_45-50"/>
    <s v="4_40-50"/>
    <x v="1"/>
    <x v="1"/>
    <s v="Q1`21"/>
    <n v="2456300"/>
    <n v="33465"/>
  </r>
  <r>
    <n v="261"/>
    <x v="4"/>
    <s v="HP 15s-fq2000 Core"/>
    <x v="0"/>
    <x v="0"/>
    <x v="1"/>
    <x v="6"/>
    <s v="Int"/>
    <x v="0"/>
    <s v="1920x1080"/>
    <x v="0"/>
    <x v="0"/>
    <n v="49056"/>
    <s v="9_45-50"/>
    <s v="4_40-50"/>
    <x v="1"/>
    <x v="1"/>
    <s v="Q1`21"/>
    <n v="12803616"/>
    <n v="174436"/>
  </r>
  <r>
    <n v="39"/>
    <x v="4"/>
    <s v="HP 17-by3000 Core"/>
    <x v="1"/>
    <x v="0"/>
    <x v="1"/>
    <x v="5"/>
    <s v="Int/MX330"/>
    <x v="1"/>
    <s v="1920x1080"/>
    <x v="0"/>
    <x v="0"/>
    <n v="56689"/>
    <s v="11_55-60"/>
    <s v="5_50-60"/>
    <x v="2"/>
    <x v="1"/>
    <s v="Q1`21"/>
    <n v="2210871"/>
    <n v="30121"/>
  </r>
  <r>
    <n v="2"/>
    <x v="4"/>
    <s v="Omen 15-dh1000"/>
    <x v="3"/>
    <x v="0"/>
    <x v="1"/>
    <x v="10"/>
    <s v="RTX2060/RTX2070"/>
    <x v="0"/>
    <s v="1920x1080"/>
    <x v="0"/>
    <x v="0"/>
    <n v="135735"/>
    <s v="27_135-140"/>
    <s v="13_130-140"/>
    <x v="5"/>
    <x v="1"/>
    <s v="Q1`21"/>
    <n v="271470"/>
    <n v="3699"/>
  </r>
  <r>
    <n v="54"/>
    <x v="4"/>
    <s v="Omen 15-ek0000"/>
    <x v="3"/>
    <x v="0"/>
    <x v="1"/>
    <x v="10"/>
    <s v="GTX1660"/>
    <x v="0"/>
    <s v="1920x1080"/>
    <x v="0"/>
    <x v="0"/>
    <n v="118118"/>
    <s v="23_115-120"/>
    <s v="11_110-120"/>
    <x v="5"/>
    <x v="1"/>
    <s v="Q1`21"/>
    <n v="6378372"/>
    <n v="86899"/>
  </r>
  <r>
    <n v="559"/>
    <x v="4"/>
    <s v="Omen 15-en0000"/>
    <x v="3"/>
    <x v="0"/>
    <x v="0"/>
    <x v="7"/>
    <s v="GTX1660"/>
    <x v="0"/>
    <s v="1920x1080"/>
    <x v="0"/>
    <x v="0"/>
    <n v="93049"/>
    <s v="18_90-95"/>
    <s v="9_90-100"/>
    <x v="5"/>
    <x v="1"/>
    <s v="Q1`21"/>
    <n v="52014391"/>
    <n v="708643"/>
  </r>
  <r>
    <n v="145"/>
    <x v="4"/>
    <s v="Omen 17-cb1000"/>
    <x v="3"/>
    <x v="0"/>
    <x v="1"/>
    <x v="10"/>
    <s v="RTX2070/RTX2080"/>
    <x v="1"/>
    <s v="1920x1080"/>
    <x v="0"/>
    <x v="0"/>
    <n v="137106"/>
    <s v="27_135-140"/>
    <s v="13_130-140"/>
    <x v="5"/>
    <x v="1"/>
    <s v="Q1`21"/>
    <n v="19880370"/>
    <n v="270850"/>
  </r>
  <r>
    <n v="531"/>
    <x v="4"/>
    <s v="Pavilion 13-bb0000"/>
    <x v="2"/>
    <x v="0"/>
    <x v="1"/>
    <x v="6"/>
    <s v="Int"/>
    <x v="3"/>
    <s v="1920x1080"/>
    <x v="0"/>
    <x v="0"/>
    <n v="60737"/>
    <s v="12_60-65"/>
    <s v="6_60-70"/>
    <x v="4"/>
    <x v="1"/>
    <s v="Q1`21"/>
    <n v="32251347"/>
    <n v="439392"/>
  </r>
  <r>
    <n v="419"/>
    <x v="4"/>
    <s v="Pavilion 14-dv0000"/>
    <x v="2"/>
    <x v="0"/>
    <x v="1"/>
    <x v="6"/>
    <s v="Int"/>
    <x v="2"/>
    <s v="1920x1080"/>
    <x v="0"/>
    <x v="0"/>
    <n v="52720"/>
    <s v="10_50-55"/>
    <s v="5_50-60"/>
    <x v="2"/>
    <x v="1"/>
    <s v="Q1`21"/>
    <n v="22089680"/>
    <n v="300949"/>
  </r>
  <r>
    <n v="11"/>
    <x v="4"/>
    <s v="Pavilion 15-dk0000"/>
    <x v="3"/>
    <x v="0"/>
    <x v="1"/>
    <x v="9"/>
    <s v="GTX1660"/>
    <x v="0"/>
    <s v="1920x1080"/>
    <x v="0"/>
    <x v="0"/>
    <n v="68965"/>
    <s v="13_65-70"/>
    <s v="6_60-70"/>
    <x v="4"/>
    <x v="1"/>
    <s v="Q1`21"/>
    <n v="758615"/>
    <n v="10335"/>
  </r>
  <r>
    <n v="101"/>
    <x v="4"/>
    <s v="Pavilion 15-dk1000"/>
    <x v="3"/>
    <x v="0"/>
    <x v="1"/>
    <x v="10"/>
    <s v="GTX1650/GTX1660"/>
    <x v="0"/>
    <s v="1920x1080"/>
    <x v="0"/>
    <x v="0"/>
    <n v="82677"/>
    <s v="16_80-85"/>
    <s v="8_80-90"/>
    <x v="5"/>
    <x v="1"/>
    <s v="Q1`21"/>
    <n v="8350377"/>
    <n v="113765"/>
  </r>
  <r>
    <n v="386"/>
    <x v="4"/>
    <s v="Pavilion 15-ec1000"/>
    <x v="3"/>
    <x v="0"/>
    <x v="0"/>
    <x v="7"/>
    <s v="GTX1650"/>
    <x v="0"/>
    <s v="1920x1080"/>
    <x v="0"/>
    <x v="0"/>
    <n v="79134"/>
    <s v="15_75-80"/>
    <s v="7_70-80"/>
    <x v="6"/>
    <x v="1"/>
    <s v="Q1`21"/>
    <n v="30545724"/>
    <n v="416154"/>
  </r>
  <r>
    <n v="248"/>
    <x v="4"/>
    <s v="Pavilion 15-eg0000"/>
    <x v="1"/>
    <x v="0"/>
    <x v="1"/>
    <x v="6"/>
    <s v="MX450"/>
    <x v="0"/>
    <s v="1920x1080"/>
    <x v="0"/>
    <x v="0"/>
    <n v="73524"/>
    <s v="14_70-75"/>
    <s v="7_70-80"/>
    <x v="6"/>
    <x v="1"/>
    <s v="Q1`21"/>
    <n v="18233952"/>
    <n v="248419"/>
  </r>
  <r>
    <n v="1548"/>
    <x v="4"/>
    <s v="Pavilion 15-eh0000"/>
    <x v="0"/>
    <x v="0"/>
    <x v="0"/>
    <x v="7"/>
    <s v="Int"/>
    <x v="0"/>
    <s v="1920x1080"/>
    <x v="0"/>
    <x v="0"/>
    <n v="43803"/>
    <s v="8_40-45"/>
    <s v="4_40-50"/>
    <x v="1"/>
    <x v="1"/>
    <s v="Q1`21"/>
    <n v="67807044"/>
    <n v="923802"/>
  </r>
  <r>
    <n v="125"/>
    <x v="4"/>
    <s v="Pavilion 16-a0000"/>
    <x v="3"/>
    <x v="0"/>
    <x v="1"/>
    <x v="10"/>
    <s v="GTX1650/GTX1660/RTX2060"/>
    <x v="5"/>
    <s v="1920x1080"/>
    <x v="0"/>
    <x v="0"/>
    <n v="91930"/>
    <s v="18_90-95"/>
    <s v="9_90-100"/>
    <x v="5"/>
    <x v="1"/>
    <s v="Q1`21"/>
    <n v="11491250"/>
    <n v="156557"/>
  </r>
  <r>
    <n v="136"/>
    <x v="4"/>
    <s v="Pavilion 17-cd1000"/>
    <x v="3"/>
    <x v="0"/>
    <x v="1"/>
    <x v="10"/>
    <s v="GTX1650/GTX1660"/>
    <x v="1"/>
    <s v="1920x1080"/>
    <x v="0"/>
    <x v="0"/>
    <n v="86914"/>
    <s v="17_85-90"/>
    <s v="8_80-90"/>
    <x v="5"/>
    <x v="1"/>
    <s v="Q1`21"/>
    <n v="11820304"/>
    <n v="161040"/>
  </r>
  <r>
    <n v="110"/>
    <x v="4"/>
    <s v="Pavilion x360 14-dh1000"/>
    <x v="2"/>
    <x v="0"/>
    <x v="1"/>
    <x v="11"/>
    <s v="Int/MX130"/>
    <x v="2"/>
    <s v="1920x1080"/>
    <x v="1"/>
    <x v="0"/>
    <n v="54039"/>
    <s v="10_50-55"/>
    <s v="5_50-60"/>
    <x v="2"/>
    <x v="1"/>
    <s v="Q1`21"/>
    <n v="5944290"/>
    <n v="80985"/>
  </r>
  <r>
    <n v="9"/>
    <x v="4"/>
    <s v="Pavilion x360 14-dw0000"/>
    <x v="2"/>
    <x v="0"/>
    <x v="1"/>
    <x v="5"/>
    <s v="Int"/>
    <x v="2"/>
    <s v="1920x1080"/>
    <x v="1"/>
    <x v="0"/>
    <n v="52437"/>
    <s v="10_50-55"/>
    <s v="5_50-60"/>
    <x v="2"/>
    <x v="1"/>
    <s v="Q1`21"/>
    <n v="471933"/>
    <n v="6430"/>
  </r>
  <r>
    <n v="104"/>
    <x v="4"/>
    <s v="Pavilion x360 14-dw1000"/>
    <x v="2"/>
    <x v="0"/>
    <x v="1"/>
    <x v="6"/>
    <s v="Int"/>
    <x v="2"/>
    <s v="1920x1080"/>
    <x v="1"/>
    <x v="0"/>
    <n v="51995"/>
    <s v="10_50-55"/>
    <s v="5_50-60"/>
    <x v="2"/>
    <x v="1"/>
    <s v="Q1`21"/>
    <n v="5407480"/>
    <n v="73671"/>
  </r>
  <r>
    <n v="1"/>
    <x v="4"/>
    <s v="ProBook 430 G6"/>
    <x v="2"/>
    <x v="1"/>
    <x v="1"/>
    <x v="4"/>
    <s v="Int"/>
    <x v="3"/>
    <s v="1920x1080"/>
    <x v="0"/>
    <x v="0"/>
    <n v="58090"/>
    <s v="11_55-60"/>
    <s v="5_50-60"/>
    <x v="2"/>
    <x v="1"/>
    <s v="Q1`21"/>
    <n v="58090"/>
    <n v="791"/>
  </r>
  <r>
    <n v="1429"/>
    <x v="4"/>
    <s v="ProBook 430 G7"/>
    <x v="2"/>
    <x v="1"/>
    <x v="1"/>
    <x v="11"/>
    <s v="Int"/>
    <x v="3"/>
    <s v="1920x1080"/>
    <x v="0"/>
    <x v="0"/>
    <n v="62455"/>
    <s v="12_60-65"/>
    <s v="6_60-70"/>
    <x v="4"/>
    <x v="1"/>
    <s v="Q1`21"/>
    <n v="89248195"/>
    <n v="1215915"/>
  </r>
  <r>
    <n v="3207"/>
    <x v="4"/>
    <s v="ProBook 440 G7"/>
    <x v="2"/>
    <x v="1"/>
    <x v="1"/>
    <x v="11"/>
    <s v="Int"/>
    <x v="2"/>
    <s v="1366x768/1920x1080"/>
    <x v="0"/>
    <x v="0"/>
    <n v="64351"/>
    <s v="12_60-65"/>
    <s v="6_60-70"/>
    <x v="4"/>
    <x v="1"/>
    <s v="Q1`21"/>
    <n v="206373657"/>
    <n v="2811630"/>
  </r>
  <r>
    <n v="13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1"/>
    <s v="Q1`21"/>
    <n v="10413676"/>
    <n v="141876"/>
  </r>
  <r>
    <n v="5098"/>
    <x v="4"/>
    <s v="ProBook 445 G7"/>
    <x v="2"/>
    <x v="1"/>
    <x v="0"/>
    <x v="7"/>
    <s v="Int"/>
    <x v="2"/>
    <s v="1920x1080"/>
    <x v="0"/>
    <x v="0"/>
    <n v="62657"/>
    <s v="12_60-65"/>
    <s v="6_60-70"/>
    <x v="4"/>
    <x v="1"/>
    <s v="Q1`21"/>
    <n v="319425386"/>
    <n v="4351844"/>
  </r>
  <r>
    <n v="1"/>
    <x v="4"/>
    <s v="ProBook 450 G6"/>
    <x v="1"/>
    <x v="1"/>
    <x v="1"/>
    <x v="4"/>
    <s v="GT930"/>
    <x v="0"/>
    <s v="1920x1080"/>
    <x v="0"/>
    <x v="0"/>
    <n v="62490"/>
    <s v="12_60-65"/>
    <s v="6_60-70"/>
    <x v="4"/>
    <x v="1"/>
    <s v="Q1`21"/>
    <n v="62490"/>
    <n v="851"/>
  </r>
  <r>
    <n v="2859"/>
    <x v="4"/>
    <s v="ProBook 450 G7"/>
    <x v="0"/>
    <x v="1"/>
    <x v="1"/>
    <x v="11"/>
    <s v="Int"/>
    <x v="0"/>
    <s v="1920x1080"/>
    <x v="0"/>
    <x v="0"/>
    <n v="71545"/>
    <s v="14_70-75"/>
    <s v="7_70-80"/>
    <x v="6"/>
    <x v="1"/>
    <s v="Q1`21"/>
    <n v="204547155"/>
    <n v="2786746"/>
  </r>
  <r>
    <n v="948"/>
    <x v="4"/>
    <s v="ProBook 450 G8"/>
    <x v="0"/>
    <x v="1"/>
    <x v="1"/>
    <x v="6"/>
    <s v="Int"/>
    <x v="0"/>
    <s v="1920x1080"/>
    <x v="0"/>
    <x v="0"/>
    <n v="72800"/>
    <s v="14_70-75"/>
    <s v="7_70-80"/>
    <x v="6"/>
    <x v="1"/>
    <s v="Q1`21"/>
    <n v="69014400"/>
    <n v="940251"/>
  </r>
  <r>
    <n v="464"/>
    <x v="4"/>
    <s v="ProBook 455 G7"/>
    <x v="0"/>
    <x v="1"/>
    <x v="0"/>
    <x v="7"/>
    <s v="Int"/>
    <x v="0"/>
    <s v="1920x1080"/>
    <x v="0"/>
    <x v="0"/>
    <n v="60466"/>
    <s v="12_60-65"/>
    <s v="6_60-70"/>
    <x v="4"/>
    <x v="1"/>
    <s v="Q1`21"/>
    <n v="28056224"/>
    <n v="382237"/>
  </r>
  <r>
    <n v="140"/>
    <x v="4"/>
    <s v="ProBook 470 G7"/>
    <x v="1"/>
    <x v="1"/>
    <x v="1"/>
    <x v="11"/>
    <n v="530"/>
    <x v="1"/>
    <s v="1920x1080"/>
    <x v="0"/>
    <x v="0"/>
    <n v="67421"/>
    <s v="13_65-70"/>
    <s v="6_60-70"/>
    <x v="4"/>
    <x v="1"/>
    <s v="Q1`21"/>
    <n v="9438940"/>
    <n v="128596"/>
  </r>
  <r>
    <n v="19"/>
    <x v="4"/>
    <s v="ProBook 630 G8"/>
    <x v="2"/>
    <x v="1"/>
    <x v="1"/>
    <x v="6"/>
    <s v="Int"/>
    <x v="3"/>
    <s v="1920x1080"/>
    <x v="0"/>
    <x v="0"/>
    <n v="81450"/>
    <s v="16_80-85"/>
    <s v="8_80-90"/>
    <x v="5"/>
    <x v="1"/>
    <s v="Q1`21"/>
    <n v="1547550"/>
    <n v="21084"/>
  </r>
  <r>
    <n v="81"/>
    <x v="4"/>
    <s v="ProBook 635 G7"/>
    <x v="2"/>
    <x v="1"/>
    <x v="0"/>
    <x v="7"/>
    <s v="Int"/>
    <x v="3"/>
    <s v="1920x1080"/>
    <x v="0"/>
    <x v="0"/>
    <n v="81340"/>
    <s v="16_80-85"/>
    <s v="8_80-90"/>
    <x v="5"/>
    <x v="1"/>
    <s v="Q1`21"/>
    <n v="6588540"/>
    <n v="89762"/>
  </r>
  <r>
    <n v="29"/>
    <x v="4"/>
    <s v="ProBook 640 G5"/>
    <x v="2"/>
    <x v="1"/>
    <x v="1"/>
    <x v="4"/>
    <s v="Int"/>
    <x v="2"/>
    <s v="1920x1080"/>
    <x v="0"/>
    <x v="0"/>
    <n v="79593"/>
    <s v="15_75-80"/>
    <s v="7_70-80"/>
    <x v="6"/>
    <x v="1"/>
    <s v="Q1`21"/>
    <n v="2308197"/>
    <n v="31447"/>
  </r>
  <r>
    <n v="112"/>
    <x v="4"/>
    <s v="ProBook 640 G8"/>
    <x v="2"/>
    <x v="1"/>
    <x v="1"/>
    <x v="6"/>
    <s v="Int"/>
    <x v="2"/>
    <s v="1920x1080"/>
    <x v="0"/>
    <x v="0"/>
    <n v="80990"/>
    <s v="16_80-85"/>
    <s v="8_80-90"/>
    <x v="5"/>
    <x v="1"/>
    <s v="Q1`21"/>
    <n v="9070880"/>
    <n v="123581"/>
  </r>
  <r>
    <n v="3"/>
    <x v="4"/>
    <s v="ProBook 650 G5"/>
    <x v="0"/>
    <x v="1"/>
    <x v="1"/>
    <x v="4"/>
    <s v="Int"/>
    <x v="0"/>
    <s v="1920x1080"/>
    <x v="0"/>
    <x v="0"/>
    <n v="78729"/>
    <s v="15_75-80"/>
    <s v="7_70-80"/>
    <x v="6"/>
    <x v="1"/>
    <s v="Q1`21"/>
    <n v="236187"/>
    <n v="3218"/>
  </r>
  <r>
    <n v="63"/>
    <x v="4"/>
    <s v="ProBook 650 G8"/>
    <x v="0"/>
    <x v="1"/>
    <x v="1"/>
    <x v="6"/>
    <s v="Int"/>
    <x v="0"/>
    <s v="1920x1080"/>
    <x v="0"/>
    <x v="0"/>
    <n v="91005"/>
    <s v="18_90-95"/>
    <s v="9_90-100"/>
    <x v="5"/>
    <x v="1"/>
    <s v="Q1`21"/>
    <n v="5733315"/>
    <n v="78111"/>
  </r>
  <r>
    <n v="99"/>
    <x v="4"/>
    <s v="ProBook x360 435 G7"/>
    <x v="2"/>
    <x v="1"/>
    <x v="0"/>
    <x v="7"/>
    <s v="Int"/>
    <x v="3"/>
    <s v="1920x1080"/>
    <x v="1"/>
    <x v="0"/>
    <n v="70456"/>
    <s v="14_70-75"/>
    <s v="7_70-80"/>
    <x v="6"/>
    <x v="1"/>
    <s v="Q1`21"/>
    <n v="6975144"/>
    <n v="95029"/>
  </r>
  <r>
    <n v="2"/>
    <x v="4"/>
    <s v="Spectre x360 13-aw0000"/>
    <x v="2"/>
    <x v="0"/>
    <x v="1"/>
    <x v="11"/>
    <s v="Int"/>
    <x v="3"/>
    <s v="1920x1080"/>
    <x v="1"/>
    <x v="0"/>
    <n v="111878"/>
    <s v="22_110-115"/>
    <s v="11_110-120"/>
    <x v="5"/>
    <x v="1"/>
    <s v="Q1`21"/>
    <n v="223756"/>
    <n v="3048"/>
  </r>
  <r>
    <n v="22"/>
    <x v="4"/>
    <s v="Spectre x360 13-aw2000"/>
    <x v="2"/>
    <x v="0"/>
    <x v="1"/>
    <x v="6"/>
    <s v="Int"/>
    <x v="3"/>
    <s v="1920x1080"/>
    <x v="1"/>
    <x v="0"/>
    <n v="121954"/>
    <s v="24_120-125"/>
    <s v="12_120-130"/>
    <x v="5"/>
    <x v="1"/>
    <s v="Q1`21"/>
    <n v="2682988"/>
    <n v="36553"/>
  </r>
  <r>
    <n v="6"/>
    <x v="4"/>
    <s v="Spectre x360 15-eb0000"/>
    <x v="3"/>
    <x v="0"/>
    <x v="1"/>
    <x v="11"/>
    <s v="MX350/GTX1650"/>
    <x v="0"/>
    <s v="3840x2160"/>
    <x v="1"/>
    <x v="0"/>
    <n v="185095"/>
    <s v="37_185-190"/>
    <s v="18_180-190"/>
    <x v="5"/>
    <x v="1"/>
    <s v="Q1`21"/>
    <n v="1110570"/>
    <n v="15130"/>
  </r>
  <r>
    <n v="9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1"/>
    <s v="Q1`21"/>
    <n v="1274040"/>
    <n v="17357"/>
  </r>
  <r>
    <n v="1"/>
    <x v="4"/>
    <s v="ZBook 14u G6"/>
    <x v="5"/>
    <x v="1"/>
    <x v="1"/>
    <x v="4"/>
    <s v="Pro WX3200"/>
    <x v="2"/>
    <s v="1920x1080"/>
    <x v="0"/>
    <x v="0"/>
    <n v="104974"/>
    <s v="20_100-105"/>
    <s v="10_100-110"/>
    <x v="5"/>
    <x v="1"/>
    <s v="Q1`21"/>
    <n v="104974"/>
    <n v="1430"/>
  </r>
  <r>
    <n v="12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1"/>
    <s v="Q1`21"/>
    <n v="2527884"/>
    <n v="34440"/>
  </r>
  <r>
    <n v="6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1"/>
    <s v="Q1`21"/>
    <n v="1354170"/>
    <n v="18449"/>
  </r>
  <r>
    <n v="5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1"/>
    <s v="Q1`21"/>
    <n v="6624280"/>
    <n v="90249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1"/>
    <s v="Q1`21"/>
    <n v="178990"/>
    <n v="2439"/>
  </r>
  <r>
    <n v="20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1"/>
    <s v="Q1`21"/>
    <n v="4142260"/>
    <n v="56434"/>
  </r>
  <r>
    <n v="1"/>
    <x v="4"/>
    <s v="ZBook 15u G5"/>
    <x v="5"/>
    <x v="1"/>
    <x v="1"/>
    <x v="15"/>
    <s v="Pro W3100"/>
    <x v="0"/>
    <s v="1920x1080"/>
    <x v="0"/>
    <x v="0"/>
    <n v="98900"/>
    <s v="19_95-100"/>
    <s v="9_90-100"/>
    <x v="5"/>
    <x v="1"/>
    <s v="Q1`21"/>
    <n v="98900"/>
    <n v="1347"/>
  </r>
  <r>
    <n v="3"/>
    <x v="4"/>
    <s v="ZBook 15u G6"/>
    <x v="5"/>
    <x v="1"/>
    <x v="1"/>
    <x v="4"/>
    <s v="Pro WX3200"/>
    <x v="0"/>
    <s v="1920x1080"/>
    <x v="0"/>
    <x v="0"/>
    <n v="102340"/>
    <s v="20_100-105"/>
    <s v="10_100-110"/>
    <x v="5"/>
    <x v="1"/>
    <s v="Q1`21"/>
    <n v="307020"/>
    <n v="4183"/>
  </r>
  <r>
    <n v="105"/>
    <x v="4"/>
    <s v="ZBook 15v G5"/>
    <x v="5"/>
    <x v="1"/>
    <x v="1"/>
    <x v="9"/>
    <s v="Quadro P600"/>
    <x v="0"/>
    <s v="1920x1080"/>
    <x v="0"/>
    <x v="0"/>
    <n v="94750"/>
    <s v="18_90-95"/>
    <s v="9_90-100"/>
    <x v="5"/>
    <x v="1"/>
    <s v="Q1`21"/>
    <n v="9948750"/>
    <n v="135542"/>
  </r>
  <r>
    <n v="10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1"/>
    <s v="Q1`21"/>
    <n v="2198130"/>
    <n v="29947"/>
  </r>
  <r>
    <n v="16"/>
    <x v="4"/>
    <s v="ZBook Firefly 14 G7"/>
    <x v="5"/>
    <x v="1"/>
    <x v="1"/>
    <x v="10"/>
    <s v="Int/Quadro P520"/>
    <x v="2"/>
    <s v="1920x1080"/>
    <x v="0"/>
    <x v="0"/>
    <n v="136588"/>
    <s v="27_135-140"/>
    <s v="13_130-140"/>
    <x v="5"/>
    <x v="1"/>
    <s v="Q1`21"/>
    <n v="2185408"/>
    <n v="29774"/>
  </r>
  <r>
    <n v="15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1"/>
    <s v="Q1`21"/>
    <n v="2087250"/>
    <n v="28437"/>
  </r>
  <r>
    <n v="25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1"/>
    <s v="Q1`21"/>
    <n v="5749750"/>
    <n v="78334"/>
  </r>
  <r>
    <n v="1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1"/>
    <s v="Q1`21"/>
    <n v="4342184"/>
    <n v="59158"/>
  </r>
  <r>
    <n v="7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1"/>
    <s v="Q1`21"/>
    <n v="1400735"/>
    <n v="19084"/>
  </r>
  <r>
    <n v="878"/>
    <x v="5"/>
    <s v="IdeaPad 3 14ADA05"/>
    <x v="2"/>
    <x v="0"/>
    <x v="0"/>
    <x v="1"/>
    <s v="Int"/>
    <x v="2"/>
    <s v="1920x1080"/>
    <x v="0"/>
    <x v="0"/>
    <n v="38990"/>
    <s v="7_35-40"/>
    <s v="3_30-40"/>
    <x v="3"/>
    <x v="1"/>
    <s v="Q1`21"/>
    <n v="34233220"/>
    <n v="466393"/>
  </r>
  <r>
    <n v="1544"/>
    <x v="5"/>
    <s v="IdeaPad 3 15ARE05"/>
    <x v="0"/>
    <x v="0"/>
    <x v="0"/>
    <x v="7"/>
    <s v="Int"/>
    <x v="0"/>
    <s v="1920x1080"/>
    <x v="0"/>
    <x v="0"/>
    <n v="48901"/>
    <s v="9_45-50"/>
    <s v="4_40-50"/>
    <x v="1"/>
    <x v="1"/>
    <s v="Q1`21"/>
    <n v="75503144"/>
    <n v="1028653"/>
  </r>
  <r>
    <n v="287"/>
    <x v="5"/>
    <s v="IdeaPad 3 15IGL05"/>
    <x v="0"/>
    <x v="0"/>
    <x v="1"/>
    <x v="2"/>
    <s v="Int"/>
    <x v="0"/>
    <s v="1920x1080"/>
    <x v="0"/>
    <x v="1"/>
    <n v="36010"/>
    <s v="7_35-40"/>
    <s v="3_30-40"/>
    <x v="3"/>
    <x v="1"/>
    <s v="Q1`21"/>
    <n v="10334870"/>
    <n v="140802"/>
  </r>
  <r>
    <n v="1887"/>
    <x v="5"/>
    <s v="IdeaPad 3 15IIL05"/>
    <x v="0"/>
    <x v="0"/>
    <x v="1"/>
    <x v="5"/>
    <s v="Int"/>
    <x v="0"/>
    <s v="1920x1080"/>
    <x v="0"/>
    <x v="0"/>
    <n v="47889"/>
    <s v="9_45-50"/>
    <s v="4_40-50"/>
    <x v="1"/>
    <x v="1"/>
    <s v="Q1`21"/>
    <n v="90366543"/>
    <n v="1231152"/>
  </r>
  <r>
    <n v="1379"/>
    <x v="5"/>
    <s v="IdeaPad 3 15IML05"/>
    <x v="1"/>
    <x v="0"/>
    <x v="1"/>
    <x v="11"/>
    <s v="Int/MX130"/>
    <x v="0"/>
    <s v="1920x1080"/>
    <x v="0"/>
    <x v="0"/>
    <n v="42990"/>
    <s v="8_40-45"/>
    <s v="4_40-50"/>
    <x v="1"/>
    <x v="1"/>
    <s v="Q1`21"/>
    <n v="59283210"/>
    <n v="807673"/>
  </r>
  <r>
    <n v="1"/>
    <x v="5"/>
    <s v="IdeaPad 330-15IKBR"/>
    <x v="1"/>
    <x v="0"/>
    <x v="1"/>
    <x v="15"/>
    <s v="MX150"/>
    <x v="0"/>
    <s v="1366x768/1920x1080"/>
    <x v="0"/>
    <x v="0"/>
    <n v="46740"/>
    <s v="9_45-50"/>
    <s v="4_40-50"/>
    <x v="1"/>
    <x v="1"/>
    <s v="Q1`21"/>
    <n v="46740"/>
    <n v="637"/>
  </r>
  <r>
    <n v="3"/>
    <x v="5"/>
    <s v="IdeaPad 330s-14IKB"/>
    <x v="2"/>
    <x v="0"/>
    <x v="1"/>
    <x v="15"/>
    <s v="Int"/>
    <x v="2"/>
    <s v="1920x1080"/>
    <x v="0"/>
    <x v="0"/>
    <n v="47568"/>
    <s v="9_45-50"/>
    <s v="4_40-50"/>
    <x v="1"/>
    <x v="1"/>
    <s v="Q1`21"/>
    <n v="142704"/>
    <n v="1944"/>
  </r>
  <r>
    <n v="1"/>
    <x v="5"/>
    <s v="IdeaPad 330s-15IKB"/>
    <x v="1"/>
    <x v="0"/>
    <x v="1"/>
    <x v="15"/>
    <n v="540"/>
    <x v="0"/>
    <s v="1920x1080"/>
    <x v="0"/>
    <x v="0"/>
    <n v="54990"/>
    <s v="10_50-55"/>
    <s v="5_50-60"/>
    <x v="2"/>
    <x v="1"/>
    <s v="Q1`21"/>
    <n v="54990"/>
    <n v="749"/>
  </r>
  <r>
    <n v="13"/>
    <x v="5"/>
    <s v="IdeaPad 5 14ARE05"/>
    <x v="2"/>
    <x v="0"/>
    <x v="0"/>
    <x v="7"/>
    <s v="Int"/>
    <x v="2"/>
    <s v="1920x1080"/>
    <x v="0"/>
    <x v="0"/>
    <n v="49277"/>
    <s v="9_45-50"/>
    <s v="4_40-50"/>
    <x v="1"/>
    <x v="1"/>
    <s v="Q1`21"/>
    <n v="640601"/>
    <n v="8728"/>
  </r>
  <r>
    <n v="40"/>
    <x v="5"/>
    <s v="IdeaPad 5 14IIL05"/>
    <x v="2"/>
    <x v="0"/>
    <x v="1"/>
    <x v="5"/>
    <s v="Int"/>
    <x v="2"/>
    <s v="1920x1080"/>
    <x v="0"/>
    <x v="0"/>
    <n v="54699"/>
    <s v="10_50-55"/>
    <s v="5_50-60"/>
    <x v="2"/>
    <x v="1"/>
    <s v="Q1`21"/>
    <n v="2187960"/>
    <n v="29809"/>
  </r>
  <r>
    <n v="11"/>
    <x v="5"/>
    <s v="IdeaPad 5 14ITL05"/>
    <x v="2"/>
    <x v="0"/>
    <x v="1"/>
    <x v="6"/>
    <s v="Int"/>
    <x v="2"/>
    <s v="1920x1080"/>
    <x v="0"/>
    <x v="0"/>
    <n v="68657"/>
    <s v="13_65-70"/>
    <s v="6_60-70"/>
    <x v="4"/>
    <x v="1"/>
    <s v="Q1`21"/>
    <n v="755227"/>
    <n v="10289"/>
  </r>
  <r>
    <n v="1524"/>
    <x v="5"/>
    <s v="IdeaPad 5 15ARE05"/>
    <x v="0"/>
    <x v="0"/>
    <x v="0"/>
    <x v="7"/>
    <s v="Int"/>
    <x v="0"/>
    <s v="1920x1080"/>
    <x v="0"/>
    <x v="0"/>
    <n v="60342"/>
    <s v="12_60-65"/>
    <s v="6_60-70"/>
    <x v="4"/>
    <x v="1"/>
    <s v="Q1`21"/>
    <n v="91961208"/>
    <n v="1252877"/>
  </r>
  <r>
    <n v="7"/>
    <x v="5"/>
    <s v="IdeaPad 5 15IIL05"/>
    <x v="0"/>
    <x v="0"/>
    <x v="1"/>
    <x v="5"/>
    <s v="Int"/>
    <x v="0"/>
    <s v="1920x1080"/>
    <x v="0"/>
    <x v="0"/>
    <n v="60098"/>
    <s v="12_60-65"/>
    <s v="6_60-70"/>
    <x v="4"/>
    <x v="1"/>
    <s v="Q1`21"/>
    <n v="420686"/>
    <n v="5731"/>
  </r>
  <r>
    <n v="292"/>
    <x v="5"/>
    <s v="IdeaPad 5 15ITL05"/>
    <x v="0"/>
    <x v="0"/>
    <x v="1"/>
    <x v="6"/>
    <s v="Int"/>
    <x v="0"/>
    <s v="1920x1080"/>
    <x v="0"/>
    <x v="0"/>
    <n v="66058"/>
    <s v="13_65-70"/>
    <s v="6_60-70"/>
    <x v="4"/>
    <x v="1"/>
    <s v="Q1`21"/>
    <n v="19288936"/>
    <n v="262792"/>
  </r>
  <r>
    <n v="4"/>
    <x v="5"/>
    <s v="IdeaPad 530s-15IKB"/>
    <x v="1"/>
    <x v="0"/>
    <x v="1"/>
    <x v="15"/>
    <s v="Int/MX150"/>
    <x v="0"/>
    <s v="1920x1080"/>
    <x v="0"/>
    <x v="0"/>
    <n v="51700"/>
    <s v="10_50-55"/>
    <s v="5_50-60"/>
    <x v="2"/>
    <x v="1"/>
    <s v="Q1`21"/>
    <n v="206800"/>
    <n v="2817"/>
  </r>
  <r>
    <n v="3"/>
    <x v="5"/>
    <s v="IdeaPad C340-14IML"/>
    <x v="2"/>
    <x v="0"/>
    <x v="1"/>
    <x v="11"/>
    <s v="Int"/>
    <x v="2"/>
    <s v="1920x1080"/>
    <x v="1"/>
    <x v="0"/>
    <n v="49490"/>
    <s v="9_45-50"/>
    <s v="4_40-50"/>
    <x v="1"/>
    <x v="1"/>
    <s v="Q1`21"/>
    <n v="148470"/>
    <n v="2023"/>
  </r>
  <r>
    <n v="4"/>
    <x v="5"/>
    <s v="IdeaPad Creator 5i 15IMH05"/>
    <x v="3"/>
    <x v="0"/>
    <x v="1"/>
    <x v="10"/>
    <s v="GTX1650"/>
    <x v="0"/>
    <s v="1920x1080"/>
    <x v="0"/>
    <x v="0"/>
    <n v="106892"/>
    <s v="21_105-110"/>
    <s v="10_100-110"/>
    <x v="5"/>
    <x v="1"/>
    <s v="Q1`21"/>
    <n v="427568"/>
    <n v="5825"/>
  </r>
  <r>
    <n v="169"/>
    <x v="5"/>
    <s v="IdeaPad Flex 3 11ADA05"/>
    <x v="4"/>
    <x v="0"/>
    <x v="0"/>
    <x v="1"/>
    <s v="Int"/>
    <x v="4"/>
    <s v="1366x768"/>
    <x v="1"/>
    <x v="0"/>
    <n v="34990"/>
    <s v="6_30-35"/>
    <s v="3_30-40"/>
    <x v="3"/>
    <x v="1"/>
    <s v="Q1`21"/>
    <n v="5913310"/>
    <n v="80563"/>
  </r>
  <r>
    <n v="1958"/>
    <x v="5"/>
    <s v="IdeaPad Gaming 3 15ARH05"/>
    <x v="3"/>
    <x v="0"/>
    <x v="0"/>
    <x v="7"/>
    <s v="GTX1650"/>
    <x v="0"/>
    <s v="1920x1080"/>
    <x v="0"/>
    <x v="0"/>
    <n v="75719"/>
    <s v="15_75-80"/>
    <s v="7_70-80"/>
    <x v="6"/>
    <x v="1"/>
    <s v="Q1`21"/>
    <n v="148257802"/>
    <n v="2019861"/>
  </r>
  <r>
    <n v="2980"/>
    <x v="5"/>
    <s v="IdeaPad Gaming 3 15IMH05"/>
    <x v="3"/>
    <x v="0"/>
    <x v="1"/>
    <x v="10"/>
    <s v="GTX1650"/>
    <x v="0"/>
    <s v="1920x1080"/>
    <x v="0"/>
    <x v="0"/>
    <n v="79154"/>
    <s v="15_75-80"/>
    <s v="7_70-80"/>
    <x v="6"/>
    <x v="1"/>
    <s v="Q1`21"/>
    <n v="235878920"/>
    <n v="3213609"/>
  </r>
  <r>
    <n v="52"/>
    <x v="5"/>
    <s v="IdeaPad L3 15IML05"/>
    <x v="0"/>
    <x v="0"/>
    <x v="1"/>
    <x v="11"/>
    <s v="Int"/>
    <x v="0"/>
    <s v="1920x1080"/>
    <x v="0"/>
    <x v="0"/>
    <n v="36849"/>
    <s v="7_35-40"/>
    <s v="3_30-40"/>
    <x v="3"/>
    <x v="1"/>
    <s v="Q1`21"/>
    <n v="1916148"/>
    <n v="26106"/>
  </r>
  <r>
    <n v="3911"/>
    <x v="5"/>
    <s v="IdeaPad L340-15API"/>
    <x v="0"/>
    <x v="0"/>
    <x v="0"/>
    <x v="1"/>
    <s v="Int"/>
    <x v="0"/>
    <s v="1920x1080"/>
    <x v="0"/>
    <x v="0"/>
    <n v="44647"/>
    <s v="8_40-45"/>
    <s v="4_40-50"/>
    <x v="1"/>
    <x v="1"/>
    <s v="Q1`21"/>
    <n v="174614417"/>
    <n v="2378943"/>
  </r>
  <r>
    <n v="4"/>
    <x v="5"/>
    <s v="IdeaPad L340-15IRH"/>
    <x v="3"/>
    <x v="0"/>
    <x v="1"/>
    <x v="9"/>
    <s v="GTX1050/GTX1650"/>
    <x v="0"/>
    <s v="1920x1080"/>
    <x v="0"/>
    <x v="0"/>
    <n v="68803"/>
    <s v="13_65-70"/>
    <s v="6_60-70"/>
    <x v="4"/>
    <x v="1"/>
    <s v="Q1`21"/>
    <n v="275212"/>
    <n v="3749"/>
  </r>
  <r>
    <n v="226"/>
    <x v="5"/>
    <s v="IdeaPad L340-15IWL"/>
    <x v="0"/>
    <x v="0"/>
    <x v="1"/>
    <x v="4"/>
    <s v="Int"/>
    <x v="0"/>
    <s v="1920x1080"/>
    <x v="0"/>
    <x v="0"/>
    <n v="44132"/>
    <s v="8_40-45"/>
    <s v="4_40-50"/>
    <x v="1"/>
    <x v="1"/>
    <s v="Q1`21"/>
    <n v="9973832"/>
    <n v="135883"/>
  </r>
  <r>
    <n v="23"/>
    <x v="5"/>
    <s v="IdeaPad L340-17API"/>
    <x v="0"/>
    <x v="0"/>
    <x v="0"/>
    <x v="1"/>
    <s v="Int"/>
    <x v="1"/>
    <s v="1920x1080"/>
    <x v="0"/>
    <x v="0"/>
    <n v="62790"/>
    <s v="12_60-65"/>
    <s v="6_60-70"/>
    <x v="4"/>
    <x v="1"/>
    <s v="Q1`21"/>
    <n v="1444170"/>
    <n v="19675"/>
  </r>
  <r>
    <n v="2644"/>
    <x v="5"/>
    <s v="IdeaPad S145-15API"/>
    <x v="0"/>
    <x v="0"/>
    <x v="0"/>
    <x v="1"/>
    <s v="Int"/>
    <x v="0"/>
    <s v="1920x1080"/>
    <x v="0"/>
    <x v="0"/>
    <n v="41066"/>
    <s v="8_40-45"/>
    <s v="4_40-50"/>
    <x v="1"/>
    <x v="1"/>
    <s v="Q1`21"/>
    <n v="108578504"/>
    <n v="1479271"/>
  </r>
  <r>
    <n v="3"/>
    <x v="5"/>
    <s v="IdeaPad S145-15AST"/>
    <x v="0"/>
    <x v="0"/>
    <x v="0"/>
    <x v="0"/>
    <s v="Int"/>
    <x v="0"/>
    <s v="1920x1080"/>
    <x v="0"/>
    <x v="0"/>
    <n v="36678"/>
    <s v="7_35-40"/>
    <s v="3_30-40"/>
    <x v="3"/>
    <x v="1"/>
    <s v="Q1`21"/>
    <n v="110034"/>
    <n v="1499"/>
  </r>
  <r>
    <n v="3829"/>
    <x v="5"/>
    <s v="IdeaPad S145-15IIL"/>
    <x v="0"/>
    <x v="0"/>
    <x v="1"/>
    <x v="5"/>
    <s v="Int"/>
    <x v="0"/>
    <s v="1920x1080"/>
    <x v="0"/>
    <x v="0"/>
    <n v="42537"/>
    <s v="8_40-45"/>
    <s v="4_40-50"/>
    <x v="1"/>
    <x v="1"/>
    <s v="Q1`21"/>
    <n v="162874173"/>
    <n v="2218994"/>
  </r>
  <r>
    <n v="15"/>
    <x v="5"/>
    <s v="IdeaPad S540-13ARE"/>
    <x v="2"/>
    <x v="0"/>
    <x v="0"/>
    <x v="7"/>
    <s v="Int"/>
    <x v="3"/>
    <s v="1920x1080"/>
    <x v="0"/>
    <x v="0"/>
    <n v="94990"/>
    <s v="18_90-95"/>
    <s v="9_90-100"/>
    <x v="5"/>
    <x v="1"/>
    <s v="Q1`21"/>
    <n v="1424850"/>
    <n v="19412"/>
  </r>
  <r>
    <n v="1148"/>
    <x v="5"/>
    <s v="Legion 5 15ARH05"/>
    <x v="3"/>
    <x v="0"/>
    <x v="0"/>
    <x v="7"/>
    <s v="GTX1650/GTX1660"/>
    <x v="0"/>
    <s v="1920x1080"/>
    <x v="0"/>
    <x v="0"/>
    <n v="91665"/>
    <s v="18_90-95"/>
    <s v="9_90-100"/>
    <x v="5"/>
    <x v="1"/>
    <s v="Q1`21"/>
    <n v="105231420"/>
    <n v="1433671"/>
  </r>
  <r>
    <n v="7"/>
    <x v="5"/>
    <s v="Legion 5 17ARH05H"/>
    <x v="3"/>
    <x v="0"/>
    <x v="0"/>
    <x v="7"/>
    <s v="GTX1660/RTX2060"/>
    <x v="1"/>
    <s v="1920x1080"/>
    <x v="0"/>
    <x v="0"/>
    <n v="97332"/>
    <s v="19_95-100"/>
    <s v="9_90-100"/>
    <x v="5"/>
    <x v="1"/>
    <s v="Q1`21"/>
    <n v="681324"/>
    <n v="9282"/>
  </r>
  <r>
    <n v="97"/>
    <x v="5"/>
    <s v="Legion 5 17IMH05"/>
    <x v="3"/>
    <x v="0"/>
    <x v="1"/>
    <x v="10"/>
    <s v="GTX1660"/>
    <x v="1"/>
    <s v="1920x1080"/>
    <x v="0"/>
    <x v="0"/>
    <n v="115127"/>
    <s v="23_115-120"/>
    <s v="11_110-120"/>
    <x v="5"/>
    <x v="1"/>
    <s v="Q1`21"/>
    <n v="11167319"/>
    <n v="152143"/>
  </r>
  <r>
    <n v="115"/>
    <x v="5"/>
    <s v="Legion 5i 15IMH05"/>
    <x v="3"/>
    <x v="0"/>
    <x v="1"/>
    <x v="10"/>
    <s v="GTX1650/GTX1660/RTX2060"/>
    <x v="0"/>
    <s v="1920x1080"/>
    <x v="0"/>
    <x v="0"/>
    <n v="105767"/>
    <s v="21_105-110"/>
    <s v="10_100-110"/>
    <x v="5"/>
    <x v="1"/>
    <s v="Q1`21"/>
    <n v="12163205"/>
    <n v="165711"/>
  </r>
  <r>
    <n v="7"/>
    <x v="5"/>
    <s v="Legion 5Pi 15IMH05"/>
    <x v="3"/>
    <x v="0"/>
    <x v="1"/>
    <x v="10"/>
    <s v="GTX1650/GTX1660"/>
    <x v="0"/>
    <s v="1920x1080"/>
    <x v="0"/>
    <x v="0"/>
    <n v="104250"/>
    <s v="20_100-105"/>
    <s v="10_100-110"/>
    <x v="5"/>
    <x v="1"/>
    <s v="Q1`21"/>
    <n v="729750"/>
    <n v="9942"/>
  </r>
  <r>
    <n v="107"/>
    <x v="5"/>
    <s v="Legion 7i 15IMH05"/>
    <x v="3"/>
    <x v="0"/>
    <x v="1"/>
    <x v="10"/>
    <s v="RTX2060/RTX2070/RTX2080"/>
    <x v="0"/>
    <s v="1920x1080"/>
    <x v="0"/>
    <x v="0"/>
    <n v="159449"/>
    <s v="31_155-160"/>
    <s v="15_150-160"/>
    <x v="5"/>
    <x v="1"/>
    <s v="Q1`21"/>
    <n v="17061043"/>
    <n v="232439"/>
  </r>
  <r>
    <n v="42"/>
    <x v="5"/>
    <s v="Legion 7i 15IMHG05"/>
    <x v="3"/>
    <x v="0"/>
    <x v="1"/>
    <x v="10"/>
    <s v="RTX2070/RTX2080"/>
    <x v="0"/>
    <s v="1920x1080"/>
    <x v="0"/>
    <x v="0"/>
    <n v="185200"/>
    <s v="37_185-190"/>
    <s v="18_180-190"/>
    <x v="5"/>
    <x v="1"/>
    <s v="Q1`21"/>
    <n v="7778400"/>
    <n v="105973"/>
  </r>
  <r>
    <n v="48"/>
    <x v="5"/>
    <s v="Legion Y540-15IRH"/>
    <x v="3"/>
    <x v="0"/>
    <x v="1"/>
    <x v="9"/>
    <s v="GTX1660"/>
    <x v="0"/>
    <s v="1920x1080"/>
    <x v="0"/>
    <x v="0"/>
    <n v="90374"/>
    <s v="18_90-95"/>
    <s v="9_90-100"/>
    <x v="5"/>
    <x v="1"/>
    <s v="Q1`21"/>
    <n v="4337952"/>
    <n v="59100"/>
  </r>
  <r>
    <n v="1"/>
    <x v="5"/>
    <s v="Legion Y740-15IRH"/>
    <x v="3"/>
    <x v="0"/>
    <x v="1"/>
    <x v="9"/>
    <s v="GTX1660/RTX2060/RTX2070/RTX2080"/>
    <x v="0"/>
    <s v="1920x1080"/>
    <x v="0"/>
    <x v="0"/>
    <n v="107790"/>
    <s v="21_105-110"/>
    <s v="10_100-110"/>
    <x v="5"/>
    <x v="1"/>
    <s v="Q1`21"/>
    <n v="107790"/>
    <n v="1469"/>
  </r>
  <r>
    <n v="29"/>
    <x v="5"/>
    <s v="Thinkbook 13s-IML"/>
    <x v="2"/>
    <x v="1"/>
    <x v="1"/>
    <x v="11"/>
    <s v="Int"/>
    <x v="3"/>
    <s v="1920x1080"/>
    <x v="0"/>
    <x v="0"/>
    <n v="71741"/>
    <s v="14_70-75"/>
    <s v="7_70-80"/>
    <x v="6"/>
    <x v="1"/>
    <s v="Q1`21"/>
    <n v="2080489"/>
    <n v="28345"/>
  </r>
  <r>
    <n v="185"/>
    <x v="5"/>
    <s v="Thinkbook 13s-ITL G2"/>
    <x v="2"/>
    <x v="1"/>
    <x v="1"/>
    <x v="6"/>
    <s v="Int"/>
    <x v="3"/>
    <s v="1920x1200/2560x1600"/>
    <x v="0"/>
    <x v="0"/>
    <n v="73448"/>
    <s v="14_70-75"/>
    <s v="7_70-80"/>
    <x v="6"/>
    <x v="1"/>
    <s v="Q1`21"/>
    <n v="13587880"/>
    <n v="185121"/>
  </r>
  <r>
    <n v="93"/>
    <x v="5"/>
    <s v="Thinkbook 14-ARE G2"/>
    <x v="2"/>
    <x v="1"/>
    <x v="0"/>
    <x v="7"/>
    <s v="Int"/>
    <x v="2"/>
    <s v="1920x1080"/>
    <x v="0"/>
    <x v="0"/>
    <n v="65062"/>
    <s v="13_65-70"/>
    <s v="6_60-70"/>
    <x v="4"/>
    <x v="1"/>
    <s v="Q1`21"/>
    <n v="6050766"/>
    <n v="82436"/>
  </r>
  <r>
    <n v="305"/>
    <x v="5"/>
    <s v="Thinkbook 14-IIL"/>
    <x v="2"/>
    <x v="1"/>
    <x v="1"/>
    <x v="11"/>
    <s v="Int"/>
    <x v="2"/>
    <s v="1920x1080"/>
    <x v="0"/>
    <x v="0"/>
    <n v="56411"/>
    <s v="11_55-60"/>
    <s v="5_50-60"/>
    <x v="2"/>
    <x v="1"/>
    <s v="Q1`21"/>
    <n v="17205355"/>
    <n v="234405"/>
  </r>
  <r>
    <n v="533"/>
    <x v="5"/>
    <s v="Thinkbook 14-ITL G2"/>
    <x v="2"/>
    <x v="1"/>
    <x v="1"/>
    <x v="6"/>
    <s v="Int"/>
    <x v="2"/>
    <s v="1920x1080"/>
    <x v="0"/>
    <x v="0"/>
    <n v="67204"/>
    <s v="13_65-70"/>
    <s v="6_60-70"/>
    <x v="4"/>
    <x v="1"/>
    <s v="Q1`21"/>
    <n v="35819732"/>
    <n v="488007"/>
  </r>
  <r>
    <n v="21"/>
    <x v="5"/>
    <s v="Thinkbook 14s Yoga ITL"/>
    <x v="2"/>
    <x v="1"/>
    <x v="1"/>
    <x v="6"/>
    <s v="Int"/>
    <x v="2"/>
    <s v="1920x1080"/>
    <x v="1"/>
    <x v="0"/>
    <n v="76190"/>
    <s v="15_75-80"/>
    <s v="7_70-80"/>
    <x v="6"/>
    <x v="1"/>
    <s v="Q1`21"/>
    <n v="1599990"/>
    <n v="21798"/>
  </r>
  <r>
    <n v="707"/>
    <x v="5"/>
    <s v="Thinkbook 15-ARE G2"/>
    <x v="0"/>
    <x v="1"/>
    <x v="0"/>
    <x v="7"/>
    <s v="Int"/>
    <x v="0"/>
    <s v="1920x1080"/>
    <x v="0"/>
    <x v="0"/>
    <n v="59320"/>
    <s v="11_55-60"/>
    <s v="5_50-60"/>
    <x v="2"/>
    <x v="1"/>
    <s v="Q1`21"/>
    <n v="41939240"/>
    <n v="571379"/>
  </r>
  <r>
    <n v="1486"/>
    <x v="5"/>
    <s v="Thinkbook 15-IIL"/>
    <x v="0"/>
    <x v="1"/>
    <x v="1"/>
    <x v="5"/>
    <s v="Int"/>
    <x v="0"/>
    <s v="1920x1080"/>
    <x v="0"/>
    <x v="0"/>
    <n v="62054"/>
    <s v="12_60-65"/>
    <s v="6_60-70"/>
    <x v="4"/>
    <x v="1"/>
    <s v="Q1`21"/>
    <n v="92212244"/>
    <n v="1256298"/>
  </r>
  <r>
    <n v="574"/>
    <x v="5"/>
    <s v="Thinkbook 15-ITL G2"/>
    <x v="0"/>
    <x v="1"/>
    <x v="1"/>
    <x v="6"/>
    <s v="Int"/>
    <x v="0"/>
    <s v="1920x1080"/>
    <x v="0"/>
    <x v="0"/>
    <n v="52490"/>
    <s v="10_50-55"/>
    <s v="5_50-60"/>
    <x v="2"/>
    <x v="1"/>
    <s v="Q1`21"/>
    <n v="30129260"/>
    <n v="410480"/>
  </r>
  <r>
    <n v="165"/>
    <x v="5"/>
    <s v="Thinkbook 15P-IMH"/>
    <x v="3"/>
    <x v="1"/>
    <x v="1"/>
    <x v="10"/>
    <s v="GTX1650"/>
    <x v="0"/>
    <s v="1920x1080"/>
    <x v="0"/>
    <x v="0"/>
    <n v="91660"/>
    <s v="18_90-95"/>
    <s v="9_90-100"/>
    <x v="5"/>
    <x v="1"/>
    <s v="Q1`21"/>
    <n v="15123900"/>
    <n v="206048"/>
  </r>
  <r>
    <n v="1"/>
    <x v="5"/>
    <s v="Thinkbook Plus 13 IML"/>
    <x v="2"/>
    <x v="1"/>
    <x v="1"/>
    <x v="11"/>
    <s v="Int"/>
    <x v="3"/>
    <s v="1920x1080+10,8&quot;"/>
    <x v="1"/>
    <x v="0"/>
    <n v="103540"/>
    <s v="20_100-105"/>
    <s v="10_100-110"/>
    <x v="5"/>
    <x v="1"/>
    <s v="Q1`21"/>
    <n v="103540"/>
    <n v="1411"/>
  </r>
  <r>
    <n v="4"/>
    <x v="5"/>
    <s v="ThinkPad A475"/>
    <x v="2"/>
    <x v="1"/>
    <x v="0"/>
    <x v="23"/>
    <s v="Int"/>
    <x v="2"/>
    <s v="1920x1080"/>
    <x v="0"/>
    <x v="0"/>
    <n v="42990"/>
    <s v="8_40-45"/>
    <s v="4_40-50"/>
    <x v="1"/>
    <x v="1"/>
    <s v="Q1`21"/>
    <n v="171960"/>
    <n v="2343"/>
  </r>
  <r>
    <n v="89"/>
    <x v="5"/>
    <s v="ThinkPad E14 Gen2-ARE"/>
    <x v="2"/>
    <x v="1"/>
    <x v="0"/>
    <x v="7"/>
    <s v="Int"/>
    <x v="2"/>
    <s v="1920x1080"/>
    <x v="0"/>
    <x v="0"/>
    <n v="71698"/>
    <s v="14_70-75"/>
    <s v="7_70-80"/>
    <x v="6"/>
    <x v="1"/>
    <s v="Q1`21"/>
    <n v="6381122"/>
    <n v="86936"/>
  </r>
  <r>
    <n v="972"/>
    <x v="5"/>
    <s v="ThinkPad E14 Gen2-ITU"/>
    <x v="2"/>
    <x v="1"/>
    <x v="1"/>
    <x v="6"/>
    <s v="Int"/>
    <x v="2"/>
    <s v="1920x1080"/>
    <x v="0"/>
    <x v="0"/>
    <n v="76050"/>
    <s v="15_75-80"/>
    <s v="7_70-80"/>
    <x v="6"/>
    <x v="1"/>
    <s v="Q1`21"/>
    <n v="73920600"/>
    <n v="1007093"/>
  </r>
  <r>
    <n v="410"/>
    <x v="5"/>
    <s v="ThinkPad E14-IML"/>
    <x v="2"/>
    <x v="1"/>
    <x v="1"/>
    <x v="11"/>
    <s v="Int"/>
    <x v="2"/>
    <s v="1920x1080"/>
    <x v="0"/>
    <x v="0"/>
    <n v="77411"/>
    <s v="15_75-80"/>
    <s v="7_70-80"/>
    <x v="6"/>
    <x v="1"/>
    <s v="Q1`21"/>
    <n v="31738510"/>
    <n v="432405"/>
  </r>
  <r>
    <n v="54"/>
    <x v="5"/>
    <s v="ThinkPad E15 Gen2-ARE"/>
    <x v="0"/>
    <x v="1"/>
    <x v="0"/>
    <x v="7"/>
    <s v="Int"/>
    <x v="0"/>
    <s v="1920x1080"/>
    <x v="0"/>
    <x v="0"/>
    <n v="53739"/>
    <s v="10_50-55"/>
    <s v="5_50-60"/>
    <x v="2"/>
    <x v="1"/>
    <s v="Q1`21"/>
    <n v="2901906"/>
    <n v="39536"/>
  </r>
  <r>
    <n v="294"/>
    <x v="5"/>
    <s v="ThinkPad E15 Gen2-ITU"/>
    <x v="0"/>
    <x v="1"/>
    <x v="1"/>
    <x v="6"/>
    <s v="Int"/>
    <x v="0"/>
    <s v="1920x1080"/>
    <x v="0"/>
    <x v="0"/>
    <n v="95340"/>
    <s v="19_95-100"/>
    <s v="9_90-100"/>
    <x v="5"/>
    <x v="1"/>
    <s v="Q1`21"/>
    <n v="28029960"/>
    <n v="381880"/>
  </r>
  <r>
    <n v="339"/>
    <x v="5"/>
    <s v="ThinkPad E15-IML"/>
    <x v="0"/>
    <x v="1"/>
    <x v="1"/>
    <x v="11"/>
    <s v="Int"/>
    <x v="0"/>
    <s v="1920x1080"/>
    <x v="0"/>
    <x v="0"/>
    <n v="79594"/>
    <s v="15_75-80"/>
    <s v="7_70-80"/>
    <x v="6"/>
    <x v="1"/>
    <s v="Q1`21"/>
    <n v="26982366"/>
    <n v="367607"/>
  </r>
  <r>
    <n v="1"/>
    <x v="5"/>
    <s v="ThinkPad Edge E495"/>
    <x v="2"/>
    <x v="1"/>
    <x v="0"/>
    <x v="1"/>
    <s v="Int"/>
    <x v="2"/>
    <s v="1920x1080"/>
    <x v="0"/>
    <x v="0"/>
    <n v="69650"/>
    <s v="13_65-70"/>
    <s v="6_60-70"/>
    <x v="4"/>
    <x v="1"/>
    <s v="Q1`21"/>
    <n v="69650"/>
    <n v="949"/>
  </r>
  <r>
    <n v="1409"/>
    <x v="5"/>
    <s v="ThinkPad L13"/>
    <x v="2"/>
    <x v="1"/>
    <x v="1"/>
    <x v="11"/>
    <s v="Int"/>
    <x v="3"/>
    <s v="1920x1080"/>
    <x v="0"/>
    <x v="0"/>
    <n v="78071"/>
    <s v="15_75-80"/>
    <s v="7_70-80"/>
    <x v="6"/>
    <x v="1"/>
    <s v="Q1`21"/>
    <n v="110002039"/>
    <n v="1498665"/>
  </r>
  <r>
    <n v="182"/>
    <x v="5"/>
    <s v="ThinkPad L13 Gen2"/>
    <x v="2"/>
    <x v="1"/>
    <x v="1"/>
    <x v="6"/>
    <s v="Int"/>
    <x v="3"/>
    <s v="1920x1080"/>
    <x v="0"/>
    <x v="0"/>
    <n v="72493"/>
    <s v="14_70-75"/>
    <s v="7_70-80"/>
    <x v="6"/>
    <x v="1"/>
    <s v="Q1`21"/>
    <n v="13193726"/>
    <n v="179751"/>
  </r>
  <r>
    <n v="66"/>
    <x v="5"/>
    <s v="ThinkPad L13 Yoga"/>
    <x v="2"/>
    <x v="1"/>
    <x v="1"/>
    <x v="11"/>
    <s v="Int"/>
    <x v="3"/>
    <s v="1920x1080"/>
    <x v="1"/>
    <x v="0"/>
    <n v="93292"/>
    <s v="18_90-95"/>
    <s v="9_90-100"/>
    <x v="5"/>
    <x v="1"/>
    <s v="Q1`21"/>
    <n v="6157272"/>
    <n v="83887"/>
  </r>
  <r>
    <n v="7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1"/>
    <s v="Q1`21"/>
    <n v="794150"/>
    <n v="10819"/>
  </r>
  <r>
    <n v="2"/>
    <x v="5"/>
    <s v="ThinkPad L390 Yoga"/>
    <x v="2"/>
    <x v="1"/>
    <x v="1"/>
    <x v="4"/>
    <s v="Int"/>
    <x v="3"/>
    <s v="1920x1080"/>
    <x v="1"/>
    <x v="0"/>
    <n v="89092"/>
    <s v="17_85-90"/>
    <s v="8_80-90"/>
    <x v="5"/>
    <x v="1"/>
    <s v="Q1`21"/>
    <n v="178184"/>
    <n v="2428"/>
  </r>
  <r>
    <n v="61"/>
    <x v="5"/>
    <s v="ThinkPad P1 Gen3"/>
    <x v="5"/>
    <x v="1"/>
    <x v="1"/>
    <x v="10"/>
    <s v="Int/Quadro T1000/P2000"/>
    <x v="0"/>
    <s v="1920x1080/3840x2160"/>
    <x v="0"/>
    <x v="0"/>
    <n v="177080"/>
    <s v="35_175-180"/>
    <s v="17_170-180"/>
    <x v="5"/>
    <x v="1"/>
    <s v="Q1`21"/>
    <n v="10801880"/>
    <n v="147165"/>
  </r>
  <r>
    <n v="5"/>
    <x v="5"/>
    <s v="ThinkPad P14s Gen1"/>
    <x v="5"/>
    <x v="1"/>
    <x v="1"/>
    <x v="11"/>
    <s v="Quadro P520"/>
    <x v="2"/>
    <s v="1920x1080"/>
    <x v="0"/>
    <x v="0"/>
    <n v="105124"/>
    <s v="21_105-110"/>
    <s v="10_100-110"/>
    <x v="5"/>
    <x v="1"/>
    <s v="Q1`21"/>
    <n v="525620"/>
    <n v="7161"/>
  </r>
  <r>
    <n v="32"/>
    <x v="5"/>
    <s v="ThinkPad P15 Gen1"/>
    <x v="5"/>
    <x v="1"/>
    <x v="1"/>
    <x v="10"/>
    <s v="RTX3000/RTX4000"/>
    <x v="0"/>
    <s v="1920x1080/3840x2160"/>
    <x v="0"/>
    <x v="0"/>
    <n v="256030"/>
    <s v="51_255-260"/>
    <s v="25_250-260"/>
    <x v="5"/>
    <x v="1"/>
    <s v="Q1`21"/>
    <n v="8192960"/>
    <n v="111621"/>
  </r>
  <r>
    <n v="28"/>
    <x v="5"/>
    <s v="ThinkPad P15s Gen1"/>
    <x v="5"/>
    <x v="1"/>
    <x v="1"/>
    <x v="11"/>
    <s v="Qoadro P520"/>
    <x v="0"/>
    <s v="1920x1080"/>
    <x v="0"/>
    <x v="0"/>
    <n v="136460"/>
    <s v="27_135-140"/>
    <s v="13_130-140"/>
    <x v="5"/>
    <x v="1"/>
    <s v="Q1`21"/>
    <n v="3820880"/>
    <n v="52056"/>
  </r>
  <r>
    <n v="67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1"/>
    <s v="Q1`21"/>
    <n v="7929718"/>
    <n v="108034"/>
  </r>
  <r>
    <n v="10"/>
    <x v="5"/>
    <s v="ThinkPad P17 Gen1"/>
    <x v="5"/>
    <x v="1"/>
    <x v="1"/>
    <x v="10"/>
    <s v="Quadro T2000/RTX5000"/>
    <x v="1"/>
    <s v="1920x1080/3840x2160"/>
    <x v="0"/>
    <x v="0"/>
    <n v="250780"/>
    <s v="50_250-255"/>
    <s v="25_250-260"/>
    <x v="5"/>
    <x v="1"/>
    <s v="Q1`21"/>
    <n v="2507800"/>
    <n v="34166"/>
  </r>
  <r>
    <n v="2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1"/>
    <s v="Q1`21"/>
    <n v="589880"/>
    <n v="8037"/>
  </r>
  <r>
    <n v="90"/>
    <x v="5"/>
    <s v="ThinkPad T14 AMD Gen1"/>
    <x v="2"/>
    <x v="1"/>
    <x v="0"/>
    <x v="7"/>
    <s v="Int"/>
    <x v="2"/>
    <s v="1920x1080"/>
    <x v="0"/>
    <x v="0"/>
    <n v="87847"/>
    <s v="17_85-90"/>
    <s v="8_80-90"/>
    <x v="5"/>
    <x v="1"/>
    <s v="Q1`21"/>
    <n v="7906230"/>
    <n v="107714"/>
  </r>
  <r>
    <n v="4518"/>
    <x v="5"/>
    <s v="ThinkPad T14 Gen1"/>
    <x v="2"/>
    <x v="1"/>
    <x v="1"/>
    <x v="11"/>
    <s v="Int"/>
    <x v="2"/>
    <s v="1920x1080/3840x2160"/>
    <x v="0"/>
    <x v="0"/>
    <n v="106906"/>
    <s v="21_105-110"/>
    <s v="10_100-110"/>
    <x v="5"/>
    <x v="1"/>
    <s v="Q1`21"/>
    <n v="483001308"/>
    <n v="6580399"/>
  </r>
  <r>
    <n v="77"/>
    <x v="5"/>
    <s v="ThinkPad T14s AMD Gen1"/>
    <x v="2"/>
    <x v="1"/>
    <x v="0"/>
    <x v="7"/>
    <s v="Int"/>
    <x v="2"/>
    <s v="1920x1080"/>
    <x v="0"/>
    <x v="0"/>
    <n v="109040"/>
    <s v="21_105-110"/>
    <s v="10_100-110"/>
    <x v="5"/>
    <x v="1"/>
    <s v="Q1`21"/>
    <n v="8396080"/>
    <n v="114388"/>
  </r>
  <r>
    <n v="180"/>
    <x v="5"/>
    <s v="ThinkPad T14s Gen1"/>
    <x v="2"/>
    <x v="1"/>
    <x v="1"/>
    <x v="11"/>
    <s v="Int"/>
    <x v="2"/>
    <s v="1920x1080"/>
    <x v="0"/>
    <x v="0"/>
    <n v="122610"/>
    <s v="24_120-125"/>
    <s v="12_120-130"/>
    <x v="5"/>
    <x v="1"/>
    <s v="Q1`21"/>
    <n v="22069800"/>
    <n v="300678"/>
  </r>
  <r>
    <n v="271"/>
    <x v="5"/>
    <s v="ThinkPad T15 Gen1"/>
    <x v="1"/>
    <x v="1"/>
    <x v="1"/>
    <x v="11"/>
    <s v="Int/MX330"/>
    <x v="0"/>
    <s v="1920x1080"/>
    <x v="0"/>
    <x v="0"/>
    <n v="108279"/>
    <s v="21_105-110"/>
    <s v="10_100-110"/>
    <x v="5"/>
    <x v="1"/>
    <s v="Q1`21"/>
    <n v="29343609"/>
    <n v="399777"/>
  </r>
  <r>
    <n v="51"/>
    <x v="5"/>
    <s v="ThinkPad T15p Gen1"/>
    <x v="1"/>
    <x v="1"/>
    <x v="1"/>
    <x v="11"/>
    <s v="Int/GTX1050"/>
    <x v="0"/>
    <s v="1920x1080/3840x2160"/>
    <x v="0"/>
    <x v="0"/>
    <n v="121765"/>
    <s v="24_120-125"/>
    <s v="12_120-130"/>
    <x v="5"/>
    <x v="1"/>
    <s v="Q1`21"/>
    <n v="6210015"/>
    <n v="84605"/>
  </r>
  <r>
    <n v="1"/>
    <x v="5"/>
    <s v="ThinkPad T490"/>
    <x v="2"/>
    <x v="1"/>
    <x v="1"/>
    <x v="4"/>
    <s v="Int"/>
    <x v="2"/>
    <s v="1920x1080/2560x1440"/>
    <x v="0"/>
    <x v="0"/>
    <n v="104923"/>
    <s v="20_100-105"/>
    <s v="10_100-110"/>
    <x v="5"/>
    <x v="1"/>
    <s v="Q1`21"/>
    <n v="104923"/>
    <n v="1429"/>
  </r>
  <r>
    <n v="34"/>
    <x v="5"/>
    <s v="ThinkPad T495"/>
    <x v="2"/>
    <x v="1"/>
    <x v="0"/>
    <x v="1"/>
    <s v="Int"/>
    <x v="2"/>
    <s v="1920x1080"/>
    <x v="0"/>
    <x v="0"/>
    <n v="104813"/>
    <s v="20_100-105"/>
    <s v="10_100-110"/>
    <x v="5"/>
    <x v="1"/>
    <s v="Q1`21"/>
    <n v="3563642"/>
    <n v="48551"/>
  </r>
  <r>
    <n v="51"/>
    <x v="5"/>
    <s v="ThinkPad T590"/>
    <x v="1"/>
    <x v="1"/>
    <x v="1"/>
    <x v="4"/>
    <s v="Int/MX250"/>
    <x v="0"/>
    <s v="1920x1080"/>
    <x v="0"/>
    <x v="0"/>
    <n v="99990"/>
    <s v="19_95-100"/>
    <s v="9_90-100"/>
    <x v="5"/>
    <x v="1"/>
    <s v="Q1`21"/>
    <n v="5099490"/>
    <n v="69475"/>
  </r>
  <r>
    <n v="46"/>
    <x v="5"/>
    <s v="ThinkPad X1 Carbon Gen7"/>
    <x v="2"/>
    <x v="1"/>
    <x v="1"/>
    <x v="4"/>
    <s v="Int"/>
    <x v="2"/>
    <s v="1920x1080/2560x1440"/>
    <x v="0"/>
    <x v="0"/>
    <n v="139551"/>
    <s v="27_135-140"/>
    <s v="13_130-140"/>
    <x v="5"/>
    <x v="1"/>
    <s v="Q1`21"/>
    <n v="6419346"/>
    <n v="87457"/>
  </r>
  <r>
    <n v="277"/>
    <x v="5"/>
    <s v="ThinkPad X1 Carbon Gen8"/>
    <x v="2"/>
    <x v="1"/>
    <x v="1"/>
    <x v="11"/>
    <s v="Int"/>
    <x v="2"/>
    <s v="1920x1080/3840x2160"/>
    <x v="1"/>
    <x v="0"/>
    <n v="147327"/>
    <s v="29_145-150"/>
    <s v="14_140-150"/>
    <x v="5"/>
    <x v="1"/>
    <s v="Q1`21"/>
    <n v="40809579"/>
    <n v="555989"/>
  </r>
  <r>
    <n v="10"/>
    <x v="5"/>
    <s v="ThinkPad X1 Extreme Gen2"/>
    <x v="3"/>
    <x v="1"/>
    <x v="1"/>
    <x v="9"/>
    <s v="GTX1650"/>
    <x v="0"/>
    <s v="1920x1080"/>
    <x v="0"/>
    <x v="0"/>
    <n v="188885"/>
    <s v="37_185-190"/>
    <s v="18_180-190"/>
    <x v="5"/>
    <x v="1"/>
    <s v="Q1`21"/>
    <n v="1888850"/>
    <n v="25734"/>
  </r>
  <r>
    <n v="12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1"/>
    <s v="Q1`21"/>
    <n v="2343756"/>
    <n v="31931"/>
  </r>
  <r>
    <n v="1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1"/>
    <s v="Q1`21"/>
    <n v="4289870"/>
    <n v="58445"/>
  </r>
  <r>
    <n v="28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1"/>
    <s v="Q1`21"/>
    <n v="5852000"/>
    <n v="79728"/>
  </r>
  <r>
    <n v="11"/>
    <x v="5"/>
    <s v="ThinkPad X1 Yoga 14 Gen4"/>
    <x v="2"/>
    <x v="1"/>
    <x v="1"/>
    <x v="4"/>
    <s v="Int"/>
    <x v="2"/>
    <s v="3840x2160/2560x1440"/>
    <x v="1"/>
    <x v="0"/>
    <n v="143366"/>
    <s v="28_140-145"/>
    <s v="14_140-150"/>
    <x v="5"/>
    <x v="1"/>
    <s v="Q1`21"/>
    <n v="1577026"/>
    <n v="21485"/>
  </r>
  <r>
    <n v="59"/>
    <x v="5"/>
    <s v="ThinkPad X1 Yoga 14 Gen5"/>
    <x v="2"/>
    <x v="1"/>
    <x v="1"/>
    <x v="11"/>
    <s v="Int"/>
    <x v="2"/>
    <s v="3840x2160/2560x1440"/>
    <x v="1"/>
    <x v="0"/>
    <n v="157790"/>
    <s v="31_155-160"/>
    <s v="15_150-160"/>
    <x v="5"/>
    <x v="1"/>
    <s v="Q1`21"/>
    <n v="9309610"/>
    <n v="126834"/>
  </r>
  <r>
    <n v="32"/>
    <x v="5"/>
    <s v="ThinkPad X13 AMD G1"/>
    <x v="2"/>
    <x v="1"/>
    <x v="0"/>
    <x v="7"/>
    <s v="Int"/>
    <x v="3"/>
    <s v="1920x1080"/>
    <x v="0"/>
    <x v="0"/>
    <n v="90051"/>
    <s v="18_90-95"/>
    <s v="9_90-100"/>
    <x v="5"/>
    <x v="1"/>
    <s v="Q1`21"/>
    <n v="2881632"/>
    <n v="39259"/>
  </r>
  <r>
    <n v="577"/>
    <x v="5"/>
    <s v="ThinkPad X13 G1"/>
    <x v="2"/>
    <x v="1"/>
    <x v="1"/>
    <x v="11"/>
    <s v="Int"/>
    <x v="3"/>
    <s v="1920x1080"/>
    <x v="0"/>
    <x v="0"/>
    <n v="111129"/>
    <s v="22_110-115"/>
    <s v="11_110-120"/>
    <x v="5"/>
    <x v="1"/>
    <s v="Q1`21"/>
    <n v="64121433"/>
    <n v="873589"/>
  </r>
  <r>
    <n v="15"/>
    <x v="5"/>
    <s v="ThinkPad X13 Yoga G1"/>
    <x v="2"/>
    <x v="1"/>
    <x v="1"/>
    <x v="11"/>
    <s v="Int"/>
    <x v="3"/>
    <s v="1920x1080"/>
    <x v="1"/>
    <x v="0"/>
    <n v="139147"/>
    <s v="27_135-140"/>
    <s v="13_130-140"/>
    <x v="5"/>
    <x v="1"/>
    <s v="Q1`21"/>
    <n v="2087205"/>
    <n v="28436"/>
  </r>
  <r>
    <n v="55"/>
    <x v="5"/>
    <s v="V130-15IKB"/>
    <x v="0"/>
    <x v="1"/>
    <x v="1"/>
    <x v="3"/>
    <s v="Int"/>
    <x v="0"/>
    <s v="1920x1080"/>
    <x v="0"/>
    <x v="0"/>
    <n v="47158"/>
    <s v="9_45-50"/>
    <s v="4_40-50"/>
    <x v="1"/>
    <x v="1"/>
    <s v="Q1`21"/>
    <n v="2593690"/>
    <n v="35336"/>
  </r>
  <r>
    <n v="884"/>
    <x v="5"/>
    <s v="V14-ADA"/>
    <x v="2"/>
    <x v="1"/>
    <x v="0"/>
    <x v="1"/>
    <s v="Int"/>
    <x v="2"/>
    <s v="1920x1080"/>
    <x v="0"/>
    <x v="0"/>
    <n v="42056"/>
    <s v="8_40-45"/>
    <s v="4_40-50"/>
    <x v="1"/>
    <x v="1"/>
    <s v="Q1`21"/>
    <n v="37177504"/>
    <n v="506506"/>
  </r>
  <r>
    <n v="121"/>
    <x v="5"/>
    <s v="V14-IGL"/>
    <x v="2"/>
    <x v="1"/>
    <x v="1"/>
    <x v="2"/>
    <s v="Int"/>
    <x v="2"/>
    <s v="1920x1080"/>
    <x v="0"/>
    <x v="1"/>
    <n v="34060"/>
    <s v="6_30-35"/>
    <s v="3_30-40"/>
    <x v="3"/>
    <x v="1"/>
    <s v="Q1`21"/>
    <n v="4121260"/>
    <n v="56148"/>
  </r>
  <r>
    <n v="30"/>
    <x v="5"/>
    <s v="V14-IIL"/>
    <x v="2"/>
    <x v="1"/>
    <x v="1"/>
    <x v="5"/>
    <s v="Int"/>
    <x v="2"/>
    <s v="1920x1080"/>
    <x v="0"/>
    <x v="0"/>
    <n v="49850"/>
    <s v="9_45-50"/>
    <s v="4_40-50"/>
    <x v="1"/>
    <x v="1"/>
    <s v="Q1`21"/>
    <n v="1495500"/>
    <n v="20375"/>
  </r>
  <r>
    <n v="2351"/>
    <x v="5"/>
    <s v="V155-15API"/>
    <x v="0"/>
    <x v="1"/>
    <x v="0"/>
    <x v="1"/>
    <s v="Int"/>
    <x v="0"/>
    <s v="1920x1080"/>
    <x v="0"/>
    <x v="0"/>
    <n v="41314"/>
    <s v="8_40-45"/>
    <s v="4_40-50"/>
    <x v="1"/>
    <x v="1"/>
    <s v="Q1`21"/>
    <n v="97129214"/>
    <n v="1323286"/>
  </r>
  <r>
    <n v="176"/>
    <x v="5"/>
    <s v="V15-ADA"/>
    <x v="0"/>
    <x v="1"/>
    <x v="0"/>
    <x v="1"/>
    <s v="Int"/>
    <x v="0"/>
    <s v="1920x1080"/>
    <x v="0"/>
    <x v="0"/>
    <n v="45899"/>
    <s v="9_45-50"/>
    <s v="4_40-50"/>
    <x v="1"/>
    <x v="1"/>
    <s v="Q1`21"/>
    <n v="8078224"/>
    <n v="110058"/>
  </r>
  <r>
    <n v="651"/>
    <x v="5"/>
    <s v="V15-IIL"/>
    <x v="0"/>
    <x v="1"/>
    <x v="1"/>
    <x v="5"/>
    <s v="Int"/>
    <x v="0"/>
    <s v="1920x1080"/>
    <x v="0"/>
    <x v="0"/>
    <n v="57929"/>
    <s v="11_55-60"/>
    <s v="5_50-60"/>
    <x v="2"/>
    <x v="1"/>
    <s v="Q1`21"/>
    <n v="37711779"/>
    <n v="513784"/>
  </r>
  <r>
    <n v="2"/>
    <x v="5"/>
    <s v="V15-IWL"/>
    <x v="0"/>
    <x v="1"/>
    <x v="1"/>
    <x v="4"/>
    <s v="Int"/>
    <x v="0"/>
    <s v="1920x1080"/>
    <x v="0"/>
    <x v="0"/>
    <n v="61270"/>
    <s v="12_60-65"/>
    <s v="6_60-70"/>
    <x v="4"/>
    <x v="1"/>
    <s v="Q1`21"/>
    <n v="122540"/>
    <n v="1669"/>
  </r>
  <r>
    <n v="575"/>
    <x v="5"/>
    <s v="V17-IIL"/>
    <x v="1"/>
    <x v="1"/>
    <x v="1"/>
    <x v="5"/>
    <s v="Int/MX330"/>
    <x v="1"/>
    <s v="1920x1080"/>
    <x v="0"/>
    <x v="0"/>
    <n v="71372"/>
    <s v="14_70-75"/>
    <s v="7_70-80"/>
    <x v="6"/>
    <x v="1"/>
    <s v="Q1`21"/>
    <n v="41038900"/>
    <n v="559113"/>
  </r>
  <r>
    <n v="7"/>
    <x v="5"/>
    <s v="V340-17IWL"/>
    <x v="0"/>
    <x v="1"/>
    <x v="1"/>
    <x v="4"/>
    <s v="Int"/>
    <x v="1"/>
    <s v="1920x1080"/>
    <x v="0"/>
    <x v="0"/>
    <n v="91925"/>
    <s v="18_90-95"/>
    <s v="9_90-100"/>
    <x v="5"/>
    <x v="1"/>
    <s v="Q1`21"/>
    <n v="643475"/>
    <n v="8767"/>
  </r>
  <r>
    <n v="126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1"/>
    <s v="Q1`21"/>
    <n v="4813200"/>
    <n v="65575"/>
  </r>
  <r>
    <n v="9"/>
    <x v="5"/>
    <s v="Yoga 7 14ITL05"/>
    <x v="2"/>
    <x v="0"/>
    <x v="1"/>
    <x v="6"/>
    <s v="Int"/>
    <x v="2"/>
    <s v="1920x1080"/>
    <x v="1"/>
    <x v="0"/>
    <n v="116706"/>
    <s v="23_115-120"/>
    <s v="11_110-120"/>
    <x v="5"/>
    <x v="1"/>
    <s v="Q1`21"/>
    <n v="1050354"/>
    <n v="14310"/>
  </r>
  <r>
    <n v="143"/>
    <x v="5"/>
    <s v="Yoga 7i 15ITL5"/>
    <x v="0"/>
    <x v="0"/>
    <x v="1"/>
    <x v="6"/>
    <s v="Int"/>
    <x v="0"/>
    <s v="1920x1080"/>
    <x v="1"/>
    <x v="0"/>
    <n v="93090"/>
    <s v="18_90-95"/>
    <s v="9_90-100"/>
    <x v="5"/>
    <x v="1"/>
    <s v="Q1`21"/>
    <n v="13311870"/>
    <n v="181361"/>
  </r>
  <r>
    <n v="7"/>
    <x v="5"/>
    <s v="Yoga 9 15IMH5"/>
    <x v="3"/>
    <x v="0"/>
    <x v="1"/>
    <x v="10"/>
    <s v="GTX1650"/>
    <x v="0"/>
    <s v="1920x1080"/>
    <x v="1"/>
    <x v="0"/>
    <n v="176620"/>
    <s v="35_175-180"/>
    <s v="17_170-180"/>
    <x v="5"/>
    <x v="1"/>
    <s v="Q1`21"/>
    <n v="1236340"/>
    <n v="16844"/>
  </r>
  <r>
    <n v="18"/>
    <x v="5"/>
    <s v="Yoga 9i 14ITL5"/>
    <x v="2"/>
    <x v="0"/>
    <x v="1"/>
    <x v="6"/>
    <s v="Int"/>
    <x v="2"/>
    <s v="3840x2160"/>
    <x v="1"/>
    <x v="0"/>
    <n v="175658"/>
    <s v="35_175-180"/>
    <s v="17_170-180"/>
    <x v="5"/>
    <x v="1"/>
    <s v="Q1`21"/>
    <n v="3161844"/>
    <n v="43077"/>
  </r>
  <r>
    <n v="4"/>
    <x v="5"/>
    <s v="Yoga C940-15IRH"/>
    <x v="3"/>
    <x v="0"/>
    <x v="1"/>
    <x v="9"/>
    <s v="GTX1650"/>
    <x v="0"/>
    <s v="1920x1080/3840x2160"/>
    <x v="1"/>
    <x v="0"/>
    <n v="185955"/>
    <s v="37_185-190"/>
    <s v="18_180-190"/>
    <x v="5"/>
    <x v="1"/>
    <s v="Q1`21"/>
    <n v="743820"/>
    <n v="10134"/>
  </r>
  <r>
    <n v="1"/>
    <x v="5"/>
    <s v="Yoga S740-14IIL"/>
    <x v="2"/>
    <x v="0"/>
    <x v="1"/>
    <x v="5"/>
    <s v="Int"/>
    <x v="2"/>
    <s v="1920x1080"/>
    <x v="1"/>
    <x v="0"/>
    <n v="94662"/>
    <s v="18_90-95"/>
    <s v="9_90-100"/>
    <x v="5"/>
    <x v="1"/>
    <s v="Q1`21"/>
    <n v="94662"/>
    <n v="1290"/>
  </r>
  <r>
    <n v="6"/>
    <x v="5"/>
    <s v="Yoga S740-15IRH"/>
    <x v="3"/>
    <x v="0"/>
    <x v="1"/>
    <x v="9"/>
    <s v="GTX1650"/>
    <x v="0"/>
    <s v="1920x1080"/>
    <x v="1"/>
    <x v="0"/>
    <n v="139243"/>
    <s v="27_135-140"/>
    <s v="13_130-140"/>
    <x v="5"/>
    <x v="1"/>
    <s v="Q1`21"/>
    <n v="835458"/>
    <n v="11382"/>
  </r>
  <r>
    <n v="3"/>
    <x v="5"/>
    <s v="Yoga S940-14IIL"/>
    <x v="2"/>
    <x v="0"/>
    <x v="1"/>
    <x v="5"/>
    <s v="Int"/>
    <x v="2"/>
    <s v="1920x1080"/>
    <x v="1"/>
    <x v="0"/>
    <n v="159606"/>
    <s v="31_155-160"/>
    <s v="15_150-160"/>
    <x v="5"/>
    <x v="1"/>
    <s v="Q1`21"/>
    <n v="478818"/>
    <n v="6523"/>
  </r>
  <r>
    <n v="251"/>
    <x v="5"/>
    <s v="Yoga Slim 7 14ARE05"/>
    <x v="2"/>
    <x v="0"/>
    <x v="0"/>
    <x v="7"/>
    <s v="Int"/>
    <x v="2"/>
    <s v="1920x1080"/>
    <x v="1"/>
    <x v="0"/>
    <n v="85501"/>
    <s v="17_85-90"/>
    <s v="8_80-90"/>
    <x v="5"/>
    <x v="1"/>
    <s v="Q1`21"/>
    <n v="21460751"/>
    <n v="292381"/>
  </r>
  <r>
    <n v="66"/>
    <x v="5"/>
    <s v="Yoga Slim 7 14IIL05"/>
    <x v="2"/>
    <x v="0"/>
    <x v="1"/>
    <x v="5"/>
    <s v="Int"/>
    <x v="2"/>
    <s v="1920x1080"/>
    <x v="1"/>
    <x v="0"/>
    <n v="81716"/>
    <s v="16_80-85"/>
    <s v="8_80-90"/>
    <x v="5"/>
    <x v="1"/>
    <s v="Q1`21"/>
    <n v="5393256"/>
    <n v="73478"/>
  </r>
  <r>
    <n v="14"/>
    <x v="5"/>
    <s v="Yoga Slim 7 14ITL05"/>
    <x v="2"/>
    <x v="0"/>
    <x v="1"/>
    <x v="6"/>
    <s v="Int"/>
    <x v="2"/>
    <s v="1920x1080"/>
    <x v="1"/>
    <x v="0"/>
    <n v="96513"/>
    <s v="19_95-100"/>
    <s v="9_90-100"/>
    <x v="5"/>
    <x v="1"/>
    <s v="Q1`21"/>
    <n v="1351182"/>
    <n v="18408"/>
  </r>
  <r>
    <n v="66"/>
    <x v="5"/>
    <s v="Yoga Slim 7 15IIL05"/>
    <x v="0"/>
    <x v="0"/>
    <x v="1"/>
    <x v="5"/>
    <s v="Int"/>
    <x v="0"/>
    <s v="1920x1080"/>
    <x v="1"/>
    <x v="0"/>
    <n v="74722"/>
    <s v="14_70-75"/>
    <s v="7_70-80"/>
    <x v="6"/>
    <x v="1"/>
    <s v="Q1`21"/>
    <n v="4931652"/>
    <n v="67189"/>
  </r>
  <r>
    <n v="350"/>
    <x v="5"/>
    <s v="Yoga Slim 7 15IMH05"/>
    <x v="3"/>
    <x v="0"/>
    <x v="1"/>
    <x v="10"/>
    <s v="GTX1650"/>
    <x v="0"/>
    <s v="1920x1080"/>
    <x v="1"/>
    <x v="0"/>
    <n v="91700"/>
    <s v="18_90-95"/>
    <s v="9_90-100"/>
    <x v="5"/>
    <x v="1"/>
    <s v="Q1`21"/>
    <n v="32095000"/>
    <n v="437262"/>
  </r>
  <r>
    <n v="10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1"/>
    <s v="Q1`21"/>
    <n v="916990"/>
    <n v="12493"/>
  </r>
  <r>
    <n v="4"/>
    <x v="5"/>
    <s v="Yoga Slim 9 14ITL5"/>
    <x v="2"/>
    <x v="0"/>
    <x v="1"/>
    <x v="6"/>
    <s v="Int"/>
    <x v="2"/>
    <s v="1920x1080/3840x2160"/>
    <x v="1"/>
    <x v="0"/>
    <n v="191600"/>
    <s v="38_190-195"/>
    <s v="19_190-200"/>
    <x v="5"/>
    <x v="1"/>
    <s v="Q1`21"/>
    <n v="766400"/>
    <n v="10441"/>
  </r>
  <r>
    <n v="49"/>
    <x v="6"/>
    <s v="Alpha 15 A4D"/>
    <x v="3"/>
    <x v="0"/>
    <x v="0"/>
    <x v="7"/>
    <s v="RX 5600"/>
    <x v="0"/>
    <s v="1920x1080"/>
    <x v="0"/>
    <x v="0"/>
    <n v="102900"/>
    <s v="20_100-105"/>
    <s v="10_100-110"/>
    <x v="5"/>
    <x v="1"/>
    <s v="Q1`21"/>
    <n v="5042100"/>
    <n v="68693"/>
  </r>
  <r>
    <n v="128"/>
    <x v="6"/>
    <s v="Bravo 15 A4D"/>
    <x v="3"/>
    <x v="0"/>
    <x v="0"/>
    <x v="7"/>
    <s v="RX 5500"/>
    <x v="0"/>
    <s v="3840x2160"/>
    <x v="0"/>
    <x v="0"/>
    <n v="80269"/>
    <s v="16_80-85"/>
    <s v="8_80-90"/>
    <x v="5"/>
    <x v="1"/>
    <s v="Q1`21"/>
    <n v="10274432"/>
    <n v="139979"/>
  </r>
  <r>
    <n v="124"/>
    <x v="6"/>
    <s v="Creator 15 A10S"/>
    <x v="3"/>
    <x v="0"/>
    <x v="1"/>
    <x v="10"/>
    <s v="RTX2070/RTX2080"/>
    <x v="0"/>
    <s v="1920x1080"/>
    <x v="0"/>
    <x v="0"/>
    <n v="188122"/>
    <s v="37_185-190"/>
    <s v="18_180-190"/>
    <x v="5"/>
    <x v="1"/>
    <s v="Q1`21"/>
    <n v="23327128"/>
    <n v="317808"/>
  </r>
  <r>
    <n v="99"/>
    <x v="6"/>
    <s v="Creator 15 A10U"/>
    <x v="3"/>
    <x v="0"/>
    <x v="1"/>
    <x v="10"/>
    <s v="RTX3060/RTX3070/RTX3080"/>
    <x v="0"/>
    <s v="1920x1080/3840x2160"/>
    <x v="0"/>
    <x v="0"/>
    <n v="256366"/>
    <s v="51_255-260"/>
    <s v="25_250-260"/>
    <x v="5"/>
    <x v="1"/>
    <s v="Q1`21"/>
    <n v="25380234"/>
    <n v="345780"/>
  </r>
  <r>
    <n v="10"/>
    <x v="6"/>
    <s v="Creator 15M A10S"/>
    <x v="3"/>
    <x v="0"/>
    <x v="1"/>
    <x v="10"/>
    <s v="GTX1660/RTX2060"/>
    <x v="0"/>
    <s v="1920x1080"/>
    <x v="0"/>
    <x v="0"/>
    <n v="119154"/>
    <s v="23_115-120"/>
    <s v="11_110-120"/>
    <x v="5"/>
    <x v="1"/>
    <s v="Q1`21"/>
    <n v="1191540"/>
    <n v="16234"/>
  </r>
  <r>
    <n v="8"/>
    <x v="6"/>
    <s v="Creator 17 A10S"/>
    <x v="3"/>
    <x v="0"/>
    <x v="1"/>
    <x v="10"/>
    <s v="RTX2070/RTX2080"/>
    <x v="1"/>
    <s v="1920x1080/3840x2160"/>
    <x v="0"/>
    <x v="0"/>
    <n v="266454"/>
    <s v="53_265-270"/>
    <s v="26_260-270"/>
    <x v="5"/>
    <x v="1"/>
    <s v="Q1`21"/>
    <n v="2131632"/>
    <n v="29041"/>
  </r>
  <r>
    <n v="40"/>
    <x v="6"/>
    <s v="Creator 17M A10S"/>
    <x v="3"/>
    <x v="0"/>
    <x v="1"/>
    <x v="10"/>
    <s v="GTX1660/RTX2060/RTX2070"/>
    <x v="1"/>
    <s v="1920x1080/3840x2160"/>
    <x v="0"/>
    <x v="0"/>
    <n v="152793"/>
    <s v="30_150-155"/>
    <s v="15_150-160"/>
    <x v="5"/>
    <x v="1"/>
    <s v="Q1`21"/>
    <n v="6111720"/>
    <n v="83266"/>
  </r>
  <r>
    <n v="106"/>
    <x v="6"/>
    <s v="Modern 14 B10M"/>
    <x v="2"/>
    <x v="0"/>
    <x v="1"/>
    <x v="11"/>
    <s v="Int"/>
    <x v="2"/>
    <s v="1920x1080"/>
    <x v="0"/>
    <x v="0"/>
    <n v="62107"/>
    <s v="12_60-65"/>
    <s v="6_60-70"/>
    <x v="4"/>
    <x v="1"/>
    <s v="Q1`21"/>
    <n v="6583342"/>
    <n v="89691"/>
  </r>
  <r>
    <n v="10"/>
    <x v="6"/>
    <s v="Modern 14 B10R"/>
    <x v="2"/>
    <x v="0"/>
    <x v="1"/>
    <x v="11"/>
    <s v="Int/MX330"/>
    <x v="2"/>
    <s v="1920x1080"/>
    <x v="0"/>
    <x v="0"/>
    <n v="76245"/>
    <s v="15_75-80"/>
    <s v="7_70-80"/>
    <x v="6"/>
    <x v="1"/>
    <s v="Q1`21"/>
    <n v="762450"/>
    <n v="10388"/>
  </r>
  <r>
    <n v="87"/>
    <x v="6"/>
    <s v="Modern 14 B11M"/>
    <x v="2"/>
    <x v="0"/>
    <x v="1"/>
    <x v="11"/>
    <s v="Int"/>
    <x v="2"/>
    <s v="1920x1080"/>
    <x v="0"/>
    <x v="0"/>
    <n v="76822"/>
    <s v="15_75-80"/>
    <s v="7_70-80"/>
    <x v="6"/>
    <x v="1"/>
    <s v="Q1`21"/>
    <n v="6683514"/>
    <n v="91056"/>
  </r>
  <r>
    <n v="36"/>
    <x v="6"/>
    <s v="Modern 14 B4M"/>
    <x v="2"/>
    <x v="0"/>
    <x v="0"/>
    <x v="7"/>
    <s v="Int"/>
    <x v="2"/>
    <s v="1920x1080"/>
    <x v="0"/>
    <x v="0"/>
    <n v="56073"/>
    <s v="11_55-60"/>
    <s v="5_50-60"/>
    <x v="2"/>
    <x v="1"/>
    <s v="Q1`21"/>
    <n v="2018628"/>
    <n v="27502"/>
  </r>
  <r>
    <n v="7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1"/>
    <s v="Q1`21"/>
    <n v="4899300"/>
    <n v="66748"/>
  </r>
  <r>
    <n v="52"/>
    <x v="6"/>
    <s v="Modern 15 A11S"/>
    <x v="1"/>
    <x v="0"/>
    <x v="1"/>
    <x v="6"/>
    <s v="MX450"/>
    <x v="0"/>
    <s v="1920x1080"/>
    <x v="0"/>
    <x v="0"/>
    <n v="80388"/>
    <s v="16_80-85"/>
    <s v="8_80-90"/>
    <x v="5"/>
    <x v="1"/>
    <s v="Q1`21"/>
    <n v="4180176"/>
    <n v="56951"/>
  </r>
  <r>
    <n v="1"/>
    <x v="6"/>
    <s v="MSI GE63C"/>
    <x v="3"/>
    <x v="0"/>
    <x v="1"/>
    <x v="9"/>
    <s v="GTX1060/GTX1070"/>
    <x v="0"/>
    <s v="1920x1080/3840x2160"/>
    <x v="0"/>
    <x v="0"/>
    <n v="146789"/>
    <s v="29_145-150"/>
    <s v="14_140-150"/>
    <x v="5"/>
    <x v="1"/>
    <s v="Q1`21"/>
    <n v="146789"/>
    <n v="2000"/>
  </r>
  <r>
    <n v="6"/>
    <x v="6"/>
    <s v="MSI GE66CML"/>
    <x v="3"/>
    <x v="0"/>
    <x v="1"/>
    <x v="10"/>
    <s v="RTX2070/RTX2080"/>
    <x v="0"/>
    <s v="1920x1080"/>
    <x v="0"/>
    <x v="0"/>
    <n v="173072"/>
    <s v="34_170-175"/>
    <s v="17_170-180"/>
    <x v="5"/>
    <x v="1"/>
    <s v="Q1`21"/>
    <n v="1038432"/>
    <n v="14148"/>
  </r>
  <r>
    <n v="56"/>
    <x v="6"/>
    <s v="MSI GE66CML 10U"/>
    <x v="3"/>
    <x v="0"/>
    <x v="1"/>
    <x v="10"/>
    <s v="RTX3070/RTX3080"/>
    <x v="0"/>
    <s v="1920x1080"/>
    <x v="0"/>
    <x v="0"/>
    <n v="194990"/>
    <s v="38_190-195"/>
    <s v="19_190-200"/>
    <x v="5"/>
    <x v="1"/>
    <s v="Q1`21"/>
    <n v="10919440"/>
    <n v="148766"/>
  </r>
  <r>
    <n v="57"/>
    <x v="6"/>
    <s v="MSI GE76CML 10U"/>
    <x v="3"/>
    <x v="0"/>
    <x v="1"/>
    <x v="10"/>
    <s v="RTX3080"/>
    <x v="1"/>
    <s v="1920x1080"/>
    <x v="0"/>
    <x v="0"/>
    <n v="207890"/>
    <s v="41_205-210"/>
    <s v="20_200-210"/>
    <x v="5"/>
    <x v="1"/>
    <s v="Q1`21"/>
    <n v="11849730"/>
    <n v="161440"/>
  </r>
  <r>
    <n v="696"/>
    <x v="6"/>
    <s v="MSI GF63C"/>
    <x v="3"/>
    <x v="0"/>
    <x v="1"/>
    <x v="9"/>
    <s v="GTX1050/GTX1050 Ti"/>
    <x v="0"/>
    <s v="1920x1080"/>
    <x v="0"/>
    <x v="0"/>
    <n v="70422"/>
    <s v="14_70-75"/>
    <s v="7_70-80"/>
    <x v="6"/>
    <x v="1"/>
    <s v="Q1`21"/>
    <n v="49013712"/>
    <n v="667762"/>
  </r>
  <r>
    <n v="1385"/>
    <x v="6"/>
    <s v="MSI GF65CML 10U"/>
    <x v="3"/>
    <x v="0"/>
    <x v="1"/>
    <x v="10"/>
    <s v="RTX3060"/>
    <x v="0"/>
    <s v="1920x1080"/>
    <x v="0"/>
    <x v="0"/>
    <n v="112795"/>
    <s v="22_110-115"/>
    <s v="11_110-120"/>
    <x v="5"/>
    <x v="1"/>
    <s v="Q1`21"/>
    <n v="156221075"/>
    <n v="2128353"/>
  </r>
  <r>
    <n v="523"/>
    <x v="6"/>
    <s v="MSI GF75CML 10U"/>
    <x v="3"/>
    <x v="0"/>
    <x v="1"/>
    <x v="10"/>
    <s v="RTX3060"/>
    <x v="1"/>
    <s v="1920x1080"/>
    <x v="0"/>
    <x v="0"/>
    <n v="139990"/>
    <s v="27_135-140"/>
    <s v="13_130-140"/>
    <x v="5"/>
    <x v="1"/>
    <s v="Q1`21"/>
    <n v="73214770"/>
    <n v="997476"/>
  </r>
  <r>
    <n v="417"/>
    <x v="6"/>
    <s v="MSI GL65CML"/>
    <x v="3"/>
    <x v="0"/>
    <x v="1"/>
    <x v="10"/>
    <s v="GTX1650/GTX1660"/>
    <x v="0"/>
    <s v="1920x1080"/>
    <x v="0"/>
    <x v="0"/>
    <n v="86342"/>
    <s v="17_85-90"/>
    <s v="8_80-90"/>
    <x v="5"/>
    <x v="1"/>
    <s v="Q1`21"/>
    <n v="36004614"/>
    <n v="490526"/>
  </r>
  <r>
    <n v="68"/>
    <x v="6"/>
    <s v="MSI GL75C"/>
    <x v="3"/>
    <x v="0"/>
    <x v="1"/>
    <x v="9"/>
    <s v="GTX1650/GTX1660/RTX2060"/>
    <x v="1"/>
    <s v="1920x1080"/>
    <x v="0"/>
    <x v="0"/>
    <n v="100594"/>
    <s v="20_100-105"/>
    <s v="10_100-110"/>
    <x v="5"/>
    <x v="1"/>
    <s v="Q1`21"/>
    <n v="6840392"/>
    <n v="93193"/>
  </r>
  <r>
    <n v="282"/>
    <x v="6"/>
    <s v="MSI GL75CML"/>
    <x v="3"/>
    <x v="0"/>
    <x v="1"/>
    <x v="11"/>
    <s v="GTX1650/GTX1660"/>
    <x v="1"/>
    <s v="1920x1080"/>
    <x v="0"/>
    <x v="0"/>
    <n v="91657"/>
    <s v="18_90-95"/>
    <s v="9_90-100"/>
    <x v="5"/>
    <x v="1"/>
    <s v="Q1`21"/>
    <n v="25847274"/>
    <n v="352143"/>
  </r>
  <r>
    <n v="112"/>
    <x v="6"/>
    <s v="MSI GP65CML"/>
    <x v="3"/>
    <x v="0"/>
    <x v="1"/>
    <x v="10"/>
    <s v="RTX2070"/>
    <x v="0"/>
    <s v="1920x1080"/>
    <x v="0"/>
    <x v="0"/>
    <n v="135179"/>
    <s v="27_135-140"/>
    <s v="13_130-140"/>
    <x v="5"/>
    <x v="1"/>
    <s v="Q1`21"/>
    <n v="15140048"/>
    <n v="206268"/>
  </r>
  <r>
    <n v="349"/>
    <x v="6"/>
    <s v="MSI GP66CML 10U"/>
    <x v="3"/>
    <x v="0"/>
    <x v="1"/>
    <x v="10"/>
    <s v="RTX3070"/>
    <x v="0"/>
    <s v="1920x1080"/>
    <x v="0"/>
    <x v="0"/>
    <n v="149800"/>
    <s v="29_145-150"/>
    <s v="14_140-150"/>
    <x v="5"/>
    <x v="1"/>
    <s v="Q1`21"/>
    <n v="52280200"/>
    <n v="712264"/>
  </r>
  <r>
    <n v="24"/>
    <x v="6"/>
    <s v="MSI GP75CML"/>
    <x v="3"/>
    <x v="0"/>
    <x v="1"/>
    <x v="10"/>
    <s v="RTX2070"/>
    <x v="1"/>
    <s v="1920x1080"/>
    <x v="0"/>
    <x v="0"/>
    <n v="143584"/>
    <s v="28_140-145"/>
    <s v="14_140-150"/>
    <x v="5"/>
    <x v="1"/>
    <s v="Q1`21"/>
    <n v="3446016"/>
    <n v="46948"/>
  </r>
  <r>
    <n v="366"/>
    <x v="6"/>
    <s v="MSI GP76CML 10U"/>
    <x v="3"/>
    <x v="0"/>
    <x v="1"/>
    <x v="10"/>
    <s v="RTX3060/RTX3070"/>
    <x v="1"/>
    <s v="1920x1080"/>
    <x v="0"/>
    <x v="0"/>
    <n v="160016"/>
    <s v="32_160-165"/>
    <s v="16_160-170"/>
    <x v="5"/>
    <x v="1"/>
    <s v="Q1`21"/>
    <n v="58565856"/>
    <n v="797900"/>
  </r>
  <r>
    <n v="6"/>
    <x v="6"/>
    <s v="MSI GS66CML"/>
    <x v="3"/>
    <x v="0"/>
    <x v="1"/>
    <x v="10"/>
    <s v="RTX2070"/>
    <x v="0"/>
    <s v="1920x1080"/>
    <x v="0"/>
    <x v="0"/>
    <n v="203064"/>
    <s v="40_200-205"/>
    <s v="20_200-210"/>
    <x v="5"/>
    <x v="1"/>
    <s v="Q1`21"/>
    <n v="1218384"/>
    <n v="16599"/>
  </r>
  <r>
    <n v="159"/>
    <x v="6"/>
    <s v="MSI GS66CML 10U"/>
    <x v="3"/>
    <x v="0"/>
    <x v="1"/>
    <x v="10"/>
    <s v="RTX3060"/>
    <x v="0"/>
    <s v="1920x1080"/>
    <x v="0"/>
    <x v="0"/>
    <n v="232455"/>
    <s v="46_230-235"/>
    <s v="23_230-240"/>
    <x v="5"/>
    <x v="1"/>
    <s v="Q1`21"/>
    <n v="36960345"/>
    <n v="503547"/>
  </r>
  <r>
    <n v="3"/>
    <x v="6"/>
    <s v="MSI GS75CML"/>
    <x v="3"/>
    <x v="0"/>
    <x v="1"/>
    <x v="10"/>
    <s v="RTX2070/RTX2080"/>
    <x v="1"/>
    <s v="1920x1080"/>
    <x v="0"/>
    <x v="0"/>
    <n v="192258"/>
    <s v="38_190-195"/>
    <s v="19_190-200"/>
    <x v="5"/>
    <x v="1"/>
    <s v="Q1`21"/>
    <n v="576774"/>
    <n v="7858"/>
  </r>
  <r>
    <n v="6"/>
    <x v="6"/>
    <s v="MSI GT76CML"/>
    <x v="3"/>
    <x v="0"/>
    <x v="1"/>
    <x v="10"/>
    <s v="RTX2070/RTX2080"/>
    <x v="1"/>
    <s v="1920x1080/3840x2160"/>
    <x v="0"/>
    <x v="0"/>
    <n v="316997"/>
    <s v="63_315-320"/>
    <s v="31_310-320"/>
    <x v="5"/>
    <x v="1"/>
    <s v="Q1`21"/>
    <n v="1901982"/>
    <n v="25913"/>
  </r>
  <r>
    <n v="22"/>
    <x v="6"/>
    <s v="MSI WF75 10T"/>
    <x v="5"/>
    <x v="0"/>
    <x v="1"/>
    <x v="10"/>
    <s v="Quadro T1000/RTX3000"/>
    <x v="1"/>
    <s v="1920x1080"/>
    <x v="0"/>
    <x v="0"/>
    <n v="248332"/>
    <s v="49_245-250"/>
    <s v="24_240-250"/>
    <x v="5"/>
    <x v="1"/>
    <s v="Q1`21"/>
    <n v="5463304"/>
    <n v="74432"/>
  </r>
  <r>
    <n v="1"/>
    <x v="6"/>
    <s v="Prestige 14 A10R"/>
    <x v="2"/>
    <x v="0"/>
    <x v="1"/>
    <x v="11"/>
    <s v="MX330"/>
    <x v="2"/>
    <s v="1920x1080"/>
    <x v="0"/>
    <x v="0"/>
    <n v="91334"/>
    <s v="18_90-95"/>
    <s v="9_90-100"/>
    <x v="5"/>
    <x v="1"/>
    <s v="Q1`21"/>
    <n v="91334"/>
    <n v="1244"/>
  </r>
  <r>
    <n v="35"/>
    <x v="6"/>
    <s v="Prestige 14 A10SC"/>
    <x v="2"/>
    <x v="0"/>
    <x v="1"/>
    <x v="11"/>
    <s v="GTX1650"/>
    <x v="2"/>
    <s v="1920x1080"/>
    <x v="0"/>
    <x v="0"/>
    <n v="102006"/>
    <s v="20_100-105"/>
    <s v="10_100-110"/>
    <x v="5"/>
    <x v="1"/>
    <s v="Q1`21"/>
    <n v="3570210"/>
    <n v="48640"/>
  </r>
  <r>
    <n v="140"/>
    <x v="6"/>
    <s v="Prestige 14 A11M"/>
    <x v="2"/>
    <x v="0"/>
    <x v="1"/>
    <x v="6"/>
    <s v="Int"/>
    <x v="2"/>
    <s v="1920x1080"/>
    <x v="0"/>
    <x v="0"/>
    <n v="100995"/>
    <s v="20_100-105"/>
    <s v="10_100-110"/>
    <x v="5"/>
    <x v="1"/>
    <s v="Q1`21"/>
    <n v="14139300"/>
    <n v="192634"/>
  </r>
  <r>
    <n v="40"/>
    <x v="6"/>
    <s v="Prestige 14 A11SC"/>
    <x v="2"/>
    <x v="0"/>
    <x v="1"/>
    <x v="6"/>
    <s v="GTX1650"/>
    <x v="2"/>
    <s v="1920x1080"/>
    <x v="0"/>
    <x v="0"/>
    <n v="124747"/>
    <s v="24_120-125"/>
    <s v="12_120-130"/>
    <x v="5"/>
    <x v="1"/>
    <s v="Q1`21"/>
    <n v="4989880"/>
    <n v="67982"/>
  </r>
  <r>
    <n v="17"/>
    <x v="6"/>
    <s v="Prestige 15 A10SC"/>
    <x v="3"/>
    <x v="0"/>
    <x v="1"/>
    <x v="11"/>
    <s v="GTX1650"/>
    <x v="0"/>
    <s v="1920x1080"/>
    <x v="0"/>
    <x v="0"/>
    <n v="104883"/>
    <s v="20_100-105"/>
    <s v="10_100-110"/>
    <x v="5"/>
    <x v="1"/>
    <s v="Q1`21"/>
    <n v="1783011"/>
    <n v="24292"/>
  </r>
  <r>
    <n v="78"/>
    <x v="6"/>
    <s v="Prestige 15 A11SC"/>
    <x v="3"/>
    <x v="0"/>
    <x v="1"/>
    <x v="6"/>
    <s v="GTX1650"/>
    <x v="0"/>
    <s v="1920x1080"/>
    <x v="0"/>
    <x v="0"/>
    <n v="126864"/>
    <s v="25_125-130"/>
    <s v="12_120-130"/>
    <x v="5"/>
    <x v="1"/>
    <s v="Q1`21"/>
    <n v="9895392"/>
    <n v="134815"/>
  </r>
  <r>
    <n v="21"/>
    <x v="6"/>
    <s v="Stealth 15M A11S"/>
    <x v="3"/>
    <x v="0"/>
    <x v="1"/>
    <x v="6"/>
    <s v="RTX2060"/>
    <x v="0"/>
    <s v="1920x1080"/>
    <x v="0"/>
    <x v="0"/>
    <n v="115405"/>
    <s v="23_115-120"/>
    <s v="11_110-120"/>
    <x v="5"/>
    <x v="1"/>
    <s v="Q1`21"/>
    <n v="2423505"/>
    <n v="33018"/>
  </r>
  <r>
    <n v="14"/>
    <x v="6"/>
    <s v="Summit E14 A11SC"/>
    <x v="2"/>
    <x v="0"/>
    <x v="1"/>
    <x v="6"/>
    <s v="GTX1650"/>
    <x v="2"/>
    <s v="1920x1080"/>
    <x v="1"/>
    <x v="0"/>
    <n v="130760"/>
    <s v="26_130-135"/>
    <s v="13_130-140"/>
    <x v="5"/>
    <x v="1"/>
    <s v="Q1`21"/>
    <n v="1830640"/>
    <n v="24941"/>
  </r>
  <r>
    <n v="17"/>
    <x v="6"/>
    <s v="Summit E15 A11SC"/>
    <x v="3"/>
    <x v="0"/>
    <x v="1"/>
    <x v="6"/>
    <s v="GTX1650"/>
    <x v="0"/>
    <s v="1920x1080"/>
    <x v="1"/>
    <x v="0"/>
    <n v="134287"/>
    <s v="26_130-135"/>
    <s v="13_130-140"/>
    <x v="5"/>
    <x v="1"/>
    <s v="Q1`21"/>
    <n v="2282879"/>
    <n v="31102"/>
  </r>
  <r>
    <n v="133"/>
    <x v="7"/>
    <s v="MateBook 13 AMD HN"/>
    <x v="2"/>
    <x v="0"/>
    <x v="0"/>
    <x v="1"/>
    <s v="Int"/>
    <x v="3"/>
    <s v="2160x1440"/>
    <x v="0"/>
    <x v="0"/>
    <n v="64252"/>
    <s v="12_60-65"/>
    <s v="6_60-70"/>
    <x v="4"/>
    <x v="1"/>
    <s v="Q1`21"/>
    <n v="8545516"/>
    <n v="116424"/>
  </r>
  <r>
    <n v="2"/>
    <x v="7"/>
    <s v="Matebook D14 Intel Nbb"/>
    <x v="2"/>
    <x v="0"/>
    <x v="1"/>
    <x v="11"/>
    <s v="MX250"/>
    <x v="2"/>
    <s v="1920x1080"/>
    <x v="0"/>
    <x v="0"/>
    <n v="65174"/>
    <s v="13_65-70"/>
    <s v="6_60-70"/>
    <x v="4"/>
    <x v="1"/>
    <s v="Q1`21"/>
    <n v="130348"/>
    <n v="1776"/>
  </r>
  <r>
    <n v="285"/>
    <x v="7"/>
    <s v="Matebook D15 AMD"/>
    <x v="0"/>
    <x v="0"/>
    <x v="0"/>
    <x v="1"/>
    <s v="Int"/>
    <x v="0"/>
    <s v="1920x1080"/>
    <x v="0"/>
    <x v="0"/>
    <n v="55420"/>
    <s v="11_55-60"/>
    <s v="5_50-60"/>
    <x v="2"/>
    <x v="1"/>
    <s v="Q1`21"/>
    <n v="15794700"/>
    <n v="215187"/>
  </r>
  <r>
    <n v="382"/>
    <x v="7"/>
    <s v="Matebook D15 AMD Bohl"/>
    <x v="0"/>
    <x v="0"/>
    <x v="0"/>
    <x v="7"/>
    <s v="Int"/>
    <x v="0"/>
    <s v="1920x1080"/>
    <x v="0"/>
    <x v="0"/>
    <n v="58242"/>
    <s v="11_55-60"/>
    <s v="5_50-60"/>
    <x v="2"/>
    <x v="1"/>
    <s v="Q1`21"/>
    <n v="22248444"/>
    <n v="303112"/>
  </r>
  <r>
    <n v="16"/>
    <x v="7"/>
    <s v="Matebook X EUL"/>
    <x v="2"/>
    <x v="0"/>
    <x v="1"/>
    <x v="11"/>
    <s v="Int"/>
    <x v="3"/>
    <s v="3000x2000"/>
    <x v="1"/>
    <x v="0"/>
    <n v="99742"/>
    <s v="19_95-100"/>
    <s v="9_90-100"/>
    <x v="5"/>
    <x v="1"/>
    <s v="Q1`21"/>
    <n v="1595872"/>
    <n v="21742"/>
  </r>
  <r>
    <n v="92"/>
    <x v="7"/>
    <s v="Matebook X PRO 2020"/>
    <x v="2"/>
    <x v="0"/>
    <x v="1"/>
    <x v="11"/>
    <s v="MX250/MX350"/>
    <x v="2"/>
    <s v="1920x1080/3000x2000"/>
    <x v="0"/>
    <x v="0"/>
    <n v="112679"/>
    <s v="22_110-115"/>
    <s v="11_110-120"/>
    <x v="5"/>
    <x v="1"/>
    <s v="Q1`21"/>
    <n v="10366468"/>
    <n v="141233"/>
  </r>
  <r>
    <n v="1"/>
    <x v="8"/>
    <s v="Honor Hunter V700"/>
    <x v="3"/>
    <x v="0"/>
    <x v="1"/>
    <x v="10"/>
    <s v="RTX2060"/>
    <x v="5"/>
    <s v="1920x1080"/>
    <x v="0"/>
    <x v="0"/>
    <n v="142993"/>
    <s v="28_140-145"/>
    <s v="14_140-150"/>
    <x v="5"/>
    <x v="1"/>
    <s v="Q1`21"/>
    <n v="142993"/>
    <n v="1948"/>
  </r>
  <r>
    <n v="35"/>
    <x v="8"/>
    <s v="Honor MagicBook 14 AMD II Nbil"/>
    <x v="2"/>
    <x v="0"/>
    <x v="0"/>
    <x v="7"/>
    <s v="Int"/>
    <x v="2"/>
    <s v="1920x1080"/>
    <x v="0"/>
    <x v="0"/>
    <n v="59995"/>
    <s v="11_55-60"/>
    <s v="5_50-60"/>
    <x v="2"/>
    <x v="1"/>
    <s v="Q1`21"/>
    <n v="2099825"/>
    <n v="28608"/>
  </r>
  <r>
    <n v="384"/>
    <x v="8"/>
    <s v="Honor MagicBook 14 AMD Nbl"/>
    <x v="2"/>
    <x v="0"/>
    <x v="0"/>
    <x v="1"/>
    <s v="Int"/>
    <x v="2"/>
    <s v="1920x1080"/>
    <x v="0"/>
    <x v="0"/>
    <n v="50719"/>
    <s v="10_50-55"/>
    <s v="5_50-60"/>
    <x v="2"/>
    <x v="1"/>
    <s v="Q1`21"/>
    <n v="19476096"/>
    <n v="265342"/>
  </r>
  <r>
    <n v="10"/>
    <x v="8"/>
    <s v="Honor MagicBook 15 AMD Boh"/>
    <x v="3"/>
    <x v="0"/>
    <x v="0"/>
    <x v="1"/>
    <s v="Int"/>
    <x v="0"/>
    <s v="1920x1080"/>
    <x v="0"/>
    <x v="0"/>
    <n v="53663"/>
    <s v="10_50-55"/>
    <s v="5_50-60"/>
    <x v="2"/>
    <x v="1"/>
    <s v="Q1`21"/>
    <n v="536630"/>
    <n v="7311"/>
  </r>
  <r>
    <n v="2"/>
    <x v="8"/>
    <s v="Honor MagicBook 15 AMD II Bohl"/>
    <x v="3"/>
    <x v="0"/>
    <x v="0"/>
    <x v="7"/>
    <s v="Int"/>
    <x v="0"/>
    <s v="1920x1080"/>
    <x v="0"/>
    <x v="0"/>
    <n v="59775"/>
    <s v="11_55-60"/>
    <s v="5_50-60"/>
    <x v="2"/>
    <x v="1"/>
    <s v="Q1`21"/>
    <n v="119550"/>
    <n v="1629"/>
  </r>
  <r>
    <n v="282"/>
    <x v="8"/>
    <s v="Honor MagicBook PRO"/>
    <x v="0"/>
    <x v="0"/>
    <x v="0"/>
    <x v="1"/>
    <s v="Int"/>
    <x v="5"/>
    <s v="1920x1080"/>
    <x v="0"/>
    <x v="0"/>
    <n v="59596"/>
    <s v="11_55-60"/>
    <s v="5_50-60"/>
    <x v="2"/>
    <x v="1"/>
    <s v="Q1`21"/>
    <n v="16806072"/>
    <n v="228966"/>
  </r>
  <r>
    <n v="2"/>
    <x v="8"/>
    <s v="Honor MagicBook PRO 2020"/>
    <x v="1"/>
    <x v="0"/>
    <x v="1"/>
    <x v="10"/>
    <s v="MX350"/>
    <x v="5"/>
    <s v="1920x1080"/>
    <x v="0"/>
    <x v="0"/>
    <n v="92492"/>
    <s v="18_90-95"/>
    <s v="9_90-100"/>
    <x v="5"/>
    <x v="1"/>
    <s v="Q1`21"/>
    <n v="184984"/>
    <n v="2520"/>
  </r>
  <r>
    <n v="204"/>
    <x v="8"/>
    <s v="Honor MagicBook PRO II"/>
    <x v="0"/>
    <x v="0"/>
    <x v="0"/>
    <x v="7"/>
    <s v="Int"/>
    <x v="5"/>
    <s v="1920x1080"/>
    <x v="0"/>
    <x v="0"/>
    <n v="69993"/>
    <s v="13_65-70"/>
    <s v="6_60-70"/>
    <x v="4"/>
    <x v="1"/>
    <s v="Q1`21"/>
    <n v="14278572"/>
    <n v="194531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1"/>
    <s v="Q1`21"/>
    <n v="1270000"/>
    <n v="17302"/>
  </r>
  <r>
    <n v="50"/>
    <x v="9"/>
    <s v="Other"/>
    <x v="0"/>
    <x v="0"/>
    <x v="1"/>
    <x v="2"/>
    <s v="Int"/>
    <x v="0"/>
    <m/>
    <x v="0"/>
    <x v="1"/>
    <n v="31000"/>
    <s v="6_30-35"/>
    <s v="3_30-40"/>
    <x v="3"/>
    <x v="1"/>
    <s v="Q1`21"/>
    <n v="1550000"/>
    <n v="21117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1"/>
    <s v="Q1`21"/>
    <n v="56170000"/>
    <n v="765259"/>
  </r>
  <r>
    <n v="10"/>
    <x v="9"/>
    <s v="Other"/>
    <x v="0"/>
    <x v="0"/>
    <x v="1"/>
    <x v="4"/>
    <s v="Int"/>
    <x v="0"/>
    <m/>
    <x v="0"/>
    <x v="0"/>
    <n v="35700"/>
    <s v="7_35-40"/>
    <s v="3_30-40"/>
    <x v="3"/>
    <x v="1"/>
    <s v="Q1`21"/>
    <n v="357000"/>
    <n v="4864"/>
  </r>
  <r>
    <n v="20"/>
    <x v="9"/>
    <s v="Other"/>
    <x v="0"/>
    <x v="0"/>
    <x v="1"/>
    <x v="11"/>
    <s v="Int"/>
    <x v="0"/>
    <m/>
    <x v="0"/>
    <x v="0"/>
    <n v="38000"/>
    <s v="7_35-40"/>
    <s v="3_30-40"/>
    <x v="3"/>
    <x v="1"/>
    <s v="Q1`21"/>
    <n v="760000"/>
    <n v="10354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1"/>
    <s v="Q1`21"/>
    <n v="1155000"/>
    <n v="15736"/>
  </r>
  <r>
    <n v="10"/>
    <x v="9"/>
    <s v="Other"/>
    <x v="1"/>
    <x v="0"/>
    <x v="0"/>
    <x v="1"/>
    <s v="Int"/>
    <x v="0"/>
    <m/>
    <x v="0"/>
    <x v="0"/>
    <n v="35000"/>
    <s v="7_35-40"/>
    <s v="3_30-40"/>
    <x v="3"/>
    <x v="1"/>
    <s v="Q1`21"/>
    <n v="350000"/>
    <n v="4768"/>
  </r>
  <r>
    <n v="20"/>
    <x v="9"/>
    <s v="Other"/>
    <x v="1"/>
    <x v="0"/>
    <x v="0"/>
    <x v="7"/>
    <s v="Int"/>
    <x v="0"/>
    <m/>
    <x v="0"/>
    <x v="0"/>
    <n v="35000"/>
    <s v="7_35-40"/>
    <s v="3_30-40"/>
    <x v="3"/>
    <x v="1"/>
    <s v="Q1`21"/>
    <n v="700000"/>
    <n v="9537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1"/>
    <s v="Q1`21"/>
    <n v="2440000"/>
    <n v="33243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1"/>
    <s v="Q1`21"/>
    <n v="33176000"/>
    <n v="451989"/>
  </r>
  <r>
    <n v="120"/>
    <x v="9"/>
    <s v="Other"/>
    <x v="2"/>
    <x v="0"/>
    <x v="1"/>
    <x v="2"/>
    <s v="Int"/>
    <x v="3"/>
    <m/>
    <x v="0"/>
    <x v="1"/>
    <n v="25400"/>
    <s v="5_25-30"/>
    <s v="2_20-30"/>
    <x v="0"/>
    <x v="1"/>
    <s v="Q1`21"/>
    <n v="3048000"/>
    <n v="4152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1"/>
    <s v="Q1`21"/>
    <n v="310000"/>
    <n v="4223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1"/>
    <s v="Q1`21"/>
    <n v="290000"/>
    <n v="3951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1"/>
    <s v="Q1`21"/>
    <n v="566000"/>
    <n v="7711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1"/>
    <s v="Q1`21"/>
    <n v="2457000"/>
    <n v="33474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1"/>
    <s v="Q1`21"/>
    <n v="30625000"/>
    <n v="417234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1"/>
    <s v="Q1`21"/>
    <n v="2985000"/>
    <n v="40668"/>
  </r>
  <r>
    <n v="20"/>
    <x v="9"/>
    <s v="Other"/>
    <x v="2"/>
    <x v="0"/>
    <x v="1"/>
    <x v="5"/>
    <s v="Int"/>
    <x v="3"/>
    <m/>
    <x v="0"/>
    <x v="0"/>
    <n v="60000"/>
    <s v="12_60-65"/>
    <s v="6_60-70"/>
    <x v="4"/>
    <x v="1"/>
    <s v="Q1`21"/>
    <n v="1200000"/>
    <n v="16349"/>
  </r>
  <r>
    <n v="130"/>
    <x v="9"/>
    <s v="Other"/>
    <x v="2"/>
    <x v="0"/>
    <x v="1"/>
    <x v="5"/>
    <s v="Int"/>
    <x v="2"/>
    <m/>
    <x v="0"/>
    <x v="0"/>
    <n v="65000"/>
    <s v="13_65-70"/>
    <s v="6_60-70"/>
    <x v="4"/>
    <x v="1"/>
    <s v="Q1`21"/>
    <n v="8450000"/>
    <n v="115123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1"/>
    <s v="Q1`21"/>
    <n v="178000"/>
    <n v="2425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1"/>
    <s v="Q1`21"/>
    <n v="5018000"/>
    <n v="68365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1"/>
    <s v="Q1`21"/>
    <n v="3408000"/>
    <n v="46431"/>
  </r>
  <r>
    <n v="1670"/>
    <x v="9"/>
    <s v="Other"/>
    <x v="4"/>
    <x v="1"/>
    <x v="1"/>
    <x v="18"/>
    <s v="Int"/>
    <x v="4"/>
    <m/>
    <x v="1"/>
    <x v="2"/>
    <n v="25600"/>
    <s v="5_25-30"/>
    <s v="2_20-30"/>
    <x v="0"/>
    <x v="1"/>
    <s v="Q1`21"/>
    <n v="42752000"/>
    <n v="582452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1"/>
    <s v="Q1`21"/>
    <n v="42987000"/>
    <n v="58565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1"/>
    <s v="Q1`21"/>
    <n v="26204400"/>
    <n v="357008"/>
  </r>
  <r>
    <n v="508"/>
    <x v="0"/>
    <s v="Aspire A314-22"/>
    <x v="2"/>
    <x v="0"/>
    <x v="0"/>
    <x v="1"/>
    <s v="Int"/>
    <x v="2"/>
    <s v="1920x1080"/>
    <x v="0"/>
    <x v="0"/>
    <n v="29990"/>
    <s v="5_25-30"/>
    <s v="2_20-30"/>
    <x v="0"/>
    <x v="2"/>
    <s v="Q1`21"/>
    <n v="15234920"/>
    <n v="205046"/>
  </r>
  <r>
    <n v="2945"/>
    <x v="0"/>
    <s v="Aspire A315-22"/>
    <x v="0"/>
    <x v="0"/>
    <x v="0"/>
    <x v="0"/>
    <s v="Int"/>
    <x v="0"/>
    <s v="1366x768"/>
    <x v="0"/>
    <x v="0"/>
    <n v="28074"/>
    <s v="5_25-30"/>
    <s v="2_20-30"/>
    <x v="0"/>
    <x v="2"/>
    <s v="Q1`21"/>
    <n v="82677930"/>
    <n v="1112758"/>
  </r>
  <r>
    <n v="1517"/>
    <x v="0"/>
    <s v="Aspire A315-23"/>
    <x v="0"/>
    <x v="0"/>
    <x v="0"/>
    <x v="1"/>
    <s v="Int"/>
    <x v="0"/>
    <s v="1920x1080"/>
    <x v="0"/>
    <x v="0"/>
    <n v="40199"/>
    <s v="8_40-45"/>
    <s v="4_40-50"/>
    <x v="1"/>
    <x v="2"/>
    <s v="Q1`21"/>
    <n v="60981883"/>
    <n v="820752"/>
  </r>
  <r>
    <n v="560"/>
    <x v="0"/>
    <s v="Aspire A315-23G"/>
    <x v="1"/>
    <x v="0"/>
    <x v="0"/>
    <x v="1"/>
    <n v="540"/>
    <x v="0"/>
    <s v="1920x1080"/>
    <x v="0"/>
    <x v="0"/>
    <n v="44383"/>
    <s v="8_40-45"/>
    <s v="4_40-50"/>
    <x v="1"/>
    <x v="2"/>
    <s v="Q1`21"/>
    <n v="24854480"/>
    <n v="334515"/>
  </r>
  <r>
    <n v="527"/>
    <x v="0"/>
    <s v="Aspire A315-34"/>
    <x v="0"/>
    <x v="0"/>
    <x v="1"/>
    <x v="2"/>
    <s v="Int"/>
    <x v="0"/>
    <s v="1366x768"/>
    <x v="0"/>
    <x v="1"/>
    <n v="32278"/>
    <s v="6_30-35"/>
    <s v="3_30-40"/>
    <x v="3"/>
    <x v="2"/>
    <s v="Q1`21"/>
    <n v="17010506"/>
    <n v="228944"/>
  </r>
  <r>
    <n v="305"/>
    <x v="0"/>
    <s v="Aspire A315-35"/>
    <x v="0"/>
    <x v="0"/>
    <x v="1"/>
    <x v="24"/>
    <s v="Int"/>
    <x v="0"/>
    <s v="1920x1080"/>
    <x v="0"/>
    <x v="1"/>
    <n v="34993"/>
    <s v="6_30-35"/>
    <s v="3_30-40"/>
    <x v="3"/>
    <x v="2"/>
    <s v="Q1`21"/>
    <n v="10672865"/>
    <n v="143646"/>
  </r>
  <r>
    <n v="21"/>
    <x v="0"/>
    <s v="Aspire A315-42"/>
    <x v="0"/>
    <x v="0"/>
    <x v="0"/>
    <x v="1"/>
    <s v="Int"/>
    <x v="0"/>
    <s v="1366x768/1920x0180"/>
    <x v="0"/>
    <x v="0"/>
    <n v="47887"/>
    <s v="9_45-50"/>
    <s v="4_40-50"/>
    <x v="1"/>
    <x v="2"/>
    <s v="Q1`21"/>
    <n v="1005627"/>
    <n v="13535"/>
  </r>
  <r>
    <n v="4"/>
    <x v="0"/>
    <s v="Aspire A315-42G"/>
    <x v="1"/>
    <x v="0"/>
    <x v="0"/>
    <x v="1"/>
    <s v="RX540"/>
    <x v="0"/>
    <s v="1920x0180"/>
    <x v="0"/>
    <x v="0"/>
    <n v="47113"/>
    <s v="9_45-50"/>
    <s v="4_40-50"/>
    <x v="1"/>
    <x v="2"/>
    <s v="Q1`21"/>
    <n v="188452"/>
    <n v="2536"/>
  </r>
  <r>
    <n v="6"/>
    <x v="0"/>
    <s v="Aspire A315-54"/>
    <x v="0"/>
    <x v="0"/>
    <x v="1"/>
    <x v="3"/>
    <s v="Int"/>
    <x v="0"/>
    <s v="1920x1080"/>
    <x v="0"/>
    <x v="0"/>
    <n v="37913"/>
    <s v="7_35-40"/>
    <s v="3_30-40"/>
    <x v="3"/>
    <x v="2"/>
    <s v="Q1`21"/>
    <n v="227478"/>
    <n v="3062"/>
  </r>
  <r>
    <n v="25"/>
    <x v="0"/>
    <s v="Aspire A315-56"/>
    <x v="0"/>
    <x v="0"/>
    <x v="1"/>
    <x v="5"/>
    <s v="Int"/>
    <x v="0"/>
    <s v="1920x1080"/>
    <x v="0"/>
    <x v="0"/>
    <n v="42852"/>
    <s v="8_40-45"/>
    <s v="4_40-50"/>
    <x v="1"/>
    <x v="2"/>
    <s v="Q1`21"/>
    <n v="1071300"/>
    <n v="14419"/>
  </r>
  <r>
    <n v="217"/>
    <x v="0"/>
    <s v="Aspire A315-57G"/>
    <x v="1"/>
    <x v="0"/>
    <x v="1"/>
    <x v="5"/>
    <s v="MX330"/>
    <x v="0"/>
    <s v="1920x1080"/>
    <x v="0"/>
    <x v="0"/>
    <n v="46632"/>
    <s v="9_45-50"/>
    <s v="4_40-50"/>
    <x v="1"/>
    <x v="2"/>
    <s v="Q1`21"/>
    <n v="10119144"/>
    <n v="136193"/>
  </r>
  <r>
    <n v="994"/>
    <x v="0"/>
    <s v="Aspire A317-32"/>
    <x v="0"/>
    <x v="0"/>
    <x v="1"/>
    <x v="2"/>
    <s v="Int"/>
    <x v="1"/>
    <s v="1600x900"/>
    <x v="0"/>
    <x v="1"/>
    <n v="36574"/>
    <s v="7_35-40"/>
    <s v="3_30-40"/>
    <x v="3"/>
    <x v="2"/>
    <s v="Q1`21"/>
    <n v="36354556"/>
    <n v="489294"/>
  </r>
  <r>
    <n v="29"/>
    <x v="0"/>
    <s v="Aspire A317-51G"/>
    <x v="1"/>
    <x v="0"/>
    <x v="1"/>
    <x v="4"/>
    <s v="MX230"/>
    <x v="1"/>
    <s v="1920x1080"/>
    <x v="0"/>
    <x v="0"/>
    <n v="63967"/>
    <s v="12_60-65"/>
    <s v="6_60-70"/>
    <x v="4"/>
    <x v="2"/>
    <s v="Q1`21"/>
    <n v="1855043"/>
    <n v="24967"/>
  </r>
  <r>
    <n v="679"/>
    <x v="0"/>
    <s v="Aspire A514-53"/>
    <x v="2"/>
    <x v="0"/>
    <x v="1"/>
    <x v="5"/>
    <s v="Int"/>
    <x v="2"/>
    <s v="1920x1080"/>
    <x v="0"/>
    <x v="0"/>
    <n v="46123"/>
    <s v="9_45-50"/>
    <s v="4_40-50"/>
    <x v="1"/>
    <x v="2"/>
    <s v="Q1`21"/>
    <n v="31317517"/>
    <n v="421501"/>
  </r>
  <r>
    <n v="927"/>
    <x v="0"/>
    <s v="Aspire A515-44"/>
    <x v="0"/>
    <x v="0"/>
    <x v="0"/>
    <x v="7"/>
    <s v="Int"/>
    <x v="0"/>
    <s v="1920x1080"/>
    <x v="0"/>
    <x v="0"/>
    <n v="58130"/>
    <s v="11_55-60"/>
    <s v="5_50-60"/>
    <x v="2"/>
    <x v="2"/>
    <s v="Q1`21"/>
    <n v="53886510"/>
    <n v="725256"/>
  </r>
  <r>
    <n v="223"/>
    <x v="0"/>
    <s v="Aspire A515-44G"/>
    <x v="1"/>
    <x v="0"/>
    <x v="0"/>
    <x v="7"/>
    <s v="RX640"/>
    <x v="0"/>
    <s v="1920x1080"/>
    <x v="0"/>
    <x v="0"/>
    <n v="55910"/>
    <s v="11_55-60"/>
    <s v="5_50-60"/>
    <x v="2"/>
    <x v="2"/>
    <s v="Q1`21"/>
    <n v="12467930"/>
    <n v="167805"/>
  </r>
  <r>
    <n v="318"/>
    <x v="0"/>
    <s v="Aspire A515-55"/>
    <x v="0"/>
    <x v="0"/>
    <x v="1"/>
    <x v="5"/>
    <s v="Int"/>
    <x v="0"/>
    <s v="1920x1080"/>
    <x v="0"/>
    <x v="0"/>
    <n v="48500"/>
    <s v="9_45-50"/>
    <s v="4_40-50"/>
    <x v="1"/>
    <x v="2"/>
    <s v="Q1`21"/>
    <n v="15423000"/>
    <n v="207577"/>
  </r>
  <r>
    <n v="37"/>
    <x v="0"/>
    <s v="Aspire A515-55G"/>
    <x v="1"/>
    <x v="0"/>
    <x v="1"/>
    <x v="5"/>
    <s v="MX350"/>
    <x v="0"/>
    <s v="1920x1080"/>
    <x v="0"/>
    <x v="0"/>
    <n v="51995"/>
    <s v="10_50-55"/>
    <s v="5_50-60"/>
    <x v="2"/>
    <x v="2"/>
    <s v="Q1`21"/>
    <n v="1923815"/>
    <n v="25893"/>
  </r>
  <r>
    <n v="35"/>
    <x v="0"/>
    <s v="Aspire A715-41G"/>
    <x v="3"/>
    <x v="0"/>
    <x v="0"/>
    <x v="1"/>
    <s v="GTX1650"/>
    <x v="0"/>
    <s v="1920x1080"/>
    <x v="0"/>
    <x v="0"/>
    <n v="62849"/>
    <s v="12_60-65"/>
    <s v="6_60-70"/>
    <x v="4"/>
    <x v="2"/>
    <s v="Q1`21"/>
    <n v="2199715"/>
    <n v="29606"/>
  </r>
  <r>
    <n v="117"/>
    <x v="0"/>
    <s v="Aspire A715-75G"/>
    <x v="3"/>
    <x v="0"/>
    <x v="1"/>
    <x v="9"/>
    <s v="GTX1650"/>
    <x v="0"/>
    <s v="1920x1080"/>
    <x v="0"/>
    <x v="0"/>
    <n v="71223"/>
    <s v="14_70-75"/>
    <s v="7_70-80"/>
    <x v="6"/>
    <x v="2"/>
    <s v="Q1`21"/>
    <n v="8333091"/>
    <n v="112155"/>
  </r>
  <r>
    <n v="1363"/>
    <x v="0"/>
    <s v="Aspire AN515-44"/>
    <x v="3"/>
    <x v="0"/>
    <x v="0"/>
    <x v="7"/>
    <s v="GTX1650"/>
    <x v="0"/>
    <s v="1920x1080"/>
    <x v="0"/>
    <x v="0"/>
    <n v="75523"/>
    <s v="15_75-80"/>
    <s v="7_70-80"/>
    <x v="6"/>
    <x v="2"/>
    <s v="Q1`21"/>
    <n v="102937849"/>
    <n v="1385435"/>
  </r>
  <r>
    <n v="535"/>
    <x v="0"/>
    <s v="Aspire AN515-54"/>
    <x v="3"/>
    <x v="0"/>
    <x v="1"/>
    <x v="9"/>
    <s v="GTX1050/GTX1650/GTX1660"/>
    <x v="0"/>
    <s v="1920x1080"/>
    <x v="0"/>
    <x v="0"/>
    <n v="79564"/>
    <s v="15_75-80"/>
    <s v="7_70-80"/>
    <x v="6"/>
    <x v="2"/>
    <s v="Q1`21"/>
    <n v="42566740"/>
    <n v="572904"/>
  </r>
  <r>
    <n v="340"/>
    <x v="0"/>
    <s v="Aspire AN515-55"/>
    <x v="3"/>
    <x v="0"/>
    <x v="1"/>
    <x v="10"/>
    <s v="GTX1650/RTX2060"/>
    <x v="0"/>
    <s v="1920x1080"/>
    <x v="0"/>
    <x v="0"/>
    <n v="86115"/>
    <s v="17_85-90"/>
    <s v="8_80-90"/>
    <x v="5"/>
    <x v="2"/>
    <s v="Q1`21"/>
    <n v="29279100"/>
    <n v="394066"/>
  </r>
  <r>
    <n v="4"/>
    <x v="0"/>
    <s v="Aspire AN517-51"/>
    <x v="3"/>
    <x v="0"/>
    <x v="1"/>
    <x v="9"/>
    <s v="GTX1050"/>
    <x v="1"/>
    <s v="1920x1080"/>
    <x v="0"/>
    <x v="0"/>
    <n v="78955"/>
    <s v="15_75-80"/>
    <s v="7_70-80"/>
    <x v="6"/>
    <x v="2"/>
    <s v="Q1`21"/>
    <n v="315820"/>
    <n v="4251"/>
  </r>
  <r>
    <n v="16"/>
    <x v="0"/>
    <s v="Aspire AN517-52"/>
    <x v="3"/>
    <x v="0"/>
    <x v="1"/>
    <x v="10"/>
    <s v="GTX1650/RTX2060"/>
    <x v="1"/>
    <s v="1920x1080"/>
    <x v="0"/>
    <x v="0"/>
    <n v="81585"/>
    <s v="16_80-85"/>
    <s v="8_80-90"/>
    <x v="5"/>
    <x v="2"/>
    <s v="Q1`21"/>
    <n v="1305360"/>
    <n v="17569"/>
  </r>
  <r>
    <n v="2"/>
    <x v="0"/>
    <s v="ConceptD 7 Ezel Pro CC715-71P"/>
    <x v="5"/>
    <x v="1"/>
    <x v="1"/>
    <x v="10"/>
    <s v="RTX3000/RTX5000"/>
    <x v="0"/>
    <s v="3840x2160"/>
    <x v="0"/>
    <x v="0"/>
    <n v="320995"/>
    <s v="64_320-325"/>
    <s v="32_320-330"/>
    <x v="5"/>
    <x v="2"/>
    <s v="Q1`21"/>
    <n v="641990"/>
    <n v="8641"/>
  </r>
  <r>
    <n v="3917"/>
    <x v="0"/>
    <s v="Extensa 215-31"/>
    <x v="0"/>
    <x v="0"/>
    <x v="1"/>
    <x v="2"/>
    <s v="Int"/>
    <x v="0"/>
    <s v="1366x768/1920x1080"/>
    <x v="0"/>
    <x v="1"/>
    <n v="34689"/>
    <s v="6_30-35"/>
    <s v="3_30-40"/>
    <x v="3"/>
    <x v="2"/>
    <s v="Q1`21"/>
    <n v="135876813"/>
    <n v="1828759"/>
  </r>
  <r>
    <n v="2"/>
    <x v="0"/>
    <s v="Extensa 215-51"/>
    <x v="0"/>
    <x v="0"/>
    <x v="1"/>
    <x v="3"/>
    <s v="Int"/>
    <x v="0"/>
    <s v="1600x900/1366x7688/1920x1080"/>
    <x v="0"/>
    <x v="0"/>
    <n v="45532"/>
    <s v="9_45-50"/>
    <s v="4_40-50"/>
    <x v="1"/>
    <x v="2"/>
    <s v="Q1`21"/>
    <n v="91064"/>
    <n v="1226"/>
  </r>
  <r>
    <n v="1951"/>
    <x v="0"/>
    <s v="Extensa 215-52"/>
    <x v="0"/>
    <x v="0"/>
    <x v="1"/>
    <x v="5"/>
    <s v="Int"/>
    <x v="0"/>
    <s v="1920x1080"/>
    <x v="0"/>
    <x v="0"/>
    <n v="50568"/>
    <s v="10_50-55"/>
    <s v="5_50-60"/>
    <x v="2"/>
    <x v="2"/>
    <s v="Q1`21"/>
    <n v="98658168"/>
    <n v="1327835"/>
  </r>
  <r>
    <n v="2"/>
    <x v="0"/>
    <s v="Extensa 2540-5x"/>
    <x v="0"/>
    <x v="0"/>
    <x v="1"/>
    <x v="3"/>
    <s v="Int"/>
    <x v="0"/>
    <s v="1366x768/1920x1080"/>
    <x v="0"/>
    <x v="0"/>
    <n v="37995"/>
    <s v="7_35-40"/>
    <s v="3_30-40"/>
    <x v="3"/>
    <x v="2"/>
    <s v="Q1`21"/>
    <n v="75990"/>
    <n v="1023"/>
  </r>
  <r>
    <n v="6771"/>
    <x v="0"/>
    <s v="Extensa EX215-22"/>
    <x v="0"/>
    <x v="0"/>
    <x v="0"/>
    <x v="1"/>
    <s v="Int"/>
    <x v="0"/>
    <s v="1920x1080"/>
    <x v="0"/>
    <x v="0"/>
    <n v="46194"/>
    <s v="9_45-50"/>
    <s v="4_40-50"/>
    <x v="1"/>
    <x v="2"/>
    <s v="Q1`21"/>
    <n v="312779574"/>
    <n v="4209685"/>
  </r>
  <r>
    <n v="910"/>
    <x v="0"/>
    <s v="Extensa EX215-22G"/>
    <x v="1"/>
    <x v="0"/>
    <x v="0"/>
    <x v="1"/>
    <n v="625"/>
    <x v="0"/>
    <s v="1920x1080"/>
    <x v="0"/>
    <x v="0"/>
    <n v="48635"/>
    <s v="9_45-50"/>
    <s v="4_40-50"/>
    <x v="1"/>
    <x v="2"/>
    <s v="Q1`21"/>
    <n v="44257850"/>
    <n v="595664"/>
  </r>
  <r>
    <n v="10"/>
    <x v="0"/>
    <s v="Extensa EX215-51"/>
    <x v="0"/>
    <x v="0"/>
    <x v="1"/>
    <x v="11"/>
    <s v="Int"/>
    <x v="0"/>
    <s v="1920x1080"/>
    <x v="0"/>
    <x v="0"/>
    <n v="45647"/>
    <s v="9_45-50"/>
    <s v="4_40-50"/>
    <x v="1"/>
    <x v="2"/>
    <s v="Q1`21"/>
    <n v="456470"/>
    <n v="6144"/>
  </r>
  <r>
    <n v="881"/>
    <x v="0"/>
    <s v="Extensa EX215-53G"/>
    <x v="1"/>
    <x v="0"/>
    <x v="1"/>
    <x v="5"/>
    <s v="MX330"/>
    <x v="0"/>
    <s v="1920x1080"/>
    <x v="0"/>
    <x v="0"/>
    <n v="57967"/>
    <s v="11_55-60"/>
    <s v="5_50-60"/>
    <x v="2"/>
    <x v="2"/>
    <s v="Q1`21"/>
    <n v="51068927"/>
    <n v="687334"/>
  </r>
  <r>
    <n v="6"/>
    <x v="0"/>
    <s v="Predator Helios 300 PH315-52"/>
    <x v="3"/>
    <x v="0"/>
    <x v="1"/>
    <x v="9"/>
    <s v="GTX1660/RTX2060"/>
    <x v="0"/>
    <s v="1920x1080"/>
    <x v="0"/>
    <x v="0"/>
    <n v="96531"/>
    <s v="19_95-100"/>
    <s v="9_90-100"/>
    <x v="5"/>
    <x v="2"/>
    <s v="Q1`21"/>
    <n v="579186"/>
    <n v="7795"/>
  </r>
  <r>
    <n v="53"/>
    <x v="0"/>
    <s v="Predator Helios 300 PH315-53"/>
    <x v="3"/>
    <x v="0"/>
    <x v="1"/>
    <x v="10"/>
    <s v="GTX1660/RTX2060/RTX2070"/>
    <x v="0"/>
    <s v="1920x1080"/>
    <x v="0"/>
    <x v="0"/>
    <n v="107981"/>
    <s v="21_105-110"/>
    <s v="10_100-110"/>
    <x v="5"/>
    <x v="2"/>
    <s v="Q1`21"/>
    <n v="5722993"/>
    <n v="77025"/>
  </r>
  <r>
    <n v="247"/>
    <x v="0"/>
    <s v="Predator Helios 300 PH317-52"/>
    <x v="3"/>
    <x v="0"/>
    <x v="1"/>
    <x v="9"/>
    <s v="GTX1050/GTX1060"/>
    <x v="1"/>
    <s v="1920x1080"/>
    <x v="0"/>
    <x v="0"/>
    <n v="84000"/>
    <s v="16_80-85"/>
    <s v="8_80-90"/>
    <x v="5"/>
    <x v="2"/>
    <s v="Q1`21"/>
    <n v="20748000"/>
    <n v="279246"/>
  </r>
  <r>
    <n v="4"/>
    <x v="0"/>
    <s v="Predator Triton 300 PT315-52"/>
    <x v="3"/>
    <x v="0"/>
    <x v="1"/>
    <x v="10"/>
    <s v="RTX2060/RTX2070"/>
    <x v="0"/>
    <s v="1920x1080"/>
    <x v="0"/>
    <x v="0"/>
    <n v="126502"/>
    <s v="25_125-130"/>
    <s v="12_120-130"/>
    <x v="5"/>
    <x v="2"/>
    <s v="Q1`21"/>
    <n v="506008"/>
    <n v="6810"/>
  </r>
  <r>
    <n v="834"/>
    <x v="0"/>
    <s v="Spin SP111-34"/>
    <x v="4"/>
    <x v="0"/>
    <x v="1"/>
    <x v="2"/>
    <s v="Int"/>
    <x v="4"/>
    <s v="1920x1080"/>
    <x v="1"/>
    <x v="1"/>
    <n v="32660"/>
    <s v="6_30-35"/>
    <s v="3_30-40"/>
    <x v="3"/>
    <x v="2"/>
    <s v="Q1`21"/>
    <n v="27238440"/>
    <n v="366601"/>
  </r>
  <r>
    <n v="4"/>
    <x v="0"/>
    <s v="Spin SP513-54"/>
    <x v="2"/>
    <x v="0"/>
    <x v="1"/>
    <x v="5"/>
    <s v="Int"/>
    <x v="3"/>
    <s v="2256x1504"/>
    <x v="1"/>
    <x v="0"/>
    <n v="140512"/>
    <s v="28_140-145"/>
    <s v="14_140-150"/>
    <x v="5"/>
    <x v="2"/>
    <s v="Q1`21"/>
    <n v="562048"/>
    <n v="7565"/>
  </r>
  <r>
    <n v="1332"/>
    <x v="0"/>
    <s v="Swift SF114-33"/>
    <x v="2"/>
    <x v="0"/>
    <x v="1"/>
    <x v="2"/>
    <s v="Int"/>
    <x v="2"/>
    <s v="1920x1080"/>
    <x v="0"/>
    <x v="1"/>
    <n v="35990"/>
    <s v="7_35-40"/>
    <s v="3_30-40"/>
    <x v="3"/>
    <x v="2"/>
    <s v="Q1`21"/>
    <n v="47938680"/>
    <n v="645204"/>
  </r>
  <r>
    <n v="2"/>
    <x v="0"/>
    <s v="Swift SF313-52"/>
    <x v="2"/>
    <x v="0"/>
    <x v="1"/>
    <x v="5"/>
    <s v="Int"/>
    <x v="3"/>
    <s v="2256x1504"/>
    <x v="0"/>
    <x v="0"/>
    <n v="69428"/>
    <s v="13_65-70"/>
    <s v="6_60-70"/>
    <x v="4"/>
    <x v="2"/>
    <s v="Q1`21"/>
    <n v="138856"/>
    <n v="1869"/>
  </r>
  <r>
    <n v="4"/>
    <x v="0"/>
    <s v="Swift SF313-52G"/>
    <x v="2"/>
    <x v="0"/>
    <x v="1"/>
    <x v="5"/>
    <s v="MX350"/>
    <x v="3"/>
    <s v="2256x1504"/>
    <x v="0"/>
    <x v="0"/>
    <n v="82166"/>
    <s v="16_80-85"/>
    <s v="8_80-90"/>
    <x v="5"/>
    <x v="2"/>
    <s v="Q1`21"/>
    <n v="328664"/>
    <n v="4423"/>
  </r>
  <r>
    <n v="55"/>
    <x v="0"/>
    <s v="Swift SF313-53"/>
    <x v="2"/>
    <x v="0"/>
    <x v="1"/>
    <x v="6"/>
    <s v="Int"/>
    <x v="3"/>
    <s v="2256x1504"/>
    <x v="0"/>
    <x v="0"/>
    <n v="74290"/>
    <s v="14_70-75"/>
    <s v="7_70-80"/>
    <x v="6"/>
    <x v="2"/>
    <s v="Q1`21"/>
    <n v="4085950"/>
    <n v="54993"/>
  </r>
  <r>
    <n v="35"/>
    <x v="0"/>
    <s v="Swift SF314-42"/>
    <x v="2"/>
    <x v="0"/>
    <x v="0"/>
    <x v="7"/>
    <s v="Int"/>
    <x v="2"/>
    <s v="1920x1080"/>
    <x v="0"/>
    <x v="0"/>
    <n v="61771"/>
    <s v="12_60-65"/>
    <s v="6_60-70"/>
    <x v="4"/>
    <x v="2"/>
    <s v="Q1`21"/>
    <n v="2161985"/>
    <n v="29098"/>
  </r>
  <r>
    <n v="16"/>
    <x v="0"/>
    <s v="Swift SF314-510G"/>
    <x v="2"/>
    <x v="0"/>
    <x v="1"/>
    <x v="6"/>
    <s v="Xe MAX 11"/>
    <x v="2"/>
    <s v="1920x1080"/>
    <x v="0"/>
    <x v="0"/>
    <n v="89855"/>
    <s v="17_85-90"/>
    <s v="8_80-90"/>
    <x v="5"/>
    <x v="2"/>
    <s v="Q1`21"/>
    <n v="1437680"/>
    <n v="19350"/>
  </r>
  <r>
    <n v="2"/>
    <x v="0"/>
    <s v="Swift SF314-55G"/>
    <x v="2"/>
    <x v="0"/>
    <x v="1"/>
    <x v="4"/>
    <s v="MX150"/>
    <x v="2"/>
    <s v="1920x1080"/>
    <x v="0"/>
    <x v="0"/>
    <n v="74022"/>
    <s v="14_70-75"/>
    <s v="7_70-80"/>
    <x v="6"/>
    <x v="2"/>
    <s v="Q1`21"/>
    <n v="148044"/>
    <n v="1993"/>
  </r>
  <r>
    <n v="2"/>
    <x v="0"/>
    <s v="Swift SF314-57"/>
    <x v="2"/>
    <x v="0"/>
    <x v="1"/>
    <x v="5"/>
    <s v="Int/MX250"/>
    <x v="2"/>
    <s v="1920x1080"/>
    <x v="0"/>
    <x v="0"/>
    <n v="69814"/>
    <s v="13_65-70"/>
    <s v="6_60-70"/>
    <x v="4"/>
    <x v="2"/>
    <s v="Q1`21"/>
    <n v="139628"/>
    <n v="1879"/>
  </r>
  <r>
    <n v="4"/>
    <x v="0"/>
    <s v="Swift SF314-57G"/>
    <x v="2"/>
    <x v="0"/>
    <x v="1"/>
    <x v="5"/>
    <s v="MX250"/>
    <x v="2"/>
    <s v="1920x1080"/>
    <x v="0"/>
    <x v="0"/>
    <n v="80031"/>
    <s v="16_80-85"/>
    <s v="8_80-90"/>
    <x v="5"/>
    <x v="2"/>
    <s v="Q1`21"/>
    <n v="320124"/>
    <n v="4309"/>
  </r>
  <r>
    <n v="16"/>
    <x v="0"/>
    <s v="Swift SF314-59"/>
    <x v="2"/>
    <x v="0"/>
    <x v="1"/>
    <x v="6"/>
    <s v="Int"/>
    <x v="2"/>
    <s v="1920x1080"/>
    <x v="0"/>
    <x v="0"/>
    <n v="79800"/>
    <s v="15_75-80"/>
    <s v="7_70-80"/>
    <x v="6"/>
    <x v="2"/>
    <s v="Q1`21"/>
    <n v="1276800"/>
    <n v="17184"/>
  </r>
  <r>
    <n v="5"/>
    <x v="0"/>
    <s v="Swift SF514-54GT"/>
    <x v="2"/>
    <x v="0"/>
    <x v="1"/>
    <x v="5"/>
    <s v="MX250"/>
    <x v="2"/>
    <s v="1920x1080"/>
    <x v="0"/>
    <x v="0"/>
    <n v="109580"/>
    <s v="21_105-110"/>
    <s v="10_100-110"/>
    <x v="5"/>
    <x v="2"/>
    <s v="Q1`21"/>
    <n v="547900"/>
    <n v="7374"/>
  </r>
  <r>
    <n v="8"/>
    <x v="0"/>
    <s v="Swift SF514-55GT"/>
    <x v="2"/>
    <x v="0"/>
    <x v="1"/>
    <x v="6"/>
    <s v="MX350"/>
    <x v="2"/>
    <s v="1920x1080"/>
    <x v="0"/>
    <x v="0"/>
    <n v="121036"/>
    <s v="24_120-125"/>
    <s v="12_120-130"/>
    <x v="5"/>
    <x v="2"/>
    <s v="Q1`21"/>
    <n v="968288"/>
    <n v="13032"/>
  </r>
  <r>
    <n v="76"/>
    <x v="0"/>
    <s v="Swift SF514-55TA"/>
    <x v="2"/>
    <x v="0"/>
    <x v="1"/>
    <x v="6"/>
    <s v="Int"/>
    <x v="2"/>
    <s v="1920x1080"/>
    <x v="0"/>
    <x v="0"/>
    <n v="102504"/>
    <s v="20_100-105"/>
    <s v="10_100-110"/>
    <x v="5"/>
    <x v="2"/>
    <s v="Q1`21"/>
    <n v="7790304"/>
    <n v="104849"/>
  </r>
  <r>
    <n v="8"/>
    <x v="0"/>
    <s v="Swift SF714-52T"/>
    <x v="2"/>
    <x v="0"/>
    <x v="1"/>
    <x v="20"/>
    <s v="Int"/>
    <x v="2"/>
    <s v="1920x1080"/>
    <x v="1"/>
    <x v="2"/>
    <n v="126573"/>
    <s v="25_125-130"/>
    <s v="12_120-130"/>
    <x v="5"/>
    <x v="2"/>
    <s v="Q1`21"/>
    <n v="1012584"/>
    <n v="13628"/>
  </r>
  <r>
    <n v="12"/>
    <x v="0"/>
    <s v="TravelMate P214-52"/>
    <x v="2"/>
    <x v="1"/>
    <x v="1"/>
    <x v="11"/>
    <s v="Int"/>
    <x v="2"/>
    <s v="1920x1080"/>
    <x v="0"/>
    <x v="0"/>
    <n v="67445"/>
    <s v="13_65-70"/>
    <s v="6_60-70"/>
    <x v="4"/>
    <x v="2"/>
    <s v="Q1`21"/>
    <n v="809340"/>
    <n v="10893"/>
  </r>
  <r>
    <n v="232"/>
    <x v="0"/>
    <s v="TravelMate P214-53"/>
    <x v="0"/>
    <x v="1"/>
    <x v="1"/>
    <x v="6"/>
    <s v="Int"/>
    <x v="2"/>
    <s v="1920x1080"/>
    <x v="0"/>
    <x v="0"/>
    <n v="71700"/>
    <s v="14_70-75"/>
    <s v="7_70-80"/>
    <x v="6"/>
    <x v="2"/>
    <s v="Q1`21"/>
    <n v="16634400"/>
    <n v="223882"/>
  </r>
  <r>
    <n v="31"/>
    <x v="0"/>
    <s v="TravelMate P215-52"/>
    <x v="0"/>
    <x v="1"/>
    <x v="1"/>
    <x v="11"/>
    <s v="Int"/>
    <x v="0"/>
    <s v="1920x1080"/>
    <x v="0"/>
    <x v="0"/>
    <n v="73077"/>
    <s v="14_70-75"/>
    <s v="7_70-80"/>
    <x v="6"/>
    <x v="2"/>
    <s v="Q1`21"/>
    <n v="2265387"/>
    <n v="30490"/>
  </r>
  <r>
    <n v="6"/>
    <x v="0"/>
    <s v="TravelMate P215-53"/>
    <x v="0"/>
    <x v="1"/>
    <x v="1"/>
    <x v="6"/>
    <s v="Int"/>
    <x v="0"/>
    <s v="1920x1080"/>
    <x v="0"/>
    <x v="0"/>
    <n v="76925"/>
    <s v="15_75-80"/>
    <s v="7_70-80"/>
    <x v="6"/>
    <x v="2"/>
    <s v="Q1`21"/>
    <n v="461550"/>
    <n v="6212"/>
  </r>
  <r>
    <n v="2"/>
    <x v="0"/>
    <s v="TravelMate P414-51"/>
    <x v="2"/>
    <x v="1"/>
    <x v="1"/>
    <x v="6"/>
    <s v="Int"/>
    <x v="2"/>
    <s v="1920x1080"/>
    <x v="0"/>
    <x v="0"/>
    <n v="105268"/>
    <s v="21_105-110"/>
    <s v="10_100-110"/>
    <x v="5"/>
    <x v="2"/>
    <s v="Q1`21"/>
    <n v="210536"/>
    <n v="2834"/>
  </r>
  <r>
    <n v="4"/>
    <x v="0"/>
    <s v="TravelMate P614-51-G2"/>
    <x v="2"/>
    <x v="1"/>
    <x v="1"/>
    <x v="11"/>
    <s v="Int"/>
    <x v="2"/>
    <s v="1920x1080"/>
    <x v="0"/>
    <x v="0"/>
    <n v="123896"/>
    <s v="24_120-125"/>
    <s v="12_120-130"/>
    <x v="5"/>
    <x v="2"/>
    <s v="Q1`21"/>
    <n v="495584"/>
    <n v="6670"/>
  </r>
  <r>
    <n v="2"/>
    <x v="0"/>
    <s v="TravelMate P614-51TG-G2"/>
    <x v="2"/>
    <x v="1"/>
    <x v="1"/>
    <x v="11"/>
    <s v="MX230"/>
    <x v="2"/>
    <s v="1920x1080"/>
    <x v="1"/>
    <x v="0"/>
    <n v="138990"/>
    <s v="27_135-140"/>
    <s v="13_130-140"/>
    <x v="5"/>
    <x v="2"/>
    <s v="Q1`21"/>
    <n v="277980"/>
    <n v="3741"/>
  </r>
  <r>
    <n v="82"/>
    <x v="1"/>
    <s v="Macbook Air 13 (IL)"/>
    <x v="2"/>
    <x v="0"/>
    <x v="1"/>
    <x v="5"/>
    <s v="Int"/>
    <x v="3"/>
    <s v="2304x1440/2560x1600"/>
    <x v="0"/>
    <x v="0"/>
    <n v="127542"/>
    <s v="25_125-130"/>
    <s v="12_120-130"/>
    <x v="5"/>
    <x v="2"/>
    <s v="Q1`21"/>
    <n v="10458444"/>
    <n v="140760"/>
  </r>
  <r>
    <n v="107"/>
    <x v="1"/>
    <s v="Macbook Air 13 (KY)"/>
    <x v="2"/>
    <x v="0"/>
    <x v="1"/>
    <x v="13"/>
    <s v="Int"/>
    <x v="3"/>
    <s v="2304x1440/2560x1600"/>
    <x v="0"/>
    <x v="2"/>
    <n v="102323"/>
    <s v="20_100-105"/>
    <s v="10_100-110"/>
    <x v="5"/>
    <x v="2"/>
    <s v="Q1`21"/>
    <n v="10948561"/>
    <n v="147356"/>
  </r>
  <r>
    <n v="7529"/>
    <x v="1"/>
    <s v="Macbook Air 13 2020 (M1)"/>
    <x v="2"/>
    <x v="0"/>
    <x v="2"/>
    <x v="14"/>
    <s v="Int"/>
    <x v="3"/>
    <s v="2560x1600"/>
    <x v="0"/>
    <x v="3"/>
    <n v="144348"/>
    <s v="28_140-145"/>
    <s v="14_140-150"/>
    <x v="5"/>
    <x v="2"/>
    <s v="Q1`21"/>
    <n v="1086796092"/>
    <n v="14627134"/>
  </r>
  <r>
    <n v="849"/>
    <x v="1"/>
    <s v="Macbook Pro 13 (IL)"/>
    <x v="2"/>
    <x v="0"/>
    <x v="1"/>
    <x v="5"/>
    <s v="Int"/>
    <x v="3"/>
    <s v="2560x1600"/>
    <x v="0"/>
    <x v="0"/>
    <n v="210240"/>
    <s v="42_210-215"/>
    <s v="21_210-220"/>
    <x v="5"/>
    <x v="2"/>
    <s v="Q1`21"/>
    <n v="178493760"/>
    <n v="2402339"/>
  </r>
  <r>
    <n v="2691"/>
    <x v="1"/>
    <s v="Macbook Pro 13 2020 (M1)"/>
    <x v="2"/>
    <x v="0"/>
    <x v="2"/>
    <x v="14"/>
    <s v="Int"/>
    <x v="3"/>
    <s v="2560x1600"/>
    <x v="0"/>
    <x v="3"/>
    <n v="165865"/>
    <s v="33_165-170"/>
    <s v="16_160-170"/>
    <x v="5"/>
    <x v="2"/>
    <s v="Q1`21"/>
    <n v="446342715"/>
    <n v="6007304"/>
  </r>
  <r>
    <n v="3062"/>
    <x v="1"/>
    <s v="Macbook Pro 16"/>
    <x v="3"/>
    <x v="0"/>
    <x v="1"/>
    <x v="9"/>
    <s v="Pro 5300M/5500M"/>
    <x v="5"/>
    <s v="3072x1920"/>
    <x v="0"/>
    <x v="0"/>
    <n v="367890"/>
    <s v="73_365-370"/>
    <s v="36_360-370"/>
    <x v="5"/>
    <x v="2"/>
    <s v="Q1`21"/>
    <n v="1126479180"/>
    <n v="15161227"/>
  </r>
  <r>
    <n v="139"/>
    <x v="2"/>
    <s v="Asus E410M"/>
    <x v="2"/>
    <x v="0"/>
    <x v="1"/>
    <x v="2"/>
    <s v="Int"/>
    <x v="2"/>
    <s v="1920x1080"/>
    <x v="0"/>
    <x v="1"/>
    <n v="32722"/>
    <s v="6_30-35"/>
    <s v="3_30-40"/>
    <x v="3"/>
    <x v="2"/>
    <s v="Q1`21"/>
    <n v="4548358"/>
    <n v="61216"/>
  </r>
  <r>
    <n v="206"/>
    <x v="2"/>
    <s v="Asus FX505D"/>
    <x v="3"/>
    <x v="0"/>
    <x v="0"/>
    <x v="1"/>
    <s v="RX560"/>
    <x v="0"/>
    <s v="1920x1080"/>
    <x v="0"/>
    <x v="0"/>
    <n v="64527"/>
    <s v="12_60-65"/>
    <s v="6_60-70"/>
    <x v="4"/>
    <x v="2"/>
    <s v="Q1`21"/>
    <n v="13292562"/>
    <n v="178904"/>
  </r>
  <r>
    <n v="30"/>
    <x v="2"/>
    <s v="Asus FX506I"/>
    <x v="3"/>
    <x v="0"/>
    <x v="0"/>
    <x v="7"/>
    <s v="GTX1650/GTX1660/RTX2060"/>
    <x v="0"/>
    <s v="1920x1080"/>
    <x v="0"/>
    <x v="0"/>
    <n v="83054"/>
    <s v="16_80-85"/>
    <s v="8_80-90"/>
    <x v="5"/>
    <x v="2"/>
    <s v="Q1`21"/>
    <n v="2491620"/>
    <n v="33535"/>
  </r>
  <r>
    <n v="2612"/>
    <x v="2"/>
    <s v="Asus FX506L"/>
    <x v="3"/>
    <x v="0"/>
    <x v="1"/>
    <x v="10"/>
    <s v="GTX1650"/>
    <x v="0"/>
    <s v="1920x1080"/>
    <x v="0"/>
    <x v="0"/>
    <n v="74716"/>
    <s v="14_70-75"/>
    <s v="7_70-80"/>
    <x v="6"/>
    <x v="2"/>
    <s v="Q1`21"/>
    <n v="195158192"/>
    <n v="2626624"/>
  </r>
  <r>
    <n v="162"/>
    <x v="2"/>
    <s v="Asus FX516P"/>
    <x v="3"/>
    <x v="0"/>
    <x v="1"/>
    <x v="21"/>
    <s v="RTX3070"/>
    <x v="0"/>
    <s v="1920x1080"/>
    <x v="0"/>
    <x v="0"/>
    <n v="129662"/>
    <s v="25_125-130"/>
    <s v="12_120-130"/>
    <x v="5"/>
    <x v="2"/>
    <s v="Q1`21"/>
    <n v="21005244"/>
    <n v="282709"/>
  </r>
  <r>
    <n v="4"/>
    <x v="2"/>
    <s v="Asus FX706I"/>
    <x v="3"/>
    <x v="0"/>
    <x v="0"/>
    <x v="7"/>
    <s v="GTX1650/GTX1660"/>
    <x v="1"/>
    <s v="1920x1080"/>
    <x v="0"/>
    <x v="0"/>
    <n v="91374"/>
    <s v="18_90-95"/>
    <s v="9_90-100"/>
    <x v="5"/>
    <x v="2"/>
    <s v="Q1`21"/>
    <n v="365496"/>
    <n v="4919"/>
  </r>
  <r>
    <n v="466"/>
    <x v="2"/>
    <s v="Asus FX706L"/>
    <x v="3"/>
    <x v="0"/>
    <x v="1"/>
    <x v="10"/>
    <s v="GTX1650/GTX1660"/>
    <x v="1"/>
    <s v="1920x1080"/>
    <x v="0"/>
    <x v="0"/>
    <n v="78801"/>
    <s v="15_75-80"/>
    <s v="7_70-80"/>
    <x v="6"/>
    <x v="2"/>
    <s v="Q1`21"/>
    <n v="36721266"/>
    <n v="494230"/>
  </r>
  <r>
    <n v="97"/>
    <x v="2"/>
    <s v="Asus G512L"/>
    <x v="3"/>
    <x v="0"/>
    <x v="1"/>
    <x v="10"/>
    <s v="GTX1660"/>
    <x v="0"/>
    <s v="1920x1080"/>
    <x v="0"/>
    <x v="0"/>
    <n v="119385"/>
    <s v="23_115-120"/>
    <s v="11_110-120"/>
    <x v="5"/>
    <x v="2"/>
    <s v="Q1`21"/>
    <n v="11580345"/>
    <n v="155859"/>
  </r>
  <r>
    <n v="46"/>
    <x v="2"/>
    <s v="Asus G532L"/>
    <x v="3"/>
    <x v="0"/>
    <x v="1"/>
    <x v="10"/>
    <s v="RTX2070"/>
    <x v="0"/>
    <s v="1920x1080"/>
    <x v="0"/>
    <x v="0"/>
    <n v="153761"/>
    <s v="30_150-155"/>
    <s v="15_150-160"/>
    <x v="5"/>
    <x v="2"/>
    <s v="Q1`21"/>
    <n v="7073006"/>
    <n v="95195"/>
  </r>
  <r>
    <n v="106"/>
    <x v="2"/>
    <s v="Asus G712L"/>
    <x v="3"/>
    <x v="0"/>
    <x v="1"/>
    <x v="10"/>
    <s v="RTX2060"/>
    <x v="1"/>
    <s v="1920x1080"/>
    <x v="0"/>
    <x v="0"/>
    <n v="133588"/>
    <s v="26_130-135"/>
    <s v="13_130-140"/>
    <x v="5"/>
    <x v="2"/>
    <s v="Q1`21"/>
    <n v="14160328"/>
    <n v="190583"/>
  </r>
  <r>
    <n v="197"/>
    <x v="2"/>
    <s v="Asus G733Q"/>
    <x v="3"/>
    <x v="0"/>
    <x v="0"/>
    <x v="22"/>
    <s v="RTX3080"/>
    <x v="1"/>
    <s v="1920x1080"/>
    <x v="0"/>
    <x v="0"/>
    <n v="262490"/>
    <s v="52_260-265"/>
    <s v="26_260-270"/>
    <x v="5"/>
    <x v="2"/>
    <s v="Q1`21"/>
    <n v="51710530"/>
    <n v="695969"/>
  </r>
  <r>
    <n v="185"/>
    <x v="2"/>
    <s v="Asus GA401I"/>
    <x v="2"/>
    <x v="0"/>
    <x v="0"/>
    <x v="7"/>
    <s v="GTX1650/GTX1660"/>
    <x v="2"/>
    <s v="1920x1080/2560x1440"/>
    <x v="0"/>
    <x v="0"/>
    <n v="114440"/>
    <s v="22_110-115"/>
    <s v="11_110-120"/>
    <x v="5"/>
    <x v="2"/>
    <s v="Q1`21"/>
    <n v="21171400"/>
    <n v="284945"/>
  </r>
  <r>
    <n v="5"/>
    <x v="2"/>
    <s v="Asus GA502I"/>
    <x v="3"/>
    <x v="0"/>
    <x v="0"/>
    <x v="7"/>
    <s v="GTX1660/RTX2060"/>
    <x v="0"/>
    <s v="1920x1080/2560x1440"/>
    <x v="0"/>
    <x v="0"/>
    <n v="106763"/>
    <s v="21_105-110"/>
    <s v="10_100-110"/>
    <x v="5"/>
    <x v="2"/>
    <s v="Q1`21"/>
    <n v="533815"/>
    <n v="7185"/>
  </r>
  <r>
    <n v="53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2"/>
    <s v="Q1`21"/>
    <n v="5575229"/>
    <n v="75037"/>
  </r>
  <r>
    <n v="74"/>
    <x v="2"/>
    <s v="Asus GU502L"/>
    <x v="3"/>
    <x v="0"/>
    <x v="1"/>
    <x v="10"/>
    <s v="RTX2060"/>
    <x v="0"/>
    <s v="1920x1080"/>
    <x v="0"/>
    <x v="0"/>
    <n v="158946"/>
    <s v="31_155-160"/>
    <s v="15_150-160"/>
    <x v="5"/>
    <x v="2"/>
    <s v="Q1`21"/>
    <n v="11762004"/>
    <n v="158304"/>
  </r>
  <r>
    <n v="2"/>
    <x v="2"/>
    <s v="Asus GX701L"/>
    <x v="3"/>
    <x v="0"/>
    <x v="1"/>
    <x v="10"/>
    <s v="RTX2060/RTX2070/RTX2080"/>
    <x v="1"/>
    <s v="1920x1080"/>
    <x v="0"/>
    <x v="0"/>
    <n v="201965"/>
    <s v="40_200-205"/>
    <s v="20_200-210"/>
    <x v="5"/>
    <x v="2"/>
    <s v="Q1`21"/>
    <n v="403930"/>
    <n v="5436"/>
  </r>
  <r>
    <n v="655"/>
    <x v="2"/>
    <s v="Asus M515D"/>
    <x v="0"/>
    <x v="0"/>
    <x v="0"/>
    <x v="1"/>
    <s v="Int"/>
    <x v="0"/>
    <s v="1366x768"/>
    <x v="0"/>
    <x v="0"/>
    <n v="41055"/>
    <s v="8_40-45"/>
    <s v="4_40-50"/>
    <x v="1"/>
    <x v="2"/>
    <s v="Q1`21"/>
    <n v="26891025"/>
    <n v="361925"/>
  </r>
  <r>
    <n v="540"/>
    <x v="2"/>
    <s v="Asus Pro P1440F"/>
    <x v="2"/>
    <x v="1"/>
    <x v="1"/>
    <x v="11"/>
    <s v="Int"/>
    <x v="2"/>
    <s v="1920x1080"/>
    <x v="0"/>
    <x v="0"/>
    <n v="46999"/>
    <s v="9_45-50"/>
    <s v="4_40-50"/>
    <x v="1"/>
    <x v="2"/>
    <s v="Q1`21"/>
    <n v="25379460"/>
    <n v="341581"/>
  </r>
  <r>
    <n v="148"/>
    <x v="2"/>
    <s v="Asus Pro P2540F"/>
    <x v="1"/>
    <x v="1"/>
    <x v="1"/>
    <x v="11"/>
    <s v="Int/MX110"/>
    <x v="0"/>
    <s v="1920x1080"/>
    <x v="0"/>
    <x v="0"/>
    <n v="56063"/>
    <s v="11_55-60"/>
    <s v="5_50-60"/>
    <x v="2"/>
    <x v="2"/>
    <s v="Q1`21"/>
    <n v="8297324"/>
    <n v="111673"/>
  </r>
  <r>
    <n v="577"/>
    <x v="2"/>
    <s v="Asus Pro P3540F"/>
    <x v="0"/>
    <x v="1"/>
    <x v="1"/>
    <x v="11"/>
    <s v="Int"/>
    <x v="0"/>
    <s v="1920x1080"/>
    <x v="0"/>
    <x v="0"/>
    <n v="56229"/>
    <s v="11_55-60"/>
    <s v="5_50-60"/>
    <x v="2"/>
    <x v="2"/>
    <s v="Q1`21"/>
    <n v="32444133"/>
    <n v="436664"/>
  </r>
  <r>
    <n v="155"/>
    <x v="2"/>
    <s v="Asus Pro P5440F"/>
    <x v="0"/>
    <x v="1"/>
    <x v="1"/>
    <x v="11"/>
    <s v="Int"/>
    <x v="0"/>
    <s v="1920x1080"/>
    <x v="0"/>
    <x v="0"/>
    <n v="60368"/>
    <s v="12_60-65"/>
    <s v="6_60-70"/>
    <x v="4"/>
    <x v="2"/>
    <s v="Q1`21"/>
    <n v="9357040"/>
    <n v="125936"/>
  </r>
  <r>
    <n v="351"/>
    <x v="2"/>
    <s v="Asus X415M"/>
    <x v="2"/>
    <x v="0"/>
    <x v="1"/>
    <x v="2"/>
    <s v="Int"/>
    <x v="2"/>
    <s v="1920x1080"/>
    <x v="0"/>
    <x v="1"/>
    <n v="29990"/>
    <s v="5_25-30"/>
    <s v="2_20-30"/>
    <x v="0"/>
    <x v="2"/>
    <s v="Q1`21"/>
    <n v="10526490"/>
    <n v="141676"/>
  </r>
  <r>
    <n v="623"/>
    <x v="2"/>
    <s v="Asus X509D"/>
    <x v="1"/>
    <x v="0"/>
    <x v="0"/>
    <x v="1"/>
    <s v="Int/MX230"/>
    <x v="0"/>
    <s v="1920x1080"/>
    <x v="0"/>
    <x v="0"/>
    <n v="44550"/>
    <s v="8_40-45"/>
    <s v="4_40-50"/>
    <x v="1"/>
    <x v="2"/>
    <s v="Q1`21"/>
    <n v="27754650"/>
    <n v="373548"/>
  </r>
  <r>
    <n v="55"/>
    <x v="2"/>
    <s v="Asus X515J"/>
    <x v="1"/>
    <x v="0"/>
    <x v="1"/>
    <x v="5"/>
    <s v="MX130"/>
    <x v="0"/>
    <s v="1920x1080"/>
    <x v="0"/>
    <x v="0"/>
    <n v="52276"/>
    <s v="10_50-55"/>
    <s v="5_50-60"/>
    <x v="2"/>
    <x v="2"/>
    <s v="Q1`21"/>
    <n v="2875180"/>
    <n v="38697"/>
  </r>
  <r>
    <n v="2"/>
    <x v="2"/>
    <s v="Asus X543B"/>
    <x v="0"/>
    <x v="0"/>
    <x v="0"/>
    <x v="0"/>
    <s v="Int"/>
    <x v="0"/>
    <s v="1920x1080"/>
    <x v="0"/>
    <x v="0"/>
    <n v="32965"/>
    <s v="6_30-35"/>
    <s v="3_30-40"/>
    <x v="3"/>
    <x v="2"/>
    <s v="Q1`21"/>
    <n v="65930"/>
    <n v="887"/>
  </r>
  <r>
    <n v="62"/>
    <x v="2"/>
    <s v="Asus X570D"/>
    <x v="3"/>
    <x v="0"/>
    <x v="0"/>
    <x v="1"/>
    <s v="GTX1050"/>
    <x v="0"/>
    <s v="1920x1080"/>
    <x v="0"/>
    <x v="0"/>
    <n v="57832"/>
    <s v="11_55-60"/>
    <s v="5_50-60"/>
    <x v="2"/>
    <x v="2"/>
    <s v="Q1`21"/>
    <n v="3585584"/>
    <n v="48258"/>
  </r>
  <r>
    <n v="143"/>
    <x v="2"/>
    <s v="ExpertBook B9400C"/>
    <x v="2"/>
    <x v="1"/>
    <x v="1"/>
    <x v="6"/>
    <s v="Int"/>
    <x v="2"/>
    <s v="1920x1080"/>
    <x v="0"/>
    <x v="0"/>
    <n v="122639"/>
    <s v="24_120-125"/>
    <s v="12_120-130"/>
    <x v="5"/>
    <x v="2"/>
    <s v="Q1`21"/>
    <n v="17537377"/>
    <n v="236035"/>
  </r>
  <r>
    <n v="125"/>
    <x v="2"/>
    <s v="ExpertBook B9450F"/>
    <x v="2"/>
    <x v="1"/>
    <x v="1"/>
    <x v="11"/>
    <s v="Int"/>
    <x v="2"/>
    <s v="1920x1080"/>
    <x v="0"/>
    <x v="0"/>
    <n v="96024"/>
    <s v="19_95-100"/>
    <s v="9_90-100"/>
    <x v="5"/>
    <x v="2"/>
    <s v="Q1`21"/>
    <n v="12003000"/>
    <n v="161548"/>
  </r>
  <r>
    <n v="480"/>
    <x v="2"/>
    <s v="ExpertBook P1 P1510C"/>
    <x v="0"/>
    <x v="1"/>
    <x v="0"/>
    <x v="1"/>
    <s v="Int"/>
    <x v="0"/>
    <s v="1920x1080"/>
    <x v="0"/>
    <x v="0"/>
    <n v="57990"/>
    <s v="11_55-60"/>
    <s v="5_50-60"/>
    <x v="2"/>
    <x v="2"/>
    <s v="Q1`21"/>
    <n v="27835200"/>
    <n v="374633"/>
  </r>
  <r>
    <n v="88"/>
    <x v="2"/>
    <s v="ExpertBook P2 P2451F"/>
    <x v="2"/>
    <x v="1"/>
    <x v="1"/>
    <x v="11"/>
    <s v="Int"/>
    <x v="2"/>
    <s v="1920x1080"/>
    <x v="0"/>
    <x v="0"/>
    <n v="47995"/>
    <s v="9_45-50"/>
    <s v="4_40-50"/>
    <x v="1"/>
    <x v="2"/>
    <s v="Q1`21"/>
    <n v="4223560"/>
    <n v="56845"/>
  </r>
  <r>
    <n v="95"/>
    <x v="2"/>
    <s v="Flow X13 GV301Q"/>
    <x v="2"/>
    <x v="0"/>
    <x v="0"/>
    <x v="22"/>
    <s v="GTX1650"/>
    <x v="3"/>
    <s v="1920x1200"/>
    <x v="1"/>
    <x v="0"/>
    <n v="191995"/>
    <s v="38_190-195"/>
    <s v="19_190-200"/>
    <x v="5"/>
    <x v="2"/>
    <s v="Q1`21"/>
    <n v="18239525"/>
    <n v="245485"/>
  </r>
  <r>
    <n v="44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2"/>
    <s v="Q1`21"/>
    <n v="6835488"/>
    <n v="91998"/>
  </r>
  <r>
    <n v="32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2"/>
    <s v="Q1`21"/>
    <n v="4671680"/>
    <n v="62876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2"/>
    <s v="Q1`21"/>
    <n v="1896300"/>
    <n v="25522"/>
  </r>
  <r>
    <n v="157"/>
    <x v="2"/>
    <s v="VivoBook Flip TP401M"/>
    <x v="2"/>
    <x v="0"/>
    <x v="1"/>
    <x v="2"/>
    <s v="Int"/>
    <x v="2"/>
    <s v="1920x1080"/>
    <x v="1"/>
    <x v="1"/>
    <n v="36930"/>
    <s v="7_35-40"/>
    <s v="3_30-40"/>
    <x v="3"/>
    <x v="2"/>
    <s v="Q1`21"/>
    <n v="5798010"/>
    <n v="78035"/>
  </r>
  <r>
    <n v="23"/>
    <x v="2"/>
    <s v="VivoBook Flip TP470E"/>
    <x v="2"/>
    <x v="0"/>
    <x v="1"/>
    <x v="6"/>
    <s v="Xe MAX 11"/>
    <x v="2"/>
    <s v="1920x1080"/>
    <x v="1"/>
    <x v="0"/>
    <n v="88100"/>
    <s v="17_85-90"/>
    <s v="8_80-90"/>
    <x v="5"/>
    <x v="2"/>
    <s v="Q1`21"/>
    <n v="2026300"/>
    <n v="27272"/>
  </r>
  <r>
    <n v="190"/>
    <x v="2"/>
    <s v="VivoBook K413J"/>
    <x v="2"/>
    <x v="0"/>
    <x v="1"/>
    <x v="5"/>
    <s v="Int"/>
    <x v="2"/>
    <s v="1920x1080"/>
    <x v="0"/>
    <x v="0"/>
    <n v="46248"/>
    <s v="9_45-50"/>
    <s v="4_40-50"/>
    <x v="1"/>
    <x v="2"/>
    <s v="Q1`21"/>
    <n v="8787120"/>
    <n v="118265"/>
  </r>
  <r>
    <n v="3614"/>
    <x v="2"/>
    <s v="VivoBook M433I"/>
    <x v="2"/>
    <x v="0"/>
    <x v="0"/>
    <x v="7"/>
    <s v="Int"/>
    <x v="2"/>
    <s v="1920x1080"/>
    <x v="0"/>
    <x v="0"/>
    <n v="53249"/>
    <s v="10_50-55"/>
    <s v="5_50-60"/>
    <x v="2"/>
    <x v="2"/>
    <s v="Q1`21"/>
    <n v="192441886"/>
    <n v="2590066"/>
  </r>
  <r>
    <n v="586"/>
    <x v="2"/>
    <s v="VivoBook M513I"/>
    <x v="0"/>
    <x v="0"/>
    <x v="0"/>
    <x v="7"/>
    <s v="Int"/>
    <x v="0"/>
    <s v="1920x1080"/>
    <x v="0"/>
    <x v="0"/>
    <n v="58495"/>
    <s v="11_55-60"/>
    <s v="5_50-60"/>
    <x v="2"/>
    <x v="2"/>
    <s v="Q1`21"/>
    <n v="34278070"/>
    <n v="461347"/>
  </r>
  <r>
    <n v="9"/>
    <x v="2"/>
    <s v="VivoBook R521J"/>
    <x v="1"/>
    <x v="0"/>
    <x v="1"/>
    <x v="5"/>
    <s v="MX330"/>
    <x v="0"/>
    <s v="1920x1080"/>
    <x v="0"/>
    <x v="0"/>
    <n v="47993"/>
    <s v="9_45-50"/>
    <s v="4_40-50"/>
    <x v="1"/>
    <x v="2"/>
    <s v="Q1`21"/>
    <n v="431937"/>
    <n v="5813"/>
  </r>
  <r>
    <n v="1662"/>
    <x v="2"/>
    <s v="VivoBook S15 M533I"/>
    <x v="0"/>
    <x v="0"/>
    <x v="0"/>
    <x v="7"/>
    <s v="Int"/>
    <x v="0"/>
    <s v="1920x1080"/>
    <x v="0"/>
    <x v="0"/>
    <n v="61311"/>
    <s v="12_60-65"/>
    <s v="6_60-70"/>
    <x v="4"/>
    <x v="2"/>
    <s v="Q1`21"/>
    <n v="101898882"/>
    <n v="1371452"/>
  </r>
  <r>
    <n v="1004"/>
    <x v="2"/>
    <s v="VivoBook S15 S533E"/>
    <x v="0"/>
    <x v="0"/>
    <x v="1"/>
    <x v="6"/>
    <s v="Int"/>
    <x v="0"/>
    <s v="1920x1080"/>
    <x v="0"/>
    <x v="0"/>
    <n v="85321"/>
    <s v="17_85-90"/>
    <s v="8_80-90"/>
    <x v="5"/>
    <x v="2"/>
    <s v="Q1`21"/>
    <n v="85662284"/>
    <n v="1152924"/>
  </r>
  <r>
    <n v="35"/>
    <x v="2"/>
    <s v="VivoBook S333J"/>
    <x v="2"/>
    <x v="0"/>
    <x v="1"/>
    <x v="5"/>
    <s v="Int"/>
    <x v="3"/>
    <s v="1920x1080"/>
    <x v="0"/>
    <x v="0"/>
    <n v="64714"/>
    <s v="12_60-65"/>
    <s v="6_60-70"/>
    <x v="4"/>
    <x v="2"/>
    <s v="Q1`21"/>
    <n v="2264990"/>
    <n v="30484"/>
  </r>
  <r>
    <n v="512"/>
    <x v="2"/>
    <s v="VivoBook S435E"/>
    <x v="2"/>
    <x v="0"/>
    <x v="1"/>
    <x v="6"/>
    <s v="Int"/>
    <x v="2"/>
    <s v="1920x1080"/>
    <x v="0"/>
    <x v="0"/>
    <n v="73990"/>
    <s v="14_70-75"/>
    <s v="7_70-80"/>
    <x v="6"/>
    <x v="2"/>
    <s v="Q1`21"/>
    <n v="37882880"/>
    <n v="509864"/>
  </r>
  <r>
    <n v="60"/>
    <x v="2"/>
    <s v="VivoBook S533F"/>
    <x v="1"/>
    <x v="0"/>
    <x v="1"/>
    <x v="11"/>
    <s v="MX250"/>
    <x v="0"/>
    <s v="1920x1080"/>
    <x v="0"/>
    <x v="0"/>
    <n v="76000"/>
    <s v="15_75-80"/>
    <s v="7_70-80"/>
    <x v="6"/>
    <x v="2"/>
    <s v="Q1`21"/>
    <n v="4560000"/>
    <n v="61373"/>
  </r>
  <r>
    <n v="185"/>
    <x v="2"/>
    <s v="VivoBook X413E"/>
    <x v="2"/>
    <x v="0"/>
    <x v="1"/>
    <x v="6"/>
    <s v="Int"/>
    <x v="2"/>
    <s v="1920x1080"/>
    <x v="0"/>
    <x v="0"/>
    <n v="64887"/>
    <s v="12_60-65"/>
    <s v="6_60-70"/>
    <x v="4"/>
    <x v="2"/>
    <s v="Q1`21"/>
    <n v="12004095"/>
    <n v="161563"/>
  </r>
  <r>
    <n v="685"/>
    <x v="2"/>
    <s v="VivoBook X512D"/>
    <x v="1"/>
    <x v="0"/>
    <x v="0"/>
    <x v="1"/>
    <s v="RX540"/>
    <x v="0"/>
    <s v="1366x768"/>
    <x v="0"/>
    <x v="0"/>
    <n v="44460"/>
    <s v="8_40-45"/>
    <s v="4_40-50"/>
    <x v="1"/>
    <x v="2"/>
    <s v="Q1`21"/>
    <n v="30455100"/>
    <n v="409894"/>
  </r>
  <r>
    <n v="99"/>
    <x v="2"/>
    <s v="VivoBook X512F"/>
    <x v="1"/>
    <x v="0"/>
    <x v="1"/>
    <x v="4"/>
    <s v="MX250"/>
    <x v="0"/>
    <s v="1920x1080"/>
    <x v="0"/>
    <x v="0"/>
    <n v="54762"/>
    <s v="10_50-55"/>
    <s v="5_50-60"/>
    <x v="2"/>
    <x v="2"/>
    <s v="Q1`21"/>
    <n v="5421438"/>
    <n v="72967"/>
  </r>
  <r>
    <n v="183"/>
    <x v="2"/>
    <s v="VivoBook X512J"/>
    <x v="1"/>
    <x v="0"/>
    <x v="1"/>
    <x v="5"/>
    <s v="MX330"/>
    <x v="0"/>
    <s v="1920x1080"/>
    <x v="0"/>
    <x v="0"/>
    <n v="54154"/>
    <s v="10_50-55"/>
    <s v="5_50-60"/>
    <x v="2"/>
    <x v="2"/>
    <s v="Q1`21"/>
    <n v="9910182"/>
    <n v="133381"/>
  </r>
  <r>
    <n v="882"/>
    <x v="2"/>
    <s v="VivoBook X515M"/>
    <x v="0"/>
    <x v="0"/>
    <x v="1"/>
    <x v="2"/>
    <s v="Int"/>
    <x v="0"/>
    <s v="1920x1080"/>
    <x v="0"/>
    <x v="1"/>
    <n v="36945"/>
    <s v="7_35-40"/>
    <s v="3_30-40"/>
    <x v="3"/>
    <x v="2"/>
    <s v="Q1`21"/>
    <n v="32585490"/>
    <n v="438566"/>
  </r>
  <r>
    <n v="7"/>
    <x v="2"/>
    <s v="VivoBook X540M"/>
    <x v="1"/>
    <x v="0"/>
    <x v="1"/>
    <x v="2"/>
    <s v="MX110"/>
    <x v="0"/>
    <s v="1366x768"/>
    <x v="0"/>
    <x v="1"/>
    <n v="32544"/>
    <s v="6_30-35"/>
    <s v="3_30-40"/>
    <x v="3"/>
    <x v="2"/>
    <s v="Q1`21"/>
    <n v="227808"/>
    <n v="3066"/>
  </r>
  <r>
    <n v="1144"/>
    <x v="2"/>
    <s v="VivoBook X543M"/>
    <x v="0"/>
    <x v="0"/>
    <x v="1"/>
    <x v="2"/>
    <s v="Int"/>
    <x v="0"/>
    <s v="1920x1080"/>
    <x v="0"/>
    <x v="1"/>
    <n v="34762"/>
    <s v="6_30-35"/>
    <s v="3_30-40"/>
    <x v="3"/>
    <x v="2"/>
    <s v="Q1`21"/>
    <n v="39767728"/>
    <n v="535232"/>
  </r>
  <r>
    <n v="224"/>
    <x v="2"/>
    <s v="VivoBook X712D"/>
    <x v="1"/>
    <x v="0"/>
    <x v="0"/>
    <x v="1"/>
    <s v="Int/R540X"/>
    <x v="1"/>
    <s v="1600x900/1920x1080"/>
    <x v="0"/>
    <x v="0"/>
    <n v="53622"/>
    <s v="10_50-55"/>
    <s v="5_50-60"/>
    <x v="2"/>
    <x v="2"/>
    <s v="Q1`21"/>
    <n v="12011328"/>
    <n v="161660"/>
  </r>
  <r>
    <n v="277"/>
    <x v="2"/>
    <s v="Zenbook Duo UX482E"/>
    <x v="2"/>
    <x v="0"/>
    <x v="1"/>
    <x v="6"/>
    <s v="Int/MX450"/>
    <x v="2"/>
    <s v="1920x1080+ScreenPad"/>
    <x v="1"/>
    <x v="0"/>
    <n v="125257"/>
    <s v="25_125-130"/>
    <s v="12_120-130"/>
    <x v="5"/>
    <x v="2"/>
    <s v="Q1`21"/>
    <n v="34696189"/>
    <n v="466974"/>
  </r>
  <r>
    <n v="164"/>
    <x v="2"/>
    <s v="Zenbook Flip S UX371E"/>
    <x v="2"/>
    <x v="0"/>
    <x v="1"/>
    <x v="6"/>
    <s v="Int"/>
    <x v="3"/>
    <s v="3840х2160"/>
    <x v="1"/>
    <x v="0"/>
    <n v="139456"/>
    <s v="27_135-140"/>
    <s v="13_130-140"/>
    <x v="5"/>
    <x v="2"/>
    <s v="Q1`21"/>
    <n v="22870784"/>
    <n v="307817"/>
  </r>
  <r>
    <n v="74"/>
    <x v="2"/>
    <s v="Zenbook Flip UX363E"/>
    <x v="2"/>
    <x v="0"/>
    <x v="1"/>
    <x v="6"/>
    <s v="Int"/>
    <x v="3"/>
    <s v="1920x1080"/>
    <x v="1"/>
    <x v="0"/>
    <n v="99450"/>
    <s v="19_95-100"/>
    <s v="9_90-100"/>
    <x v="5"/>
    <x v="2"/>
    <s v="Q1`21"/>
    <n v="7359300"/>
    <n v="99048"/>
  </r>
  <r>
    <n v="23"/>
    <x v="2"/>
    <s v="Zenbook Flip UX363J"/>
    <x v="2"/>
    <x v="0"/>
    <x v="1"/>
    <x v="5"/>
    <s v="Int"/>
    <x v="3"/>
    <s v="1920x1080"/>
    <x v="1"/>
    <x v="0"/>
    <n v="92374"/>
    <s v="18_90-95"/>
    <s v="9_90-100"/>
    <x v="5"/>
    <x v="2"/>
    <s v="Q1`21"/>
    <n v="2124602"/>
    <n v="28595"/>
  </r>
  <r>
    <n v="16"/>
    <x v="2"/>
    <s v="Zenbook Flip UX463F"/>
    <x v="2"/>
    <x v="0"/>
    <x v="1"/>
    <x v="4"/>
    <s v="Int"/>
    <x v="2"/>
    <s v="1920x1080"/>
    <x v="1"/>
    <x v="0"/>
    <n v="76543"/>
    <s v="15_75-80"/>
    <s v="7_70-80"/>
    <x v="6"/>
    <x v="2"/>
    <s v="Q1`21"/>
    <n v="1224688"/>
    <n v="16483"/>
  </r>
  <r>
    <n v="16"/>
    <x v="2"/>
    <s v="ZenBook Pro Duo UX581L"/>
    <x v="3"/>
    <x v="0"/>
    <x v="1"/>
    <x v="10"/>
    <s v="RTX2060"/>
    <x v="0"/>
    <s v="3840x2160+ScreenPad"/>
    <x v="1"/>
    <x v="0"/>
    <n v="266335"/>
    <s v="53_265-270"/>
    <s v="26_260-270"/>
    <x v="5"/>
    <x v="2"/>
    <s v="Q1`21"/>
    <n v="4261360"/>
    <n v="57353"/>
  </r>
  <r>
    <n v="903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2"/>
    <s v="Q1`21"/>
    <n v="72230970"/>
    <n v="972153"/>
  </r>
  <r>
    <n v="74"/>
    <x v="2"/>
    <s v="Zenbook UX325E"/>
    <x v="2"/>
    <x v="0"/>
    <x v="1"/>
    <x v="6"/>
    <s v="Int"/>
    <x v="3"/>
    <s v="1920x1080"/>
    <x v="0"/>
    <x v="0"/>
    <n v="75104"/>
    <s v="15_75-80"/>
    <s v="7_70-80"/>
    <x v="6"/>
    <x v="2"/>
    <s v="Q1`21"/>
    <n v="5557696"/>
    <n v="74801"/>
  </r>
  <r>
    <n v="49"/>
    <x v="2"/>
    <s v="Zenbook UX325J"/>
    <x v="2"/>
    <x v="0"/>
    <x v="1"/>
    <x v="5"/>
    <s v="Int"/>
    <x v="3"/>
    <s v="1920x1080"/>
    <x v="0"/>
    <x v="0"/>
    <n v="70279"/>
    <s v="14_70-75"/>
    <s v="7_70-80"/>
    <x v="6"/>
    <x v="2"/>
    <s v="Q1`21"/>
    <n v="3443671"/>
    <n v="46348"/>
  </r>
  <r>
    <n v="78"/>
    <x v="2"/>
    <s v="Zenbook UX393E"/>
    <x v="2"/>
    <x v="0"/>
    <x v="1"/>
    <x v="6"/>
    <s v="Int"/>
    <x v="2"/>
    <s v="1920x1080"/>
    <x v="1"/>
    <x v="0"/>
    <n v="132516"/>
    <s v="26_130-135"/>
    <s v="13_130-140"/>
    <x v="5"/>
    <x v="2"/>
    <s v="Q1`21"/>
    <n v="10336248"/>
    <n v="139115"/>
  </r>
  <r>
    <n v="231"/>
    <x v="2"/>
    <s v="Zenbook UX425E"/>
    <x v="2"/>
    <x v="0"/>
    <x v="1"/>
    <x v="6"/>
    <s v="Int"/>
    <x v="2"/>
    <s v="1920x1080"/>
    <x v="0"/>
    <x v="0"/>
    <n v="76554"/>
    <s v="15_75-80"/>
    <s v="7_70-80"/>
    <x v="6"/>
    <x v="2"/>
    <s v="Q1`21"/>
    <n v="17683974"/>
    <n v="238008"/>
  </r>
  <r>
    <n v="113"/>
    <x v="2"/>
    <s v="Zenbook UX425J"/>
    <x v="2"/>
    <x v="0"/>
    <x v="1"/>
    <x v="5"/>
    <s v="Int"/>
    <x v="2"/>
    <s v="1920x1080"/>
    <x v="0"/>
    <x v="0"/>
    <n v="86068"/>
    <s v="17_85-90"/>
    <s v="8_80-90"/>
    <x v="5"/>
    <x v="2"/>
    <s v="Q1`21"/>
    <n v="9725684"/>
    <n v="130897"/>
  </r>
  <r>
    <n v="160"/>
    <x v="2"/>
    <s v="Zenbook UX434F"/>
    <x v="2"/>
    <x v="0"/>
    <x v="1"/>
    <x v="11"/>
    <s v="MX250"/>
    <x v="2"/>
    <s v="1920x1080"/>
    <x v="0"/>
    <x v="0"/>
    <n v="91922"/>
    <s v="18_90-95"/>
    <s v="9_90-100"/>
    <x v="5"/>
    <x v="2"/>
    <s v="Q1`21"/>
    <n v="14707520"/>
    <n v="197948"/>
  </r>
  <r>
    <n v="510"/>
    <x v="2"/>
    <s v="Zenbook UX435E"/>
    <x v="2"/>
    <x v="0"/>
    <x v="1"/>
    <x v="6"/>
    <s v="Int"/>
    <x v="2"/>
    <s v="1920x1080"/>
    <x v="0"/>
    <x v="0"/>
    <n v="99161"/>
    <s v="19_95-100"/>
    <s v="9_90-100"/>
    <x v="5"/>
    <x v="2"/>
    <s v="Q1`21"/>
    <n v="50572110"/>
    <n v="680648"/>
  </r>
  <r>
    <n v="197"/>
    <x v="2"/>
    <s v="Zephyrus Duo GX551Q"/>
    <x v="3"/>
    <x v="0"/>
    <x v="0"/>
    <x v="22"/>
    <s v="RTX3080"/>
    <x v="0"/>
    <s v="1920x1080+ScreenPad"/>
    <x v="1"/>
    <x v="0"/>
    <n v="278523"/>
    <s v="55_275-280"/>
    <s v="27_270-280"/>
    <x v="5"/>
    <x v="2"/>
    <s v="Q1`21"/>
    <n v="54869031"/>
    <n v="738480"/>
  </r>
  <r>
    <n v="13"/>
    <x v="3"/>
    <s v="Alienware m15 R3"/>
    <x v="3"/>
    <x v="0"/>
    <x v="1"/>
    <x v="10"/>
    <s v="RTX2060/RTX2070/RTX2080"/>
    <x v="0"/>
    <s v="1920x1080/3840x2160"/>
    <x v="0"/>
    <x v="0"/>
    <n v="206566"/>
    <s v="41_205-210"/>
    <s v="20_200-210"/>
    <x v="5"/>
    <x v="2"/>
    <s v="Q1`21"/>
    <n v="2685358"/>
    <n v="36142"/>
  </r>
  <r>
    <n v="933"/>
    <x v="3"/>
    <s v="Inspiron 3501"/>
    <x v="0"/>
    <x v="0"/>
    <x v="1"/>
    <x v="5"/>
    <s v="Int"/>
    <x v="0"/>
    <s v="1920x1080"/>
    <x v="0"/>
    <x v="0"/>
    <n v="37461"/>
    <s v="7_35-40"/>
    <s v="3_30-40"/>
    <x v="3"/>
    <x v="2"/>
    <s v="Q1`21"/>
    <n v="34951113"/>
    <n v="470405"/>
  </r>
  <r>
    <n v="314"/>
    <x v="3"/>
    <s v="Inspiron 3505"/>
    <x v="0"/>
    <x v="0"/>
    <x v="0"/>
    <x v="1"/>
    <s v="Int"/>
    <x v="0"/>
    <s v="1920x1080"/>
    <x v="0"/>
    <x v="0"/>
    <n v="58240"/>
    <s v="11_55-60"/>
    <s v="5_50-60"/>
    <x v="2"/>
    <x v="2"/>
    <s v="Q1`21"/>
    <n v="18287360"/>
    <n v="246129"/>
  </r>
  <r>
    <n v="900"/>
    <x v="3"/>
    <s v="Inspiron 3583"/>
    <x v="1"/>
    <x v="0"/>
    <x v="1"/>
    <x v="4"/>
    <s v="Int/520"/>
    <x v="0"/>
    <s v="1920x1080"/>
    <x v="0"/>
    <x v="0"/>
    <n v="31914"/>
    <s v="6_30-35"/>
    <s v="3_30-40"/>
    <x v="3"/>
    <x v="2"/>
    <s v="Q1`21"/>
    <n v="28722600"/>
    <n v="386576"/>
  </r>
  <r>
    <n v="408"/>
    <x v="3"/>
    <s v="Inspiron 3793"/>
    <x v="1"/>
    <x v="0"/>
    <x v="1"/>
    <x v="5"/>
    <s v="Int/MX230/MX250"/>
    <x v="1"/>
    <s v="1920x1080"/>
    <x v="0"/>
    <x v="0"/>
    <n v="61123"/>
    <s v="12_60-65"/>
    <s v="6_60-70"/>
    <x v="4"/>
    <x v="2"/>
    <s v="Q1`21"/>
    <n v="24938184"/>
    <n v="335642"/>
  </r>
  <r>
    <n v="65"/>
    <x v="3"/>
    <s v="Inspiron 7400"/>
    <x v="2"/>
    <x v="0"/>
    <x v="1"/>
    <x v="6"/>
    <s v="Int/MX350"/>
    <x v="2"/>
    <s v="2560x1600"/>
    <x v="0"/>
    <x v="0"/>
    <n v="97200"/>
    <s v="19_95-100"/>
    <s v="9_90-100"/>
    <x v="5"/>
    <x v="2"/>
    <s v="Q1`21"/>
    <n v="6318000"/>
    <n v="85034"/>
  </r>
  <r>
    <n v="282"/>
    <x v="3"/>
    <s v="Inspiron G3 15-3500"/>
    <x v="3"/>
    <x v="0"/>
    <x v="1"/>
    <x v="10"/>
    <s v="GTX1650/GTX1650/RTX2060"/>
    <x v="0"/>
    <s v="1920x1080"/>
    <x v="0"/>
    <x v="0"/>
    <n v="83835"/>
    <s v="16_80-85"/>
    <s v="8_80-90"/>
    <x v="5"/>
    <x v="2"/>
    <s v="Q1`21"/>
    <n v="23641470"/>
    <n v="318189"/>
  </r>
  <r>
    <n v="6"/>
    <x v="3"/>
    <s v="Inspiron G5 15-5000"/>
    <x v="3"/>
    <x v="0"/>
    <x v="1"/>
    <x v="10"/>
    <s v="RTX2060"/>
    <x v="0"/>
    <s v="1920x1080"/>
    <x v="0"/>
    <x v="0"/>
    <n v="103192"/>
    <s v="20_100-105"/>
    <s v="10_100-110"/>
    <x v="5"/>
    <x v="2"/>
    <s v="Q1`21"/>
    <n v="619152"/>
    <n v="8333"/>
  </r>
  <r>
    <n v="262"/>
    <x v="3"/>
    <s v="Inspiron G5 15-5500"/>
    <x v="3"/>
    <x v="0"/>
    <x v="1"/>
    <x v="10"/>
    <s v="GTX1650/RTX2060/RTX2070"/>
    <x v="0"/>
    <s v="1920x1080"/>
    <x v="0"/>
    <x v="0"/>
    <n v="100229"/>
    <s v="20_100-105"/>
    <s v="10_100-110"/>
    <x v="5"/>
    <x v="2"/>
    <s v="Q1`21"/>
    <n v="26259998"/>
    <n v="353432"/>
  </r>
  <r>
    <n v="13"/>
    <x v="3"/>
    <s v="Inspiron G5 15-5505"/>
    <x v="3"/>
    <x v="0"/>
    <x v="0"/>
    <x v="8"/>
    <s v="RX 5600M"/>
    <x v="0"/>
    <s v="1920x1080"/>
    <x v="0"/>
    <x v="0"/>
    <n v="84980"/>
    <s v="16_80-85"/>
    <s v="8_80-90"/>
    <x v="5"/>
    <x v="2"/>
    <s v="Q1`21"/>
    <n v="1104740"/>
    <n v="14869"/>
  </r>
  <r>
    <n v="6"/>
    <x v="3"/>
    <s v="Inspiron G5 15-5590"/>
    <x v="3"/>
    <x v="0"/>
    <x v="1"/>
    <x v="9"/>
    <s v="GTX1660/RTX2060/RTX2070"/>
    <x v="0"/>
    <s v="1920x1080"/>
    <x v="0"/>
    <x v="0"/>
    <n v="97308"/>
    <s v="19_95-100"/>
    <s v="9_90-100"/>
    <x v="5"/>
    <x v="2"/>
    <s v="Q1`21"/>
    <n v="583848"/>
    <n v="7858"/>
  </r>
  <r>
    <n v="191"/>
    <x v="3"/>
    <s v="Inspiron G7 17-7700"/>
    <x v="3"/>
    <x v="0"/>
    <x v="1"/>
    <x v="10"/>
    <s v="GTX1660/RTX2060/RTX2070"/>
    <x v="1"/>
    <s v="1920x1080"/>
    <x v="0"/>
    <x v="0"/>
    <n v="145716"/>
    <s v="29_145-150"/>
    <s v="14_140-150"/>
    <x v="5"/>
    <x v="2"/>
    <s v="Q1`21"/>
    <n v="27831756"/>
    <n v="374586"/>
  </r>
  <r>
    <n v="17"/>
    <x v="3"/>
    <s v="Latitude 3301"/>
    <x v="2"/>
    <x v="1"/>
    <x v="1"/>
    <x v="4"/>
    <s v="Int"/>
    <x v="3"/>
    <s v="1920x1080"/>
    <x v="0"/>
    <x v="0"/>
    <n v="69990"/>
    <s v="13_65-70"/>
    <s v="6_60-70"/>
    <x v="4"/>
    <x v="2"/>
    <s v="Q1`21"/>
    <n v="1189830"/>
    <n v="16014"/>
  </r>
  <r>
    <n v="291"/>
    <x v="3"/>
    <s v="Latitude 3410"/>
    <x v="2"/>
    <x v="1"/>
    <x v="1"/>
    <x v="11"/>
    <s v="Int"/>
    <x v="2"/>
    <s v="1920x1080"/>
    <x v="0"/>
    <x v="0"/>
    <n v="63245"/>
    <s v="12_60-65"/>
    <s v="6_60-70"/>
    <x v="4"/>
    <x v="2"/>
    <s v="Q1`21"/>
    <n v="18404295"/>
    <n v="247702"/>
  </r>
  <r>
    <n v="1"/>
    <x v="3"/>
    <s v="Latitude 3490"/>
    <x v="2"/>
    <x v="1"/>
    <x v="1"/>
    <x v="15"/>
    <s v="Int"/>
    <x v="2"/>
    <s v="1366x768"/>
    <x v="0"/>
    <x v="0"/>
    <n v="62990"/>
    <s v="12_60-65"/>
    <s v="6_60-70"/>
    <x v="4"/>
    <x v="2"/>
    <s v="Q1`21"/>
    <n v="62990"/>
    <n v="848"/>
  </r>
  <r>
    <n v="531"/>
    <x v="3"/>
    <s v="Latitude 3510"/>
    <x v="1"/>
    <x v="1"/>
    <x v="1"/>
    <x v="11"/>
    <s v="Int/RX640"/>
    <x v="0"/>
    <s v="1920x1080"/>
    <x v="0"/>
    <x v="0"/>
    <n v="61726"/>
    <s v="12_60-65"/>
    <s v="6_60-70"/>
    <x v="4"/>
    <x v="2"/>
    <s v="Q1`21"/>
    <n v="32776506"/>
    <n v="441137"/>
  </r>
  <r>
    <n v="82"/>
    <x v="3"/>
    <s v="Latitude 5310"/>
    <x v="2"/>
    <x v="1"/>
    <x v="1"/>
    <x v="11"/>
    <s v="Int"/>
    <x v="3"/>
    <s v="1920x1080"/>
    <x v="0"/>
    <x v="0"/>
    <n v="90000"/>
    <s v="18_90-95"/>
    <s v="9_90-100"/>
    <x v="5"/>
    <x v="2"/>
    <s v="Q1`21"/>
    <n v="7380000"/>
    <n v="99327"/>
  </r>
  <r>
    <n v="38"/>
    <x v="3"/>
    <s v="Latitude 5320"/>
    <x v="2"/>
    <x v="1"/>
    <x v="1"/>
    <x v="6"/>
    <s v="Int"/>
    <x v="3"/>
    <s v="1920x1080"/>
    <x v="0"/>
    <x v="0"/>
    <n v="64340"/>
    <s v="12_60-65"/>
    <s v="6_60-70"/>
    <x v="4"/>
    <x v="2"/>
    <s v="Q1`21"/>
    <n v="2444920"/>
    <n v="32906"/>
  </r>
  <r>
    <n v="1"/>
    <x v="3"/>
    <s v="Latitude 5400"/>
    <x v="2"/>
    <x v="1"/>
    <x v="1"/>
    <x v="4"/>
    <s v="Int"/>
    <x v="2"/>
    <s v="1920x1080"/>
    <x v="0"/>
    <x v="0"/>
    <n v="75955"/>
    <s v="15_75-80"/>
    <s v="7_70-80"/>
    <x v="6"/>
    <x v="2"/>
    <s v="Q1`21"/>
    <n v="75955"/>
    <n v="1022"/>
  </r>
  <r>
    <n v="1"/>
    <x v="3"/>
    <s v="Latitude 5401"/>
    <x v="2"/>
    <x v="1"/>
    <x v="1"/>
    <x v="9"/>
    <s v="Int/MX150"/>
    <x v="2"/>
    <s v="1920x1080"/>
    <x v="0"/>
    <x v="0"/>
    <n v="112909"/>
    <s v="22_110-115"/>
    <s v="11_110-120"/>
    <x v="5"/>
    <x v="2"/>
    <s v="Q1`21"/>
    <n v="112909"/>
    <n v="1520"/>
  </r>
  <r>
    <n v="248"/>
    <x v="3"/>
    <s v="Latitude 5410"/>
    <x v="2"/>
    <x v="1"/>
    <x v="1"/>
    <x v="11"/>
    <s v="Int"/>
    <x v="2"/>
    <s v="1920x1080"/>
    <x v="0"/>
    <x v="0"/>
    <n v="82322"/>
    <s v="16_80-85"/>
    <s v="8_80-90"/>
    <x v="5"/>
    <x v="2"/>
    <s v="Q1`21"/>
    <n v="20415856"/>
    <n v="274776"/>
  </r>
  <r>
    <n v="44"/>
    <x v="3"/>
    <s v="Latitude 5411"/>
    <x v="2"/>
    <x v="1"/>
    <x v="1"/>
    <x v="10"/>
    <s v="Int/MX250"/>
    <x v="2"/>
    <s v="1920x1080"/>
    <x v="0"/>
    <x v="0"/>
    <n v="92811"/>
    <s v="18_90-95"/>
    <s v="9_90-100"/>
    <x v="5"/>
    <x v="2"/>
    <s v="Q1`21"/>
    <n v="4083684"/>
    <n v="54962"/>
  </r>
  <r>
    <n v="166"/>
    <x v="3"/>
    <s v="Latitude 5420"/>
    <x v="2"/>
    <x v="1"/>
    <x v="1"/>
    <x v="6"/>
    <s v="Int"/>
    <x v="2"/>
    <s v="1920x1080"/>
    <x v="0"/>
    <x v="0"/>
    <n v="81148"/>
    <s v="16_80-85"/>
    <s v="8_80-90"/>
    <x v="5"/>
    <x v="2"/>
    <s v="Q1`21"/>
    <n v="13470568"/>
    <n v="181300"/>
  </r>
  <r>
    <n v="4"/>
    <x v="3"/>
    <s v="Latitude 5501"/>
    <x v="0"/>
    <x v="1"/>
    <x v="1"/>
    <x v="9"/>
    <s v="Int"/>
    <x v="0"/>
    <s v="1920x1080"/>
    <x v="0"/>
    <x v="0"/>
    <n v="77590"/>
    <s v="15_75-80"/>
    <s v="7_70-80"/>
    <x v="6"/>
    <x v="2"/>
    <s v="Q1`21"/>
    <n v="310360"/>
    <n v="4177"/>
  </r>
  <r>
    <n v="112"/>
    <x v="3"/>
    <s v="Latitude 5510"/>
    <x v="0"/>
    <x v="1"/>
    <x v="1"/>
    <x v="11"/>
    <s v="Int"/>
    <x v="0"/>
    <s v="1920x1080"/>
    <x v="0"/>
    <x v="0"/>
    <n v="89578"/>
    <s v="17_85-90"/>
    <s v="8_80-90"/>
    <x v="5"/>
    <x v="2"/>
    <s v="Q1`21"/>
    <n v="10032736"/>
    <n v="135030"/>
  </r>
  <r>
    <n v="417"/>
    <x v="3"/>
    <s v="Latitude 5511"/>
    <x v="0"/>
    <x v="1"/>
    <x v="1"/>
    <x v="11"/>
    <s v="Int"/>
    <x v="0"/>
    <s v="1920x1080"/>
    <x v="0"/>
    <x v="0"/>
    <n v="88122"/>
    <s v="17_85-90"/>
    <s v="8_80-90"/>
    <x v="5"/>
    <x v="2"/>
    <s v="Q1`21"/>
    <n v="36746874"/>
    <n v="494574"/>
  </r>
  <r>
    <n v="52"/>
    <x v="3"/>
    <s v="Latitude 5520"/>
    <x v="1"/>
    <x v="1"/>
    <x v="1"/>
    <x v="6"/>
    <s v="MX450"/>
    <x v="0"/>
    <s v="1920x1080"/>
    <x v="0"/>
    <x v="0"/>
    <n v="122700"/>
    <s v="24_120-125"/>
    <s v="12_120-130"/>
    <x v="5"/>
    <x v="2"/>
    <s v="Q1`21"/>
    <n v="6380400"/>
    <n v="85873"/>
  </r>
  <r>
    <n v="1"/>
    <x v="3"/>
    <s v="Latitude 7200 2-in-1"/>
    <x v="4"/>
    <x v="1"/>
    <x v="1"/>
    <x v="4"/>
    <s v="Int"/>
    <x v="6"/>
    <s v="1920x1080"/>
    <x v="1"/>
    <x v="0"/>
    <n v="120000"/>
    <s v="24_120-125"/>
    <s v="12_120-130"/>
    <x v="5"/>
    <x v="2"/>
    <s v="Q1`21"/>
    <n v="120000"/>
    <n v="1615"/>
  </r>
  <r>
    <n v="9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2"/>
    <s v="Q1`21"/>
    <n v="1665000"/>
    <n v="22409"/>
  </r>
  <r>
    <n v="65"/>
    <x v="3"/>
    <s v="Latitude 7310"/>
    <x v="2"/>
    <x v="1"/>
    <x v="1"/>
    <x v="11"/>
    <s v="Int"/>
    <x v="3"/>
    <s v="1920x1080"/>
    <x v="0"/>
    <x v="0"/>
    <n v="101106"/>
    <s v="20_100-105"/>
    <s v="10_100-110"/>
    <x v="5"/>
    <x v="2"/>
    <s v="Q1`21"/>
    <n v="6571890"/>
    <n v="88451"/>
  </r>
  <r>
    <n v="1"/>
    <x v="3"/>
    <s v="Latitude 7310 2-in-1"/>
    <x v="2"/>
    <x v="1"/>
    <x v="1"/>
    <x v="11"/>
    <s v="Int"/>
    <x v="3"/>
    <s v="1920x1080"/>
    <x v="1"/>
    <x v="0"/>
    <n v="124990"/>
    <s v="24_120-125"/>
    <s v="12_120-130"/>
    <x v="5"/>
    <x v="2"/>
    <s v="Q1`21"/>
    <n v="124990"/>
    <n v="1682"/>
  </r>
  <r>
    <n v="398"/>
    <x v="3"/>
    <s v="Latitude 7410"/>
    <x v="2"/>
    <x v="1"/>
    <x v="1"/>
    <x v="11"/>
    <s v="Int"/>
    <x v="2"/>
    <s v="1920x1080/3840x2160"/>
    <x v="0"/>
    <x v="0"/>
    <n v="96625"/>
    <s v="19_95-100"/>
    <s v="9_90-100"/>
    <x v="5"/>
    <x v="2"/>
    <s v="Q1`21"/>
    <n v="38456750"/>
    <n v="517587"/>
  </r>
  <r>
    <n v="1"/>
    <x v="3"/>
    <s v="Latitude 7490"/>
    <x v="2"/>
    <x v="1"/>
    <x v="1"/>
    <x v="15"/>
    <s v="Int"/>
    <x v="2"/>
    <s v="1920x1080"/>
    <x v="0"/>
    <x v="0"/>
    <n v="106364"/>
    <s v="21_105-110"/>
    <s v="10_100-110"/>
    <x v="5"/>
    <x v="2"/>
    <s v="Q1`21"/>
    <n v="106364"/>
    <n v="1432"/>
  </r>
  <r>
    <n v="49"/>
    <x v="3"/>
    <s v="Latitude 9410 2-in-1"/>
    <x v="2"/>
    <x v="1"/>
    <x v="1"/>
    <x v="11"/>
    <s v="Int"/>
    <x v="2"/>
    <s v="1920x1080"/>
    <x v="1"/>
    <x v="0"/>
    <n v="150803"/>
    <s v="30_150-155"/>
    <s v="15_150-160"/>
    <x v="5"/>
    <x v="2"/>
    <s v="Q1`21"/>
    <n v="7389347"/>
    <n v="99453"/>
  </r>
  <r>
    <n v="4"/>
    <x v="3"/>
    <s v="Latitude 9510 2-in-1"/>
    <x v="0"/>
    <x v="1"/>
    <x v="1"/>
    <x v="11"/>
    <s v="Int"/>
    <x v="0"/>
    <s v="1920x1080"/>
    <x v="1"/>
    <x v="0"/>
    <n v="165714"/>
    <s v="33_165-170"/>
    <s v="16_160-170"/>
    <x v="5"/>
    <x v="2"/>
    <s v="Q1`21"/>
    <n v="662856"/>
    <n v="8921"/>
  </r>
  <r>
    <n v="4"/>
    <x v="3"/>
    <s v="Latitude E5424"/>
    <x v="2"/>
    <x v="1"/>
    <x v="1"/>
    <x v="3"/>
    <s v="Int"/>
    <x v="2"/>
    <s v="1920x1080"/>
    <x v="0"/>
    <x v="0"/>
    <n v="214000"/>
    <s v="42_210-215"/>
    <s v="21_210-220"/>
    <x v="5"/>
    <x v="2"/>
    <s v="Q1`21"/>
    <n v="856000"/>
    <n v="11521"/>
  </r>
  <r>
    <n v="21"/>
    <x v="3"/>
    <s v="Latitude E7424"/>
    <x v="2"/>
    <x v="1"/>
    <x v="1"/>
    <x v="15"/>
    <s v="Int"/>
    <x v="2"/>
    <s v="1920x1080"/>
    <x v="1"/>
    <x v="0"/>
    <n v="326000"/>
    <s v="65_325-330"/>
    <s v="32_320-330"/>
    <x v="5"/>
    <x v="2"/>
    <s v="Q1`21"/>
    <n v="6846000"/>
    <n v="92140"/>
  </r>
  <r>
    <n v="4"/>
    <x v="3"/>
    <s v="Precision 3550"/>
    <x v="5"/>
    <x v="1"/>
    <x v="1"/>
    <x v="10"/>
    <s v="Quadro P520"/>
    <x v="0"/>
    <s v="1920x1080"/>
    <x v="0"/>
    <x v="0"/>
    <n v="110385"/>
    <s v="22_110-115"/>
    <s v="11_110-120"/>
    <x v="5"/>
    <x v="2"/>
    <s v="Q1`21"/>
    <n v="441540"/>
    <n v="5943"/>
  </r>
  <r>
    <n v="9"/>
    <x v="3"/>
    <s v="Precision 3551"/>
    <x v="5"/>
    <x v="1"/>
    <x v="1"/>
    <x v="10"/>
    <s v="Quadro P620"/>
    <x v="0"/>
    <s v="1920x1080"/>
    <x v="0"/>
    <x v="0"/>
    <n v="127219"/>
    <s v="25_125-130"/>
    <s v="12_120-130"/>
    <x v="5"/>
    <x v="2"/>
    <s v="Q1`21"/>
    <n v="1144971"/>
    <n v="15410"/>
  </r>
  <r>
    <n v="9"/>
    <x v="3"/>
    <s v="Precision 3560"/>
    <x v="5"/>
    <x v="1"/>
    <x v="1"/>
    <x v="6"/>
    <s v="Int"/>
    <x v="0"/>
    <s v="1920x1080"/>
    <x v="0"/>
    <x v="0"/>
    <n v="115319"/>
    <s v="23_115-120"/>
    <s v="11_110-120"/>
    <x v="5"/>
    <x v="2"/>
    <s v="Q1`21"/>
    <n v="1037871"/>
    <n v="13969"/>
  </r>
  <r>
    <n v="1"/>
    <x v="3"/>
    <s v="Precision 5540"/>
    <x v="5"/>
    <x v="1"/>
    <x v="1"/>
    <x v="9"/>
    <s v="Quadro T1000/T2000"/>
    <x v="0"/>
    <s v="1920x1080/3840x2160"/>
    <x v="0"/>
    <x v="0"/>
    <n v="220113"/>
    <s v="44_220-225"/>
    <s v="22_220-230"/>
    <x v="5"/>
    <x v="2"/>
    <s v="Q1`21"/>
    <n v="220113"/>
    <n v="2962"/>
  </r>
  <r>
    <n v="4"/>
    <x v="3"/>
    <s v="Precision 5550"/>
    <x v="5"/>
    <x v="1"/>
    <x v="1"/>
    <x v="10"/>
    <s v="Quadro T1000/T2000"/>
    <x v="0"/>
    <s v="1920x1280"/>
    <x v="0"/>
    <x v="0"/>
    <n v="232566"/>
    <s v="46_230-235"/>
    <s v="23_230-240"/>
    <x v="5"/>
    <x v="2"/>
    <s v="Q1`21"/>
    <n v="930264"/>
    <n v="12520"/>
  </r>
  <r>
    <n v="4"/>
    <x v="3"/>
    <s v="Precision 5750"/>
    <x v="5"/>
    <x v="1"/>
    <x v="1"/>
    <x v="10"/>
    <s v="Quadro RTX3000"/>
    <x v="0"/>
    <s v="1920x1280/3840x2400"/>
    <x v="0"/>
    <x v="0"/>
    <n v="264378"/>
    <s v="52_260-265"/>
    <s v="26_260-270"/>
    <x v="5"/>
    <x v="2"/>
    <s v="Q1`21"/>
    <n v="1057512"/>
    <n v="14233"/>
  </r>
  <r>
    <n v="10"/>
    <x v="3"/>
    <s v="Precision 7550"/>
    <x v="5"/>
    <x v="1"/>
    <x v="1"/>
    <x v="10"/>
    <s v="Quadro RTX4000/RTX5000"/>
    <x v="0"/>
    <s v="1920x1080/3840x2160"/>
    <x v="0"/>
    <x v="0"/>
    <n v="253587"/>
    <s v="50_250-255"/>
    <s v="25_250-260"/>
    <x v="5"/>
    <x v="2"/>
    <s v="Q1`21"/>
    <n v="2535870"/>
    <n v="34130"/>
  </r>
  <r>
    <n v="208"/>
    <x v="3"/>
    <s v="Precision 7750"/>
    <x v="5"/>
    <x v="1"/>
    <x v="1"/>
    <x v="10"/>
    <s v="RTX3000/RTX4000"/>
    <x v="1"/>
    <s v="3840x2160"/>
    <x v="0"/>
    <x v="0"/>
    <n v="283408"/>
    <s v="56_280-285"/>
    <s v="28_280-290"/>
    <x v="5"/>
    <x v="2"/>
    <s v="Q1`21"/>
    <n v="58948864"/>
    <n v="793390"/>
  </r>
  <r>
    <n v="70"/>
    <x v="3"/>
    <s v="Vostro 3400"/>
    <x v="2"/>
    <x v="1"/>
    <x v="1"/>
    <x v="6"/>
    <s v="Int"/>
    <x v="2"/>
    <s v="1920x1080"/>
    <x v="0"/>
    <x v="0"/>
    <n v="62235"/>
    <s v="12_60-65"/>
    <s v="6_60-70"/>
    <x v="4"/>
    <x v="2"/>
    <s v="Q1`21"/>
    <n v="4356450"/>
    <n v="58633"/>
  </r>
  <r>
    <n v="47"/>
    <x v="3"/>
    <s v="Vostro 3401"/>
    <x v="2"/>
    <x v="1"/>
    <x v="1"/>
    <x v="5"/>
    <s v="Int"/>
    <x v="2"/>
    <s v="1920x1080"/>
    <x v="0"/>
    <x v="0"/>
    <n v="51852"/>
    <s v="10_50-55"/>
    <s v="5_50-60"/>
    <x v="2"/>
    <x v="2"/>
    <s v="Q1`21"/>
    <n v="2437044"/>
    <n v="32800"/>
  </r>
  <r>
    <n v="1083"/>
    <x v="3"/>
    <s v="Vostro 3500"/>
    <x v="1"/>
    <x v="1"/>
    <x v="1"/>
    <x v="6"/>
    <s v="Int/MX330"/>
    <x v="0"/>
    <s v="1920x1080"/>
    <x v="0"/>
    <x v="0"/>
    <n v="62197"/>
    <s v="12_60-65"/>
    <s v="6_60-70"/>
    <x v="4"/>
    <x v="2"/>
    <s v="Q1`21"/>
    <n v="67359351"/>
    <n v="906586"/>
  </r>
  <r>
    <n v="49"/>
    <x v="3"/>
    <s v="Vostro 3501"/>
    <x v="0"/>
    <x v="1"/>
    <x v="1"/>
    <x v="5"/>
    <s v="Int"/>
    <x v="0"/>
    <s v="1920x1080"/>
    <x v="0"/>
    <x v="0"/>
    <n v="51961"/>
    <s v="10_50-55"/>
    <s v="5_50-60"/>
    <x v="2"/>
    <x v="2"/>
    <s v="Q1`21"/>
    <n v="2546089"/>
    <n v="34268"/>
  </r>
  <r>
    <n v="6"/>
    <x v="3"/>
    <s v="Vostro 3591"/>
    <x v="0"/>
    <x v="1"/>
    <x v="1"/>
    <x v="5"/>
    <s v="Int"/>
    <x v="0"/>
    <s v="1920x1080"/>
    <x v="0"/>
    <x v="0"/>
    <n v="50430"/>
    <s v="10_50-55"/>
    <s v="5_50-60"/>
    <x v="2"/>
    <x v="2"/>
    <s v="Q1`21"/>
    <n v="302580"/>
    <n v="4072"/>
  </r>
  <r>
    <n v="87"/>
    <x v="3"/>
    <s v="Vostro 5301"/>
    <x v="2"/>
    <x v="1"/>
    <x v="1"/>
    <x v="6"/>
    <s v="Int"/>
    <x v="3"/>
    <s v="1920x1080"/>
    <x v="0"/>
    <x v="0"/>
    <n v="72160"/>
    <s v="14_70-75"/>
    <s v="7_70-80"/>
    <x v="6"/>
    <x v="2"/>
    <s v="Q1`21"/>
    <n v="6277920"/>
    <n v="84494"/>
  </r>
  <r>
    <n v="9"/>
    <x v="3"/>
    <s v="Vostro 5391"/>
    <x v="2"/>
    <x v="1"/>
    <x v="1"/>
    <x v="11"/>
    <s v="Int/MX230"/>
    <x v="3"/>
    <s v="1920x1080"/>
    <x v="0"/>
    <x v="0"/>
    <n v="61224"/>
    <s v="12_60-65"/>
    <s v="6_60-70"/>
    <x v="4"/>
    <x v="2"/>
    <s v="Q1`21"/>
    <n v="551016"/>
    <n v="7416"/>
  </r>
  <r>
    <n v="70"/>
    <x v="3"/>
    <s v="Vostro 5401"/>
    <x v="2"/>
    <x v="1"/>
    <x v="1"/>
    <x v="5"/>
    <s v="Int"/>
    <x v="2"/>
    <s v="1920x1080"/>
    <x v="0"/>
    <x v="0"/>
    <n v="66297"/>
    <s v="13_65-70"/>
    <s v="6_60-70"/>
    <x v="4"/>
    <x v="2"/>
    <s v="Q1`21"/>
    <n v="4640790"/>
    <n v="62460"/>
  </r>
  <r>
    <n v="6"/>
    <x v="3"/>
    <s v="Vostro 5402"/>
    <x v="2"/>
    <x v="1"/>
    <x v="1"/>
    <x v="6"/>
    <s v="Int/MX330"/>
    <x v="2"/>
    <s v="1920x1080"/>
    <x v="0"/>
    <x v="0"/>
    <n v="63700"/>
    <s v="12_60-65"/>
    <s v="6_60-70"/>
    <x v="4"/>
    <x v="2"/>
    <s v="Q1`21"/>
    <n v="382200"/>
    <n v="5144"/>
  </r>
  <r>
    <n v="6"/>
    <x v="3"/>
    <s v="Vostro 5501"/>
    <x v="0"/>
    <x v="1"/>
    <x v="1"/>
    <x v="5"/>
    <s v="Int"/>
    <x v="0"/>
    <s v="1920x1080"/>
    <x v="0"/>
    <x v="0"/>
    <n v="72060"/>
    <s v="14_70-75"/>
    <s v="7_70-80"/>
    <x v="6"/>
    <x v="2"/>
    <s v="Q1`21"/>
    <n v="432360"/>
    <n v="5819"/>
  </r>
  <r>
    <n v="22"/>
    <x v="3"/>
    <s v="Vostro 7500"/>
    <x v="3"/>
    <x v="1"/>
    <x v="1"/>
    <x v="10"/>
    <s v="GTX1650"/>
    <x v="0"/>
    <s v="1920x1080"/>
    <x v="0"/>
    <x v="0"/>
    <n v="118034"/>
    <s v="23_115-120"/>
    <s v="11_110-120"/>
    <x v="5"/>
    <x v="2"/>
    <s v="Q1`21"/>
    <n v="2596748"/>
    <n v="34950"/>
  </r>
  <r>
    <n v="9"/>
    <x v="3"/>
    <s v="XPS 13 7390"/>
    <x v="2"/>
    <x v="0"/>
    <x v="1"/>
    <x v="11"/>
    <s v="Int"/>
    <x v="3"/>
    <s v="1920x1080/3840x2160"/>
    <x v="1"/>
    <x v="0"/>
    <n v="120246"/>
    <s v="24_120-125"/>
    <s v="12_120-130"/>
    <x v="5"/>
    <x v="2"/>
    <s v="Q1`21"/>
    <n v="1082214"/>
    <n v="14565"/>
  </r>
  <r>
    <n v="35"/>
    <x v="3"/>
    <s v="XPS 13 7390 2-in-1"/>
    <x v="2"/>
    <x v="0"/>
    <x v="1"/>
    <x v="5"/>
    <s v="Int"/>
    <x v="3"/>
    <s v="1920x1080/1920x1200/3840x2160/3840x2400"/>
    <x v="1"/>
    <x v="0"/>
    <n v="152568"/>
    <s v="30_150-155"/>
    <s v="15_150-160"/>
    <x v="5"/>
    <x v="2"/>
    <s v="Q1`21"/>
    <n v="5339880"/>
    <n v="71869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2"/>
    <s v="Q1`21"/>
    <n v="383040"/>
    <n v="5155"/>
  </r>
  <r>
    <n v="3"/>
    <x v="3"/>
    <s v="XPS 13 9300"/>
    <x v="2"/>
    <x v="0"/>
    <x v="1"/>
    <x v="5"/>
    <s v="Int"/>
    <x v="3"/>
    <s v="1920x1080/1920x1200/3840x2400"/>
    <x v="1"/>
    <x v="0"/>
    <n v="136970"/>
    <s v="27_135-140"/>
    <s v="13_130-140"/>
    <x v="5"/>
    <x v="2"/>
    <s v="Q1`21"/>
    <n v="410910"/>
    <n v="5530"/>
  </r>
  <r>
    <n v="22"/>
    <x v="3"/>
    <s v="XPS 13 9305"/>
    <x v="2"/>
    <x v="0"/>
    <x v="1"/>
    <x v="6"/>
    <s v="Int"/>
    <x v="3"/>
    <s v="1920x1080/1920x1200/3840x2400"/>
    <x v="0"/>
    <x v="0"/>
    <n v="122100"/>
    <s v="24_120-125"/>
    <s v="12_120-130"/>
    <x v="5"/>
    <x v="2"/>
    <s v="Q1`21"/>
    <n v="2686200"/>
    <n v="36153"/>
  </r>
  <r>
    <n v="26"/>
    <x v="3"/>
    <s v="XPS 13 9310"/>
    <x v="2"/>
    <x v="0"/>
    <x v="1"/>
    <x v="6"/>
    <s v="Int"/>
    <x v="3"/>
    <s v="1920x1080/1920x1200/3840x2400"/>
    <x v="0"/>
    <x v="0"/>
    <n v="151896"/>
    <s v="30_150-155"/>
    <s v="15_150-160"/>
    <x v="5"/>
    <x v="2"/>
    <s v="Q1`21"/>
    <n v="3949296"/>
    <n v="53153"/>
  </r>
  <r>
    <n v="78"/>
    <x v="3"/>
    <s v="XPS 13 9310 2-in-1"/>
    <x v="2"/>
    <x v="0"/>
    <x v="1"/>
    <x v="6"/>
    <s v="Int"/>
    <x v="3"/>
    <s v="1920x1200/3840x2400"/>
    <x v="1"/>
    <x v="0"/>
    <n v="167577"/>
    <s v="33_165-170"/>
    <s v="16_160-170"/>
    <x v="5"/>
    <x v="2"/>
    <s v="Q1`21"/>
    <n v="13071006"/>
    <n v="175922"/>
  </r>
  <r>
    <n v="3"/>
    <x v="3"/>
    <s v="XPS 15 7590"/>
    <x v="3"/>
    <x v="0"/>
    <x v="1"/>
    <x v="9"/>
    <s v="GTX1050/GTX1650"/>
    <x v="0"/>
    <s v="1920x1080/3840x2160"/>
    <x v="0"/>
    <x v="0"/>
    <n v="139190"/>
    <s v="27_135-140"/>
    <s v="13_130-140"/>
    <x v="5"/>
    <x v="2"/>
    <s v="Q1`21"/>
    <n v="417570"/>
    <n v="5620"/>
  </r>
  <r>
    <n v="84"/>
    <x v="3"/>
    <s v="XPS 15 9500"/>
    <x v="3"/>
    <x v="0"/>
    <x v="1"/>
    <x v="10"/>
    <s v="GTX1650"/>
    <x v="0"/>
    <s v="1920x1080/3840x2400"/>
    <x v="1"/>
    <x v="0"/>
    <n v="197793"/>
    <s v="39_195-200"/>
    <s v="19_190-200"/>
    <x v="5"/>
    <x v="2"/>
    <s v="Q1`21"/>
    <n v="16614612"/>
    <n v="223615"/>
  </r>
  <r>
    <n v="152"/>
    <x v="3"/>
    <s v="XPS 17 9700"/>
    <x v="3"/>
    <x v="0"/>
    <x v="1"/>
    <x v="10"/>
    <s v="RTX2060"/>
    <x v="0"/>
    <s v="3840x2400"/>
    <x v="0"/>
    <x v="0"/>
    <n v="238837"/>
    <s v="47_235-240"/>
    <s v="23_230-240"/>
    <x v="5"/>
    <x v="2"/>
    <s v="Q1`21"/>
    <n v="36303224"/>
    <n v="488603"/>
  </r>
  <r>
    <n v="171"/>
    <x v="4"/>
    <s v="340S G7"/>
    <x v="2"/>
    <x v="1"/>
    <x v="1"/>
    <x v="5"/>
    <s v="Int"/>
    <x v="2"/>
    <s v="1920x1080"/>
    <x v="0"/>
    <x v="0"/>
    <n v="58071"/>
    <s v="11_55-60"/>
    <s v="5_50-60"/>
    <x v="2"/>
    <x v="2"/>
    <s v="Q1`21"/>
    <n v="9930141"/>
    <n v="133649"/>
  </r>
  <r>
    <n v="11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2"/>
    <s v="Q1`21"/>
    <n v="1520200"/>
    <n v="20460"/>
  </r>
  <r>
    <n v="19"/>
    <x v="4"/>
    <s v="Elite Dragonfly x360 13"/>
    <x v="2"/>
    <x v="1"/>
    <x v="1"/>
    <x v="4"/>
    <s v="Int"/>
    <x v="3"/>
    <s v="1920x1080"/>
    <x v="1"/>
    <x v="0"/>
    <n v="154568"/>
    <s v="30_150-155"/>
    <s v="15_150-160"/>
    <x v="5"/>
    <x v="2"/>
    <s v="Q1`21"/>
    <n v="2936792"/>
    <n v="39526"/>
  </r>
  <r>
    <n v="1"/>
    <x v="4"/>
    <s v="Elitebook 735 G6"/>
    <x v="2"/>
    <x v="1"/>
    <x v="0"/>
    <x v="1"/>
    <s v="Int"/>
    <x v="3"/>
    <s v="1920x1080"/>
    <x v="0"/>
    <x v="0"/>
    <n v="106990"/>
    <s v="21_105-110"/>
    <s v="10_100-110"/>
    <x v="5"/>
    <x v="2"/>
    <s v="Q1`21"/>
    <n v="106990"/>
    <n v="1440"/>
  </r>
  <r>
    <n v="139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2"/>
    <s v="Q1`21"/>
    <n v="130932249"/>
    <n v="1762211"/>
  </r>
  <r>
    <n v="6"/>
    <x v="4"/>
    <s v="EliteBook 830 G6"/>
    <x v="2"/>
    <x v="1"/>
    <x v="1"/>
    <x v="4"/>
    <s v="Int"/>
    <x v="3"/>
    <s v="1920x1080"/>
    <x v="0"/>
    <x v="0"/>
    <n v="91408"/>
    <s v="18_90-95"/>
    <s v="9_90-100"/>
    <x v="5"/>
    <x v="2"/>
    <s v="Q1`21"/>
    <n v="548448"/>
    <n v="7382"/>
  </r>
  <r>
    <n v="366"/>
    <x v="4"/>
    <s v="EliteBook 830 G7"/>
    <x v="2"/>
    <x v="1"/>
    <x v="1"/>
    <x v="11"/>
    <s v="Int"/>
    <x v="3"/>
    <s v="1920x1080"/>
    <x v="0"/>
    <x v="0"/>
    <n v="109983"/>
    <s v="21_105-110"/>
    <s v="10_100-110"/>
    <x v="5"/>
    <x v="2"/>
    <s v="Q1`21"/>
    <n v="40253778"/>
    <n v="541774"/>
  </r>
  <r>
    <n v="28"/>
    <x v="4"/>
    <s v="EliteBook 835 G7"/>
    <x v="2"/>
    <x v="1"/>
    <x v="0"/>
    <x v="7"/>
    <s v="Int"/>
    <x v="3"/>
    <s v="1920x1080"/>
    <x v="0"/>
    <x v="0"/>
    <n v="114999"/>
    <s v="22_110-115"/>
    <s v="11_110-120"/>
    <x v="5"/>
    <x v="2"/>
    <s v="Q1`21"/>
    <n v="3219972"/>
    <n v="43337"/>
  </r>
  <r>
    <n v="11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2"/>
    <s v="Q1`21"/>
    <n v="1038818"/>
    <n v="13981"/>
  </r>
  <r>
    <n v="339"/>
    <x v="4"/>
    <s v="EliteBook 840 G7"/>
    <x v="2"/>
    <x v="1"/>
    <x v="1"/>
    <x v="11"/>
    <s v="Int"/>
    <x v="2"/>
    <s v="1920x1080"/>
    <x v="0"/>
    <x v="0"/>
    <n v="114999"/>
    <s v="22_110-115"/>
    <s v="11_110-120"/>
    <x v="5"/>
    <x v="2"/>
    <s v="Q1`21"/>
    <n v="38984661"/>
    <n v="524693"/>
  </r>
  <r>
    <n v="6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2"/>
    <s v="Q1`21"/>
    <n v="5372580"/>
    <n v="72309"/>
  </r>
  <r>
    <n v="6"/>
    <x v="4"/>
    <s v="EliteBook 850 G6"/>
    <x v="0"/>
    <x v="1"/>
    <x v="1"/>
    <x v="4"/>
    <s v="Int"/>
    <x v="0"/>
    <s v="1920x1080"/>
    <x v="0"/>
    <x v="0"/>
    <n v="79990"/>
    <s v="15_75-80"/>
    <s v="7_70-80"/>
    <x v="6"/>
    <x v="2"/>
    <s v="Q1`21"/>
    <n v="479940"/>
    <n v="6459"/>
  </r>
  <r>
    <n v="207"/>
    <x v="4"/>
    <s v="EliteBook 850 G7"/>
    <x v="1"/>
    <x v="1"/>
    <x v="1"/>
    <x v="11"/>
    <s v="Int/MX230"/>
    <x v="0"/>
    <s v="1920x1080"/>
    <x v="0"/>
    <x v="0"/>
    <n v="123269"/>
    <s v="24_120-125"/>
    <s v="12_120-130"/>
    <x v="5"/>
    <x v="2"/>
    <s v="Q1`21"/>
    <n v="25516683"/>
    <n v="343428"/>
  </r>
  <r>
    <n v="41"/>
    <x v="4"/>
    <s v="EliteBook 855 G7"/>
    <x v="0"/>
    <x v="1"/>
    <x v="0"/>
    <x v="7"/>
    <s v="Int"/>
    <x v="0"/>
    <s v="1920x1080"/>
    <x v="0"/>
    <x v="0"/>
    <n v="87795"/>
    <s v="17_85-90"/>
    <s v="8_80-90"/>
    <x v="5"/>
    <x v="2"/>
    <s v="Q1`21"/>
    <n v="3599595"/>
    <n v="48447"/>
  </r>
  <r>
    <n v="11"/>
    <x v="4"/>
    <s v="EliteBook x360 1030 G4"/>
    <x v="2"/>
    <x v="1"/>
    <x v="1"/>
    <x v="4"/>
    <s v="Int"/>
    <x v="3"/>
    <s v="1920x1080"/>
    <x v="1"/>
    <x v="0"/>
    <n v="128266"/>
    <s v="25_125-130"/>
    <s v="12_120-130"/>
    <x v="5"/>
    <x v="2"/>
    <s v="Q1`21"/>
    <n v="1410926"/>
    <n v="18990"/>
  </r>
  <r>
    <n v="49"/>
    <x v="4"/>
    <s v="EliteBook x360 1030 G7"/>
    <x v="2"/>
    <x v="1"/>
    <x v="1"/>
    <x v="11"/>
    <s v="Int"/>
    <x v="3"/>
    <s v="1920x1080"/>
    <x v="1"/>
    <x v="0"/>
    <n v="131788"/>
    <s v="26_130-135"/>
    <s v="13_130-140"/>
    <x v="5"/>
    <x v="2"/>
    <s v="Q1`21"/>
    <n v="6457612"/>
    <n v="86913"/>
  </r>
  <r>
    <n v="1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2"/>
    <s v="Q1`21"/>
    <n v="149192"/>
    <n v="2008"/>
  </r>
  <r>
    <n v="35"/>
    <x v="4"/>
    <s v="Elitebook x360 1040 G7"/>
    <x v="2"/>
    <x v="1"/>
    <x v="1"/>
    <x v="11"/>
    <s v="Int"/>
    <x v="2"/>
    <s v="1920x1080/3840x2160"/>
    <x v="1"/>
    <x v="0"/>
    <n v="157513"/>
    <s v="31_155-160"/>
    <s v="15_150-160"/>
    <x v="5"/>
    <x v="2"/>
    <s v="Q1`21"/>
    <n v="5512955"/>
    <n v="74199"/>
  </r>
  <r>
    <n v="12"/>
    <x v="4"/>
    <s v="EliteBook x360 830 G6"/>
    <x v="2"/>
    <x v="1"/>
    <x v="1"/>
    <x v="4"/>
    <s v="Int"/>
    <x v="3"/>
    <s v="1920x1080"/>
    <x v="1"/>
    <x v="0"/>
    <n v="126742"/>
    <s v="25_125-130"/>
    <s v="12_120-130"/>
    <x v="5"/>
    <x v="2"/>
    <s v="Q1`21"/>
    <n v="1520904"/>
    <n v="20470"/>
  </r>
  <r>
    <n v="22"/>
    <x v="4"/>
    <s v="EliteBook x360 830 G7"/>
    <x v="2"/>
    <x v="1"/>
    <x v="1"/>
    <x v="11"/>
    <s v="Int"/>
    <x v="3"/>
    <s v="1920x1080"/>
    <x v="1"/>
    <x v="0"/>
    <n v="104921"/>
    <s v="20_100-105"/>
    <s v="10_100-110"/>
    <x v="5"/>
    <x v="2"/>
    <s v="Q1`21"/>
    <n v="2308262"/>
    <n v="31067"/>
  </r>
  <r>
    <n v="15"/>
    <x v="4"/>
    <s v="Envy 13-ba0000"/>
    <x v="2"/>
    <x v="0"/>
    <x v="1"/>
    <x v="11"/>
    <s v="Int/MX350"/>
    <x v="3"/>
    <s v="1920x1080"/>
    <x v="0"/>
    <x v="0"/>
    <n v="75360"/>
    <s v="15_75-80"/>
    <s v="7_70-80"/>
    <x v="6"/>
    <x v="2"/>
    <s v="Q1`21"/>
    <n v="1130400"/>
    <n v="15214"/>
  </r>
  <r>
    <n v="184"/>
    <x v="4"/>
    <s v="Envy 13-ba1000"/>
    <x v="2"/>
    <x v="0"/>
    <x v="1"/>
    <x v="6"/>
    <s v="Int/MX450"/>
    <x v="3"/>
    <s v="1920x1080"/>
    <x v="0"/>
    <x v="0"/>
    <n v="85800"/>
    <s v="17_85-90"/>
    <s v="8_80-90"/>
    <x v="5"/>
    <x v="2"/>
    <s v="Q1`21"/>
    <n v="15787200"/>
    <n v="212479"/>
  </r>
  <r>
    <n v="103"/>
    <x v="4"/>
    <s v="Envy 15-ep0000"/>
    <x v="3"/>
    <x v="0"/>
    <x v="1"/>
    <x v="10"/>
    <s v="GTX1660"/>
    <x v="0"/>
    <s v="3840x2160"/>
    <x v="1"/>
    <x v="0"/>
    <n v="110259"/>
    <s v="22_110-115"/>
    <s v="11_110-120"/>
    <x v="5"/>
    <x v="2"/>
    <s v="Q1`21"/>
    <n v="11356677"/>
    <n v="152849"/>
  </r>
  <r>
    <n v="416"/>
    <x v="4"/>
    <s v="Envy 17-cg1000"/>
    <x v="1"/>
    <x v="0"/>
    <x v="1"/>
    <x v="6"/>
    <s v="Int/MX450"/>
    <x v="1"/>
    <s v="1920x1080"/>
    <x v="0"/>
    <x v="0"/>
    <n v="102515"/>
    <s v="20_100-105"/>
    <s v="10_100-110"/>
    <x v="5"/>
    <x v="2"/>
    <s v="Q1`21"/>
    <n v="42646240"/>
    <n v="573974"/>
  </r>
  <r>
    <n v="30"/>
    <x v="4"/>
    <s v="Envy x360 13-ay0000"/>
    <x v="2"/>
    <x v="0"/>
    <x v="0"/>
    <x v="7"/>
    <s v="Int"/>
    <x v="3"/>
    <s v="1920x1080"/>
    <x v="1"/>
    <x v="0"/>
    <n v="69260"/>
    <s v="13_65-70"/>
    <s v="6_60-70"/>
    <x v="4"/>
    <x v="2"/>
    <s v="Q1`21"/>
    <n v="2077800"/>
    <n v="27965"/>
  </r>
  <r>
    <n v="11"/>
    <x v="4"/>
    <s v="Envy x360 15-ed0000"/>
    <x v="1"/>
    <x v="0"/>
    <x v="1"/>
    <x v="5"/>
    <s v="Int/MX330"/>
    <x v="0"/>
    <s v="1920x1080"/>
    <x v="1"/>
    <x v="0"/>
    <n v="109809"/>
    <s v="21_105-110"/>
    <s v="10_100-110"/>
    <x v="5"/>
    <x v="2"/>
    <s v="Q1`21"/>
    <n v="1207899"/>
    <n v="16257"/>
  </r>
  <r>
    <n v="165"/>
    <x v="4"/>
    <s v="Envy x360 15-ed1000"/>
    <x v="1"/>
    <x v="0"/>
    <x v="1"/>
    <x v="6"/>
    <s v="Int/MX450"/>
    <x v="0"/>
    <s v="1920x1080"/>
    <x v="1"/>
    <x v="0"/>
    <n v="81214"/>
    <s v="16_80-85"/>
    <s v="8_80-90"/>
    <x v="5"/>
    <x v="2"/>
    <s v="Q1`21"/>
    <n v="13400310"/>
    <n v="180354"/>
  </r>
  <r>
    <n v="372"/>
    <x v="4"/>
    <s v="Envy x360 15-ee0000"/>
    <x v="0"/>
    <x v="0"/>
    <x v="0"/>
    <x v="7"/>
    <s v="Int"/>
    <x v="0"/>
    <s v="1920x1080"/>
    <x v="1"/>
    <x v="0"/>
    <n v="64999"/>
    <s v="12_60-65"/>
    <s v="6_60-70"/>
    <x v="4"/>
    <x v="2"/>
    <s v="Q1`21"/>
    <n v="24179628"/>
    <n v="325432"/>
  </r>
  <r>
    <n v="127"/>
    <x v="4"/>
    <s v="Essential 240 G7"/>
    <x v="2"/>
    <x v="1"/>
    <x v="1"/>
    <x v="2"/>
    <s v="Int"/>
    <x v="2"/>
    <s v="1366x768"/>
    <x v="0"/>
    <x v="1"/>
    <n v="27700"/>
    <s v="5_25-30"/>
    <s v="2_20-30"/>
    <x v="0"/>
    <x v="2"/>
    <s v="Q1`21"/>
    <n v="3517900"/>
    <n v="47347"/>
  </r>
  <r>
    <n v="319"/>
    <x v="4"/>
    <s v="Essential 240 G7 Core IL"/>
    <x v="2"/>
    <x v="1"/>
    <x v="1"/>
    <x v="5"/>
    <s v="Int"/>
    <x v="2"/>
    <s v="1920x1080"/>
    <x v="0"/>
    <x v="0"/>
    <n v="55990"/>
    <s v="11_55-60"/>
    <s v="5_50-60"/>
    <x v="2"/>
    <x v="2"/>
    <s v="Q1`21"/>
    <n v="17860810"/>
    <n v="240388"/>
  </r>
  <r>
    <n v="64"/>
    <x v="4"/>
    <s v="Essential 240 G8"/>
    <x v="2"/>
    <x v="1"/>
    <x v="1"/>
    <x v="2"/>
    <s v="Int"/>
    <x v="2"/>
    <s v="1366x768"/>
    <x v="0"/>
    <x v="1"/>
    <n v="28990"/>
    <s v="5_25-30"/>
    <s v="2_20-30"/>
    <x v="0"/>
    <x v="2"/>
    <s v="Q1`21"/>
    <n v="1855360"/>
    <n v="24971"/>
  </r>
  <r>
    <n v="207"/>
    <x v="4"/>
    <s v="Essential 240 G8 Core"/>
    <x v="2"/>
    <x v="1"/>
    <x v="1"/>
    <x v="5"/>
    <s v="Int"/>
    <x v="2"/>
    <s v="1366x768/1920x1080"/>
    <x v="0"/>
    <x v="0"/>
    <n v="59560"/>
    <s v="11_55-60"/>
    <s v="5_50-60"/>
    <x v="2"/>
    <x v="2"/>
    <s v="Q1`21"/>
    <n v="12328920"/>
    <n v="165934"/>
  </r>
  <r>
    <n v="64"/>
    <x v="4"/>
    <s v="Essential 245 G8"/>
    <x v="2"/>
    <x v="1"/>
    <x v="0"/>
    <x v="1"/>
    <s v="Int"/>
    <x v="2"/>
    <s v="1920x1080"/>
    <x v="0"/>
    <x v="0"/>
    <n v="50460"/>
    <s v="10_50-55"/>
    <s v="5_50-60"/>
    <x v="2"/>
    <x v="2"/>
    <s v="Q1`21"/>
    <n v="3229440"/>
    <n v="43465"/>
  </r>
  <r>
    <n v="906"/>
    <x v="4"/>
    <s v="Essential 250 G7 Core IL"/>
    <x v="0"/>
    <x v="1"/>
    <x v="1"/>
    <x v="5"/>
    <s v="Int"/>
    <x v="0"/>
    <s v="1920x1080"/>
    <x v="0"/>
    <x v="0"/>
    <n v="53437"/>
    <s v="10_50-55"/>
    <s v="5_50-60"/>
    <x v="2"/>
    <x v="2"/>
    <s v="Q1`21"/>
    <n v="48413922"/>
    <n v="651601"/>
  </r>
  <r>
    <n v="6"/>
    <x v="4"/>
    <s v="Essential 250 G8 Core"/>
    <x v="0"/>
    <x v="1"/>
    <x v="1"/>
    <x v="5"/>
    <s v="Int"/>
    <x v="0"/>
    <s v="1920x1080"/>
    <x v="0"/>
    <x v="0"/>
    <n v="51450"/>
    <s v="10_50-55"/>
    <s v="5_50-60"/>
    <x v="2"/>
    <x v="2"/>
    <s v="Q1`21"/>
    <n v="308700"/>
    <n v="4155"/>
  </r>
  <r>
    <n v="1709"/>
    <x v="4"/>
    <s v="Essential 255 G7"/>
    <x v="0"/>
    <x v="1"/>
    <x v="0"/>
    <x v="8"/>
    <s v="Int"/>
    <x v="0"/>
    <s v="1920x1080"/>
    <x v="0"/>
    <x v="0"/>
    <n v="45782"/>
    <s v="9_45-50"/>
    <s v="4_40-50"/>
    <x v="1"/>
    <x v="2"/>
    <s v="Q1`21"/>
    <n v="78241438"/>
    <n v="1053048"/>
  </r>
  <r>
    <n v="2757"/>
    <x v="4"/>
    <s v="Essential 255 G8"/>
    <x v="0"/>
    <x v="1"/>
    <x v="0"/>
    <x v="1"/>
    <s v="Int"/>
    <x v="0"/>
    <s v="1920x1080"/>
    <x v="0"/>
    <x v="0"/>
    <n v="45050"/>
    <s v="9_45-50"/>
    <s v="4_40-50"/>
    <x v="1"/>
    <x v="2"/>
    <s v="Q1`21"/>
    <n v="124202850"/>
    <n v="1671640"/>
  </r>
  <r>
    <n v="2"/>
    <x v="4"/>
    <s v="HP 14s-dq1000"/>
    <x v="2"/>
    <x v="0"/>
    <x v="1"/>
    <x v="5"/>
    <s v="Int"/>
    <x v="2"/>
    <s v="1366x768/1920x1080"/>
    <x v="0"/>
    <x v="0"/>
    <n v="46936"/>
    <s v="9_45-50"/>
    <s v="4_40-50"/>
    <x v="1"/>
    <x v="2"/>
    <s v="Q1`21"/>
    <n v="93872"/>
    <n v="1263"/>
  </r>
  <r>
    <n v="517"/>
    <x v="4"/>
    <s v="HP 14s-dq2000"/>
    <x v="2"/>
    <x v="0"/>
    <x v="1"/>
    <x v="6"/>
    <s v="Int"/>
    <x v="2"/>
    <s v="1920x1080"/>
    <x v="0"/>
    <x v="0"/>
    <n v="41933"/>
    <s v="8_40-45"/>
    <s v="4_40-50"/>
    <x v="1"/>
    <x v="2"/>
    <s v="Q1`21"/>
    <n v="21679361"/>
    <n v="291781"/>
  </r>
  <r>
    <n v="5039"/>
    <x v="4"/>
    <s v="HP 14s-fq0000"/>
    <x v="2"/>
    <x v="0"/>
    <x v="0"/>
    <x v="7"/>
    <s v="Int"/>
    <x v="2"/>
    <s v="1366x768/1920x1080"/>
    <x v="0"/>
    <x v="0"/>
    <n v="38981"/>
    <s v="7_35-40"/>
    <s v="3_30-40"/>
    <x v="3"/>
    <x v="2"/>
    <s v="Q1`21"/>
    <n v="196425259"/>
    <n v="2643678"/>
  </r>
  <r>
    <n v="2"/>
    <x v="4"/>
    <s v="HP 15-bs100 Core"/>
    <x v="1"/>
    <x v="0"/>
    <x v="1"/>
    <x v="15"/>
    <s v="520/530"/>
    <x v="0"/>
    <s v="1920x1080"/>
    <x v="0"/>
    <x v="0"/>
    <n v="35163"/>
    <s v="7_35-40"/>
    <s v="3_30-40"/>
    <x v="3"/>
    <x v="2"/>
    <s v="Q1`21"/>
    <n v="70326"/>
    <n v="947"/>
  </r>
  <r>
    <n v="2"/>
    <x v="4"/>
    <s v="HP 15-db0000 Stoney"/>
    <x v="0"/>
    <x v="0"/>
    <x v="0"/>
    <x v="0"/>
    <s v="Int"/>
    <x v="0"/>
    <s v="1366x768/1920x1080"/>
    <x v="0"/>
    <x v="0"/>
    <n v="31740"/>
    <s v="6_30-35"/>
    <s v="3_30-40"/>
    <x v="3"/>
    <x v="2"/>
    <s v="Q1`21"/>
    <n v="63480"/>
    <n v="854"/>
  </r>
  <r>
    <n v="2"/>
    <x v="4"/>
    <s v="HP 15-db1000"/>
    <x v="0"/>
    <x v="0"/>
    <x v="0"/>
    <x v="1"/>
    <s v="Int"/>
    <x v="0"/>
    <s v="1366x768/1920x1080"/>
    <x v="0"/>
    <x v="0"/>
    <n v="40453"/>
    <s v="8_40-45"/>
    <s v="4_40-50"/>
    <x v="1"/>
    <x v="2"/>
    <s v="Q1`21"/>
    <n v="80906"/>
    <n v="1089"/>
  </r>
  <r>
    <n v="1253"/>
    <x v="4"/>
    <s v="HP 15-dw1000 Core"/>
    <x v="0"/>
    <x v="0"/>
    <x v="1"/>
    <x v="11"/>
    <s v="Int"/>
    <x v="0"/>
    <s v="1366x768/1920x1080"/>
    <x v="0"/>
    <x v="0"/>
    <n v="47907"/>
    <s v="9_45-50"/>
    <s v="4_40-50"/>
    <x v="1"/>
    <x v="2"/>
    <s v="Q1`21"/>
    <n v="60027471"/>
    <n v="807907"/>
  </r>
  <r>
    <n v="2"/>
    <x v="4"/>
    <s v="HP 15-dw2000 Core"/>
    <x v="0"/>
    <x v="0"/>
    <x v="1"/>
    <x v="5"/>
    <s v="Int"/>
    <x v="0"/>
    <s v="1920x1080"/>
    <x v="0"/>
    <x v="0"/>
    <n v="50120"/>
    <s v="10_50-55"/>
    <s v="5_50-60"/>
    <x v="2"/>
    <x v="2"/>
    <s v="Q1`21"/>
    <n v="100240"/>
    <n v="1349"/>
  </r>
  <r>
    <n v="2426"/>
    <x v="4"/>
    <s v="HP 15-gw0000"/>
    <x v="0"/>
    <x v="0"/>
    <x v="0"/>
    <x v="1"/>
    <s v="Int"/>
    <x v="0"/>
    <s v="1920x1080"/>
    <x v="0"/>
    <x v="0"/>
    <n v="41589"/>
    <s v="8_40-45"/>
    <s v="4_40-50"/>
    <x v="1"/>
    <x v="2"/>
    <s v="Q1`21"/>
    <n v="100894914"/>
    <n v="1357940"/>
  </r>
  <r>
    <n v="7"/>
    <x v="4"/>
    <s v="HP 15-ra000"/>
    <x v="0"/>
    <x v="0"/>
    <x v="1"/>
    <x v="26"/>
    <s v="Int"/>
    <x v="0"/>
    <s v="1366x768"/>
    <x v="0"/>
    <x v="1"/>
    <n v="29990"/>
    <s v="5_25-30"/>
    <s v="2_20-30"/>
    <x v="0"/>
    <x v="2"/>
    <s v="Q1`21"/>
    <n v="209930"/>
    <n v="2825"/>
  </r>
  <r>
    <n v="4275"/>
    <x v="4"/>
    <s v="HP 15s-eq1000"/>
    <x v="0"/>
    <x v="0"/>
    <x v="0"/>
    <x v="1"/>
    <s v="Int"/>
    <x v="0"/>
    <s v="1920x1080"/>
    <x v="0"/>
    <x v="0"/>
    <n v="41379"/>
    <s v="8_40-45"/>
    <s v="4_40-50"/>
    <x v="1"/>
    <x v="2"/>
    <s v="Q1`21"/>
    <n v="176895225"/>
    <n v="2380824"/>
  </r>
  <r>
    <n v="1568"/>
    <x v="4"/>
    <s v="HP 15s-fq1000 Core"/>
    <x v="0"/>
    <x v="0"/>
    <x v="1"/>
    <x v="5"/>
    <s v="Int"/>
    <x v="0"/>
    <s v="1366x768/1920x1080"/>
    <x v="0"/>
    <x v="0"/>
    <n v="49700"/>
    <s v="9_45-50"/>
    <s v="4_40-50"/>
    <x v="1"/>
    <x v="2"/>
    <s v="Q1`21"/>
    <n v="77929600"/>
    <n v="1048851"/>
  </r>
  <r>
    <n v="549"/>
    <x v="4"/>
    <s v="HP 15s-fq2000 Core"/>
    <x v="0"/>
    <x v="0"/>
    <x v="1"/>
    <x v="6"/>
    <s v="Int"/>
    <x v="0"/>
    <s v="1920x1080"/>
    <x v="0"/>
    <x v="0"/>
    <n v="50522"/>
    <s v="10_50-55"/>
    <s v="5_50-60"/>
    <x v="2"/>
    <x v="2"/>
    <s v="Q1`21"/>
    <n v="27736578"/>
    <n v="373305"/>
  </r>
  <r>
    <n v="90"/>
    <x v="4"/>
    <s v="HP 17-by3000 Core"/>
    <x v="1"/>
    <x v="0"/>
    <x v="1"/>
    <x v="5"/>
    <s v="Int/MX330"/>
    <x v="1"/>
    <s v="1920x1080"/>
    <x v="0"/>
    <x v="0"/>
    <n v="58676"/>
    <s v="11_55-60"/>
    <s v="5_50-60"/>
    <x v="2"/>
    <x v="2"/>
    <s v="Q1`21"/>
    <n v="5280840"/>
    <n v="71075"/>
  </r>
  <r>
    <n v="482"/>
    <x v="4"/>
    <s v="HP 17-by4000 Core"/>
    <x v="1"/>
    <x v="0"/>
    <x v="1"/>
    <x v="6"/>
    <s v="Int/MX350"/>
    <x v="1"/>
    <s v="1920x1080"/>
    <x v="0"/>
    <x v="0"/>
    <n v="49618"/>
    <s v="9_45-50"/>
    <s v="4_40-50"/>
    <x v="1"/>
    <x v="2"/>
    <s v="Q1`21"/>
    <n v="23915876"/>
    <n v="321883"/>
  </r>
  <r>
    <n v="2"/>
    <x v="4"/>
    <s v="HP 17-ca1000"/>
    <x v="0"/>
    <x v="0"/>
    <x v="0"/>
    <x v="1"/>
    <s v="Int"/>
    <x v="1"/>
    <s v="1600x900"/>
    <x v="0"/>
    <x v="0"/>
    <n v="59990"/>
    <s v="11_55-60"/>
    <s v="5_50-60"/>
    <x v="2"/>
    <x v="2"/>
    <s v="Q1`21"/>
    <n v="119980"/>
    <n v="1615"/>
  </r>
  <r>
    <n v="71"/>
    <x v="4"/>
    <s v="HP 17-ca2000"/>
    <x v="0"/>
    <x v="0"/>
    <x v="0"/>
    <x v="1"/>
    <s v="Int"/>
    <x v="1"/>
    <s v="1600x900/1920x1080"/>
    <x v="0"/>
    <x v="0"/>
    <n v="49845"/>
    <s v="9_45-50"/>
    <s v="4_40-50"/>
    <x v="1"/>
    <x v="2"/>
    <s v="Q1`21"/>
    <n v="3538995"/>
    <n v="47631"/>
  </r>
  <r>
    <n v="271"/>
    <x v="4"/>
    <s v="HP 17-ca3000"/>
    <x v="0"/>
    <x v="0"/>
    <x v="0"/>
    <x v="7"/>
    <s v="Int"/>
    <x v="1"/>
    <s v="1920x1080"/>
    <x v="0"/>
    <x v="0"/>
    <n v="63142"/>
    <s v="12_60-65"/>
    <s v="6_60-70"/>
    <x v="4"/>
    <x v="2"/>
    <s v="Q1`21"/>
    <n v="17111482"/>
    <n v="230303"/>
  </r>
  <r>
    <n v="2"/>
    <x v="4"/>
    <s v="Omen 15-dh1000"/>
    <x v="3"/>
    <x v="0"/>
    <x v="1"/>
    <x v="10"/>
    <s v="RTX2060/RTX2070"/>
    <x v="0"/>
    <s v="1920x1080"/>
    <x v="0"/>
    <x v="0"/>
    <n v="164676"/>
    <s v="32_160-165"/>
    <s v="16_160-170"/>
    <x v="5"/>
    <x v="2"/>
    <s v="Q1`21"/>
    <n v="329352"/>
    <n v="4433"/>
  </r>
  <r>
    <n v="107"/>
    <x v="4"/>
    <s v="Omen 15-ek0000"/>
    <x v="3"/>
    <x v="0"/>
    <x v="1"/>
    <x v="10"/>
    <s v="GTX1660"/>
    <x v="0"/>
    <s v="1920x1080"/>
    <x v="0"/>
    <x v="0"/>
    <n v="109255"/>
    <s v="21_105-110"/>
    <s v="10_100-110"/>
    <x v="5"/>
    <x v="2"/>
    <s v="Q1`21"/>
    <n v="11690285"/>
    <n v="157339"/>
  </r>
  <r>
    <n v="312"/>
    <x v="4"/>
    <s v="Omen 15-en0000"/>
    <x v="3"/>
    <x v="0"/>
    <x v="0"/>
    <x v="7"/>
    <s v="GTX1660"/>
    <x v="0"/>
    <s v="1920x1080"/>
    <x v="0"/>
    <x v="0"/>
    <n v="91291"/>
    <s v="18_90-95"/>
    <s v="9_90-100"/>
    <x v="5"/>
    <x v="2"/>
    <s v="Q1`21"/>
    <n v="28482792"/>
    <n v="383348"/>
  </r>
  <r>
    <n v="86"/>
    <x v="4"/>
    <s v="Omen 17-cb1000"/>
    <x v="3"/>
    <x v="0"/>
    <x v="1"/>
    <x v="10"/>
    <s v="RTX2070/RTX2080"/>
    <x v="1"/>
    <s v="1920x1080"/>
    <x v="0"/>
    <x v="0"/>
    <n v="139447"/>
    <s v="27_135-140"/>
    <s v="13_130-140"/>
    <x v="5"/>
    <x v="2"/>
    <s v="Q1`21"/>
    <n v="11992442"/>
    <n v="161406"/>
  </r>
  <r>
    <n v="2"/>
    <x v="4"/>
    <s v="Pavilion 13-an1000"/>
    <x v="2"/>
    <x v="0"/>
    <x v="1"/>
    <x v="5"/>
    <s v="Int"/>
    <x v="3"/>
    <s v="1920x1080"/>
    <x v="0"/>
    <x v="0"/>
    <n v="50040"/>
    <s v="10_50-55"/>
    <s v="5_50-60"/>
    <x v="2"/>
    <x v="2"/>
    <s v="Q1`21"/>
    <n v="100080"/>
    <n v="1347"/>
  </r>
  <r>
    <n v="128"/>
    <x v="4"/>
    <s v="Pavilion 13-bb0000"/>
    <x v="2"/>
    <x v="0"/>
    <x v="1"/>
    <x v="6"/>
    <s v="Int"/>
    <x v="3"/>
    <s v="1920x1080"/>
    <x v="0"/>
    <x v="0"/>
    <n v="56051"/>
    <s v="11_55-60"/>
    <s v="5_50-60"/>
    <x v="2"/>
    <x v="2"/>
    <s v="Q1`21"/>
    <n v="7174528"/>
    <n v="96562"/>
  </r>
  <r>
    <n v="649"/>
    <x v="4"/>
    <s v="Pavilion 14-dv0000"/>
    <x v="2"/>
    <x v="0"/>
    <x v="1"/>
    <x v="6"/>
    <s v="Int"/>
    <x v="2"/>
    <s v="1920x1080"/>
    <x v="0"/>
    <x v="0"/>
    <n v="55046"/>
    <s v="11_55-60"/>
    <s v="5_50-60"/>
    <x v="2"/>
    <x v="2"/>
    <s v="Q1`21"/>
    <n v="35724854"/>
    <n v="480819"/>
  </r>
  <r>
    <n v="11"/>
    <x v="4"/>
    <s v="Pavilion 15-dk0000"/>
    <x v="3"/>
    <x v="0"/>
    <x v="1"/>
    <x v="9"/>
    <s v="GTX1660"/>
    <x v="0"/>
    <s v="1920x1080"/>
    <x v="0"/>
    <x v="0"/>
    <n v="61768"/>
    <s v="12_60-65"/>
    <s v="6_60-70"/>
    <x v="4"/>
    <x v="2"/>
    <s v="Q1`21"/>
    <n v="679448"/>
    <n v="9145"/>
  </r>
  <r>
    <n v="692"/>
    <x v="4"/>
    <s v="Pavilion 15-dk1000"/>
    <x v="3"/>
    <x v="0"/>
    <x v="1"/>
    <x v="10"/>
    <s v="GTX1650/GTX1660"/>
    <x v="0"/>
    <s v="1920x1080"/>
    <x v="0"/>
    <x v="0"/>
    <n v="81203"/>
    <s v="16_80-85"/>
    <s v="8_80-90"/>
    <x v="5"/>
    <x v="2"/>
    <s v="Q1`21"/>
    <n v="56192476"/>
    <n v="756292"/>
  </r>
  <r>
    <n v="342"/>
    <x v="4"/>
    <s v="Pavilion 15-ec1000"/>
    <x v="3"/>
    <x v="0"/>
    <x v="0"/>
    <x v="7"/>
    <s v="GTX1650"/>
    <x v="0"/>
    <s v="1920x1080"/>
    <x v="0"/>
    <x v="0"/>
    <n v="73469"/>
    <s v="14_70-75"/>
    <s v="7_70-80"/>
    <x v="6"/>
    <x v="2"/>
    <s v="Q1`21"/>
    <n v="25126398"/>
    <n v="338175"/>
  </r>
  <r>
    <n v="349"/>
    <x v="4"/>
    <s v="Pavilion 15-eg0000"/>
    <x v="1"/>
    <x v="0"/>
    <x v="1"/>
    <x v="6"/>
    <s v="MX450"/>
    <x v="0"/>
    <s v="1920x1080"/>
    <x v="0"/>
    <x v="0"/>
    <n v="69713"/>
    <s v="13_65-70"/>
    <s v="6_60-70"/>
    <x v="4"/>
    <x v="2"/>
    <s v="Q1`21"/>
    <n v="24329837"/>
    <n v="327454"/>
  </r>
  <r>
    <n v="421"/>
    <x v="4"/>
    <s v="Pavilion 15-eh0000"/>
    <x v="0"/>
    <x v="0"/>
    <x v="0"/>
    <x v="7"/>
    <s v="Int"/>
    <x v="0"/>
    <s v="1920x1080"/>
    <x v="0"/>
    <x v="0"/>
    <n v="55714"/>
    <s v="11_55-60"/>
    <s v="5_50-60"/>
    <x v="2"/>
    <x v="2"/>
    <s v="Q1`21"/>
    <n v="23455594"/>
    <n v="315688"/>
  </r>
  <r>
    <n v="439"/>
    <x v="4"/>
    <s v="Pavilion 16-a0000"/>
    <x v="3"/>
    <x v="0"/>
    <x v="1"/>
    <x v="10"/>
    <s v="GTX1650/GTX1660/RTX2060"/>
    <x v="5"/>
    <s v="1920x1080"/>
    <x v="0"/>
    <x v="0"/>
    <n v="90462"/>
    <s v="18_90-95"/>
    <s v="9_90-100"/>
    <x v="5"/>
    <x v="2"/>
    <s v="Q1`21"/>
    <n v="39712818"/>
    <n v="534493"/>
  </r>
  <r>
    <n v="289"/>
    <x v="4"/>
    <s v="Pavilion 17-cd1000"/>
    <x v="3"/>
    <x v="0"/>
    <x v="1"/>
    <x v="10"/>
    <s v="GTX1650/GTX1660"/>
    <x v="1"/>
    <s v="1920x1080"/>
    <x v="0"/>
    <x v="0"/>
    <n v="81681"/>
    <s v="16_80-85"/>
    <s v="8_80-90"/>
    <x v="5"/>
    <x v="2"/>
    <s v="Q1`21"/>
    <n v="23605809"/>
    <n v="317709"/>
  </r>
  <r>
    <n v="349"/>
    <x v="4"/>
    <s v="Pavilion x360 14-dw1000"/>
    <x v="2"/>
    <x v="0"/>
    <x v="1"/>
    <x v="6"/>
    <s v="Int"/>
    <x v="2"/>
    <s v="1920x1080"/>
    <x v="1"/>
    <x v="0"/>
    <n v="48195"/>
    <s v="9_45-50"/>
    <s v="4_40-50"/>
    <x v="1"/>
    <x v="2"/>
    <s v="Q1`21"/>
    <n v="16820055"/>
    <n v="226380"/>
  </r>
  <r>
    <n v="763"/>
    <x v="4"/>
    <s v="ProBook 430 G7"/>
    <x v="2"/>
    <x v="1"/>
    <x v="1"/>
    <x v="11"/>
    <s v="Int"/>
    <x v="3"/>
    <s v="1920x1080"/>
    <x v="0"/>
    <x v="0"/>
    <n v="62048"/>
    <s v="12_60-65"/>
    <s v="6_60-70"/>
    <x v="4"/>
    <x v="2"/>
    <s v="Q1`21"/>
    <n v="47342624"/>
    <n v="637182"/>
  </r>
  <r>
    <n v="8"/>
    <x v="4"/>
    <s v="ProBook 430 G8"/>
    <x v="2"/>
    <x v="1"/>
    <x v="1"/>
    <x v="6"/>
    <s v="Int"/>
    <x v="3"/>
    <s v="1920x1080"/>
    <x v="0"/>
    <x v="0"/>
    <n v="73290"/>
    <s v="14_70-75"/>
    <s v="7_70-80"/>
    <x v="6"/>
    <x v="2"/>
    <s v="Q1`21"/>
    <n v="586320"/>
    <n v="7891"/>
  </r>
  <r>
    <n v="3732"/>
    <x v="4"/>
    <s v="ProBook 440 G7"/>
    <x v="2"/>
    <x v="1"/>
    <x v="1"/>
    <x v="11"/>
    <s v="Int"/>
    <x v="2"/>
    <s v="1366x768/1920x1080"/>
    <x v="0"/>
    <x v="0"/>
    <n v="61796"/>
    <s v="12_60-65"/>
    <s v="6_60-70"/>
    <x v="4"/>
    <x v="2"/>
    <s v="Q1`21"/>
    <n v="230622672"/>
    <n v="3103939"/>
  </r>
  <r>
    <n v="614"/>
    <x v="4"/>
    <s v="ProBook 440 G8"/>
    <x v="2"/>
    <x v="1"/>
    <x v="1"/>
    <x v="6"/>
    <s v="Int"/>
    <x v="2"/>
    <s v="1920x1080"/>
    <x v="0"/>
    <x v="0"/>
    <n v="77714"/>
    <s v="15_75-80"/>
    <s v="7_70-80"/>
    <x v="6"/>
    <x v="2"/>
    <s v="Q1`21"/>
    <n v="47716396"/>
    <n v="642213"/>
  </r>
  <r>
    <n v="393"/>
    <x v="4"/>
    <s v="ProBook 445 G7"/>
    <x v="2"/>
    <x v="1"/>
    <x v="0"/>
    <x v="7"/>
    <s v="Int"/>
    <x v="2"/>
    <s v="1920x1080"/>
    <x v="0"/>
    <x v="0"/>
    <n v="59556"/>
    <s v="11_55-60"/>
    <s v="5_50-60"/>
    <x v="2"/>
    <x v="2"/>
    <s v="Q1`21"/>
    <n v="23405508"/>
    <n v="315014"/>
  </r>
  <r>
    <n v="1185"/>
    <x v="4"/>
    <s v="ProBook 450 G7"/>
    <x v="0"/>
    <x v="1"/>
    <x v="1"/>
    <x v="11"/>
    <s v="Int"/>
    <x v="0"/>
    <s v="1920x1080"/>
    <x v="0"/>
    <x v="0"/>
    <n v="70255"/>
    <s v="14_70-75"/>
    <s v="7_70-80"/>
    <x v="6"/>
    <x v="2"/>
    <s v="Q1`21"/>
    <n v="83252175"/>
    <n v="1120487"/>
  </r>
  <r>
    <n v="655"/>
    <x v="4"/>
    <s v="ProBook 450 G8"/>
    <x v="0"/>
    <x v="1"/>
    <x v="1"/>
    <x v="6"/>
    <s v="Int"/>
    <x v="0"/>
    <s v="1920x1080"/>
    <x v="0"/>
    <x v="0"/>
    <n v="73450"/>
    <s v="14_70-75"/>
    <s v="7_70-80"/>
    <x v="6"/>
    <x v="2"/>
    <s v="Q1`21"/>
    <n v="48109750"/>
    <n v="647507"/>
  </r>
  <r>
    <n v="1133"/>
    <x v="4"/>
    <s v="ProBook 455 G7"/>
    <x v="0"/>
    <x v="1"/>
    <x v="0"/>
    <x v="7"/>
    <s v="Int"/>
    <x v="0"/>
    <s v="1920x1080"/>
    <x v="0"/>
    <x v="0"/>
    <n v="60538"/>
    <s v="12_60-65"/>
    <s v="6_60-70"/>
    <x v="4"/>
    <x v="2"/>
    <s v="Q1`21"/>
    <n v="68589554"/>
    <n v="923143"/>
  </r>
  <r>
    <n v="213"/>
    <x v="4"/>
    <s v="ProBook 470 G7"/>
    <x v="1"/>
    <x v="1"/>
    <x v="1"/>
    <x v="11"/>
    <n v="530"/>
    <x v="1"/>
    <s v="1920x1080"/>
    <x v="0"/>
    <x v="0"/>
    <n v="69072"/>
    <s v="13_65-70"/>
    <s v="6_60-70"/>
    <x v="4"/>
    <x v="2"/>
    <s v="Q1`21"/>
    <n v="14712336"/>
    <n v="198013"/>
  </r>
  <r>
    <n v="34"/>
    <x v="4"/>
    <s v="ProBook 630 G8"/>
    <x v="2"/>
    <x v="1"/>
    <x v="1"/>
    <x v="6"/>
    <s v="Int"/>
    <x v="3"/>
    <s v="1920x1080"/>
    <x v="0"/>
    <x v="0"/>
    <n v="85850"/>
    <s v="17_85-90"/>
    <s v="8_80-90"/>
    <x v="5"/>
    <x v="2"/>
    <s v="Q1`21"/>
    <n v="2918900"/>
    <n v="39285"/>
  </r>
  <r>
    <n v="34"/>
    <x v="4"/>
    <s v="ProBook 635 G7"/>
    <x v="2"/>
    <x v="1"/>
    <x v="0"/>
    <x v="7"/>
    <s v="Int"/>
    <x v="3"/>
    <s v="1920x1080"/>
    <x v="0"/>
    <x v="0"/>
    <n v="81340"/>
    <s v="16_80-85"/>
    <s v="8_80-90"/>
    <x v="5"/>
    <x v="2"/>
    <s v="Q1`21"/>
    <n v="2765560"/>
    <n v="37222"/>
  </r>
  <r>
    <n v="32"/>
    <x v="4"/>
    <s v="ProBook 640 G5"/>
    <x v="2"/>
    <x v="1"/>
    <x v="1"/>
    <x v="4"/>
    <s v="Int"/>
    <x v="2"/>
    <s v="1920x1080"/>
    <x v="0"/>
    <x v="0"/>
    <n v="68770"/>
    <s v="13_65-70"/>
    <s v="6_60-70"/>
    <x v="4"/>
    <x v="2"/>
    <s v="Q1`21"/>
    <n v="2200640"/>
    <n v="29618"/>
  </r>
  <r>
    <n v="194"/>
    <x v="4"/>
    <s v="ProBook 640 G8"/>
    <x v="2"/>
    <x v="1"/>
    <x v="1"/>
    <x v="6"/>
    <s v="Int"/>
    <x v="2"/>
    <s v="1920x1080"/>
    <x v="0"/>
    <x v="0"/>
    <n v="76490"/>
    <s v="15_75-80"/>
    <s v="7_70-80"/>
    <x v="6"/>
    <x v="2"/>
    <s v="Q1`21"/>
    <n v="14839060"/>
    <n v="199718"/>
  </r>
  <r>
    <n v="29"/>
    <x v="4"/>
    <s v="ProBook 650 G5"/>
    <x v="0"/>
    <x v="1"/>
    <x v="1"/>
    <x v="4"/>
    <s v="Int"/>
    <x v="0"/>
    <s v="1920x1080"/>
    <x v="0"/>
    <x v="0"/>
    <n v="75929"/>
    <s v="15_75-80"/>
    <s v="7_70-80"/>
    <x v="6"/>
    <x v="2"/>
    <s v="Q1`21"/>
    <n v="2201941"/>
    <n v="29636"/>
  </r>
  <r>
    <n v="177"/>
    <x v="4"/>
    <s v="ProBook 650 G8"/>
    <x v="0"/>
    <x v="1"/>
    <x v="1"/>
    <x v="6"/>
    <s v="Int"/>
    <x v="0"/>
    <s v="1920x1080"/>
    <x v="0"/>
    <x v="0"/>
    <n v="84118"/>
    <s v="16_80-85"/>
    <s v="8_80-90"/>
    <x v="5"/>
    <x v="2"/>
    <s v="Q1`21"/>
    <n v="14888886"/>
    <n v="200389"/>
  </r>
  <r>
    <n v="41"/>
    <x v="4"/>
    <s v="ProBook x360 435 G7"/>
    <x v="2"/>
    <x v="1"/>
    <x v="0"/>
    <x v="7"/>
    <s v="Int"/>
    <x v="3"/>
    <s v="1920x1080"/>
    <x v="1"/>
    <x v="0"/>
    <n v="71642"/>
    <s v="14_70-75"/>
    <s v="7_70-80"/>
    <x v="6"/>
    <x v="2"/>
    <s v="Q1`21"/>
    <n v="2937322"/>
    <n v="39533"/>
  </r>
  <r>
    <n v="8"/>
    <x v="4"/>
    <s v="Spectre x360 13-aw0000"/>
    <x v="2"/>
    <x v="0"/>
    <x v="1"/>
    <x v="11"/>
    <s v="Int"/>
    <x v="3"/>
    <s v="1920x1080"/>
    <x v="1"/>
    <x v="0"/>
    <n v="100284"/>
    <s v="20_100-105"/>
    <s v="10_100-110"/>
    <x v="5"/>
    <x v="2"/>
    <s v="Q1`21"/>
    <n v="802272"/>
    <n v="10798"/>
  </r>
  <r>
    <n v="128"/>
    <x v="4"/>
    <s v="Spectre x360 13-aw2000"/>
    <x v="2"/>
    <x v="0"/>
    <x v="1"/>
    <x v="6"/>
    <s v="Int"/>
    <x v="3"/>
    <s v="1920x1080"/>
    <x v="1"/>
    <x v="0"/>
    <n v="125742"/>
    <s v="25_125-130"/>
    <s v="12_120-130"/>
    <x v="5"/>
    <x v="2"/>
    <s v="Q1`21"/>
    <n v="16094976"/>
    <n v="216621"/>
  </r>
  <r>
    <n v="23"/>
    <x v="4"/>
    <s v="Spectre x360 15-eb0000"/>
    <x v="3"/>
    <x v="0"/>
    <x v="1"/>
    <x v="11"/>
    <s v="MX350/GTX1650"/>
    <x v="0"/>
    <s v="3840x2160"/>
    <x v="1"/>
    <x v="0"/>
    <n v="164627"/>
    <s v="32_160-165"/>
    <s v="16_160-170"/>
    <x v="5"/>
    <x v="2"/>
    <s v="Q1`21"/>
    <n v="3786421"/>
    <n v="50961"/>
  </r>
  <r>
    <n v="11"/>
    <x v="4"/>
    <s v="Spectre x360 15-eb1000"/>
    <x v="0"/>
    <x v="0"/>
    <x v="1"/>
    <x v="6"/>
    <s v="Int"/>
    <x v="0"/>
    <s v="3840x2160"/>
    <x v="1"/>
    <x v="0"/>
    <n v="141560"/>
    <s v="28_140-145"/>
    <s v="14_140-150"/>
    <x v="5"/>
    <x v="2"/>
    <s v="Q1`21"/>
    <n v="1557160"/>
    <n v="20958"/>
  </r>
  <r>
    <n v="1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2"/>
    <s v="Q1`21"/>
    <n v="71150"/>
    <n v="958"/>
  </r>
  <r>
    <n v="19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2"/>
    <s v="Q1`21"/>
    <n v="4002483"/>
    <n v="53869"/>
  </r>
  <r>
    <n v="1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2"/>
    <s v="Q1`21"/>
    <n v="225695"/>
    <n v="3038"/>
  </r>
  <r>
    <n v="140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2"/>
    <s v="Q1`21"/>
    <n v="17834600"/>
    <n v="240035"/>
  </r>
  <r>
    <n v="1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2"/>
    <s v="Q1`21"/>
    <n v="178990"/>
    <n v="2409"/>
  </r>
  <r>
    <n v="15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2"/>
    <s v="Q1`21"/>
    <n v="3106695"/>
    <n v="41813"/>
  </r>
  <r>
    <n v="5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2"/>
    <s v="Q1`21"/>
    <n v="549950"/>
    <n v="7402"/>
  </r>
  <r>
    <n v="6"/>
    <x v="4"/>
    <s v="ZBook 17 G6"/>
    <x v="5"/>
    <x v="1"/>
    <x v="1"/>
    <x v="9"/>
    <s v="RTX3000"/>
    <x v="1"/>
    <s v="1920x1080"/>
    <x v="0"/>
    <x v="0"/>
    <n v="219813"/>
    <s v="43_215-220"/>
    <s v="21_210-220"/>
    <x v="5"/>
    <x v="2"/>
    <s v="Q1`21"/>
    <n v="1318878"/>
    <n v="17751"/>
  </r>
  <r>
    <n v="8"/>
    <x v="4"/>
    <s v="ZBook Firefly 14 G7"/>
    <x v="5"/>
    <x v="1"/>
    <x v="1"/>
    <x v="10"/>
    <s v="Int/Quadro P520"/>
    <x v="2"/>
    <s v="1920x1080"/>
    <x v="0"/>
    <x v="0"/>
    <n v="114090"/>
    <s v="22_110-115"/>
    <s v="11_110-120"/>
    <x v="5"/>
    <x v="2"/>
    <s v="Q1`21"/>
    <n v="912720"/>
    <n v="12284"/>
  </r>
  <r>
    <n v="18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2"/>
    <s v="Q1`21"/>
    <n v="2504700"/>
    <n v="33711"/>
  </r>
  <r>
    <n v="19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2"/>
    <s v="Q1`21"/>
    <n v="4369810"/>
    <n v="58813"/>
  </r>
  <r>
    <n v="11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2"/>
    <s v="Q1`21"/>
    <n v="2513896"/>
    <n v="33834"/>
  </r>
  <r>
    <n v="49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2"/>
    <s v="Q1`21"/>
    <n v="9805145"/>
    <n v="131967"/>
  </r>
  <r>
    <n v="644"/>
    <x v="5"/>
    <s v="IdeaPad 3 14ADA05"/>
    <x v="2"/>
    <x v="0"/>
    <x v="0"/>
    <x v="1"/>
    <s v="Int"/>
    <x v="2"/>
    <s v="1920x1080"/>
    <x v="0"/>
    <x v="0"/>
    <n v="39590"/>
    <s v="7_35-40"/>
    <s v="3_30-40"/>
    <x v="3"/>
    <x v="2"/>
    <s v="Q1`21"/>
    <n v="25495960"/>
    <n v="343149"/>
  </r>
  <r>
    <n v="4811"/>
    <x v="5"/>
    <s v="IdeaPad 3 15ARE05"/>
    <x v="0"/>
    <x v="0"/>
    <x v="0"/>
    <x v="7"/>
    <s v="Int"/>
    <x v="0"/>
    <s v="1920x1080"/>
    <x v="0"/>
    <x v="0"/>
    <n v="46896"/>
    <s v="9_45-50"/>
    <s v="4_40-50"/>
    <x v="1"/>
    <x v="2"/>
    <s v="Q1`21"/>
    <n v="225616656"/>
    <n v="3036563"/>
  </r>
  <r>
    <n v="952"/>
    <x v="5"/>
    <s v="IdeaPad 3 15IGL05"/>
    <x v="0"/>
    <x v="0"/>
    <x v="1"/>
    <x v="2"/>
    <s v="Int"/>
    <x v="0"/>
    <s v="1920x1080"/>
    <x v="0"/>
    <x v="1"/>
    <n v="33625"/>
    <s v="6_30-35"/>
    <s v="3_30-40"/>
    <x v="3"/>
    <x v="2"/>
    <s v="Q1`21"/>
    <n v="32011000"/>
    <n v="430834"/>
  </r>
  <r>
    <n v="964"/>
    <x v="5"/>
    <s v="IdeaPad 3 15IIL05"/>
    <x v="0"/>
    <x v="0"/>
    <x v="1"/>
    <x v="5"/>
    <s v="Int"/>
    <x v="0"/>
    <s v="1920x1080"/>
    <x v="0"/>
    <x v="0"/>
    <n v="47543"/>
    <s v="9_45-50"/>
    <s v="4_40-50"/>
    <x v="1"/>
    <x v="2"/>
    <s v="Q1`21"/>
    <n v="45831452"/>
    <n v="616843"/>
  </r>
  <r>
    <n v="2"/>
    <x v="5"/>
    <s v="IdeaPad 320-15A"/>
    <x v="1"/>
    <x v="0"/>
    <x v="0"/>
    <x v="23"/>
    <n v="520"/>
    <x v="0"/>
    <s v="1920x1080"/>
    <x v="0"/>
    <x v="0"/>
    <n v="25545"/>
    <s v="5_25-30"/>
    <s v="2_20-30"/>
    <x v="0"/>
    <x v="2"/>
    <s v="Q1`21"/>
    <n v="51090"/>
    <n v="688"/>
  </r>
  <r>
    <n v="2"/>
    <x v="5"/>
    <s v="IdeaPad 330-15IKB"/>
    <x v="1"/>
    <x v="0"/>
    <x v="1"/>
    <x v="3"/>
    <s v="530/MX110"/>
    <x v="0"/>
    <s v="1920x1080"/>
    <x v="0"/>
    <x v="0"/>
    <n v="38990"/>
    <s v="7_35-40"/>
    <s v="3_30-40"/>
    <x v="3"/>
    <x v="2"/>
    <s v="Q1`21"/>
    <n v="77980"/>
    <n v="1050"/>
  </r>
  <r>
    <n v="5"/>
    <x v="5"/>
    <s v="IdeaPad 330-17IKBR"/>
    <x v="1"/>
    <x v="0"/>
    <x v="1"/>
    <x v="15"/>
    <s v="MX150"/>
    <x v="1"/>
    <s v="1920x1080"/>
    <x v="0"/>
    <x v="0"/>
    <n v="43196"/>
    <s v="8_40-45"/>
    <s v="4_40-50"/>
    <x v="1"/>
    <x v="2"/>
    <s v="Q1`21"/>
    <n v="215980"/>
    <n v="2907"/>
  </r>
  <r>
    <n v="2"/>
    <x v="5"/>
    <s v="IdeaPad 330s-14IKB"/>
    <x v="2"/>
    <x v="0"/>
    <x v="1"/>
    <x v="15"/>
    <s v="Int"/>
    <x v="2"/>
    <s v="1920x1080"/>
    <x v="0"/>
    <x v="0"/>
    <n v="47801"/>
    <s v="9_45-50"/>
    <s v="4_40-50"/>
    <x v="1"/>
    <x v="2"/>
    <s v="Q1`21"/>
    <n v="95602"/>
    <n v="1287"/>
  </r>
  <r>
    <n v="20"/>
    <x v="5"/>
    <s v="IdeaPad 5 14ARE05"/>
    <x v="2"/>
    <x v="0"/>
    <x v="0"/>
    <x v="7"/>
    <s v="Int"/>
    <x v="2"/>
    <s v="1920x1080"/>
    <x v="0"/>
    <x v="0"/>
    <n v="58181"/>
    <s v="11_55-60"/>
    <s v="5_50-60"/>
    <x v="2"/>
    <x v="2"/>
    <s v="Q1`21"/>
    <n v="1163620"/>
    <n v="15661"/>
  </r>
  <r>
    <n v="24"/>
    <x v="5"/>
    <s v="IdeaPad 5 14IIL05"/>
    <x v="2"/>
    <x v="0"/>
    <x v="1"/>
    <x v="5"/>
    <s v="Int"/>
    <x v="2"/>
    <s v="1920x1080"/>
    <x v="0"/>
    <x v="0"/>
    <n v="53722"/>
    <s v="10_50-55"/>
    <s v="5_50-60"/>
    <x v="2"/>
    <x v="2"/>
    <s v="Q1`21"/>
    <n v="1289328"/>
    <n v="17353"/>
  </r>
  <r>
    <n v="2"/>
    <x v="5"/>
    <s v="IdeaPad 5 14ITL05"/>
    <x v="2"/>
    <x v="0"/>
    <x v="1"/>
    <x v="6"/>
    <s v="Int"/>
    <x v="2"/>
    <s v="1920x1080"/>
    <x v="0"/>
    <x v="0"/>
    <n v="64890"/>
    <s v="12_60-65"/>
    <s v="6_60-70"/>
    <x v="4"/>
    <x v="2"/>
    <s v="Q1`21"/>
    <n v="129780"/>
    <n v="1747"/>
  </r>
  <r>
    <n v="629"/>
    <x v="5"/>
    <s v="IdeaPad 5 15ARE05"/>
    <x v="0"/>
    <x v="0"/>
    <x v="0"/>
    <x v="7"/>
    <s v="Int"/>
    <x v="0"/>
    <s v="1920x1080"/>
    <x v="0"/>
    <x v="0"/>
    <n v="57917"/>
    <s v="11_55-60"/>
    <s v="5_50-60"/>
    <x v="2"/>
    <x v="2"/>
    <s v="Q1`21"/>
    <n v="36429793"/>
    <n v="490307"/>
  </r>
  <r>
    <n v="42"/>
    <x v="5"/>
    <s v="IdeaPad 5 15IIL05"/>
    <x v="0"/>
    <x v="0"/>
    <x v="1"/>
    <x v="5"/>
    <s v="Int"/>
    <x v="0"/>
    <s v="1920x1080"/>
    <x v="0"/>
    <x v="0"/>
    <n v="58720"/>
    <s v="11_55-60"/>
    <s v="5_50-60"/>
    <x v="2"/>
    <x v="2"/>
    <s v="Q1`21"/>
    <n v="2466240"/>
    <n v="33193"/>
  </r>
  <r>
    <n v="11"/>
    <x v="5"/>
    <s v="IdeaPad 5 15ITL05"/>
    <x v="0"/>
    <x v="0"/>
    <x v="1"/>
    <x v="6"/>
    <s v="Int"/>
    <x v="0"/>
    <s v="1920x1080"/>
    <x v="0"/>
    <x v="0"/>
    <n v="63243"/>
    <s v="12_60-65"/>
    <s v="6_60-70"/>
    <x v="4"/>
    <x v="2"/>
    <s v="Q1`21"/>
    <n v="695673"/>
    <n v="9363"/>
  </r>
  <r>
    <n v="2"/>
    <x v="5"/>
    <s v="IdeaPad C340-14IML"/>
    <x v="2"/>
    <x v="0"/>
    <x v="1"/>
    <x v="11"/>
    <s v="Int"/>
    <x v="2"/>
    <s v="1920x1080"/>
    <x v="1"/>
    <x v="0"/>
    <n v="47990"/>
    <s v="9_45-50"/>
    <s v="4_40-50"/>
    <x v="1"/>
    <x v="2"/>
    <s v="Q1`21"/>
    <n v="95980"/>
    <n v="1292"/>
  </r>
  <r>
    <n v="5"/>
    <x v="5"/>
    <s v="IdeaPad Creator 5i 15IMH05"/>
    <x v="3"/>
    <x v="0"/>
    <x v="1"/>
    <x v="10"/>
    <s v="GTX1650"/>
    <x v="0"/>
    <s v="1920x1080"/>
    <x v="0"/>
    <x v="0"/>
    <n v="106642"/>
    <s v="21_105-110"/>
    <s v="10_100-110"/>
    <x v="5"/>
    <x v="2"/>
    <s v="Q1`21"/>
    <n v="533210"/>
    <n v="7176"/>
  </r>
  <r>
    <n v="6"/>
    <x v="5"/>
    <s v="IdeaPad Flex 3 11ADA05"/>
    <x v="4"/>
    <x v="0"/>
    <x v="0"/>
    <x v="1"/>
    <s v="Int"/>
    <x v="4"/>
    <s v="1366x768"/>
    <x v="1"/>
    <x v="0"/>
    <n v="31990"/>
    <s v="6_30-35"/>
    <s v="3_30-40"/>
    <x v="3"/>
    <x v="2"/>
    <s v="Q1`21"/>
    <n v="191940"/>
    <n v="2583"/>
  </r>
  <r>
    <n v="2055"/>
    <x v="5"/>
    <s v="IdeaPad Gaming 3 15ARH05"/>
    <x v="3"/>
    <x v="0"/>
    <x v="0"/>
    <x v="7"/>
    <s v="GTX1650"/>
    <x v="0"/>
    <s v="1920x1080"/>
    <x v="0"/>
    <x v="0"/>
    <n v="73461"/>
    <s v="14_70-75"/>
    <s v="7_70-80"/>
    <x v="6"/>
    <x v="2"/>
    <s v="Q1`21"/>
    <n v="150962355"/>
    <n v="2031795"/>
  </r>
  <r>
    <n v="3117"/>
    <x v="5"/>
    <s v="IdeaPad Gaming 3 15IMH05"/>
    <x v="3"/>
    <x v="0"/>
    <x v="1"/>
    <x v="10"/>
    <s v="GTX1650"/>
    <x v="0"/>
    <s v="1920x1080"/>
    <x v="0"/>
    <x v="0"/>
    <n v="79066"/>
    <s v="15_75-80"/>
    <s v="7_70-80"/>
    <x v="6"/>
    <x v="2"/>
    <s v="Q1`21"/>
    <n v="246448722"/>
    <n v="3316941"/>
  </r>
  <r>
    <n v="1013"/>
    <x v="5"/>
    <s v="IdeaPad L3 15IML05"/>
    <x v="0"/>
    <x v="0"/>
    <x v="1"/>
    <x v="11"/>
    <s v="Int"/>
    <x v="0"/>
    <s v="1920x1080"/>
    <x v="0"/>
    <x v="0"/>
    <n v="37324"/>
    <s v="7_35-40"/>
    <s v="3_30-40"/>
    <x v="3"/>
    <x v="2"/>
    <s v="Q1`21"/>
    <n v="37809212"/>
    <n v="508872"/>
  </r>
  <r>
    <n v="2293"/>
    <x v="5"/>
    <s v="IdeaPad L340-15API"/>
    <x v="0"/>
    <x v="0"/>
    <x v="0"/>
    <x v="1"/>
    <s v="Int"/>
    <x v="0"/>
    <s v="1920x1080"/>
    <x v="0"/>
    <x v="0"/>
    <n v="42550"/>
    <s v="8_40-45"/>
    <s v="4_40-50"/>
    <x v="1"/>
    <x v="2"/>
    <s v="Q1`21"/>
    <n v="97567150"/>
    <n v="1313151"/>
  </r>
  <r>
    <n v="246"/>
    <x v="5"/>
    <s v="IdeaPad L340-15IWL"/>
    <x v="0"/>
    <x v="0"/>
    <x v="1"/>
    <x v="4"/>
    <s v="Int"/>
    <x v="0"/>
    <s v="1920x1080"/>
    <x v="0"/>
    <x v="0"/>
    <n v="43647"/>
    <s v="8_40-45"/>
    <s v="4_40-50"/>
    <x v="1"/>
    <x v="2"/>
    <s v="Q1`21"/>
    <n v="10737162"/>
    <n v="144511"/>
  </r>
  <r>
    <n v="14"/>
    <x v="5"/>
    <s v="IdeaPad L340-17API"/>
    <x v="0"/>
    <x v="0"/>
    <x v="0"/>
    <x v="1"/>
    <s v="Int"/>
    <x v="1"/>
    <s v="1920x1080"/>
    <x v="0"/>
    <x v="0"/>
    <n v="55090"/>
    <s v="11_55-60"/>
    <s v="5_50-60"/>
    <x v="2"/>
    <x v="2"/>
    <s v="Q1`21"/>
    <n v="771260"/>
    <n v="10380"/>
  </r>
  <r>
    <n v="2"/>
    <x v="5"/>
    <s v="IdeaPad L340-17IRH"/>
    <x v="3"/>
    <x v="0"/>
    <x v="1"/>
    <x v="9"/>
    <s v="GTX1050/GTX1650"/>
    <x v="1"/>
    <s v="1920x1080"/>
    <x v="0"/>
    <x v="0"/>
    <n v="69138"/>
    <s v="13_65-70"/>
    <s v="6_60-70"/>
    <x v="4"/>
    <x v="2"/>
    <s v="Q1`21"/>
    <n v="138276"/>
    <n v="1861"/>
  </r>
  <r>
    <n v="2934"/>
    <x v="5"/>
    <s v="IdeaPad S145-15API"/>
    <x v="0"/>
    <x v="0"/>
    <x v="0"/>
    <x v="1"/>
    <s v="Int"/>
    <x v="0"/>
    <s v="1920x1080"/>
    <x v="0"/>
    <x v="0"/>
    <n v="38646"/>
    <s v="7_35-40"/>
    <s v="3_30-40"/>
    <x v="3"/>
    <x v="2"/>
    <s v="Q1`21"/>
    <n v="113387364"/>
    <n v="1526075"/>
  </r>
  <r>
    <n v="3881"/>
    <x v="5"/>
    <s v="IdeaPad S145-15IIL"/>
    <x v="0"/>
    <x v="0"/>
    <x v="1"/>
    <x v="5"/>
    <s v="Int"/>
    <x v="0"/>
    <s v="1920x1080"/>
    <x v="0"/>
    <x v="0"/>
    <n v="40039"/>
    <s v="8_40-45"/>
    <s v="4_40-50"/>
    <x v="1"/>
    <x v="2"/>
    <s v="Q1`21"/>
    <n v="155391359"/>
    <n v="2091405"/>
  </r>
  <r>
    <n v="214"/>
    <x v="5"/>
    <s v="IdeaPad S540-13ARE"/>
    <x v="2"/>
    <x v="0"/>
    <x v="0"/>
    <x v="7"/>
    <s v="Int"/>
    <x v="3"/>
    <s v="1920x1080"/>
    <x v="0"/>
    <x v="0"/>
    <n v="86043"/>
    <s v="17_85-90"/>
    <s v="8_80-90"/>
    <x v="5"/>
    <x v="2"/>
    <s v="Q1`21"/>
    <n v="18413202"/>
    <n v="247822"/>
  </r>
  <r>
    <n v="48"/>
    <x v="5"/>
    <s v="Legion 5 15ARH05"/>
    <x v="3"/>
    <x v="0"/>
    <x v="0"/>
    <x v="7"/>
    <s v="GTX1650/GTX1660"/>
    <x v="0"/>
    <s v="1920x1080"/>
    <x v="0"/>
    <x v="0"/>
    <n v="96674"/>
    <s v="19_95-100"/>
    <s v="9_90-100"/>
    <x v="5"/>
    <x v="2"/>
    <s v="Q1`21"/>
    <n v="4640352"/>
    <n v="62454"/>
  </r>
  <r>
    <n v="23"/>
    <x v="5"/>
    <s v="Legion 5 17ARH05H"/>
    <x v="3"/>
    <x v="0"/>
    <x v="0"/>
    <x v="7"/>
    <s v="GTX1660/RTX2060"/>
    <x v="1"/>
    <s v="1920x1080"/>
    <x v="0"/>
    <x v="0"/>
    <n v="95999"/>
    <s v="19_95-100"/>
    <s v="9_90-100"/>
    <x v="5"/>
    <x v="2"/>
    <s v="Q1`21"/>
    <n v="2207977"/>
    <n v="29717"/>
  </r>
  <r>
    <n v="636"/>
    <x v="5"/>
    <s v="Legion 5 17IMH05"/>
    <x v="3"/>
    <x v="0"/>
    <x v="1"/>
    <x v="10"/>
    <s v="GTX1660"/>
    <x v="1"/>
    <s v="1920x1080"/>
    <x v="0"/>
    <x v="0"/>
    <n v="111101"/>
    <s v="22_110-115"/>
    <s v="11_110-120"/>
    <x v="5"/>
    <x v="2"/>
    <s v="Q1`21"/>
    <n v="70660236"/>
    <n v="951013"/>
  </r>
  <r>
    <n v="322"/>
    <x v="5"/>
    <s v="Legion 5i 15IMH05"/>
    <x v="3"/>
    <x v="0"/>
    <x v="1"/>
    <x v="10"/>
    <s v="GTX1650/GTX1660/RTX2060"/>
    <x v="0"/>
    <s v="1920x1080"/>
    <x v="0"/>
    <x v="0"/>
    <n v="102915"/>
    <s v="20_100-105"/>
    <s v="10_100-110"/>
    <x v="5"/>
    <x v="2"/>
    <s v="Q1`21"/>
    <n v="33138630"/>
    <n v="446011"/>
  </r>
  <r>
    <n v="124"/>
    <x v="5"/>
    <s v="Legion 5Pi 15IMH05"/>
    <x v="3"/>
    <x v="0"/>
    <x v="1"/>
    <x v="10"/>
    <s v="GTX1650/GTX1660"/>
    <x v="0"/>
    <s v="1920x1080"/>
    <x v="0"/>
    <x v="0"/>
    <n v="108543"/>
    <s v="21_105-110"/>
    <s v="10_100-110"/>
    <x v="5"/>
    <x v="2"/>
    <s v="Q1`21"/>
    <n v="13459332"/>
    <n v="181148"/>
  </r>
  <r>
    <n v="147"/>
    <x v="5"/>
    <s v="Legion 7i 15IMH05"/>
    <x v="3"/>
    <x v="0"/>
    <x v="1"/>
    <x v="10"/>
    <s v="RTX2060/RTX2070/RTX2080"/>
    <x v="0"/>
    <s v="1920x1080"/>
    <x v="0"/>
    <x v="0"/>
    <n v="163923"/>
    <s v="32_160-165"/>
    <s v="16_160-170"/>
    <x v="5"/>
    <x v="2"/>
    <s v="Q1`21"/>
    <n v="24096681"/>
    <n v="324316"/>
  </r>
  <r>
    <n v="24"/>
    <x v="5"/>
    <s v="Legion 7i 15IMHG05"/>
    <x v="3"/>
    <x v="0"/>
    <x v="1"/>
    <x v="10"/>
    <s v="RTX2070/RTX2080"/>
    <x v="0"/>
    <s v="1920x1080"/>
    <x v="0"/>
    <x v="0"/>
    <n v="198825"/>
    <s v="39_195-200"/>
    <s v="19_190-200"/>
    <x v="5"/>
    <x v="2"/>
    <s v="Q1`21"/>
    <n v="4771800"/>
    <n v="64223"/>
  </r>
  <r>
    <n v="15"/>
    <x v="5"/>
    <s v="Legion Slim 7i 15IMH5"/>
    <x v="3"/>
    <x v="0"/>
    <x v="1"/>
    <x v="10"/>
    <s v="RTX2060"/>
    <x v="0"/>
    <s v="1920x1080"/>
    <x v="0"/>
    <x v="0"/>
    <n v="142380"/>
    <s v="28_140-145"/>
    <s v="14_140-150"/>
    <x v="5"/>
    <x v="2"/>
    <s v="Q1`21"/>
    <n v="2135700"/>
    <n v="28744"/>
  </r>
  <r>
    <n v="160"/>
    <x v="5"/>
    <s v="Legion Y540-15IRH"/>
    <x v="3"/>
    <x v="0"/>
    <x v="1"/>
    <x v="9"/>
    <s v="GTX1660"/>
    <x v="0"/>
    <s v="1920x1080"/>
    <x v="0"/>
    <x v="0"/>
    <n v="95080"/>
    <s v="19_95-100"/>
    <s v="9_90-100"/>
    <x v="5"/>
    <x v="2"/>
    <s v="Q1`21"/>
    <n v="15212800"/>
    <n v="204748"/>
  </r>
  <r>
    <n v="27"/>
    <x v="5"/>
    <s v="Thinkbook 13s-IML"/>
    <x v="2"/>
    <x v="1"/>
    <x v="1"/>
    <x v="11"/>
    <s v="Int"/>
    <x v="3"/>
    <s v="1920x1080"/>
    <x v="0"/>
    <x v="0"/>
    <n v="69511"/>
    <s v="13_65-70"/>
    <s v="6_60-70"/>
    <x v="4"/>
    <x v="2"/>
    <s v="Q1`21"/>
    <n v="1876797"/>
    <n v="25260"/>
  </r>
  <r>
    <n v="1163"/>
    <x v="5"/>
    <s v="Thinkbook 13s-ITL G2"/>
    <x v="2"/>
    <x v="1"/>
    <x v="1"/>
    <x v="6"/>
    <s v="Int"/>
    <x v="3"/>
    <s v="1920x1200/2560x1600"/>
    <x v="0"/>
    <x v="0"/>
    <n v="84192"/>
    <s v="16_80-85"/>
    <s v="8_80-90"/>
    <x v="5"/>
    <x v="2"/>
    <s v="Q1`21"/>
    <n v="97915296"/>
    <n v="1317837"/>
  </r>
  <r>
    <n v="772"/>
    <x v="5"/>
    <s v="Thinkbook 14-ARE G2"/>
    <x v="2"/>
    <x v="1"/>
    <x v="0"/>
    <x v="7"/>
    <s v="Int"/>
    <x v="2"/>
    <s v="1920x1080"/>
    <x v="0"/>
    <x v="0"/>
    <n v="57702"/>
    <s v="11_55-60"/>
    <s v="5_50-60"/>
    <x v="2"/>
    <x v="2"/>
    <s v="Q1`21"/>
    <n v="44545944"/>
    <n v="599542"/>
  </r>
  <r>
    <n v="881"/>
    <x v="5"/>
    <s v="Thinkbook 14-IIL"/>
    <x v="2"/>
    <x v="1"/>
    <x v="1"/>
    <x v="11"/>
    <s v="Int"/>
    <x v="2"/>
    <s v="1920x1080"/>
    <x v="0"/>
    <x v="0"/>
    <n v="57316"/>
    <s v="11_55-60"/>
    <s v="5_50-60"/>
    <x v="2"/>
    <x v="2"/>
    <s v="Q1`21"/>
    <n v="50495396"/>
    <n v="679615"/>
  </r>
  <r>
    <n v="301"/>
    <x v="5"/>
    <s v="Thinkbook 14-ITL G2"/>
    <x v="2"/>
    <x v="1"/>
    <x v="1"/>
    <x v="6"/>
    <s v="Int"/>
    <x v="2"/>
    <s v="1920x1080"/>
    <x v="0"/>
    <x v="0"/>
    <n v="70357"/>
    <s v="14_70-75"/>
    <s v="7_70-80"/>
    <x v="6"/>
    <x v="2"/>
    <s v="Q1`21"/>
    <n v="21177457"/>
    <n v="285026"/>
  </r>
  <r>
    <n v="45"/>
    <x v="5"/>
    <s v="Thinkbook 14s Yoga ITL"/>
    <x v="2"/>
    <x v="1"/>
    <x v="1"/>
    <x v="6"/>
    <s v="Int"/>
    <x v="2"/>
    <s v="1920x1080"/>
    <x v="1"/>
    <x v="0"/>
    <n v="74385"/>
    <s v="14_70-75"/>
    <s v="7_70-80"/>
    <x v="6"/>
    <x v="2"/>
    <s v="Q1`21"/>
    <n v="3347325"/>
    <n v="45051"/>
  </r>
  <r>
    <n v="696"/>
    <x v="5"/>
    <s v="Thinkbook 15-ARE G2"/>
    <x v="0"/>
    <x v="1"/>
    <x v="0"/>
    <x v="7"/>
    <s v="Int"/>
    <x v="0"/>
    <s v="1920x1080"/>
    <x v="0"/>
    <x v="0"/>
    <n v="60794"/>
    <s v="12_60-65"/>
    <s v="6_60-70"/>
    <x v="4"/>
    <x v="2"/>
    <s v="Q1`21"/>
    <n v="42312624"/>
    <n v="569483"/>
  </r>
  <r>
    <n v="1041"/>
    <x v="5"/>
    <s v="Thinkbook 15-IIL"/>
    <x v="0"/>
    <x v="1"/>
    <x v="1"/>
    <x v="5"/>
    <s v="Int"/>
    <x v="0"/>
    <s v="1920x1080"/>
    <x v="0"/>
    <x v="0"/>
    <n v="60527"/>
    <s v="12_60-65"/>
    <s v="6_60-70"/>
    <x v="4"/>
    <x v="2"/>
    <s v="Q1`21"/>
    <n v="63008607"/>
    <n v="848030"/>
  </r>
  <r>
    <n v="247"/>
    <x v="5"/>
    <s v="Thinkbook 15-ITL G2"/>
    <x v="0"/>
    <x v="1"/>
    <x v="1"/>
    <x v="6"/>
    <s v="Int"/>
    <x v="0"/>
    <s v="1920x1080"/>
    <x v="0"/>
    <x v="0"/>
    <n v="59797"/>
    <s v="11_55-60"/>
    <s v="5_50-60"/>
    <x v="2"/>
    <x v="2"/>
    <s v="Q1`21"/>
    <n v="14769859"/>
    <n v="198787"/>
  </r>
  <r>
    <n v="85"/>
    <x v="5"/>
    <s v="Thinkbook 15P-IMH"/>
    <x v="3"/>
    <x v="1"/>
    <x v="1"/>
    <x v="10"/>
    <s v="GTX1650"/>
    <x v="0"/>
    <s v="1920x1080"/>
    <x v="0"/>
    <x v="0"/>
    <n v="115274"/>
    <s v="23_115-120"/>
    <s v="11_110-120"/>
    <x v="5"/>
    <x v="2"/>
    <s v="Q1`21"/>
    <n v="9798290"/>
    <n v="131875"/>
  </r>
  <r>
    <n v="138"/>
    <x v="5"/>
    <s v="ThinkPad E14 Gen2-ARE"/>
    <x v="2"/>
    <x v="1"/>
    <x v="0"/>
    <x v="7"/>
    <s v="Int"/>
    <x v="2"/>
    <s v="1920x1080"/>
    <x v="0"/>
    <x v="0"/>
    <n v="63296"/>
    <s v="12_60-65"/>
    <s v="6_60-70"/>
    <x v="4"/>
    <x v="2"/>
    <s v="Q1`21"/>
    <n v="8734848"/>
    <n v="117562"/>
  </r>
  <r>
    <n v="525"/>
    <x v="5"/>
    <s v="ThinkPad E14 Gen2-ITU"/>
    <x v="2"/>
    <x v="1"/>
    <x v="1"/>
    <x v="6"/>
    <s v="Int"/>
    <x v="2"/>
    <s v="1920x1080"/>
    <x v="0"/>
    <x v="0"/>
    <n v="72149"/>
    <s v="14_70-75"/>
    <s v="7_70-80"/>
    <x v="6"/>
    <x v="2"/>
    <s v="Q1`21"/>
    <n v="37878225"/>
    <n v="509801"/>
  </r>
  <r>
    <n v="422"/>
    <x v="5"/>
    <s v="ThinkPad E14-IML"/>
    <x v="2"/>
    <x v="1"/>
    <x v="1"/>
    <x v="11"/>
    <s v="Int"/>
    <x v="2"/>
    <s v="1920x1080"/>
    <x v="0"/>
    <x v="0"/>
    <n v="76597"/>
    <s v="15_75-80"/>
    <s v="7_70-80"/>
    <x v="6"/>
    <x v="2"/>
    <s v="Q1`21"/>
    <n v="32323934"/>
    <n v="435046"/>
  </r>
  <r>
    <n v="217"/>
    <x v="5"/>
    <s v="ThinkPad E15 Gen2-ARE"/>
    <x v="0"/>
    <x v="1"/>
    <x v="0"/>
    <x v="7"/>
    <s v="Int"/>
    <x v="0"/>
    <s v="1920x1080"/>
    <x v="0"/>
    <x v="0"/>
    <n v="62533"/>
    <s v="12_60-65"/>
    <s v="6_60-70"/>
    <x v="4"/>
    <x v="2"/>
    <s v="Q1`21"/>
    <n v="13569661"/>
    <n v="182633"/>
  </r>
  <r>
    <n v="330"/>
    <x v="5"/>
    <s v="ThinkPad E15 Gen2-ITU"/>
    <x v="0"/>
    <x v="1"/>
    <x v="1"/>
    <x v="6"/>
    <s v="Int"/>
    <x v="0"/>
    <s v="1920x1080"/>
    <x v="0"/>
    <x v="0"/>
    <n v="81609"/>
    <s v="16_80-85"/>
    <s v="8_80-90"/>
    <x v="5"/>
    <x v="2"/>
    <s v="Q1`21"/>
    <n v="26930970"/>
    <n v="362463"/>
  </r>
  <r>
    <n v="322"/>
    <x v="5"/>
    <s v="ThinkPad E15-IML"/>
    <x v="0"/>
    <x v="1"/>
    <x v="1"/>
    <x v="11"/>
    <s v="Int"/>
    <x v="0"/>
    <s v="1920x1080"/>
    <x v="0"/>
    <x v="0"/>
    <n v="76982"/>
    <s v="15_75-80"/>
    <s v="7_70-80"/>
    <x v="6"/>
    <x v="2"/>
    <s v="Q1`21"/>
    <n v="24788204"/>
    <n v="333623"/>
  </r>
  <r>
    <n v="187"/>
    <x v="5"/>
    <s v="ThinkPad L13"/>
    <x v="2"/>
    <x v="1"/>
    <x v="1"/>
    <x v="11"/>
    <s v="Int"/>
    <x v="3"/>
    <s v="1920x1080"/>
    <x v="0"/>
    <x v="0"/>
    <n v="80903"/>
    <s v="16_80-85"/>
    <s v="8_80-90"/>
    <x v="5"/>
    <x v="2"/>
    <s v="Q1`21"/>
    <n v="15128861"/>
    <n v="203619"/>
  </r>
  <r>
    <n v="206"/>
    <x v="5"/>
    <s v="ThinkPad L13 Gen2"/>
    <x v="2"/>
    <x v="1"/>
    <x v="1"/>
    <x v="6"/>
    <s v="Int"/>
    <x v="3"/>
    <s v="1920x1080"/>
    <x v="0"/>
    <x v="0"/>
    <n v="73409"/>
    <s v="14_70-75"/>
    <s v="7_70-80"/>
    <x v="6"/>
    <x v="2"/>
    <s v="Q1`21"/>
    <n v="15122254"/>
    <n v="203530"/>
  </r>
  <r>
    <n v="42"/>
    <x v="5"/>
    <s v="ThinkPad L13 Yoga"/>
    <x v="2"/>
    <x v="1"/>
    <x v="1"/>
    <x v="11"/>
    <s v="Int"/>
    <x v="3"/>
    <s v="1920x1080"/>
    <x v="1"/>
    <x v="0"/>
    <n v="89554"/>
    <s v="17_85-90"/>
    <s v="8_80-90"/>
    <x v="5"/>
    <x v="2"/>
    <s v="Q1`21"/>
    <n v="3761268"/>
    <n v="50623"/>
  </r>
  <r>
    <n v="15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2"/>
    <s v="Q1`21"/>
    <n v="1701750"/>
    <n v="22904"/>
  </r>
  <r>
    <n v="2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2"/>
    <s v="Q1`21"/>
    <n v="192600"/>
    <n v="2592"/>
  </r>
  <r>
    <n v="265"/>
    <x v="5"/>
    <s v="ThinkPad L14 Gen1"/>
    <x v="2"/>
    <x v="1"/>
    <x v="1"/>
    <x v="11"/>
    <s v="Int"/>
    <x v="2"/>
    <s v="1920x1080"/>
    <x v="1"/>
    <x v="0"/>
    <n v="110927"/>
    <s v="22_110-115"/>
    <s v="11_110-120"/>
    <x v="5"/>
    <x v="2"/>
    <s v="Q1`21"/>
    <n v="29395655"/>
    <n v="395635"/>
  </r>
  <r>
    <n v="236"/>
    <x v="5"/>
    <s v="ThinkPad L15 AMD Gen1"/>
    <x v="0"/>
    <x v="1"/>
    <x v="0"/>
    <x v="7"/>
    <s v="Int"/>
    <x v="0"/>
    <s v="1920x1080"/>
    <x v="0"/>
    <x v="0"/>
    <n v="94123"/>
    <s v="18_90-95"/>
    <s v="9_90-100"/>
    <x v="5"/>
    <x v="2"/>
    <s v="Q1`21"/>
    <n v="22213028"/>
    <n v="298964"/>
  </r>
  <r>
    <n v="6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2"/>
    <s v="Q1`21"/>
    <n v="792894"/>
    <n v="10672"/>
  </r>
  <r>
    <n v="23"/>
    <x v="5"/>
    <s v="ThinkPad P1 Gen3"/>
    <x v="5"/>
    <x v="1"/>
    <x v="1"/>
    <x v="10"/>
    <s v="Int/Quadro T1000/P2000"/>
    <x v="0"/>
    <s v="1920x1080/3840x2160"/>
    <x v="0"/>
    <x v="0"/>
    <n v="258600"/>
    <s v="51_255-260"/>
    <s v="25_250-260"/>
    <x v="5"/>
    <x v="2"/>
    <s v="Q1`21"/>
    <n v="5947800"/>
    <n v="80051"/>
  </r>
  <r>
    <n v="21"/>
    <x v="5"/>
    <s v="ThinkPad P14s Gen1"/>
    <x v="5"/>
    <x v="1"/>
    <x v="1"/>
    <x v="11"/>
    <s v="Quadro P520"/>
    <x v="2"/>
    <s v="1920x1080"/>
    <x v="0"/>
    <x v="0"/>
    <n v="113649"/>
    <s v="22_110-115"/>
    <s v="11_110-120"/>
    <x v="5"/>
    <x v="2"/>
    <s v="Q1`21"/>
    <n v="2386629"/>
    <n v="32122"/>
  </r>
  <r>
    <n v="42"/>
    <x v="5"/>
    <s v="ThinkPad P15 Gen1"/>
    <x v="5"/>
    <x v="1"/>
    <x v="1"/>
    <x v="10"/>
    <s v="RTX3000/RTX4000"/>
    <x v="0"/>
    <s v="1920x1080/3840x2160"/>
    <x v="0"/>
    <x v="0"/>
    <n v="405142"/>
    <s v="81_405-410"/>
    <s v="40_400-410"/>
    <x v="5"/>
    <x v="2"/>
    <s v="Q1`21"/>
    <n v="17015964"/>
    <n v="229017"/>
  </r>
  <r>
    <n v="20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2"/>
    <s v="Q1`21"/>
    <n v="2877000"/>
    <n v="38721"/>
  </r>
  <r>
    <n v="1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2"/>
    <s v="Q1`21"/>
    <n v="1775310"/>
    <n v="23894"/>
  </r>
  <r>
    <n v="17"/>
    <x v="5"/>
    <s v="ThinkPad P17 Gen1"/>
    <x v="5"/>
    <x v="1"/>
    <x v="1"/>
    <x v="10"/>
    <s v="Quadro T2000/RTX5000"/>
    <x v="1"/>
    <s v="1920x1080/3840x2160"/>
    <x v="0"/>
    <x v="0"/>
    <n v="199340"/>
    <s v="39_195-200"/>
    <s v="19_190-200"/>
    <x v="5"/>
    <x v="2"/>
    <s v="Q1`21"/>
    <n v="3388780"/>
    <n v="45609"/>
  </r>
  <r>
    <n v="1"/>
    <x v="5"/>
    <s v="ThinkPad P53"/>
    <x v="5"/>
    <x v="1"/>
    <x v="1"/>
    <x v="9"/>
    <s v="Quadro T1000"/>
    <x v="0"/>
    <s v="1920x1080"/>
    <x v="0"/>
    <x v="0"/>
    <n v="208600"/>
    <s v="41_205-210"/>
    <s v="20_200-210"/>
    <x v="5"/>
    <x v="2"/>
    <s v="Q1`21"/>
    <n v="208600"/>
    <n v="2808"/>
  </r>
  <r>
    <n v="351"/>
    <x v="5"/>
    <s v="ThinkPad T14 AMD Gen1"/>
    <x v="2"/>
    <x v="1"/>
    <x v="0"/>
    <x v="7"/>
    <s v="Int"/>
    <x v="2"/>
    <s v="1920x1080"/>
    <x v="0"/>
    <x v="0"/>
    <n v="91897"/>
    <s v="18_90-95"/>
    <s v="9_90-100"/>
    <x v="5"/>
    <x v="2"/>
    <s v="Q1`21"/>
    <n v="32255847"/>
    <n v="434130"/>
  </r>
  <r>
    <n v="981"/>
    <x v="5"/>
    <s v="ThinkPad T14 Gen1"/>
    <x v="2"/>
    <x v="1"/>
    <x v="1"/>
    <x v="11"/>
    <s v="Int"/>
    <x v="2"/>
    <s v="1920x1080/3840x2160"/>
    <x v="0"/>
    <x v="0"/>
    <n v="107637"/>
    <s v="21_105-110"/>
    <s v="10_100-110"/>
    <x v="5"/>
    <x v="2"/>
    <s v="Q1`21"/>
    <n v="105591897"/>
    <n v="1421156"/>
  </r>
  <r>
    <n v="17"/>
    <x v="5"/>
    <s v="ThinkPad T14s AMD Gen1"/>
    <x v="2"/>
    <x v="1"/>
    <x v="0"/>
    <x v="7"/>
    <s v="Int"/>
    <x v="2"/>
    <s v="1920x1080"/>
    <x v="0"/>
    <x v="0"/>
    <n v="103499"/>
    <s v="20_100-105"/>
    <s v="10_100-110"/>
    <x v="5"/>
    <x v="2"/>
    <s v="Q1`21"/>
    <n v="1759483"/>
    <n v="23681"/>
  </r>
  <r>
    <n v="99"/>
    <x v="5"/>
    <s v="ThinkPad T14s Gen1"/>
    <x v="2"/>
    <x v="1"/>
    <x v="1"/>
    <x v="11"/>
    <s v="Int"/>
    <x v="2"/>
    <s v="1920x1080"/>
    <x v="0"/>
    <x v="0"/>
    <n v="121549"/>
    <s v="24_120-125"/>
    <s v="12_120-130"/>
    <x v="5"/>
    <x v="2"/>
    <s v="Q1`21"/>
    <n v="12033351"/>
    <n v="161956"/>
  </r>
  <r>
    <n v="558"/>
    <x v="5"/>
    <s v="ThinkPad T15 Gen1"/>
    <x v="1"/>
    <x v="1"/>
    <x v="1"/>
    <x v="11"/>
    <s v="Int/MX330"/>
    <x v="0"/>
    <s v="1920x1080"/>
    <x v="0"/>
    <x v="0"/>
    <n v="108462"/>
    <s v="21_105-110"/>
    <s v="10_100-110"/>
    <x v="5"/>
    <x v="2"/>
    <s v="Q1`21"/>
    <n v="60521796"/>
    <n v="814560"/>
  </r>
  <r>
    <n v="6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2"/>
    <s v="Q1`21"/>
    <n v="1708680"/>
    <n v="22997"/>
  </r>
  <r>
    <n v="9"/>
    <x v="5"/>
    <s v="ThinkPad T15p Gen1"/>
    <x v="1"/>
    <x v="1"/>
    <x v="1"/>
    <x v="10"/>
    <s v="Int/GTX1050"/>
    <x v="0"/>
    <s v="1920x1080/3840x2160"/>
    <x v="0"/>
    <x v="0"/>
    <n v="107957"/>
    <s v="21_105-110"/>
    <s v="10_100-110"/>
    <x v="5"/>
    <x v="2"/>
    <s v="Q1`21"/>
    <n v="971613"/>
    <n v="13077"/>
  </r>
  <r>
    <n v="1"/>
    <x v="5"/>
    <s v="ThinkPad T490"/>
    <x v="2"/>
    <x v="1"/>
    <x v="1"/>
    <x v="4"/>
    <s v="Int"/>
    <x v="2"/>
    <s v="1920x1080/2560x1440"/>
    <x v="0"/>
    <x v="0"/>
    <n v="96948"/>
    <s v="19_95-100"/>
    <s v="9_90-100"/>
    <x v="5"/>
    <x v="2"/>
    <s v="Q1`21"/>
    <n v="96948"/>
    <n v="1305"/>
  </r>
  <r>
    <n v="87"/>
    <x v="5"/>
    <s v="ThinkPad T495"/>
    <x v="2"/>
    <x v="1"/>
    <x v="0"/>
    <x v="1"/>
    <s v="Int"/>
    <x v="2"/>
    <s v="1920x1080"/>
    <x v="0"/>
    <x v="0"/>
    <n v="106823"/>
    <s v="21_105-110"/>
    <s v="10_100-110"/>
    <x v="5"/>
    <x v="2"/>
    <s v="Q1`21"/>
    <n v="9293601"/>
    <n v="125082"/>
  </r>
  <r>
    <n v="31"/>
    <x v="5"/>
    <s v="ThinkPad T590"/>
    <x v="1"/>
    <x v="1"/>
    <x v="1"/>
    <x v="4"/>
    <s v="Int/MX250"/>
    <x v="0"/>
    <s v="1920x1080"/>
    <x v="0"/>
    <x v="0"/>
    <n v="122050"/>
    <s v="24_120-125"/>
    <s v="12_120-130"/>
    <x v="5"/>
    <x v="2"/>
    <s v="Q1`21"/>
    <n v="3783550"/>
    <n v="50923"/>
  </r>
  <r>
    <n v="44"/>
    <x v="5"/>
    <s v="ThinkPad X1 Carbon Gen7"/>
    <x v="2"/>
    <x v="1"/>
    <x v="1"/>
    <x v="4"/>
    <s v="Int"/>
    <x v="2"/>
    <s v="1920x1080/2560x1440"/>
    <x v="0"/>
    <x v="0"/>
    <n v="135456"/>
    <s v="27_135-140"/>
    <s v="13_130-140"/>
    <x v="5"/>
    <x v="2"/>
    <s v="Q1`21"/>
    <n v="5960064"/>
    <n v="80216"/>
  </r>
  <r>
    <n v="264"/>
    <x v="5"/>
    <s v="ThinkPad X1 Carbon Gen8"/>
    <x v="2"/>
    <x v="1"/>
    <x v="1"/>
    <x v="11"/>
    <s v="Int"/>
    <x v="2"/>
    <s v="1920x1080/3840x2160"/>
    <x v="1"/>
    <x v="0"/>
    <n v="149660"/>
    <s v="29_145-150"/>
    <s v="14_140-150"/>
    <x v="5"/>
    <x v="2"/>
    <s v="Q1`21"/>
    <n v="39510240"/>
    <n v="531766"/>
  </r>
  <r>
    <n v="3"/>
    <x v="5"/>
    <s v="ThinkPad X1 Extreme Gen2"/>
    <x v="3"/>
    <x v="1"/>
    <x v="1"/>
    <x v="9"/>
    <s v="GTX1650"/>
    <x v="0"/>
    <s v="1920x1080"/>
    <x v="0"/>
    <x v="0"/>
    <n v="211000"/>
    <s v="42_210-215"/>
    <s v="21_210-220"/>
    <x v="5"/>
    <x v="2"/>
    <s v="Q1`21"/>
    <n v="633000"/>
    <n v="8520"/>
  </r>
  <r>
    <n v="6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2"/>
    <s v="Q1`21"/>
    <n v="1171878"/>
    <n v="15772"/>
  </r>
  <r>
    <n v="3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2"/>
    <s v="Q1`21"/>
    <n v="989970"/>
    <n v="13324"/>
  </r>
  <r>
    <n v="53"/>
    <x v="5"/>
    <s v="ThinkPad X1 Nano Gen1"/>
    <x v="2"/>
    <x v="1"/>
    <x v="1"/>
    <x v="6"/>
    <s v="Int"/>
    <x v="3"/>
    <s v="2160x1350"/>
    <x v="1"/>
    <x v="0"/>
    <n v="209000"/>
    <s v="41_205-210"/>
    <s v="20_200-210"/>
    <x v="5"/>
    <x v="2"/>
    <s v="Q1`21"/>
    <n v="11077000"/>
    <n v="149085"/>
  </r>
  <r>
    <n v="1"/>
    <x v="5"/>
    <s v="ThinkPad X1 Tablet Gen3"/>
    <x v="2"/>
    <x v="1"/>
    <x v="1"/>
    <x v="4"/>
    <s v="Int"/>
    <x v="3"/>
    <s v="3000x2000"/>
    <x v="1"/>
    <x v="0"/>
    <n v="134125"/>
    <s v="26_130-135"/>
    <s v="13_130-140"/>
    <x v="5"/>
    <x v="2"/>
    <s v="Q1`21"/>
    <n v="134125"/>
    <n v="1805"/>
  </r>
  <r>
    <n v="10"/>
    <x v="5"/>
    <s v="ThinkPad X1 Yoga 14 Gen4"/>
    <x v="2"/>
    <x v="1"/>
    <x v="1"/>
    <x v="4"/>
    <s v="Int"/>
    <x v="2"/>
    <s v="3840x2160/2560x1440"/>
    <x v="1"/>
    <x v="0"/>
    <n v="144242"/>
    <s v="28_140-145"/>
    <s v="14_140-150"/>
    <x v="5"/>
    <x v="2"/>
    <s v="Q1`21"/>
    <n v="1442420"/>
    <n v="19413"/>
  </r>
  <r>
    <n v="66"/>
    <x v="5"/>
    <s v="ThinkPad X1 Yoga 14 Gen5"/>
    <x v="2"/>
    <x v="1"/>
    <x v="1"/>
    <x v="11"/>
    <s v="Int"/>
    <x v="2"/>
    <s v="3840x2160/2560x1440"/>
    <x v="1"/>
    <x v="0"/>
    <n v="179573"/>
    <s v="35_175-180"/>
    <s v="17_170-180"/>
    <x v="5"/>
    <x v="2"/>
    <s v="Q1`21"/>
    <n v="11851818"/>
    <n v="159513"/>
  </r>
  <r>
    <n v="67"/>
    <x v="5"/>
    <s v="ThinkPad X13 AMD G1"/>
    <x v="2"/>
    <x v="1"/>
    <x v="0"/>
    <x v="7"/>
    <s v="Int"/>
    <x v="3"/>
    <s v="1920x1080"/>
    <x v="0"/>
    <x v="0"/>
    <n v="93393"/>
    <s v="18_90-95"/>
    <s v="9_90-100"/>
    <x v="5"/>
    <x v="2"/>
    <s v="Q1`21"/>
    <n v="6257331"/>
    <n v="84217"/>
  </r>
  <r>
    <n v="395"/>
    <x v="5"/>
    <s v="ThinkPad X13 G1"/>
    <x v="2"/>
    <x v="1"/>
    <x v="1"/>
    <x v="11"/>
    <s v="Int"/>
    <x v="3"/>
    <s v="1920x1080"/>
    <x v="0"/>
    <x v="0"/>
    <n v="111048"/>
    <s v="22_110-115"/>
    <s v="11_110-120"/>
    <x v="5"/>
    <x v="2"/>
    <s v="Q1`21"/>
    <n v="43863960"/>
    <n v="590363"/>
  </r>
  <r>
    <n v="50"/>
    <x v="5"/>
    <s v="ThinkPad X13 Yoga G1"/>
    <x v="2"/>
    <x v="1"/>
    <x v="1"/>
    <x v="11"/>
    <s v="Int"/>
    <x v="3"/>
    <s v="1920x1080"/>
    <x v="1"/>
    <x v="0"/>
    <n v="136783"/>
    <s v="27_135-140"/>
    <s v="13_130-140"/>
    <x v="5"/>
    <x v="2"/>
    <s v="Q1`21"/>
    <n v="6839150"/>
    <n v="92048"/>
  </r>
  <r>
    <n v="2"/>
    <x v="5"/>
    <s v="ThinkPad X390 Yoga"/>
    <x v="2"/>
    <x v="1"/>
    <x v="1"/>
    <x v="4"/>
    <s v="Int"/>
    <x v="3"/>
    <s v="1920x1080"/>
    <x v="1"/>
    <x v="0"/>
    <n v="107900"/>
    <s v="21_105-110"/>
    <s v="10_100-110"/>
    <x v="5"/>
    <x v="2"/>
    <s v="Q1`21"/>
    <n v="215800"/>
    <n v="2904"/>
  </r>
  <r>
    <n v="141"/>
    <x v="5"/>
    <s v="ThinkPad X395"/>
    <x v="2"/>
    <x v="1"/>
    <x v="0"/>
    <x v="1"/>
    <s v="Int"/>
    <x v="3"/>
    <s v="1920x1080"/>
    <x v="0"/>
    <x v="0"/>
    <n v="79990"/>
    <s v="15_75-80"/>
    <s v="7_70-80"/>
    <x v="6"/>
    <x v="2"/>
    <s v="Q1`21"/>
    <n v="11278590"/>
    <n v="151798"/>
  </r>
  <r>
    <n v="2"/>
    <x v="5"/>
    <s v="V130-15IGM"/>
    <x v="0"/>
    <x v="1"/>
    <x v="1"/>
    <x v="2"/>
    <s v="Int"/>
    <x v="0"/>
    <s v="1366x768"/>
    <x v="0"/>
    <x v="1"/>
    <n v="39900"/>
    <s v="7_35-40"/>
    <s v="3_30-40"/>
    <x v="3"/>
    <x v="2"/>
    <s v="Q1`21"/>
    <n v="79800"/>
    <n v="1074"/>
  </r>
  <r>
    <n v="597"/>
    <x v="5"/>
    <s v="V130-15IKB"/>
    <x v="0"/>
    <x v="1"/>
    <x v="1"/>
    <x v="3"/>
    <s v="Int"/>
    <x v="0"/>
    <s v="1920x1080"/>
    <x v="0"/>
    <x v="0"/>
    <n v="45457"/>
    <s v="9_45-50"/>
    <s v="4_40-50"/>
    <x v="1"/>
    <x v="2"/>
    <s v="Q1`21"/>
    <n v="27137829"/>
    <n v="365247"/>
  </r>
  <r>
    <n v="928"/>
    <x v="5"/>
    <s v="V14-ADA"/>
    <x v="2"/>
    <x v="1"/>
    <x v="0"/>
    <x v="1"/>
    <s v="Int"/>
    <x v="2"/>
    <s v="1920x1080"/>
    <x v="0"/>
    <x v="0"/>
    <n v="42032"/>
    <s v="8_40-45"/>
    <s v="4_40-50"/>
    <x v="1"/>
    <x v="2"/>
    <s v="Q1`21"/>
    <n v="39005696"/>
    <n v="524976"/>
  </r>
  <r>
    <n v="955"/>
    <x v="5"/>
    <s v="V14-IGL"/>
    <x v="2"/>
    <x v="1"/>
    <x v="1"/>
    <x v="2"/>
    <s v="Int"/>
    <x v="2"/>
    <s v="1920x1080"/>
    <x v="0"/>
    <x v="1"/>
    <n v="28434"/>
    <s v="5_25-30"/>
    <s v="2_20-30"/>
    <x v="0"/>
    <x v="2"/>
    <s v="Q1`21"/>
    <n v="27154470"/>
    <n v="365471"/>
  </r>
  <r>
    <n v="35"/>
    <x v="5"/>
    <s v="V14-IIL"/>
    <x v="2"/>
    <x v="1"/>
    <x v="1"/>
    <x v="5"/>
    <s v="Int"/>
    <x v="2"/>
    <s v="1920x1080"/>
    <x v="0"/>
    <x v="0"/>
    <n v="50241"/>
    <s v="10_50-55"/>
    <s v="5_50-60"/>
    <x v="2"/>
    <x v="2"/>
    <s v="Q1`21"/>
    <n v="1758435"/>
    <n v="23667"/>
  </r>
  <r>
    <n v="2195"/>
    <x v="5"/>
    <s v="V155-15API"/>
    <x v="0"/>
    <x v="1"/>
    <x v="0"/>
    <x v="1"/>
    <s v="Int"/>
    <x v="0"/>
    <s v="1920x1080"/>
    <x v="0"/>
    <x v="0"/>
    <n v="45985"/>
    <s v="9_45-50"/>
    <s v="4_40-50"/>
    <x v="1"/>
    <x v="2"/>
    <s v="Q1`21"/>
    <n v="100937075"/>
    <n v="1358507"/>
  </r>
  <r>
    <n v="793"/>
    <x v="5"/>
    <s v="V15-ADA"/>
    <x v="0"/>
    <x v="1"/>
    <x v="0"/>
    <x v="1"/>
    <s v="Int"/>
    <x v="0"/>
    <s v="1920x1080"/>
    <x v="0"/>
    <x v="0"/>
    <n v="45881"/>
    <s v="9_45-50"/>
    <s v="4_40-50"/>
    <x v="1"/>
    <x v="2"/>
    <s v="Q1`21"/>
    <n v="36383633"/>
    <n v="489686"/>
  </r>
  <r>
    <n v="1645"/>
    <x v="5"/>
    <s v="V15-IIL"/>
    <x v="0"/>
    <x v="1"/>
    <x v="1"/>
    <x v="5"/>
    <s v="Int"/>
    <x v="0"/>
    <s v="1920x1080"/>
    <x v="0"/>
    <x v="0"/>
    <n v="56274"/>
    <s v="11_55-60"/>
    <s v="5_50-60"/>
    <x v="2"/>
    <x v="2"/>
    <s v="Q1`21"/>
    <n v="92570730"/>
    <n v="1245905"/>
  </r>
  <r>
    <n v="381"/>
    <x v="5"/>
    <s v="V17-IIL"/>
    <x v="1"/>
    <x v="1"/>
    <x v="1"/>
    <x v="5"/>
    <s v="Int/MX330"/>
    <x v="1"/>
    <s v="1920x1080"/>
    <x v="0"/>
    <x v="0"/>
    <n v="74731"/>
    <s v="14_70-75"/>
    <s v="7_70-80"/>
    <x v="6"/>
    <x v="2"/>
    <s v="Q1`21"/>
    <n v="28472511"/>
    <n v="383210"/>
  </r>
  <r>
    <n v="28"/>
    <x v="5"/>
    <s v="V340-17IWL"/>
    <x v="0"/>
    <x v="1"/>
    <x v="1"/>
    <x v="4"/>
    <s v="Int"/>
    <x v="1"/>
    <s v="1920x1080"/>
    <x v="0"/>
    <x v="0"/>
    <n v="91925"/>
    <s v="18_90-95"/>
    <s v="9_90-100"/>
    <x v="5"/>
    <x v="2"/>
    <s v="Q1`21"/>
    <n v="2573900"/>
    <n v="34642"/>
  </r>
  <r>
    <n v="17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2"/>
    <s v="Q1`21"/>
    <n v="6532200"/>
    <n v="87917"/>
  </r>
  <r>
    <n v="108"/>
    <x v="5"/>
    <s v="Yoga 7 14ITL05"/>
    <x v="2"/>
    <x v="0"/>
    <x v="1"/>
    <x v="6"/>
    <s v="Int"/>
    <x v="2"/>
    <s v="1920x1080"/>
    <x v="1"/>
    <x v="0"/>
    <n v="99790"/>
    <s v="19_95-100"/>
    <s v="9_90-100"/>
    <x v="5"/>
    <x v="2"/>
    <s v="Q1`21"/>
    <n v="10777320"/>
    <n v="145051"/>
  </r>
  <r>
    <n v="81"/>
    <x v="5"/>
    <s v="Yoga 7i 15ITL5"/>
    <x v="0"/>
    <x v="0"/>
    <x v="1"/>
    <x v="6"/>
    <s v="Int"/>
    <x v="0"/>
    <s v="1920x1080"/>
    <x v="1"/>
    <x v="0"/>
    <n v="94009"/>
    <s v="18_90-95"/>
    <s v="9_90-100"/>
    <x v="5"/>
    <x v="2"/>
    <s v="Q1`21"/>
    <n v="7614729"/>
    <n v="102486"/>
  </r>
  <r>
    <n v="9"/>
    <x v="5"/>
    <s v="Yoga 9 15IMH5"/>
    <x v="3"/>
    <x v="0"/>
    <x v="1"/>
    <x v="10"/>
    <s v="GTX1650"/>
    <x v="0"/>
    <s v="1920x1080"/>
    <x v="1"/>
    <x v="0"/>
    <n v="186492"/>
    <s v="37_185-190"/>
    <s v="18_180-190"/>
    <x v="5"/>
    <x v="2"/>
    <s v="Q1`21"/>
    <n v="1678428"/>
    <n v="22590"/>
  </r>
  <r>
    <n v="24"/>
    <x v="5"/>
    <s v="Yoga 9i 14ITL5"/>
    <x v="2"/>
    <x v="0"/>
    <x v="1"/>
    <x v="6"/>
    <s v="Int"/>
    <x v="2"/>
    <s v="3840x2160"/>
    <x v="1"/>
    <x v="0"/>
    <n v="166925"/>
    <s v="33_165-170"/>
    <s v="16_160-170"/>
    <x v="5"/>
    <x v="2"/>
    <s v="Q1`21"/>
    <n v="4006200"/>
    <n v="53919"/>
  </r>
  <r>
    <n v="2"/>
    <x v="5"/>
    <s v="Yoga C930-13IKB"/>
    <x v="2"/>
    <x v="0"/>
    <x v="1"/>
    <x v="15"/>
    <s v="Int"/>
    <x v="2"/>
    <s v="1920x1080"/>
    <x v="1"/>
    <x v="0"/>
    <n v="63990"/>
    <s v="12_60-65"/>
    <s v="6_60-70"/>
    <x v="4"/>
    <x v="2"/>
    <s v="Q1`21"/>
    <n v="127980"/>
    <n v="1722"/>
  </r>
  <r>
    <n v="2"/>
    <x v="5"/>
    <s v="Yoga C940-15IRH"/>
    <x v="3"/>
    <x v="0"/>
    <x v="1"/>
    <x v="9"/>
    <s v="GTX1650"/>
    <x v="0"/>
    <s v="1920x1080/3840x2160"/>
    <x v="1"/>
    <x v="0"/>
    <n v="186614"/>
    <s v="37_185-190"/>
    <s v="18_180-190"/>
    <x v="5"/>
    <x v="2"/>
    <s v="Q1`21"/>
    <n v="373228"/>
    <n v="5023"/>
  </r>
  <r>
    <n v="5"/>
    <x v="5"/>
    <s v="Yoga S740-15IRH"/>
    <x v="3"/>
    <x v="0"/>
    <x v="1"/>
    <x v="9"/>
    <s v="GTX1650"/>
    <x v="0"/>
    <s v="1920x1080"/>
    <x v="1"/>
    <x v="0"/>
    <n v="108152"/>
    <s v="21_105-110"/>
    <s v="10_100-110"/>
    <x v="5"/>
    <x v="2"/>
    <s v="Q1`21"/>
    <n v="540760"/>
    <n v="7278"/>
  </r>
  <r>
    <n v="5"/>
    <x v="5"/>
    <s v="Yoga S940-14IIL"/>
    <x v="2"/>
    <x v="0"/>
    <x v="1"/>
    <x v="5"/>
    <s v="Int"/>
    <x v="2"/>
    <s v="1920x1080"/>
    <x v="1"/>
    <x v="0"/>
    <n v="130833"/>
    <s v="26_130-135"/>
    <s v="13_130-140"/>
    <x v="5"/>
    <x v="2"/>
    <s v="Q1`21"/>
    <n v="654165"/>
    <n v="8804"/>
  </r>
  <r>
    <n v="795"/>
    <x v="5"/>
    <s v="Yoga Slim 7 14ARE05"/>
    <x v="2"/>
    <x v="0"/>
    <x v="0"/>
    <x v="7"/>
    <s v="Int"/>
    <x v="2"/>
    <s v="1920x1080"/>
    <x v="1"/>
    <x v="0"/>
    <n v="88994"/>
    <s v="17_85-90"/>
    <s v="8_80-90"/>
    <x v="5"/>
    <x v="2"/>
    <s v="Q1`21"/>
    <n v="70750230"/>
    <n v="952224"/>
  </r>
  <r>
    <n v="55"/>
    <x v="5"/>
    <s v="Yoga Slim 7 14IIL05"/>
    <x v="2"/>
    <x v="0"/>
    <x v="1"/>
    <x v="5"/>
    <s v="Int"/>
    <x v="2"/>
    <s v="1920x1080"/>
    <x v="1"/>
    <x v="0"/>
    <n v="82223"/>
    <s v="16_80-85"/>
    <s v="8_80-90"/>
    <x v="5"/>
    <x v="2"/>
    <s v="Q1`21"/>
    <n v="4522265"/>
    <n v="60865"/>
  </r>
  <r>
    <n v="298"/>
    <x v="5"/>
    <s v="Yoga Slim 7 14ITL05"/>
    <x v="2"/>
    <x v="0"/>
    <x v="1"/>
    <x v="6"/>
    <s v="Int"/>
    <x v="2"/>
    <s v="1920x1080"/>
    <x v="1"/>
    <x v="0"/>
    <n v="92753"/>
    <s v="18_90-95"/>
    <s v="9_90-100"/>
    <x v="5"/>
    <x v="2"/>
    <s v="Q1`21"/>
    <n v="27640394"/>
    <n v="372011"/>
  </r>
  <r>
    <n v="45"/>
    <x v="5"/>
    <s v="Yoga Slim 7 15IIL05"/>
    <x v="0"/>
    <x v="0"/>
    <x v="1"/>
    <x v="5"/>
    <s v="Int"/>
    <x v="0"/>
    <s v="1920x1080"/>
    <x v="1"/>
    <x v="0"/>
    <n v="68345"/>
    <s v="13_65-70"/>
    <s v="6_60-70"/>
    <x v="4"/>
    <x v="2"/>
    <s v="Q1`21"/>
    <n v="3075525"/>
    <n v="41393"/>
  </r>
  <r>
    <n v="51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2"/>
    <s v="Q1`21"/>
    <n v="6374490"/>
    <n v="85794"/>
  </r>
  <r>
    <n v="63"/>
    <x v="5"/>
    <s v="Yoga Slim 7 15ITL05"/>
    <x v="0"/>
    <x v="0"/>
    <x v="1"/>
    <x v="6"/>
    <s v="Int"/>
    <x v="0"/>
    <s v="1920x1080"/>
    <x v="1"/>
    <x v="0"/>
    <n v="91699"/>
    <s v="18_90-95"/>
    <s v="9_90-100"/>
    <x v="5"/>
    <x v="2"/>
    <s v="Q1`21"/>
    <n v="5777037"/>
    <n v="77753"/>
  </r>
  <r>
    <n v="11"/>
    <x v="5"/>
    <s v="Yoga Slim 9 14ITL5"/>
    <x v="2"/>
    <x v="0"/>
    <x v="1"/>
    <x v="6"/>
    <s v="Int"/>
    <x v="2"/>
    <s v="1920x1080/3840x2160"/>
    <x v="1"/>
    <x v="0"/>
    <n v="193650"/>
    <s v="38_190-195"/>
    <s v="19_190-200"/>
    <x v="5"/>
    <x v="2"/>
    <s v="Q1`21"/>
    <n v="2130150"/>
    <n v="28670"/>
  </r>
  <r>
    <n v="13"/>
    <x v="6"/>
    <s v="Alpha 15 A4D"/>
    <x v="3"/>
    <x v="0"/>
    <x v="0"/>
    <x v="7"/>
    <s v="RX 5600M"/>
    <x v="0"/>
    <s v="1920x1080"/>
    <x v="0"/>
    <x v="0"/>
    <n v="105940"/>
    <s v="21_105-110"/>
    <s v="10_100-110"/>
    <x v="5"/>
    <x v="2"/>
    <s v="Q1`21"/>
    <n v="1377220"/>
    <n v="18536"/>
  </r>
  <r>
    <n v="58"/>
    <x v="6"/>
    <s v="Bravo 15 A4D"/>
    <x v="3"/>
    <x v="0"/>
    <x v="0"/>
    <x v="7"/>
    <s v="RX 5500"/>
    <x v="0"/>
    <s v="3840x2160"/>
    <x v="0"/>
    <x v="0"/>
    <n v="79235"/>
    <s v="15_75-80"/>
    <s v="7_70-80"/>
    <x v="6"/>
    <x v="2"/>
    <s v="Q1`21"/>
    <n v="4595630"/>
    <n v="61852"/>
  </r>
  <r>
    <n v="17"/>
    <x v="6"/>
    <s v="Creator 15 A10S"/>
    <x v="3"/>
    <x v="0"/>
    <x v="1"/>
    <x v="10"/>
    <s v="RTX2070/RTX2080"/>
    <x v="0"/>
    <s v="1920x1080"/>
    <x v="0"/>
    <x v="0"/>
    <n v="190881"/>
    <s v="38_190-195"/>
    <s v="19_190-200"/>
    <x v="5"/>
    <x v="2"/>
    <s v="Q1`21"/>
    <n v="3244977"/>
    <n v="43674"/>
  </r>
  <r>
    <n v="30"/>
    <x v="6"/>
    <s v="Creator 15 A10U"/>
    <x v="3"/>
    <x v="0"/>
    <x v="1"/>
    <x v="10"/>
    <s v="RTX3060/RTX3070/RTX3080"/>
    <x v="0"/>
    <s v="1920x1080/3840x2160"/>
    <x v="0"/>
    <x v="0"/>
    <n v="233892"/>
    <s v="46_230-235"/>
    <s v="23_230-240"/>
    <x v="5"/>
    <x v="2"/>
    <s v="Q1`21"/>
    <n v="7016760"/>
    <n v="94438"/>
  </r>
  <r>
    <n v="5"/>
    <x v="6"/>
    <s v="Creator 15M A10S"/>
    <x v="3"/>
    <x v="0"/>
    <x v="1"/>
    <x v="10"/>
    <s v="GTX1660/RTX2060"/>
    <x v="0"/>
    <s v="1920x1080"/>
    <x v="0"/>
    <x v="0"/>
    <n v="120785"/>
    <s v="24_120-125"/>
    <s v="12_120-130"/>
    <x v="5"/>
    <x v="2"/>
    <s v="Q1`21"/>
    <n v="603925"/>
    <n v="8128"/>
  </r>
  <r>
    <n v="3"/>
    <x v="6"/>
    <s v="Creator 17 A10S"/>
    <x v="3"/>
    <x v="0"/>
    <x v="1"/>
    <x v="10"/>
    <s v="RTX2070/RTX2080"/>
    <x v="1"/>
    <s v="1920x1080/3840x2160"/>
    <x v="0"/>
    <x v="0"/>
    <n v="283012"/>
    <s v="56_280-285"/>
    <s v="28_280-290"/>
    <x v="5"/>
    <x v="2"/>
    <s v="Q1`21"/>
    <n v="849036"/>
    <n v="11427"/>
  </r>
  <r>
    <n v="5"/>
    <x v="6"/>
    <s v="Creator 17M A10S"/>
    <x v="3"/>
    <x v="0"/>
    <x v="1"/>
    <x v="10"/>
    <s v="GTX1660/RTX2060/RTX2070"/>
    <x v="1"/>
    <s v="1920x1080/3840x2160"/>
    <x v="0"/>
    <x v="0"/>
    <n v="161004"/>
    <s v="32_160-165"/>
    <s v="16_160-170"/>
    <x v="5"/>
    <x v="2"/>
    <s v="Q1`21"/>
    <n v="805020"/>
    <n v="10835"/>
  </r>
  <r>
    <n v="293"/>
    <x v="6"/>
    <s v="Modern 14 B10M"/>
    <x v="2"/>
    <x v="0"/>
    <x v="1"/>
    <x v="11"/>
    <s v="Int"/>
    <x v="2"/>
    <s v="1920x1080"/>
    <x v="0"/>
    <x v="0"/>
    <n v="60756"/>
    <s v="12_60-65"/>
    <s v="6_60-70"/>
    <x v="4"/>
    <x v="2"/>
    <s v="Q1`21"/>
    <n v="17801508"/>
    <n v="239590"/>
  </r>
  <r>
    <n v="1"/>
    <x v="6"/>
    <s v="Modern 14 B10R"/>
    <x v="2"/>
    <x v="0"/>
    <x v="1"/>
    <x v="11"/>
    <s v="Int/MX330"/>
    <x v="2"/>
    <s v="1920x1080"/>
    <x v="0"/>
    <x v="0"/>
    <n v="77791"/>
    <s v="15_75-80"/>
    <s v="7_70-80"/>
    <x v="6"/>
    <x v="2"/>
    <s v="Q1`21"/>
    <n v="77791"/>
    <n v="1047"/>
  </r>
  <r>
    <n v="34"/>
    <x v="6"/>
    <s v="Modern 14 B11M"/>
    <x v="2"/>
    <x v="0"/>
    <x v="1"/>
    <x v="11"/>
    <s v="Int"/>
    <x v="2"/>
    <s v="1920x1080"/>
    <x v="0"/>
    <x v="0"/>
    <n v="72428"/>
    <s v="14_70-75"/>
    <s v="7_70-80"/>
    <x v="6"/>
    <x v="2"/>
    <s v="Q1`21"/>
    <n v="2462552"/>
    <n v="33143"/>
  </r>
  <r>
    <n v="4"/>
    <x v="6"/>
    <s v="Modern 14 B4M"/>
    <x v="2"/>
    <x v="0"/>
    <x v="0"/>
    <x v="7"/>
    <s v="Int"/>
    <x v="2"/>
    <s v="1920x1080"/>
    <x v="0"/>
    <x v="0"/>
    <n v="52964"/>
    <s v="10_50-55"/>
    <s v="5_50-60"/>
    <x v="2"/>
    <x v="2"/>
    <s v="Q1`21"/>
    <n v="211856"/>
    <n v="2851"/>
  </r>
  <r>
    <n v="16"/>
    <x v="6"/>
    <s v="Modern 15 A11S"/>
    <x v="1"/>
    <x v="0"/>
    <x v="1"/>
    <x v="6"/>
    <s v="MX450"/>
    <x v="0"/>
    <s v="1920x1080"/>
    <x v="0"/>
    <x v="0"/>
    <n v="78961"/>
    <s v="15_75-80"/>
    <s v="7_70-80"/>
    <x v="6"/>
    <x v="2"/>
    <s v="Q1`21"/>
    <n v="1263376"/>
    <n v="17004"/>
  </r>
  <r>
    <n v="5"/>
    <x v="6"/>
    <s v="MSI GE66CML"/>
    <x v="3"/>
    <x v="0"/>
    <x v="1"/>
    <x v="10"/>
    <s v="RTX2070/RTX2080"/>
    <x v="0"/>
    <s v="1920x1080"/>
    <x v="0"/>
    <x v="0"/>
    <n v="168400"/>
    <s v="33_165-170"/>
    <s v="16_160-170"/>
    <x v="5"/>
    <x v="2"/>
    <s v="Q1`21"/>
    <n v="842000"/>
    <n v="11332"/>
  </r>
  <r>
    <n v="23"/>
    <x v="6"/>
    <s v="MSI GE66CML 10U"/>
    <x v="3"/>
    <x v="0"/>
    <x v="1"/>
    <x v="10"/>
    <s v="RTX3070/RTX3080"/>
    <x v="0"/>
    <s v="1920x1080"/>
    <x v="0"/>
    <x v="0"/>
    <n v="240867"/>
    <s v="48_240-245"/>
    <s v="24_240-250"/>
    <x v="5"/>
    <x v="2"/>
    <s v="Q1`21"/>
    <n v="5539941"/>
    <n v="74562"/>
  </r>
  <r>
    <n v="66"/>
    <x v="6"/>
    <s v="MSI GE76CML 10U"/>
    <x v="3"/>
    <x v="0"/>
    <x v="1"/>
    <x v="10"/>
    <s v="RTX3080"/>
    <x v="1"/>
    <s v="1920x1080"/>
    <x v="0"/>
    <x v="0"/>
    <n v="296561"/>
    <s v="59_295-300"/>
    <s v="29_290-300"/>
    <x v="5"/>
    <x v="2"/>
    <s v="Q1`21"/>
    <n v="19573026"/>
    <n v="263432"/>
  </r>
  <r>
    <n v="3031"/>
    <x v="6"/>
    <s v="MSI GF63C"/>
    <x v="3"/>
    <x v="0"/>
    <x v="1"/>
    <x v="9"/>
    <s v="GTX1050/GTX1050 Ti"/>
    <x v="0"/>
    <s v="1920x1080"/>
    <x v="0"/>
    <x v="0"/>
    <n v="69920"/>
    <s v="13_65-70"/>
    <s v="6_60-70"/>
    <x v="4"/>
    <x v="2"/>
    <s v="Q1`21"/>
    <n v="211927520"/>
    <n v="2852322"/>
  </r>
  <r>
    <n v="1070"/>
    <x v="6"/>
    <s v="MSI GF65C"/>
    <x v="3"/>
    <x v="0"/>
    <x v="1"/>
    <x v="9"/>
    <s v="RTX2060"/>
    <x v="0"/>
    <s v="1920x1080"/>
    <x v="0"/>
    <x v="0"/>
    <n v="85694"/>
    <s v="17_85-90"/>
    <s v="8_80-90"/>
    <x v="5"/>
    <x v="2"/>
    <s v="Q1`21"/>
    <n v="91692580"/>
    <n v="1234086"/>
  </r>
  <r>
    <n v="685"/>
    <x v="6"/>
    <s v="MSI GF65CML 10U"/>
    <x v="3"/>
    <x v="0"/>
    <x v="1"/>
    <x v="10"/>
    <s v="RTX3060"/>
    <x v="0"/>
    <s v="1920x1080"/>
    <x v="0"/>
    <x v="0"/>
    <n v="113995"/>
    <s v="22_110-115"/>
    <s v="11_110-120"/>
    <x v="5"/>
    <x v="2"/>
    <s v="Q1`21"/>
    <n v="78086575"/>
    <n v="1050963"/>
  </r>
  <r>
    <n v="947"/>
    <x v="6"/>
    <s v="MSI GF75C"/>
    <x v="3"/>
    <x v="0"/>
    <x v="1"/>
    <x v="9"/>
    <s v="GTX1050"/>
    <x v="1"/>
    <s v="1920x1080"/>
    <x v="0"/>
    <x v="0"/>
    <n v="80938"/>
    <s v="16_80-85"/>
    <s v="8_80-90"/>
    <x v="5"/>
    <x v="2"/>
    <s v="Q1`21"/>
    <n v="76648286"/>
    <n v="1031605"/>
  </r>
  <r>
    <n v="204"/>
    <x v="6"/>
    <s v="MSI GL65CML"/>
    <x v="3"/>
    <x v="0"/>
    <x v="1"/>
    <x v="10"/>
    <s v="GTX1650/GTX1660"/>
    <x v="0"/>
    <s v="1920x1080"/>
    <x v="0"/>
    <x v="0"/>
    <n v="84032"/>
    <s v="16_80-85"/>
    <s v="8_80-90"/>
    <x v="5"/>
    <x v="2"/>
    <s v="Q1`21"/>
    <n v="17142528"/>
    <n v="230720"/>
  </r>
  <r>
    <n v="53"/>
    <x v="6"/>
    <s v="MSI GL75C"/>
    <x v="3"/>
    <x v="0"/>
    <x v="1"/>
    <x v="9"/>
    <s v="GTX1650/GTX1660/RTX2060"/>
    <x v="1"/>
    <s v="1920x1080"/>
    <x v="0"/>
    <x v="0"/>
    <n v="90174"/>
    <s v="18_90-95"/>
    <s v="9_90-100"/>
    <x v="5"/>
    <x v="2"/>
    <s v="Q1`21"/>
    <n v="4779222"/>
    <n v="64323"/>
  </r>
  <r>
    <n v="450"/>
    <x v="6"/>
    <s v="MSI GL75CML"/>
    <x v="3"/>
    <x v="0"/>
    <x v="1"/>
    <x v="11"/>
    <s v="GTX1650/GTX1660"/>
    <x v="1"/>
    <s v="1920x1080"/>
    <x v="0"/>
    <x v="0"/>
    <n v="90224"/>
    <s v="18_90-95"/>
    <s v="9_90-100"/>
    <x v="5"/>
    <x v="2"/>
    <s v="Q1`21"/>
    <n v="40600800"/>
    <n v="546444"/>
  </r>
  <r>
    <n v="23"/>
    <x v="6"/>
    <s v="MSI GP65CML"/>
    <x v="3"/>
    <x v="0"/>
    <x v="1"/>
    <x v="10"/>
    <s v="RTX2070"/>
    <x v="0"/>
    <s v="1920x1080"/>
    <x v="0"/>
    <x v="0"/>
    <n v="134974"/>
    <s v="26_130-135"/>
    <s v="13_130-140"/>
    <x v="5"/>
    <x v="2"/>
    <s v="Q1`21"/>
    <n v="3104402"/>
    <n v="41782"/>
  </r>
  <r>
    <n v="10"/>
    <x v="6"/>
    <s v="MSI GP75CML"/>
    <x v="3"/>
    <x v="0"/>
    <x v="1"/>
    <x v="10"/>
    <s v="RTX2070"/>
    <x v="1"/>
    <s v="1920x1080"/>
    <x v="0"/>
    <x v="0"/>
    <n v="147927"/>
    <s v="29_145-150"/>
    <s v="14_140-150"/>
    <x v="5"/>
    <x v="2"/>
    <s v="Q1`21"/>
    <n v="1479270"/>
    <n v="19909"/>
  </r>
  <r>
    <n v="22"/>
    <x v="6"/>
    <s v="MSI GP76CML 10U"/>
    <x v="3"/>
    <x v="0"/>
    <x v="1"/>
    <x v="10"/>
    <s v="RTX3060/RTX3070"/>
    <x v="1"/>
    <s v="1920x1080"/>
    <x v="0"/>
    <x v="0"/>
    <n v="159930"/>
    <s v="31_155-160"/>
    <s v="15_150-160"/>
    <x v="5"/>
    <x v="2"/>
    <s v="Q1`21"/>
    <n v="3518460"/>
    <n v="47355"/>
  </r>
  <r>
    <n v="10"/>
    <x v="6"/>
    <s v="MSI GS66CML"/>
    <x v="3"/>
    <x v="0"/>
    <x v="1"/>
    <x v="10"/>
    <s v="RTX2070"/>
    <x v="0"/>
    <s v="1920x1080"/>
    <x v="0"/>
    <x v="0"/>
    <n v="189996"/>
    <s v="37_185-190"/>
    <s v="18_180-190"/>
    <x v="5"/>
    <x v="2"/>
    <s v="Q1`21"/>
    <n v="1899960"/>
    <n v="25571"/>
  </r>
  <r>
    <n v="55"/>
    <x v="6"/>
    <s v="MSI GS66CML 10U"/>
    <x v="3"/>
    <x v="0"/>
    <x v="1"/>
    <x v="10"/>
    <s v="RTX3060"/>
    <x v="0"/>
    <s v="1920x1080"/>
    <x v="0"/>
    <x v="0"/>
    <n v="250623"/>
    <s v="50_250-255"/>
    <s v="25_250-260"/>
    <x v="5"/>
    <x v="2"/>
    <s v="Q1`21"/>
    <n v="13784265"/>
    <n v="185522"/>
  </r>
  <r>
    <n v="3"/>
    <x v="6"/>
    <s v="MSI GS75CML"/>
    <x v="3"/>
    <x v="0"/>
    <x v="1"/>
    <x v="10"/>
    <s v="RTX2070/RTX2080"/>
    <x v="1"/>
    <s v="1920x1080"/>
    <x v="0"/>
    <x v="0"/>
    <n v="195403"/>
    <s v="39_195-200"/>
    <s v="19_190-200"/>
    <x v="5"/>
    <x v="2"/>
    <s v="Q1`21"/>
    <n v="586209"/>
    <n v="7890"/>
  </r>
  <r>
    <n v="3"/>
    <x v="6"/>
    <s v="MSI WF65 10T"/>
    <x v="5"/>
    <x v="0"/>
    <x v="1"/>
    <x v="10"/>
    <s v="Quadro P620/T1000"/>
    <x v="0"/>
    <s v="1920x1080"/>
    <x v="0"/>
    <x v="0"/>
    <n v="140224"/>
    <s v="28_140-145"/>
    <s v="14_140-150"/>
    <x v="5"/>
    <x v="2"/>
    <s v="Q1`21"/>
    <n v="420672"/>
    <n v="5662"/>
  </r>
  <r>
    <n v="8"/>
    <x v="6"/>
    <s v="MSI WF75 10T"/>
    <x v="5"/>
    <x v="0"/>
    <x v="1"/>
    <x v="10"/>
    <s v="Quadro T1000/RTX3000"/>
    <x v="1"/>
    <s v="1920x1080"/>
    <x v="0"/>
    <x v="0"/>
    <n v="180390"/>
    <s v="36_180-185"/>
    <s v="18_180-190"/>
    <x v="5"/>
    <x v="2"/>
    <s v="Q1`21"/>
    <n v="1443120"/>
    <n v="19423"/>
  </r>
  <r>
    <n v="5"/>
    <x v="6"/>
    <s v="MSI WS66"/>
    <x v="5"/>
    <x v="1"/>
    <x v="1"/>
    <x v="10"/>
    <s v="RTX3000/RTX5000"/>
    <x v="0"/>
    <s v="1920x1080/3840x2160 "/>
    <x v="0"/>
    <x v="0"/>
    <n v="260000"/>
    <s v="52_260-265"/>
    <s v="26_260-270"/>
    <x v="5"/>
    <x v="2"/>
    <s v="Q1`21"/>
    <n v="1300000"/>
    <n v="17497"/>
  </r>
  <r>
    <n v="59"/>
    <x v="6"/>
    <s v="Prestige 14 A10SC"/>
    <x v="2"/>
    <x v="0"/>
    <x v="1"/>
    <x v="11"/>
    <s v="GTX1650"/>
    <x v="2"/>
    <s v="1920x1080"/>
    <x v="0"/>
    <x v="0"/>
    <n v="101438"/>
    <s v="20_100-105"/>
    <s v="10_100-110"/>
    <x v="5"/>
    <x v="2"/>
    <s v="Q1`21"/>
    <n v="5984842"/>
    <n v="80550"/>
  </r>
  <r>
    <n v="27"/>
    <x v="6"/>
    <s v="Prestige 14 A11SC"/>
    <x v="2"/>
    <x v="0"/>
    <x v="1"/>
    <x v="6"/>
    <s v="GTX1650"/>
    <x v="2"/>
    <s v="1920x1080"/>
    <x v="0"/>
    <x v="0"/>
    <n v="122047"/>
    <s v="24_120-125"/>
    <s v="12_120-130"/>
    <x v="5"/>
    <x v="2"/>
    <s v="Q1`21"/>
    <n v="3295269"/>
    <n v="44351"/>
  </r>
  <r>
    <n v="5"/>
    <x v="6"/>
    <s v="Prestige 15 A10SC"/>
    <x v="3"/>
    <x v="0"/>
    <x v="1"/>
    <x v="11"/>
    <s v="GTX1650"/>
    <x v="0"/>
    <s v="1920x1080"/>
    <x v="0"/>
    <x v="0"/>
    <n v="96206"/>
    <s v="19_95-100"/>
    <s v="9_90-100"/>
    <x v="5"/>
    <x v="2"/>
    <s v="Q1`21"/>
    <n v="481030"/>
    <n v="6474"/>
  </r>
  <r>
    <n v="37"/>
    <x v="6"/>
    <s v="Prestige 15 A11SC"/>
    <x v="3"/>
    <x v="0"/>
    <x v="1"/>
    <x v="6"/>
    <s v="GTX1650"/>
    <x v="0"/>
    <s v="1920x1080"/>
    <x v="0"/>
    <x v="0"/>
    <n v="120579"/>
    <s v="24_120-125"/>
    <s v="12_120-130"/>
    <x v="5"/>
    <x v="2"/>
    <s v="Q1`21"/>
    <n v="4461423"/>
    <n v="60046"/>
  </r>
  <r>
    <n v="54"/>
    <x v="6"/>
    <s v="Stealth 15M A11S"/>
    <x v="3"/>
    <x v="0"/>
    <x v="1"/>
    <x v="6"/>
    <s v="RTX2060"/>
    <x v="0"/>
    <s v="1920x1080"/>
    <x v="0"/>
    <x v="0"/>
    <n v="109369"/>
    <s v="21_105-110"/>
    <s v="10_100-110"/>
    <x v="5"/>
    <x v="2"/>
    <s v="Q1`21"/>
    <n v="5905926"/>
    <n v="79488"/>
  </r>
  <r>
    <n v="10"/>
    <x v="6"/>
    <s v="Summit E14 A11SC"/>
    <x v="2"/>
    <x v="0"/>
    <x v="1"/>
    <x v="6"/>
    <s v="GTX1650"/>
    <x v="2"/>
    <s v="1920x1080"/>
    <x v="1"/>
    <x v="0"/>
    <n v="129542"/>
    <s v="25_125-130"/>
    <s v="12_120-130"/>
    <x v="5"/>
    <x v="2"/>
    <s v="Q1`21"/>
    <n v="1295420"/>
    <n v="17435"/>
  </r>
  <r>
    <n v="6"/>
    <x v="6"/>
    <s v="Summit E15 A11SC"/>
    <x v="3"/>
    <x v="0"/>
    <x v="1"/>
    <x v="6"/>
    <s v="GTX1650"/>
    <x v="0"/>
    <s v="1920x1080"/>
    <x v="1"/>
    <x v="0"/>
    <n v="133941"/>
    <s v="26_130-135"/>
    <s v="13_130-140"/>
    <x v="5"/>
    <x v="2"/>
    <s v="Q1`21"/>
    <n v="803646"/>
    <n v="10816"/>
  </r>
  <r>
    <n v="135"/>
    <x v="7"/>
    <s v="MateBook 13 AMD HN"/>
    <x v="2"/>
    <x v="0"/>
    <x v="0"/>
    <x v="1"/>
    <s v="Int"/>
    <x v="3"/>
    <s v="2160x1440"/>
    <x v="0"/>
    <x v="0"/>
    <n v="63528"/>
    <s v="12_60-65"/>
    <s v="6_60-70"/>
    <x v="4"/>
    <x v="2"/>
    <s v="Q1`21"/>
    <n v="8576280"/>
    <n v="115428"/>
  </r>
  <r>
    <n v="318"/>
    <x v="7"/>
    <s v="Matebook D14 AMD Nbil"/>
    <x v="2"/>
    <x v="0"/>
    <x v="0"/>
    <x v="7"/>
    <s v="Int"/>
    <x v="2"/>
    <s v="1920x1080"/>
    <x v="0"/>
    <x v="0"/>
    <n v="58326"/>
    <s v="11_55-60"/>
    <s v="5_50-60"/>
    <x v="2"/>
    <x v="2"/>
    <s v="Q1`21"/>
    <n v="18547668"/>
    <n v="249632"/>
  </r>
  <r>
    <n v="1"/>
    <x v="7"/>
    <s v="Matebook D14 AMD Nbl"/>
    <x v="2"/>
    <x v="0"/>
    <x v="0"/>
    <x v="1"/>
    <s v="Int"/>
    <x v="2"/>
    <s v="1920x1080"/>
    <x v="0"/>
    <x v="0"/>
    <n v="55421"/>
    <s v="11_55-60"/>
    <s v="5_50-60"/>
    <x v="2"/>
    <x v="2"/>
    <s v="Q1`21"/>
    <n v="55421"/>
    <n v="746"/>
  </r>
  <r>
    <n v="15"/>
    <x v="7"/>
    <s v="Matebook D14 Intel Nbb"/>
    <x v="2"/>
    <x v="0"/>
    <x v="1"/>
    <x v="11"/>
    <s v="MX250"/>
    <x v="2"/>
    <s v="1920x1080"/>
    <x v="0"/>
    <x v="0"/>
    <n v="62990"/>
    <s v="12_60-65"/>
    <s v="6_60-70"/>
    <x v="4"/>
    <x v="2"/>
    <s v="Q1`21"/>
    <n v="944850"/>
    <n v="12717"/>
  </r>
  <r>
    <n v="51"/>
    <x v="7"/>
    <s v="Matebook D15 AMD"/>
    <x v="0"/>
    <x v="0"/>
    <x v="0"/>
    <x v="1"/>
    <s v="Int"/>
    <x v="0"/>
    <s v="1920x1080"/>
    <x v="0"/>
    <x v="0"/>
    <n v="54477"/>
    <s v="10_50-55"/>
    <s v="5_50-60"/>
    <x v="2"/>
    <x v="2"/>
    <s v="Q1`21"/>
    <n v="2778327"/>
    <n v="37393"/>
  </r>
  <r>
    <n v="152"/>
    <x v="7"/>
    <s v="Matebook D15 AMD Bohl"/>
    <x v="0"/>
    <x v="0"/>
    <x v="0"/>
    <x v="7"/>
    <s v="Int"/>
    <x v="0"/>
    <s v="1920x1080"/>
    <x v="0"/>
    <x v="0"/>
    <n v="57215"/>
    <s v="11_55-60"/>
    <s v="5_50-60"/>
    <x v="2"/>
    <x v="2"/>
    <s v="Q1`21"/>
    <n v="8696680"/>
    <n v="117048"/>
  </r>
  <r>
    <n v="391"/>
    <x v="7"/>
    <s v="Matebook D16 AMD HVY"/>
    <x v="0"/>
    <x v="0"/>
    <x v="0"/>
    <x v="7"/>
    <s v="Int"/>
    <x v="5"/>
    <s v="1920x1080"/>
    <x v="0"/>
    <x v="0"/>
    <n v="68900"/>
    <s v="13_65-70"/>
    <s v="6_60-70"/>
    <x v="4"/>
    <x v="2"/>
    <s v="Q1`21"/>
    <n v="26939900"/>
    <n v="362583"/>
  </r>
  <r>
    <n v="21"/>
    <x v="7"/>
    <s v="Matebook X EUL"/>
    <x v="2"/>
    <x v="0"/>
    <x v="1"/>
    <x v="11"/>
    <s v="Int"/>
    <x v="3"/>
    <s v="3000x2000"/>
    <x v="1"/>
    <x v="0"/>
    <n v="107992"/>
    <s v="21_105-110"/>
    <s v="10_100-110"/>
    <x v="5"/>
    <x v="2"/>
    <s v="Q1`21"/>
    <n v="2267832"/>
    <n v="30523"/>
  </r>
  <r>
    <n v="36"/>
    <x v="7"/>
    <s v="Matebook X PRO 2020"/>
    <x v="2"/>
    <x v="0"/>
    <x v="1"/>
    <x v="11"/>
    <s v="MX250/MX350"/>
    <x v="2"/>
    <s v="1920x1080/3000x2000"/>
    <x v="0"/>
    <x v="0"/>
    <n v="119383"/>
    <s v="23_115-120"/>
    <s v="11_110-120"/>
    <x v="5"/>
    <x v="2"/>
    <s v="Q1`21"/>
    <n v="4297788"/>
    <n v="57844"/>
  </r>
  <r>
    <n v="46"/>
    <x v="8"/>
    <s v="Honor Hunter V700"/>
    <x v="3"/>
    <x v="0"/>
    <x v="1"/>
    <x v="10"/>
    <s v="RTX2060"/>
    <x v="5"/>
    <s v="1920x1080"/>
    <x v="0"/>
    <x v="0"/>
    <n v="137446"/>
    <s v="27_135-140"/>
    <s v="13_130-140"/>
    <x v="5"/>
    <x v="2"/>
    <s v="Q1`21"/>
    <n v="6322516"/>
    <n v="85094"/>
  </r>
  <r>
    <n v="3"/>
    <x v="8"/>
    <s v="Honor MagicBook 14 AMD II Nbil"/>
    <x v="2"/>
    <x v="0"/>
    <x v="0"/>
    <x v="7"/>
    <s v="Int"/>
    <x v="2"/>
    <s v="1920x1080"/>
    <x v="0"/>
    <x v="0"/>
    <n v="59999"/>
    <s v="11_55-60"/>
    <s v="5_50-60"/>
    <x v="2"/>
    <x v="2"/>
    <s v="Q1`21"/>
    <n v="179997"/>
    <n v="2423"/>
  </r>
  <r>
    <n v="1975"/>
    <x v="8"/>
    <s v="Honor MagicBook 14 AMD Nbl"/>
    <x v="2"/>
    <x v="0"/>
    <x v="0"/>
    <x v="1"/>
    <s v="Int"/>
    <x v="2"/>
    <s v="1920x1080"/>
    <x v="0"/>
    <x v="0"/>
    <n v="53347"/>
    <s v="10_50-55"/>
    <s v="5_50-60"/>
    <x v="2"/>
    <x v="2"/>
    <s v="Q1`21"/>
    <n v="105360325"/>
    <n v="1418039"/>
  </r>
  <r>
    <n v="23"/>
    <x v="8"/>
    <s v="Honor MagicBook PRO"/>
    <x v="0"/>
    <x v="0"/>
    <x v="0"/>
    <x v="1"/>
    <s v="Int"/>
    <x v="5"/>
    <s v="1920x1080"/>
    <x v="0"/>
    <x v="0"/>
    <n v="63323"/>
    <s v="12_60-65"/>
    <s v="6_60-70"/>
    <x v="4"/>
    <x v="2"/>
    <s v="Q1`21"/>
    <n v="1456429"/>
    <n v="19602"/>
  </r>
  <r>
    <n v="20"/>
    <x v="8"/>
    <s v="Honor MagicBook PRO 2020"/>
    <x v="1"/>
    <x v="0"/>
    <x v="1"/>
    <x v="10"/>
    <s v="MX350"/>
    <x v="5"/>
    <s v="1920x1080"/>
    <x v="0"/>
    <x v="0"/>
    <n v="91992"/>
    <s v="18_90-95"/>
    <s v="9_90-100"/>
    <x v="5"/>
    <x v="2"/>
    <s v="Q1`21"/>
    <n v="1839840"/>
    <n v="24762"/>
  </r>
  <r>
    <n v="273"/>
    <x v="8"/>
    <s v="Honor MagicBook PRO II"/>
    <x v="0"/>
    <x v="0"/>
    <x v="0"/>
    <x v="7"/>
    <s v="Int"/>
    <x v="5"/>
    <s v="1920x1080"/>
    <x v="0"/>
    <x v="0"/>
    <n v="67992"/>
    <s v="13_65-70"/>
    <s v="6_60-70"/>
    <x v="4"/>
    <x v="2"/>
    <s v="Q1`21"/>
    <n v="18561816"/>
    <n v="24982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2"/>
    <s v="Q1`21"/>
    <n v="1270000"/>
    <n v="17093"/>
  </r>
  <r>
    <n v="1070"/>
    <x v="9"/>
    <s v="Other"/>
    <x v="0"/>
    <x v="0"/>
    <x v="1"/>
    <x v="2"/>
    <s v="Int"/>
    <x v="0"/>
    <m/>
    <x v="0"/>
    <x v="1"/>
    <n v="31000"/>
    <s v="6_30-35"/>
    <s v="3_30-40"/>
    <x v="3"/>
    <x v="2"/>
    <s v="Q1`21"/>
    <n v="33170000"/>
    <n v="446433"/>
  </r>
  <r>
    <n v="2050"/>
    <x v="9"/>
    <s v="Other"/>
    <x v="0"/>
    <x v="0"/>
    <x v="1"/>
    <x v="12"/>
    <s v="Int"/>
    <x v="0"/>
    <m/>
    <x v="0"/>
    <x v="1"/>
    <n v="27400"/>
    <s v="5_25-30"/>
    <s v="2_20-30"/>
    <x v="0"/>
    <x v="2"/>
    <s v="Q1`21"/>
    <n v="56170000"/>
    <n v="755989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2"/>
    <s v="Q1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2"/>
    <s v="Q1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2"/>
    <s v="Q1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2"/>
    <s v="Q1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2"/>
    <s v="Q1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2"/>
    <s v="Q1`21"/>
    <n v="2440000"/>
    <n v="32840"/>
  </r>
  <r>
    <n v="1160"/>
    <x v="9"/>
    <s v="Other"/>
    <x v="2"/>
    <x v="0"/>
    <x v="1"/>
    <x v="18"/>
    <s v="Int"/>
    <x v="3"/>
    <m/>
    <x v="1"/>
    <x v="2"/>
    <n v="28600"/>
    <s v="5_25-30"/>
    <s v="2_20-30"/>
    <x v="0"/>
    <x v="2"/>
    <s v="Q1`21"/>
    <n v="33176000"/>
    <n v="446514"/>
  </r>
  <r>
    <n v="3040"/>
    <x v="9"/>
    <s v="Other"/>
    <x v="2"/>
    <x v="0"/>
    <x v="1"/>
    <x v="2"/>
    <s v="Int"/>
    <x v="3"/>
    <m/>
    <x v="0"/>
    <x v="1"/>
    <n v="25400"/>
    <s v="5_25-30"/>
    <s v="2_20-30"/>
    <x v="0"/>
    <x v="2"/>
    <s v="Q1`21"/>
    <n v="77216000"/>
    <n v="1039246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2"/>
    <s v="Q1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2"/>
    <s v="Q1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2"/>
    <s v="Q1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2"/>
    <s v="Q1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2"/>
    <s v="Q1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2"/>
    <s v="Q1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2"/>
    <s v="Q1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2"/>
    <s v="Q1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2"/>
    <s v="Q1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2"/>
    <s v="Q1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2"/>
    <s v="Q1`21"/>
    <n v="3408000"/>
    <n v="45868"/>
  </r>
  <r>
    <n v="2670"/>
    <x v="9"/>
    <s v="Other"/>
    <x v="4"/>
    <x v="1"/>
    <x v="1"/>
    <x v="18"/>
    <s v="Int"/>
    <x v="4"/>
    <m/>
    <x v="1"/>
    <x v="2"/>
    <n v="25600"/>
    <s v="5_25-30"/>
    <s v="2_20-30"/>
    <x v="0"/>
    <x v="2"/>
    <s v="Q1`21"/>
    <n v="68352000"/>
    <n v="919946"/>
  </r>
  <r>
    <n v="3610"/>
    <x v="9"/>
    <s v="Other"/>
    <x v="4"/>
    <x v="1"/>
    <x v="1"/>
    <x v="2"/>
    <s v="Int"/>
    <x v="4"/>
    <m/>
    <x v="1"/>
    <x v="1"/>
    <n v="26700"/>
    <s v="5_25-30"/>
    <s v="2_20-30"/>
    <x v="0"/>
    <x v="2"/>
    <s v="Q1`21"/>
    <n v="96387000"/>
    <n v="1297268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2"/>
    <s v="Q1`21"/>
    <n v="26204400"/>
    <n v="352684"/>
  </r>
  <r>
    <n v="846"/>
    <x v="0"/>
    <s v="Aspire A114-32"/>
    <x v="2"/>
    <x v="0"/>
    <x v="1"/>
    <x v="2"/>
    <s v="Int"/>
    <x v="2"/>
    <s v="1366x768"/>
    <x v="0"/>
    <x v="1"/>
    <n v="27450"/>
    <s v="5_25-30"/>
    <s v="2_20-30"/>
    <x v="0"/>
    <x v="3"/>
    <s v="Q2`21"/>
    <n v="23222700"/>
    <n v="307585"/>
  </r>
  <r>
    <n v="1780"/>
    <x v="0"/>
    <s v="Aspire A115-32"/>
    <x v="0"/>
    <x v="0"/>
    <x v="1"/>
    <x v="24"/>
    <s v="Int"/>
    <x v="0"/>
    <s v="1366x768"/>
    <x v="0"/>
    <x v="1"/>
    <n v="26323"/>
    <s v="5_25-30"/>
    <s v="2_20-30"/>
    <x v="0"/>
    <x v="3"/>
    <s v="Q2`21"/>
    <n v="46854940"/>
    <n v="620595"/>
  </r>
  <r>
    <n v="106"/>
    <x v="0"/>
    <s v="Aspire A314-35"/>
    <x v="2"/>
    <x v="0"/>
    <x v="1"/>
    <x v="24"/>
    <s v="Int"/>
    <x v="2"/>
    <s v="1920x1080"/>
    <x v="0"/>
    <x v="1"/>
    <n v="28123"/>
    <s v="5_25-30"/>
    <s v="2_20-30"/>
    <x v="0"/>
    <x v="3"/>
    <s v="Q2`21"/>
    <n v="2981038"/>
    <n v="39484"/>
  </r>
  <r>
    <n v="2"/>
    <x v="0"/>
    <s v="Aspire A315-22"/>
    <x v="0"/>
    <x v="0"/>
    <x v="0"/>
    <x v="0"/>
    <s v="Int"/>
    <x v="0"/>
    <s v="1366x768"/>
    <x v="0"/>
    <x v="0"/>
    <n v="26760"/>
    <s v="5_25-30"/>
    <s v="2_20-30"/>
    <x v="0"/>
    <x v="3"/>
    <s v="Q2`21"/>
    <n v="53520"/>
    <n v="709"/>
  </r>
  <r>
    <n v="466"/>
    <x v="0"/>
    <s v="Aspire A315-23"/>
    <x v="0"/>
    <x v="0"/>
    <x v="0"/>
    <x v="1"/>
    <s v="Int"/>
    <x v="0"/>
    <s v="1920x1080"/>
    <x v="0"/>
    <x v="0"/>
    <n v="41517"/>
    <s v="8_40-45"/>
    <s v="4_40-50"/>
    <x v="1"/>
    <x v="3"/>
    <s v="Q2`21"/>
    <n v="19346922"/>
    <n v="256251"/>
  </r>
  <r>
    <n v="216"/>
    <x v="0"/>
    <s v="Aspire A315-23G"/>
    <x v="1"/>
    <x v="0"/>
    <x v="0"/>
    <x v="1"/>
    <s v="Radeon 540"/>
    <x v="0"/>
    <s v="1920x1080"/>
    <x v="0"/>
    <x v="0"/>
    <n v="44884"/>
    <s v="8_40-45"/>
    <s v="4_40-50"/>
    <x v="1"/>
    <x v="3"/>
    <s v="Q2`21"/>
    <n v="9694944"/>
    <n v="128410"/>
  </r>
  <r>
    <n v="4"/>
    <x v="0"/>
    <s v="Aspire A315-33"/>
    <x v="0"/>
    <x v="0"/>
    <x v="1"/>
    <x v="12"/>
    <s v="Int"/>
    <x v="0"/>
    <s v="1366x768"/>
    <x v="0"/>
    <x v="1"/>
    <n v="34990"/>
    <s v="6_30-35"/>
    <s v="3_30-40"/>
    <x v="3"/>
    <x v="3"/>
    <s v="Q2`21"/>
    <n v="139960"/>
    <n v="1854"/>
  </r>
  <r>
    <n v="222"/>
    <x v="0"/>
    <s v="Aspire A315-42"/>
    <x v="0"/>
    <x v="0"/>
    <x v="0"/>
    <x v="1"/>
    <s v="Int"/>
    <x v="0"/>
    <s v="1366x768/1920x0180"/>
    <x v="0"/>
    <x v="0"/>
    <n v="45388"/>
    <s v="9_45-50"/>
    <s v="4_40-50"/>
    <x v="1"/>
    <x v="3"/>
    <s v="Q2`21"/>
    <n v="10076136"/>
    <n v="133459"/>
  </r>
  <r>
    <n v="8"/>
    <x v="0"/>
    <s v="Aspire A315-42G"/>
    <x v="1"/>
    <x v="0"/>
    <x v="0"/>
    <x v="1"/>
    <s v="RX540"/>
    <x v="0"/>
    <s v="1920x0180"/>
    <x v="0"/>
    <x v="0"/>
    <n v="43992"/>
    <s v="8_40-45"/>
    <s v="4_40-50"/>
    <x v="1"/>
    <x v="3"/>
    <s v="Q2`21"/>
    <n v="351936"/>
    <n v="4661"/>
  </r>
  <r>
    <n v="3084"/>
    <x v="0"/>
    <s v="Aspire A315-56"/>
    <x v="0"/>
    <x v="0"/>
    <x v="1"/>
    <x v="5"/>
    <s v="Int"/>
    <x v="0"/>
    <s v="1920x1080"/>
    <x v="0"/>
    <x v="0"/>
    <n v="44831"/>
    <s v="8_40-45"/>
    <s v="4_40-50"/>
    <x v="1"/>
    <x v="3"/>
    <s v="Q2`21"/>
    <n v="138258804"/>
    <n v="1831242"/>
  </r>
  <r>
    <n v="140"/>
    <x v="0"/>
    <s v="Aspire A315-57G"/>
    <x v="1"/>
    <x v="0"/>
    <x v="1"/>
    <x v="5"/>
    <s v="MX330"/>
    <x v="0"/>
    <s v="1920x1080"/>
    <x v="0"/>
    <x v="0"/>
    <n v="47210"/>
    <s v="9_45-50"/>
    <s v="4_40-50"/>
    <x v="1"/>
    <x v="3"/>
    <s v="Q2`21"/>
    <n v="6609400"/>
    <n v="87542"/>
  </r>
  <r>
    <n v="59"/>
    <x v="0"/>
    <s v="Aspire A317-32"/>
    <x v="0"/>
    <x v="0"/>
    <x v="1"/>
    <x v="2"/>
    <s v="Int"/>
    <x v="1"/>
    <s v="1600x900"/>
    <x v="0"/>
    <x v="1"/>
    <n v="35465"/>
    <s v="7_35-40"/>
    <s v="3_30-40"/>
    <x v="3"/>
    <x v="3"/>
    <s v="Q2`21"/>
    <n v="2092435"/>
    <n v="27714"/>
  </r>
  <r>
    <n v="10"/>
    <x v="0"/>
    <s v="Aspire A317-51G"/>
    <x v="1"/>
    <x v="0"/>
    <x v="1"/>
    <x v="4"/>
    <s v="MX230"/>
    <x v="1"/>
    <s v="1920x1080"/>
    <x v="0"/>
    <x v="0"/>
    <n v="63182"/>
    <s v="12_60-65"/>
    <s v="6_60-70"/>
    <x v="4"/>
    <x v="3"/>
    <s v="Q2`21"/>
    <n v="631820"/>
    <n v="8368"/>
  </r>
  <r>
    <n v="1051"/>
    <x v="0"/>
    <s v="Aspire A317-52"/>
    <x v="0"/>
    <x v="0"/>
    <x v="1"/>
    <x v="5"/>
    <s v="Int"/>
    <x v="1"/>
    <s v="1920x1080"/>
    <x v="0"/>
    <x v="0"/>
    <n v="50535"/>
    <s v="10_50-55"/>
    <s v="5_50-60"/>
    <x v="2"/>
    <x v="3"/>
    <s v="Q2`21"/>
    <n v="53112285"/>
    <n v="703474"/>
  </r>
  <r>
    <n v="177"/>
    <x v="0"/>
    <s v="Aspire A514-53"/>
    <x v="2"/>
    <x v="0"/>
    <x v="1"/>
    <x v="5"/>
    <s v="Int"/>
    <x v="2"/>
    <s v="1920x1080"/>
    <x v="0"/>
    <x v="0"/>
    <n v="44590"/>
    <s v="8_40-45"/>
    <s v="4_40-50"/>
    <x v="1"/>
    <x v="3"/>
    <s v="Q2`21"/>
    <n v="7892430"/>
    <n v="104535"/>
  </r>
  <r>
    <n v="228"/>
    <x v="0"/>
    <s v="Aspire A514-54"/>
    <x v="2"/>
    <x v="0"/>
    <x v="1"/>
    <x v="6"/>
    <s v="Int"/>
    <x v="2"/>
    <s v="1920x1080"/>
    <x v="0"/>
    <x v="0"/>
    <n v="50422"/>
    <s v="10_50-55"/>
    <s v="5_50-60"/>
    <x v="2"/>
    <x v="3"/>
    <s v="Q2`21"/>
    <n v="11496216"/>
    <n v="152268"/>
  </r>
  <r>
    <n v="362"/>
    <x v="0"/>
    <s v="Aspire A515-44"/>
    <x v="0"/>
    <x v="0"/>
    <x v="0"/>
    <x v="7"/>
    <s v="Int"/>
    <x v="0"/>
    <s v="1920x1080"/>
    <x v="0"/>
    <x v="0"/>
    <n v="59975"/>
    <s v="11_55-60"/>
    <s v="5_50-60"/>
    <x v="2"/>
    <x v="3"/>
    <s v="Q2`21"/>
    <n v="21710950"/>
    <n v="287562"/>
  </r>
  <r>
    <n v="4"/>
    <x v="0"/>
    <s v="Aspire A515-52"/>
    <x v="0"/>
    <x v="0"/>
    <x v="1"/>
    <x v="4"/>
    <s v="Int"/>
    <x v="0"/>
    <s v="1366x768/1920x1080"/>
    <x v="0"/>
    <x v="0"/>
    <n v="34990"/>
    <s v="6_30-35"/>
    <s v="3_30-40"/>
    <x v="3"/>
    <x v="3"/>
    <s v="Q2`21"/>
    <n v="139960"/>
    <n v="1854"/>
  </r>
  <r>
    <n v="4"/>
    <x v="0"/>
    <s v="Aspire A515-55"/>
    <x v="0"/>
    <x v="0"/>
    <x v="1"/>
    <x v="5"/>
    <s v="Int"/>
    <x v="0"/>
    <s v="1920x1080"/>
    <x v="0"/>
    <x v="0"/>
    <n v="48523"/>
    <s v="9_45-50"/>
    <s v="4_40-50"/>
    <x v="1"/>
    <x v="3"/>
    <s v="Q2`21"/>
    <n v="194092"/>
    <n v="2571"/>
  </r>
  <r>
    <n v="85"/>
    <x v="0"/>
    <s v="Aspire A515-55G"/>
    <x v="1"/>
    <x v="0"/>
    <x v="1"/>
    <x v="5"/>
    <s v="MX350"/>
    <x v="0"/>
    <s v="1920x1080"/>
    <x v="0"/>
    <x v="0"/>
    <n v="53744"/>
    <s v="10_50-55"/>
    <s v="5_50-60"/>
    <x v="2"/>
    <x v="3"/>
    <s v="Q2`21"/>
    <n v="4568240"/>
    <n v="60506"/>
  </r>
  <r>
    <n v="14"/>
    <x v="0"/>
    <s v="Aspire A517-52"/>
    <x v="0"/>
    <x v="0"/>
    <x v="1"/>
    <x v="6"/>
    <s v="Int"/>
    <x v="1"/>
    <s v="1920x1080"/>
    <x v="0"/>
    <x v="0"/>
    <n v="68075"/>
    <s v="13_65-70"/>
    <s v="6_60-70"/>
    <x v="4"/>
    <x v="3"/>
    <s v="Q2`21"/>
    <n v="953050"/>
    <n v="12623"/>
  </r>
  <r>
    <n v="128"/>
    <x v="0"/>
    <s v="Aspire A715-41G"/>
    <x v="3"/>
    <x v="0"/>
    <x v="0"/>
    <x v="1"/>
    <s v="GTX1650"/>
    <x v="0"/>
    <s v="1920x1080"/>
    <x v="0"/>
    <x v="0"/>
    <n v="66291"/>
    <s v="13_65-70"/>
    <s v="6_60-70"/>
    <x v="4"/>
    <x v="3"/>
    <s v="Q2`21"/>
    <n v="8485248"/>
    <n v="112387"/>
  </r>
  <r>
    <n v="933"/>
    <x v="0"/>
    <s v="Aspire A715-75G"/>
    <x v="3"/>
    <x v="0"/>
    <x v="1"/>
    <x v="9"/>
    <s v="GTX1650"/>
    <x v="0"/>
    <s v="1920x1080"/>
    <x v="0"/>
    <x v="0"/>
    <n v="72438"/>
    <s v="14_70-75"/>
    <s v="7_70-80"/>
    <x v="6"/>
    <x v="3"/>
    <s v="Q2`21"/>
    <n v="67584654"/>
    <n v="895161"/>
  </r>
  <r>
    <n v="2"/>
    <x v="0"/>
    <s v="Aspire AN515-43"/>
    <x v="3"/>
    <x v="0"/>
    <x v="0"/>
    <x v="8"/>
    <s v="RX560"/>
    <x v="0"/>
    <s v="1920x1080"/>
    <x v="0"/>
    <x v="0"/>
    <n v="60564"/>
    <s v="12_60-65"/>
    <s v="6_60-70"/>
    <x v="4"/>
    <x v="3"/>
    <s v="Q2`21"/>
    <n v="121128"/>
    <n v="1604"/>
  </r>
  <r>
    <n v="49"/>
    <x v="0"/>
    <s v="Aspire AN515-44"/>
    <x v="3"/>
    <x v="0"/>
    <x v="0"/>
    <x v="7"/>
    <s v="GTX1650"/>
    <x v="0"/>
    <s v="1920x1080"/>
    <x v="0"/>
    <x v="0"/>
    <n v="80579"/>
    <s v="16_80-85"/>
    <s v="8_80-90"/>
    <x v="5"/>
    <x v="3"/>
    <s v="Q2`21"/>
    <n v="3948371"/>
    <n v="52296"/>
  </r>
  <r>
    <n v="582"/>
    <x v="0"/>
    <s v="Aspire AN515-45"/>
    <x v="3"/>
    <x v="0"/>
    <x v="0"/>
    <x v="22"/>
    <s v="RTX3060"/>
    <x v="0"/>
    <s v="1920x1080"/>
    <x v="0"/>
    <x v="0"/>
    <n v="101249"/>
    <s v="20_100-105"/>
    <s v="10_100-110"/>
    <x v="5"/>
    <x v="3"/>
    <s v="Q2`21"/>
    <n v="58926918"/>
    <n v="780489"/>
  </r>
  <r>
    <n v="4"/>
    <x v="0"/>
    <s v="Aspire AN515-52"/>
    <x v="3"/>
    <x v="0"/>
    <x v="1"/>
    <x v="9"/>
    <s v="GTX1050Ti/GTX1060"/>
    <x v="0"/>
    <s v="1920x1080"/>
    <x v="0"/>
    <x v="0"/>
    <n v="65963"/>
    <s v="13_65-70"/>
    <s v="6_60-70"/>
    <x v="4"/>
    <x v="3"/>
    <s v="Q2`21"/>
    <n v="263852"/>
    <n v="3495"/>
  </r>
  <r>
    <n v="299"/>
    <x v="0"/>
    <s v="Aspire AN515-54"/>
    <x v="3"/>
    <x v="0"/>
    <x v="1"/>
    <x v="9"/>
    <s v="GTX1050/GTX1650/GTX1660"/>
    <x v="0"/>
    <s v="1920x1080"/>
    <x v="0"/>
    <x v="0"/>
    <n v="79976"/>
    <s v="15_75-80"/>
    <s v="7_70-80"/>
    <x v="6"/>
    <x v="3"/>
    <s v="Q2`21"/>
    <n v="23912824"/>
    <n v="316726"/>
  </r>
  <r>
    <n v="793"/>
    <x v="0"/>
    <s v="Aspire AN515-55"/>
    <x v="3"/>
    <x v="0"/>
    <x v="1"/>
    <x v="10"/>
    <s v="GTX1650/RTX2060/RTX3060"/>
    <x v="0"/>
    <s v="1920x1080"/>
    <x v="0"/>
    <x v="0"/>
    <n v="91061"/>
    <s v="18_90-95"/>
    <s v="9_90-100"/>
    <x v="5"/>
    <x v="3"/>
    <s v="Q2`21"/>
    <n v="72211373"/>
    <n v="956442"/>
  </r>
  <r>
    <n v="2"/>
    <x v="0"/>
    <s v="Aspire AN517-51"/>
    <x v="3"/>
    <x v="0"/>
    <x v="1"/>
    <x v="9"/>
    <s v="GTX1050"/>
    <x v="1"/>
    <s v="1920x1080"/>
    <x v="0"/>
    <x v="0"/>
    <n v="75174"/>
    <s v="15_75-80"/>
    <s v="7_70-80"/>
    <x v="6"/>
    <x v="3"/>
    <s v="Q2`21"/>
    <n v="150348"/>
    <n v="1991"/>
  </r>
  <r>
    <n v="419"/>
    <x v="0"/>
    <s v="Aspire AN517-52"/>
    <x v="3"/>
    <x v="0"/>
    <x v="1"/>
    <x v="10"/>
    <s v="GTX1650/RTX2060"/>
    <x v="1"/>
    <s v="1920x1080"/>
    <x v="0"/>
    <x v="0"/>
    <n v="88016"/>
    <s v="17_85-90"/>
    <s v="8_80-90"/>
    <x v="5"/>
    <x v="3"/>
    <s v="Q2`21"/>
    <n v="36878704"/>
    <n v="488460"/>
  </r>
  <r>
    <n v="4"/>
    <x v="0"/>
    <s v="Aspire AN715-52"/>
    <x v="3"/>
    <x v="0"/>
    <x v="1"/>
    <x v="10"/>
    <s v="GTX1660"/>
    <x v="0"/>
    <s v="1920x1080"/>
    <x v="0"/>
    <x v="0"/>
    <n v="98167"/>
    <s v="19_95-100"/>
    <s v="9_90-100"/>
    <x v="5"/>
    <x v="3"/>
    <s v="Q2`21"/>
    <n v="392668"/>
    <n v="5201"/>
  </r>
  <r>
    <n v="26"/>
    <x v="0"/>
    <s v="ConceptD 5 CN515-71"/>
    <x v="5"/>
    <x v="1"/>
    <x v="1"/>
    <x v="9"/>
    <s v="GTX1660 Ti"/>
    <x v="0"/>
    <s v="1920x1080/3840×2160"/>
    <x v="0"/>
    <x v="0"/>
    <n v="177088"/>
    <s v="35_175-180"/>
    <s v="17_170-180"/>
    <x v="5"/>
    <x v="3"/>
    <s v="Q2`21"/>
    <n v="4604288"/>
    <n v="60984"/>
  </r>
  <r>
    <n v="1648"/>
    <x v="0"/>
    <s v="Extensa 215-31"/>
    <x v="0"/>
    <x v="0"/>
    <x v="1"/>
    <x v="2"/>
    <s v="Int"/>
    <x v="0"/>
    <s v="1366x768/1920x1080"/>
    <x v="0"/>
    <x v="1"/>
    <n v="36962"/>
    <s v="7_35-40"/>
    <s v="3_30-40"/>
    <x v="3"/>
    <x v="3"/>
    <s v="Q2`21"/>
    <n v="60913376"/>
    <n v="806800"/>
  </r>
  <r>
    <n v="10"/>
    <x v="0"/>
    <s v="Extensa 215-51"/>
    <x v="0"/>
    <x v="0"/>
    <x v="1"/>
    <x v="3"/>
    <s v="Int"/>
    <x v="0"/>
    <s v="1600x900/1366x7688/1920x1080"/>
    <x v="0"/>
    <x v="0"/>
    <n v="45294"/>
    <s v="9_45-50"/>
    <s v="4_40-50"/>
    <x v="1"/>
    <x v="3"/>
    <s v="Q2`21"/>
    <n v="452940"/>
    <n v="5999"/>
  </r>
  <r>
    <n v="2"/>
    <x v="0"/>
    <s v="Extensa 215-51G"/>
    <x v="1"/>
    <x v="0"/>
    <x v="1"/>
    <x v="4"/>
    <s v="MX130/MX230"/>
    <x v="0"/>
    <s v="1920x1080"/>
    <x v="0"/>
    <x v="0"/>
    <n v="48150"/>
    <s v="9_45-50"/>
    <s v="4_40-50"/>
    <x v="1"/>
    <x v="3"/>
    <s v="Q2`21"/>
    <n v="96300"/>
    <n v="1275"/>
  </r>
  <r>
    <n v="1482"/>
    <x v="0"/>
    <s v="Extensa 215-52"/>
    <x v="0"/>
    <x v="0"/>
    <x v="1"/>
    <x v="5"/>
    <s v="Int"/>
    <x v="0"/>
    <s v="1920x1080"/>
    <x v="0"/>
    <x v="0"/>
    <n v="52495"/>
    <s v="10_50-55"/>
    <s v="5_50-60"/>
    <x v="2"/>
    <x v="3"/>
    <s v="Q2`21"/>
    <n v="77797590"/>
    <n v="1030432"/>
  </r>
  <r>
    <n v="2445"/>
    <x v="0"/>
    <s v="Extensa EX215-22"/>
    <x v="0"/>
    <x v="0"/>
    <x v="0"/>
    <x v="1"/>
    <s v="Int"/>
    <x v="0"/>
    <s v="1920x1080"/>
    <x v="0"/>
    <x v="0"/>
    <n v="45174"/>
    <s v="9_45-50"/>
    <s v="4_40-50"/>
    <x v="1"/>
    <x v="3"/>
    <s v="Q2`21"/>
    <n v="110450430"/>
    <n v="1462920"/>
  </r>
  <r>
    <n v="319"/>
    <x v="0"/>
    <s v="Extensa EX215-22G"/>
    <x v="1"/>
    <x v="0"/>
    <x v="0"/>
    <x v="1"/>
    <s v="Radeon 625"/>
    <x v="0"/>
    <s v="1920x1080"/>
    <x v="0"/>
    <x v="0"/>
    <n v="49087"/>
    <s v="9_45-50"/>
    <s v="4_40-50"/>
    <x v="1"/>
    <x v="3"/>
    <s v="Q2`21"/>
    <n v="15658753"/>
    <n v="207401"/>
  </r>
  <r>
    <n v="5"/>
    <x v="0"/>
    <s v="Extensa EX215-51"/>
    <x v="0"/>
    <x v="0"/>
    <x v="1"/>
    <x v="11"/>
    <s v="Int"/>
    <x v="0"/>
    <s v="1920x1080"/>
    <x v="0"/>
    <x v="0"/>
    <n v="50175"/>
    <s v="10_50-55"/>
    <s v="5_50-60"/>
    <x v="2"/>
    <x v="3"/>
    <s v="Q2`21"/>
    <n v="250875"/>
    <n v="3323"/>
  </r>
  <r>
    <n v="834"/>
    <x v="0"/>
    <s v="Extensa EX215-53G"/>
    <x v="1"/>
    <x v="0"/>
    <x v="1"/>
    <x v="5"/>
    <s v="MX330"/>
    <x v="0"/>
    <s v="1920x1080"/>
    <x v="0"/>
    <x v="0"/>
    <n v="58586"/>
    <s v="11_55-60"/>
    <s v="5_50-60"/>
    <x v="2"/>
    <x v="3"/>
    <s v="Q2`21"/>
    <n v="48860724"/>
    <n v="647162"/>
  </r>
  <r>
    <n v="230"/>
    <x v="0"/>
    <s v="Predator Helios 300 PH315-53"/>
    <x v="3"/>
    <x v="0"/>
    <x v="1"/>
    <x v="10"/>
    <s v="GTX1660/RTX2060/RTX2070"/>
    <x v="0"/>
    <s v="1920x1080"/>
    <x v="0"/>
    <x v="0"/>
    <n v="98762"/>
    <s v="19_95-100"/>
    <s v="9_90-100"/>
    <x v="5"/>
    <x v="3"/>
    <s v="Q2`21"/>
    <n v="22715260"/>
    <n v="300864"/>
  </r>
  <r>
    <n v="4"/>
    <x v="0"/>
    <s v="Predator Helios 300 PH317-52"/>
    <x v="3"/>
    <x v="0"/>
    <x v="1"/>
    <x v="9"/>
    <s v="GTX1050/GTX1060"/>
    <x v="1"/>
    <s v="1920x1080"/>
    <x v="0"/>
    <x v="0"/>
    <n v="89725"/>
    <s v="17_85-90"/>
    <s v="8_80-90"/>
    <x v="5"/>
    <x v="3"/>
    <s v="Q2`21"/>
    <n v="358900"/>
    <n v="4754"/>
  </r>
  <r>
    <n v="2"/>
    <x v="0"/>
    <s v="Predator Triton 300 PT315-52"/>
    <x v="3"/>
    <x v="0"/>
    <x v="1"/>
    <x v="10"/>
    <s v="RTX2060/RTX2070"/>
    <x v="0"/>
    <s v="1920x1080"/>
    <x v="0"/>
    <x v="0"/>
    <n v="102303"/>
    <s v="20_100-105"/>
    <s v="10_100-110"/>
    <x v="5"/>
    <x v="3"/>
    <s v="Q2`21"/>
    <n v="204606"/>
    <n v="2710"/>
  </r>
  <r>
    <n v="4"/>
    <x v="0"/>
    <s v="Predator Triton 500 PT515-52"/>
    <x v="3"/>
    <x v="0"/>
    <x v="1"/>
    <x v="10"/>
    <s v="RTX2070"/>
    <x v="0"/>
    <s v="1920x1080"/>
    <x v="0"/>
    <x v="0"/>
    <n v="181904"/>
    <s v="36_180-185"/>
    <s v="18_180-190"/>
    <x v="5"/>
    <x v="3"/>
    <s v="Q2`21"/>
    <n v="727616"/>
    <n v="9637"/>
  </r>
  <r>
    <n v="79"/>
    <x v="0"/>
    <s v="Spin SP314-54"/>
    <x v="2"/>
    <x v="0"/>
    <x v="1"/>
    <x v="5"/>
    <s v="Int"/>
    <x v="2"/>
    <s v="1920x1080"/>
    <x v="1"/>
    <x v="0"/>
    <n v="59318"/>
    <s v="11_55-60"/>
    <s v="5_50-60"/>
    <x v="2"/>
    <x v="3"/>
    <s v="Q2`21"/>
    <n v="4686122"/>
    <n v="62068"/>
  </r>
  <r>
    <n v="4"/>
    <x v="0"/>
    <s v="Swift SF113-31"/>
    <x v="2"/>
    <x v="0"/>
    <x v="1"/>
    <x v="12"/>
    <s v="Int"/>
    <x v="3"/>
    <s v="1920x1080"/>
    <x v="0"/>
    <x v="1"/>
    <n v="36490"/>
    <s v="7_35-40"/>
    <s v="3_30-40"/>
    <x v="3"/>
    <x v="3"/>
    <s v="Q2`21"/>
    <n v="145960"/>
    <n v="1933"/>
  </r>
  <r>
    <n v="679"/>
    <x v="0"/>
    <s v="Swift SF114-33"/>
    <x v="2"/>
    <x v="0"/>
    <x v="1"/>
    <x v="2"/>
    <s v="Int"/>
    <x v="2"/>
    <s v="1920x1080"/>
    <x v="0"/>
    <x v="1"/>
    <n v="37350"/>
    <s v="7_35-40"/>
    <s v="3_30-40"/>
    <x v="3"/>
    <x v="3"/>
    <s v="Q2`21"/>
    <n v="25360650"/>
    <n v="335903"/>
  </r>
  <r>
    <n v="283"/>
    <x v="0"/>
    <s v="Swift SF114-34"/>
    <x v="2"/>
    <x v="0"/>
    <x v="1"/>
    <x v="2"/>
    <s v="Int"/>
    <x v="2"/>
    <s v="1920x1080"/>
    <x v="0"/>
    <x v="1"/>
    <n v="43990"/>
    <s v="8_40-45"/>
    <s v="4_40-50"/>
    <x v="1"/>
    <x v="3"/>
    <s v="Q2`21"/>
    <n v="12449170"/>
    <n v="164890"/>
  </r>
  <r>
    <n v="4"/>
    <x v="0"/>
    <s v="Swift SF313-52G"/>
    <x v="2"/>
    <x v="0"/>
    <x v="1"/>
    <x v="5"/>
    <s v="MX350"/>
    <x v="3"/>
    <s v="2256x1504"/>
    <x v="0"/>
    <x v="0"/>
    <n v="85114"/>
    <s v="17_85-90"/>
    <s v="8_80-90"/>
    <x v="5"/>
    <x v="3"/>
    <s v="Q2`21"/>
    <n v="340456"/>
    <n v="4509"/>
  </r>
  <r>
    <n v="214"/>
    <x v="0"/>
    <s v="Swift SF314-42"/>
    <x v="2"/>
    <x v="0"/>
    <x v="0"/>
    <x v="7"/>
    <s v="Int"/>
    <x v="2"/>
    <s v="1920x1080"/>
    <x v="0"/>
    <x v="0"/>
    <n v="65410"/>
    <s v="13_65-70"/>
    <s v="6_60-70"/>
    <x v="4"/>
    <x v="3"/>
    <s v="Q2`21"/>
    <n v="13997740"/>
    <n v="185401"/>
  </r>
  <r>
    <n v="354"/>
    <x v="0"/>
    <s v="Swift SF314-510G"/>
    <x v="2"/>
    <x v="0"/>
    <x v="1"/>
    <x v="6"/>
    <s v="Xe MAX 11"/>
    <x v="2"/>
    <s v="1920x1080"/>
    <x v="0"/>
    <x v="0"/>
    <n v="89022"/>
    <s v="17_85-90"/>
    <s v="8_80-90"/>
    <x v="5"/>
    <x v="3"/>
    <s v="Q2`21"/>
    <n v="31513788"/>
    <n v="417401"/>
  </r>
  <r>
    <n v="183"/>
    <x v="0"/>
    <s v="Swift SF314-59"/>
    <x v="2"/>
    <x v="0"/>
    <x v="1"/>
    <x v="6"/>
    <s v="Int"/>
    <x v="2"/>
    <s v="1920x1080"/>
    <x v="0"/>
    <x v="0"/>
    <n v="78280"/>
    <s v="15_75-80"/>
    <s v="7_70-80"/>
    <x v="6"/>
    <x v="3"/>
    <s v="Q2`21"/>
    <n v="14325240"/>
    <n v="189738"/>
  </r>
  <r>
    <n v="2"/>
    <x v="0"/>
    <s v="Swift SF514-53T"/>
    <x v="2"/>
    <x v="0"/>
    <x v="1"/>
    <x v="4"/>
    <s v="Int"/>
    <x v="2"/>
    <s v="1920x1080"/>
    <x v="1"/>
    <x v="0"/>
    <n v="71592"/>
    <s v="14_70-75"/>
    <s v="7_70-80"/>
    <x v="6"/>
    <x v="3"/>
    <s v="Q2`21"/>
    <n v="143184"/>
    <n v="1896"/>
  </r>
  <r>
    <n v="6"/>
    <x v="0"/>
    <s v="Swift SF514-54GT"/>
    <x v="2"/>
    <x v="0"/>
    <x v="1"/>
    <x v="5"/>
    <s v="MX250"/>
    <x v="2"/>
    <s v="1920x1080"/>
    <x v="0"/>
    <x v="0"/>
    <n v="108836"/>
    <s v="21_105-110"/>
    <s v="10_100-110"/>
    <x v="5"/>
    <x v="3"/>
    <s v="Q2`21"/>
    <n v="653016"/>
    <n v="8649"/>
  </r>
  <r>
    <n v="2"/>
    <x v="0"/>
    <s v="Swift SF514-54T"/>
    <x v="2"/>
    <x v="0"/>
    <x v="1"/>
    <x v="5"/>
    <s v="Int"/>
    <x v="2"/>
    <s v="1920x1080"/>
    <x v="0"/>
    <x v="0"/>
    <n v="94709"/>
    <s v="18_90-95"/>
    <s v="9_90-100"/>
    <x v="5"/>
    <x v="3"/>
    <s v="Q2`21"/>
    <n v="189418"/>
    <n v="2509"/>
  </r>
  <r>
    <n v="28"/>
    <x v="0"/>
    <s v="Swift SF514-55TA"/>
    <x v="2"/>
    <x v="0"/>
    <x v="1"/>
    <x v="6"/>
    <s v="Int"/>
    <x v="2"/>
    <s v="1920x1080"/>
    <x v="0"/>
    <x v="0"/>
    <n v="101860"/>
    <s v="20_100-105"/>
    <s v="10_100-110"/>
    <x v="5"/>
    <x v="3"/>
    <s v="Q2`21"/>
    <n v="2852080"/>
    <n v="37776"/>
  </r>
  <r>
    <n v="10"/>
    <x v="0"/>
    <s v="Swift SF714-52T"/>
    <x v="2"/>
    <x v="0"/>
    <x v="1"/>
    <x v="20"/>
    <s v="Int"/>
    <x v="2"/>
    <s v="1920x1080"/>
    <x v="1"/>
    <x v="2"/>
    <n v="130528"/>
    <s v="26_130-135"/>
    <s v="13_130-140"/>
    <x v="5"/>
    <x v="3"/>
    <s v="Q2`21"/>
    <n v="1305280"/>
    <n v="17288"/>
  </r>
  <r>
    <n v="1620"/>
    <x v="0"/>
    <s v="TravelMate B118-M"/>
    <x v="4"/>
    <x v="1"/>
    <x v="1"/>
    <x v="12"/>
    <s v="Int"/>
    <x v="4"/>
    <s v="1920x1080"/>
    <x v="0"/>
    <x v="1"/>
    <n v="19160"/>
    <s v="3_15-20"/>
    <s v="1_10-20"/>
    <x v="7"/>
    <x v="3"/>
    <s v="Q2`21"/>
    <n v="31039200"/>
    <n v="411115"/>
  </r>
  <r>
    <n v="480"/>
    <x v="0"/>
    <s v="TravelMate P214-52"/>
    <x v="2"/>
    <x v="1"/>
    <x v="1"/>
    <x v="11"/>
    <s v="Int"/>
    <x v="2"/>
    <s v="1920x1080"/>
    <x v="0"/>
    <x v="0"/>
    <n v="68614"/>
    <s v="13_65-70"/>
    <s v="6_60-70"/>
    <x v="4"/>
    <x v="3"/>
    <s v="Q2`21"/>
    <n v="32934720"/>
    <n v="436221"/>
  </r>
  <r>
    <n v="16"/>
    <x v="0"/>
    <s v="TravelMate P214-53"/>
    <x v="0"/>
    <x v="1"/>
    <x v="1"/>
    <x v="6"/>
    <s v="Int"/>
    <x v="2"/>
    <s v="1920x1080"/>
    <x v="0"/>
    <x v="0"/>
    <n v="69003"/>
    <s v="13_65-70"/>
    <s v="6_60-70"/>
    <x v="4"/>
    <x v="3"/>
    <s v="Q2`21"/>
    <n v="1104048"/>
    <n v="14623"/>
  </r>
  <r>
    <n v="374"/>
    <x v="0"/>
    <s v="TravelMate P215-52"/>
    <x v="0"/>
    <x v="1"/>
    <x v="1"/>
    <x v="11"/>
    <s v="Int"/>
    <x v="0"/>
    <s v="1920x1080"/>
    <x v="0"/>
    <x v="0"/>
    <n v="74540"/>
    <s v="14_70-75"/>
    <s v="7_70-80"/>
    <x v="6"/>
    <x v="3"/>
    <s v="Q2`21"/>
    <n v="27877960"/>
    <n v="369245"/>
  </r>
  <r>
    <n v="6"/>
    <x v="0"/>
    <s v="TravelMate P215-52G"/>
    <x v="1"/>
    <x v="1"/>
    <x v="1"/>
    <x v="11"/>
    <s v="MX230"/>
    <x v="0"/>
    <s v="1920x1080"/>
    <x v="0"/>
    <x v="0"/>
    <n v="106230"/>
    <s v="21_105-110"/>
    <s v="10_100-110"/>
    <x v="5"/>
    <x v="3"/>
    <s v="Q2`21"/>
    <n v="637380"/>
    <n v="8442"/>
  </r>
  <r>
    <n v="384"/>
    <x v="0"/>
    <s v="TravelMate P215-53"/>
    <x v="0"/>
    <x v="1"/>
    <x v="1"/>
    <x v="6"/>
    <s v="Int"/>
    <x v="0"/>
    <s v="1920x1080"/>
    <x v="0"/>
    <x v="0"/>
    <n v="75941"/>
    <s v="15_75-80"/>
    <s v="7_70-80"/>
    <x v="6"/>
    <x v="3"/>
    <s v="Q2`21"/>
    <n v="29161344"/>
    <n v="386243"/>
  </r>
  <r>
    <n v="4"/>
    <x v="0"/>
    <s v="TravelMate P259-G2-MG"/>
    <x v="3"/>
    <x v="1"/>
    <x v="1"/>
    <x v="3"/>
    <s v="GF940"/>
    <x v="0"/>
    <s v="1920x1080"/>
    <x v="0"/>
    <x v="0"/>
    <n v="37390"/>
    <s v="7_35-40"/>
    <s v="3_30-40"/>
    <x v="3"/>
    <x v="3"/>
    <s v="Q2`21"/>
    <n v="149560"/>
    <n v="1981"/>
  </r>
  <r>
    <n v="4"/>
    <x v="0"/>
    <s v="TravelMate X514-51"/>
    <x v="2"/>
    <x v="1"/>
    <x v="1"/>
    <x v="4"/>
    <s v="Int"/>
    <x v="2"/>
    <s v="1920x1080"/>
    <x v="0"/>
    <x v="0"/>
    <n v="83749"/>
    <s v="16_80-85"/>
    <s v="8_80-90"/>
    <x v="5"/>
    <x v="3"/>
    <s v="Q2`21"/>
    <n v="334996"/>
    <n v="4437"/>
  </r>
  <r>
    <n v="213"/>
    <x v="1"/>
    <s v="Macbook Air 13 (IL)"/>
    <x v="2"/>
    <x v="0"/>
    <x v="1"/>
    <x v="5"/>
    <s v="Int"/>
    <x v="3"/>
    <s v="2304x1440/2560x1600"/>
    <x v="0"/>
    <x v="0"/>
    <n v="139801"/>
    <s v="27_135-140"/>
    <s v="13_130-140"/>
    <x v="5"/>
    <x v="3"/>
    <s v="Q2`21"/>
    <n v="29777613"/>
    <n v="394405"/>
  </r>
  <r>
    <n v="6533"/>
    <x v="1"/>
    <s v="Macbook Air 13 2020 (M1)"/>
    <x v="2"/>
    <x v="0"/>
    <x v="2"/>
    <x v="14"/>
    <s v="Int"/>
    <x v="3"/>
    <s v="2560x1600"/>
    <x v="0"/>
    <x v="3"/>
    <n v="142603"/>
    <s v="28_140-145"/>
    <s v="14_140-150"/>
    <x v="5"/>
    <x v="3"/>
    <s v="Q2`21"/>
    <n v="931625399"/>
    <n v="12339409"/>
  </r>
  <r>
    <n v="598"/>
    <x v="1"/>
    <s v="Macbook Pro 13 (IL)"/>
    <x v="2"/>
    <x v="0"/>
    <x v="1"/>
    <x v="5"/>
    <s v="Int"/>
    <x v="3"/>
    <s v="2560x1600"/>
    <x v="0"/>
    <x v="0"/>
    <n v="228998"/>
    <s v="45_225-230"/>
    <s v="22_220-230"/>
    <x v="5"/>
    <x v="3"/>
    <s v="Q2`21"/>
    <n v="136940804"/>
    <n v="1813785"/>
  </r>
  <r>
    <n v="1597"/>
    <x v="1"/>
    <s v="Macbook Pro 13 2020 (M1)"/>
    <x v="2"/>
    <x v="0"/>
    <x v="2"/>
    <x v="14"/>
    <s v="Int"/>
    <x v="3"/>
    <s v="2560x1600"/>
    <x v="0"/>
    <x v="3"/>
    <n v="165559"/>
    <s v="33_165-170"/>
    <s v="16_160-170"/>
    <x v="5"/>
    <x v="3"/>
    <s v="Q2`21"/>
    <n v="264397723"/>
    <n v="3501957"/>
  </r>
  <r>
    <n v="3049"/>
    <x v="1"/>
    <s v="Macbook Pro 16"/>
    <x v="3"/>
    <x v="0"/>
    <x v="1"/>
    <x v="9"/>
    <s v="Pro 5300M/5500M"/>
    <x v="5"/>
    <s v="3072x1920"/>
    <x v="0"/>
    <x v="0"/>
    <n v="337640"/>
    <s v="67_335-340"/>
    <s v="33_330-340"/>
    <x v="5"/>
    <x v="3"/>
    <s v="Q2`21"/>
    <n v="1029464360"/>
    <n v="13635290"/>
  </r>
  <r>
    <n v="78"/>
    <x v="2"/>
    <s v="Asus FX505D"/>
    <x v="3"/>
    <x v="0"/>
    <x v="0"/>
    <x v="1"/>
    <s v="RX560"/>
    <x v="0"/>
    <s v="1920x1080"/>
    <x v="0"/>
    <x v="0"/>
    <n v="66649"/>
    <s v="13_65-70"/>
    <s v="6_60-70"/>
    <x v="4"/>
    <x v="3"/>
    <s v="Q2`21"/>
    <n v="5198622"/>
    <n v="68856"/>
  </r>
  <r>
    <n v="3"/>
    <x v="2"/>
    <s v="Asus FX506I"/>
    <x v="3"/>
    <x v="0"/>
    <x v="0"/>
    <x v="7"/>
    <s v="GTX1650/GTX1660/RTX2060"/>
    <x v="0"/>
    <s v="1920x1080"/>
    <x v="0"/>
    <x v="0"/>
    <n v="81730"/>
    <s v="16_80-85"/>
    <s v="8_80-90"/>
    <x v="5"/>
    <x v="3"/>
    <s v="Q2`21"/>
    <n v="245190"/>
    <n v="3248"/>
  </r>
  <r>
    <n v="13"/>
    <x v="2"/>
    <s v="Asus FX506L"/>
    <x v="3"/>
    <x v="0"/>
    <x v="1"/>
    <x v="10"/>
    <s v="GTX1650"/>
    <x v="0"/>
    <s v="1920x1080"/>
    <x v="0"/>
    <x v="0"/>
    <n v="76879"/>
    <s v="15_75-80"/>
    <s v="7_70-80"/>
    <x v="6"/>
    <x v="3"/>
    <s v="Q2`21"/>
    <n v="999427"/>
    <n v="13237"/>
  </r>
  <r>
    <n v="2171"/>
    <x v="2"/>
    <s v="Asus FX516P"/>
    <x v="3"/>
    <x v="0"/>
    <x v="1"/>
    <x v="21"/>
    <s v="RTX3070"/>
    <x v="0"/>
    <s v="1920x1080"/>
    <x v="0"/>
    <x v="0"/>
    <n v="124796"/>
    <s v="24_120-125"/>
    <s v="12_120-130"/>
    <x v="5"/>
    <x v="3"/>
    <s v="Q2`21"/>
    <n v="270932116"/>
    <n v="3588505"/>
  </r>
  <r>
    <n v="301"/>
    <x v="2"/>
    <s v="Asus FX706L"/>
    <x v="3"/>
    <x v="0"/>
    <x v="1"/>
    <x v="10"/>
    <s v="GTX1650/GTX1660"/>
    <x v="1"/>
    <s v="1920x1080"/>
    <x v="0"/>
    <x v="0"/>
    <n v="78626"/>
    <s v="15_75-80"/>
    <s v="7_70-80"/>
    <x v="6"/>
    <x v="3"/>
    <s v="Q2`21"/>
    <n v="23666426"/>
    <n v="313463"/>
  </r>
  <r>
    <n v="14"/>
    <x v="2"/>
    <s v="Asus G512L"/>
    <x v="3"/>
    <x v="0"/>
    <x v="1"/>
    <x v="10"/>
    <s v="GTX1660"/>
    <x v="0"/>
    <s v="1920x1080"/>
    <x v="0"/>
    <x v="0"/>
    <n v="112728"/>
    <s v="22_110-115"/>
    <s v="11_110-120"/>
    <x v="5"/>
    <x v="3"/>
    <s v="Q2`21"/>
    <n v="1578192"/>
    <n v="20903"/>
  </r>
  <r>
    <n v="227"/>
    <x v="2"/>
    <s v="Asus G513Q"/>
    <x v="3"/>
    <x v="0"/>
    <x v="0"/>
    <x v="22"/>
    <s v="RTX3070"/>
    <x v="0"/>
    <s v="1920x1080"/>
    <x v="0"/>
    <x v="0"/>
    <n v="153323"/>
    <s v="30_150-155"/>
    <s v="15_150-160"/>
    <x v="5"/>
    <x v="3"/>
    <s v="Q2`21"/>
    <n v="34804321"/>
    <n v="460984"/>
  </r>
  <r>
    <n v="1"/>
    <x v="2"/>
    <s v="Asus G532L"/>
    <x v="3"/>
    <x v="0"/>
    <x v="1"/>
    <x v="10"/>
    <s v="RTX2070"/>
    <x v="0"/>
    <s v="1920x1080"/>
    <x v="0"/>
    <x v="0"/>
    <n v="147540"/>
    <s v="29_145-150"/>
    <s v="14_140-150"/>
    <x v="5"/>
    <x v="3"/>
    <s v="Q2`21"/>
    <n v="147540"/>
    <n v="1954"/>
  </r>
  <r>
    <n v="136"/>
    <x v="2"/>
    <s v="Asus G533Q"/>
    <x v="3"/>
    <x v="0"/>
    <x v="0"/>
    <x v="22"/>
    <s v="RTX3070"/>
    <x v="0"/>
    <s v="1920x1080"/>
    <x v="0"/>
    <x v="0"/>
    <n v="152852"/>
    <s v="30_150-155"/>
    <s v="15_150-160"/>
    <x v="5"/>
    <x v="3"/>
    <s v="Q2`21"/>
    <n v="20787872"/>
    <n v="275336"/>
  </r>
  <r>
    <n v="40"/>
    <x v="2"/>
    <s v="Asus G712L"/>
    <x v="3"/>
    <x v="0"/>
    <x v="1"/>
    <x v="10"/>
    <s v="RTX2060"/>
    <x v="1"/>
    <s v="1920x1080"/>
    <x v="0"/>
    <x v="0"/>
    <n v="137241"/>
    <s v="27_135-140"/>
    <s v="13_130-140"/>
    <x v="5"/>
    <x v="3"/>
    <s v="Q2`21"/>
    <n v="5489640"/>
    <n v="72710"/>
  </r>
  <r>
    <n v="295"/>
    <x v="2"/>
    <s v="Asus G733Q"/>
    <x v="3"/>
    <x v="0"/>
    <x v="0"/>
    <x v="22"/>
    <s v="RTX3080"/>
    <x v="1"/>
    <s v="1920x1080"/>
    <x v="0"/>
    <x v="0"/>
    <n v="171847"/>
    <s v="34_170-175"/>
    <s v="17_170-180"/>
    <x v="5"/>
    <x v="3"/>
    <s v="Q2`21"/>
    <n v="50694865"/>
    <n v="671455"/>
  </r>
  <r>
    <n v="206"/>
    <x v="2"/>
    <s v="Asus GA401I"/>
    <x v="2"/>
    <x v="0"/>
    <x v="0"/>
    <x v="7"/>
    <s v="GTX1650/GTX1660"/>
    <x v="2"/>
    <s v="1920x1080/2560x1440"/>
    <x v="0"/>
    <x v="0"/>
    <n v="120758"/>
    <s v="24_120-125"/>
    <s v="12_120-130"/>
    <x v="5"/>
    <x v="3"/>
    <s v="Q2`21"/>
    <n v="24876148"/>
    <n v="329485"/>
  </r>
  <r>
    <n v="14"/>
    <x v="2"/>
    <s v="Asus GL712L"/>
    <x v="3"/>
    <x v="0"/>
    <x v="1"/>
    <x v="10"/>
    <s v="GTX1660"/>
    <x v="1"/>
    <s v="1920x1080"/>
    <x v="0"/>
    <x v="0"/>
    <n v="105193"/>
    <s v="21_105-110"/>
    <s v="10_100-110"/>
    <x v="5"/>
    <x v="3"/>
    <s v="Q2`21"/>
    <n v="1472702"/>
    <n v="19506"/>
  </r>
  <r>
    <n v="40"/>
    <x v="2"/>
    <s v="Asus GU502L"/>
    <x v="3"/>
    <x v="0"/>
    <x v="1"/>
    <x v="10"/>
    <s v="RTX2060"/>
    <x v="0"/>
    <s v="1920x1080"/>
    <x v="0"/>
    <x v="0"/>
    <n v="134427"/>
    <s v="26_130-135"/>
    <s v="13_130-140"/>
    <x v="5"/>
    <x v="3"/>
    <s v="Q2`21"/>
    <n v="5377080"/>
    <n v="71220"/>
  </r>
  <r>
    <n v="3"/>
    <x v="2"/>
    <s v="Asus M515D"/>
    <x v="0"/>
    <x v="0"/>
    <x v="0"/>
    <x v="1"/>
    <s v="Int"/>
    <x v="0"/>
    <s v="1366x768"/>
    <x v="0"/>
    <x v="0"/>
    <n v="37250"/>
    <s v="7_35-40"/>
    <s v="3_30-40"/>
    <x v="3"/>
    <x v="3"/>
    <s v="Q2`21"/>
    <n v="111750"/>
    <n v="1480"/>
  </r>
  <r>
    <n v="362"/>
    <x v="2"/>
    <s v="Asus Pro P1440F"/>
    <x v="2"/>
    <x v="1"/>
    <x v="1"/>
    <x v="11"/>
    <s v="Int"/>
    <x v="2"/>
    <s v="1920x1080"/>
    <x v="0"/>
    <x v="0"/>
    <n v="47499"/>
    <s v="9_45-50"/>
    <s v="4_40-50"/>
    <x v="1"/>
    <x v="3"/>
    <s v="Q2`21"/>
    <n v="17194638"/>
    <n v="227744"/>
  </r>
  <r>
    <n v="59"/>
    <x v="2"/>
    <s v="Asus Pro P2540F"/>
    <x v="1"/>
    <x v="1"/>
    <x v="1"/>
    <x v="11"/>
    <s v="Int/MX110"/>
    <x v="0"/>
    <s v="1920x1080"/>
    <x v="0"/>
    <x v="0"/>
    <n v="52780"/>
    <s v="10_50-55"/>
    <s v="5_50-60"/>
    <x v="2"/>
    <x v="3"/>
    <s v="Q2`21"/>
    <n v="3114020"/>
    <n v="41245"/>
  </r>
  <r>
    <n v="955"/>
    <x v="2"/>
    <s v="Asus Pro P3540F"/>
    <x v="0"/>
    <x v="1"/>
    <x v="1"/>
    <x v="11"/>
    <s v="Int"/>
    <x v="0"/>
    <s v="1920x1080"/>
    <x v="0"/>
    <x v="0"/>
    <n v="57561"/>
    <s v="11_55-60"/>
    <s v="5_50-60"/>
    <x v="2"/>
    <x v="3"/>
    <s v="Q2`21"/>
    <n v="54970755"/>
    <n v="728089"/>
  </r>
  <r>
    <n v="274"/>
    <x v="2"/>
    <s v="Asus Pro P5440F"/>
    <x v="0"/>
    <x v="1"/>
    <x v="1"/>
    <x v="11"/>
    <s v="Int"/>
    <x v="0"/>
    <s v="1920x1080"/>
    <x v="0"/>
    <x v="0"/>
    <n v="60760"/>
    <s v="12_60-65"/>
    <s v="6_60-70"/>
    <x v="4"/>
    <x v="3"/>
    <s v="Q2`21"/>
    <n v="16648240"/>
    <n v="220506"/>
  </r>
  <r>
    <n v="4173"/>
    <x v="2"/>
    <s v="Asus R565M"/>
    <x v="0"/>
    <x v="0"/>
    <x v="1"/>
    <x v="2"/>
    <s v="Int"/>
    <x v="0"/>
    <s v="1366x768"/>
    <x v="0"/>
    <x v="1"/>
    <n v="31990"/>
    <s v="6_30-35"/>
    <s v="3_30-40"/>
    <x v="3"/>
    <x v="3"/>
    <s v="Q2`21"/>
    <n v="133494270"/>
    <n v="1768136"/>
  </r>
  <r>
    <n v="1643"/>
    <x v="2"/>
    <s v="Asus X415M"/>
    <x v="2"/>
    <x v="0"/>
    <x v="1"/>
    <x v="2"/>
    <s v="Int"/>
    <x v="2"/>
    <s v="1920x1080"/>
    <x v="0"/>
    <x v="1"/>
    <n v="30899"/>
    <s v="6_30-35"/>
    <s v="3_30-40"/>
    <x v="3"/>
    <x v="3"/>
    <s v="Q2`21"/>
    <n v="50767057"/>
    <n v="672411"/>
  </r>
  <r>
    <n v="166"/>
    <x v="2"/>
    <s v="Asus X509D"/>
    <x v="1"/>
    <x v="0"/>
    <x v="0"/>
    <x v="1"/>
    <s v="Int/MX230"/>
    <x v="0"/>
    <s v="1920x1080"/>
    <x v="0"/>
    <x v="0"/>
    <n v="44912"/>
    <s v="8_40-45"/>
    <s v="4_40-50"/>
    <x v="1"/>
    <x v="3"/>
    <s v="Q2`21"/>
    <n v="7455392"/>
    <n v="98747"/>
  </r>
  <r>
    <n v="114"/>
    <x v="2"/>
    <s v="Asus X515E"/>
    <x v="0"/>
    <x v="0"/>
    <x v="1"/>
    <x v="6"/>
    <s v="Int"/>
    <x v="0"/>
    <s v="1920x1080"/>
    <x v="0"/>
    <x v="0"/>
    <n v="40900"/>
    <s v="8_40-45"/>
    <s v="4_40-50"/>
    <x v="1"/>
    <x v="3"/>
    <s v="Q2`21"/>
    <n v="4662600"/>
    <n v="61756"/>
  </r>
  <r>
    <n v="1023"/>
    <x v="2"/>
    <s v="Asus X515J"/>
    <x v="1"/>
    <x v="0"/>
    <x v="1"/>
    <x v="5"/>
    <s v="MX130"/>
    <x v="0"/>
    <s v="1920x1080"/>
    <x v="0"/>
    <x v="0"/>
    <n v="47352"/>
    <s v="9_45-50"/>
    <s v="4_40-50"/>
    <x v="1"/>
    <x v="3"/>
    <s v="Q2`21"/>
    <n v="48441096"/>
    <n v="641604"/>
  </r>
  <r>
    <n v="3"/>
    <x v="2"/>
    <s v="Asus X570D"/>
    <x v="3"/>
    <x v="0"/>
    <x v="0"/>
    <x v="1"/>
    <s v="GTX1050"/>
    <x v="0"/>
    <s v="1920x1080"/>
    <x v="0"/>
    <x v="0"/>
    <n v="56365"/>
    <s v="11_55-60"/>
    <s v="5_50-60"/>
    <x v="2"/>
    <x v="3"/>
    <s v="Q2`21"/>
    <n v="169095"/>
    <n v="2240"/>
  </r>
  <r>
    <n v="50"/>
    <x v="2"/>
    <s v="ExpertBook B9400C"/>
    <x v="2"/>
    <x v="1"/>
    <x v="1"/>
    <x v="6"/>
    <s v="Int"/>
    <x v="2"/>
    <s v="1920x1080"/>
    <x v="0"/>
    <x v="0"/>
    <n v="129205"/>
    <s v="25_125-130"/>
    <s v="12_120-130"/>
    <x v="5"/>
    <x v="3"/>
    <s v="Q2`21"/>
    <n v="6460250"/>
    <n v="85566"/>
  </r>
  <r>
    <n v="97"/>
    <x v="2"/>
    <s v="ExpertBook B9450F"/>
    <x v="2"/>
    <x v="1"/>
    <x v="1"/>
    <x v="11"/>
    <s v="Int"/>
    <x v="2"/>
    <s v="1920x1080"/>
    <x v="0"/>
    <x v="0"/>
    <n v="98016"/>
    <s v="19_95-100"/>
    <s v="9_90-100"/>
    <x v="5"/>
    <x v="3"/>
    <s v="Q2`21"/>
    <n v="9507552"/>
    <n v="125928"/>
  </r>
  <r>
    <n v="1"/>
    <x v="2"/>
    <s v="ExpertBook P1 P1510C"/>
    <x v="0"/>
    <x v="1"/>
    <x v="0"/>
    <x v="1"/>
    <s v="Int"/>
    <x v="0"/>
    <s v="1920x1080"/>
    <x v="0"/>
    <x v="0"/>
    <n v="43287"/>
    <s v="8_40-45"/>
    <s v="4_40-50"/>
    <x v="1"/>
    <x v="3"/>
    <s v="Q2`21"/>
    <n v="43287"/>
    <n v="573"/>
  </r>
  <r>
    <n v="312"/>
    <x v="2"/>
    <s v="ExpertBook P2 P2451F"/>
    <x v="2"/>
    <x v="1"/>
    <x v="1"/>
    <x v="11"/>
    <s v="Int"/>
    <x v="2"/>
    <s v="1920x1080"/>
    <x v="0"/>
    <x v="0"/>
    <n v="50507"/>
    <s v="10_50-55"/>
    <s v="5_50-60"/>
    <x v="2"/>
    <x v="3"/>
    <s v="Q2`21"/>
    <n v="15758184"/>
    <n v="208718"/>
  </r>
  <r>
    <n v="108"/>
    <x v="2"/>
    <s v="Flow X13 GV301Q"/>
    <x v="2"/>
    <x v="0"/>
    <x v="0"/>
    <x v="22"/>
    <s v="GTX1650"/>
    <x v="3"/>
    <s v="1920x1200"/>
    <x v="1"/>
    <x v="0"/>
    <n v="217355"/>
    <s v="43_215-220"/>
    <s v="21_210-220"/>
    <x v="5"/>
    <x v="3"/>
    <s v="Q2`21"/>
    <n v="23474340"/>
    <n v="310918"/>
  </r>
  <r>
    <n v="11"/>
    <x v="2"/>
    <s v="ProArt StudioBook H500G"/>
    <x v="5"/>
    <x v="1"/>
    <x v="1"/>
    <x v="9"/>
    <s v="RTX2060"/>
    <x v="0"/>
    <s v="3840x2160"/>
    <x v="0"/>
    <x v="0"/>
    <n v="155352"/>
    <s v="31_155-160"/>
    <s v="15_150-160"/>
    <x v="5"/>
    <x v="3"/>
    <s v="Q2`21"/>
    <n v="1708872"/>
    <n v="22634"/>
  </r>
  <r>
    <n v="1"/>
    <x v="2"/>
    <s v="ProArt StudioBook H700G"/>
    <x v="5"/>
    <x v="1"/>
    <x v="1"/>
    <x v="9"/>
    <s v="RTX2060"/>
    <x v="1"/>
    <s v="1920x1200"/>
    <x v="0"/>
    <x v="0"/>
    <n v="145990"/>
    <s v="29_145-150"/>
    <s v="14_140-150"/>
    <x v="5"/>
    <x v="3"/>
    <s v="Q2`21"/>
    <n v="145990"/>
    <n v="1934"/>
  </r>
  <r>
    <n v="5"/>
    <x v="2"/>
    <s v="ProArt StudioBook W730G5"/>
    <x v="5"/>
    <x v="1"/>
    <x v="1"/>
    <x v="9"/>
    <s v="Quadro RTX5000"/>
    <x v="1"/>
    <s v="1920x1200"/>
    <x v="0"/>
    <x v="0"/>
    <n v="379260"/>
    <s v="75_375-380"/>
    <s v="37_370-380"/>
    <x v="5"/>
    <x v="3"/>
    <s v="Q2`21"/>
    <n v="1896300"/>
    <n v="25117"/>
  </r>
  <r>
    <n v="41"/>
    <x v="2"/>
    <s v="VivoBook Flip TP470E"/>
    <x v="2"/>
    <x v="0"/>
    <x v="1"/>
    <x v="6"/>
    <s v="Xe MAX 11"/>
    <x v="2"/>
    <s v="1920x1080"/>
    <x v="1"/>
    <x v="0"/>
    <n v="78049"/>
    <s v="15_75-80"/>
    <s v="7_70-80"/>
    <x v="6"/>
    <x v="3"/>
    <s v="Q2`21"/>
    <n v="3200009"/>
    <n v="42384"/>
  </r>
  <r>
    <n v="334"/>
    <x v="2"/>
    <s v="VivoBook K413J"/>
    <x v="2"/>
    <x v="0"/>
    <x v="1"/>
    <x v="5"/>
    <s v="Int"/>
    <x v="2"/>
    <s v="1920x1080"/>
    <x v="0"/>
    <x v="0"/>
    <n v="55663"/>
    <s v="11_55-60"/>
    <s v="5_50-60"/>
    <x v="2"/>
    <x v="3"/>
    <s v="Q2`21"/>
    <n v="18591442"/>
    <n v="246244"/>
  </r>
  <r>
    <n v="1202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3"/>
    <s v="Q2`21"/>
    <n v="68501980"/>
    <n v="907311"/>
  </r>
  <r>
    <n v="353"/>
    <x v="2"/>
    <s v="VivoBook M433I"/>
    <x v="2"/>
    <x v="0"/>
    <x v="0"/>
    <x v="7"/>
    <s v="Int"/>
    <x v="2"/>
    <s v="1920x1080"/>
    <x v="0"/>
    <x v="0"/>
    <n v="53393"/>
    <s v="10_50-55"/>
    <s v="5_50-60"/>
    <x v="2"/>
    <x v="3"/>
    <s v="Q2`21"/>
    <n v="18847729"/>
    <n v="249639"/>
  </r>
  <r>
    <n v="60"/>
    <x v="2"/>
    <s v="VivoBook M513I"/>
    <x v="0"/>
    <x v="0"/>
    <x v="0"/>
    <x v="7"/>
    <s v="Int"/>
    <x v="0"/>
    <s v="1920x1080"/>
    <x v="0"/>
    <x v="0"/>
    <n v="61995"/>
    <s v="12_60-65"/>
    <s v="6_60-70"/>
    <x v="4"/>
    <x v="3"/>
    <s v="Q2`21"/>
    <n v="3719700"/>
    <n v="49268"/>
  </r>
  <r>
    <n v="534"/>
    <x v="2"/>
    <s v="VivoBook S15 M533I"/>
    <x v="0"/>
    <x v="0"/>
    <x v="0"/>
    <x v="7"/>
    <s v="Int"/>
    <x v="0"/>
    <s v="1920x1080"/>
    <x v="0"/>
    <x v="0"/>
    <n v="62149"/>
    <s v="12_60-65"/>
    <s v="6_60-70"/>
    <x v="4"/>
    <x v="3"/>
    <s v="Q2`21"/>
    <n v="33187566"/>
    <n v="439570"/>
  </r>
  <r>
    <n v="372"/>
    <x v="2"/>
    <s v="VivoBook S15 S533E"/>
    <x v="0"/>
    <x v="0"/>
    <x v="1"/>
    <x v="6"/>
    <s v="Int"/>
    <x v="0"/>
    <s v="1920x1080"/>
    <x v="0"/>
    <x v="0"/>
    <n v="74230"/>
    <s v="14_70-75"/>
    <s v="7_70-80"/>
    <x v="6"/>
    <x v="3"/>
    <s v="Q2`21"/>
    <n v="27613560"/>
    <n v="365743"/>
  </r>
  <r>
    <n v="11"/>
    <x v="2"/>
    <s v="VivoBook S435E"/>
    <x v="2"/>
    <x v="0"/>
    <x v="1"/>
    <x v="6"/>
    <s v="Int"/>
    <x v="2"/>
    <s v="1920x1080"/>
    <x v="0"/>
    <x v="0"/>
    <n v="78918"/>
    <s v="15_75-80"/>
    <s v="7_70-80"/>
    <x v="6"/>
    <x v="3"/>
    <s v="Q2`21"/>
    <n v="868098"/>
    <n v="11498"/>
  </r>
  <r>
    <n v="144"/>
    <x v="2"/>
    <s v="VivoBook X413E"/>
    <x v="2"/>
    <x v="0"/>
    <x v="1"/>
    <x v="6"/>
    <s v="Int"/>
    <x v="2"/>
    <s v="1920x1080"/>
    <x v="0"/>
    <x v="0"/>
    <n v="65291"/>
    <s v="13_65-70"/>
    <s v="6_60-70"/>
    <x v="4"/>
    <x v="3"/>
    <s v="Q2`21"/>
    <n v="9401904"/>
    <n v="124529"/>
  </r>
  <r>
    <n v="999"/>
    <x v="2"/>
    <s v="VivoBook X512D"/>
    <x v="1"/>
    <x v="0"/>
    <x v="0"/>
    <x v="1"/>
    <s v="RX540"/>
    <x v="0"/>
    <s v="1366x768"/>
    <x v="0"/>
    <x v="0"/>
    <n v="41938"/>
    <s v="8_40-45"/>
    <s v="4_40-50"/>
    <x v="1"/>
    <x v="3"/>
    <s v="Q2`21"/>
    <n v="41896062"/>
    <n v="554915"/>
  </r>
  <r>
    <n v="25"/>
    <x v="2"/>
    <s v="VivoBook X512F"/>
    <x v="1"/>
    <x v="0"/>
    <x v="1"/>
    <x v="4"/>
    <s v="MX250"/>
    <x v="0"/>
    <s v="1920x1080"/>
    <x v="0"/>
    <x v="0"/>
    <n v="56710"/>
    <s v="11_55-60"/>
    <s v="5_50-60"/>
    <x v="2"/>
    <x v="3"/>
    <s v="Q2`21"/>
    <n v="1417750"/>
    <n v="18778"/>
  </r>
  <r>
    <n v="817"/>
    <x v="2"/>
    <s v="VivoBook X512J"/>
    <x v="1"/>
    <x v="0"/>
    <x v="1"/>
    <x v="5"/>
    <s v="MX330"/>
    <x v="0"/>
    <s v="1920x1080"/>
    <x v="0"/>
    <x v="0"/>
    <n v="51610"/>
    <s v="10_50-55"/>
    <s v="5_50-60"/>
    <x v="2"/>
    <x v="3"/>
    <s v="Q2`21"/>
    <n v="42165370"/>
    <n v="558482"/>
  </r>
  <r>
    <n v="321"/>
    <x v="2"/>
    <s v="VivoBook X515M"/>
    <x v="0"/>
    <x v="0"/>
    <x v="1"/>
    <x v="2"/>
    <s v="Int"/>
    <x v="0"/>
    <s v="1920x1080"/>
    <x v="0"/>
    <x v="1"/>
    <n v="35828"/>
    <s v="7_35-40"/>
    <s v="3_30-40"/>
    <x v="3"/>
    <x v="3"/>
    <s v="Q2`21"/>
    <n v="11500788"/>
    <n v="152328"/>
  </r>
  <r>
    <n v="130"/>
    <x v="2"/>
    <s v="VivoBook X543M"/>
    <x v="0"/>
    <x v="0"/>
    <x v="1"/>
    <x v="2"/>
    <s v="Int"/>
    <x v="0"/>
    <s v="1920x1080"/>
    <x v="0"/>
    <x v="1"/>
    <n v="33623"/>
    <s v="6_30-35"/>
    <s v="3_30-40"/>
    <x v="3"/>
    <x v="3"/>
    <s v="Q2`21"/>
    <n v="4370990"/>
    <n v="57894"/>
  </r>
  <r>
    <n v="239"/>
    <x v="2"/>
    <s v="VivoBook X712D"/>
    <x v="1"/>
    <x v="0"/>
    <x v="0"/>
    <x v="1"/>
    <s v="Int/R540X"/>
    <x v="1"/>
    <s v="1600x900/1920x1080"/>
    <x v="0"/>
    <x v="0"/>
    <n v="54024"/>
    <s v="10_50-55"/>
    <s v="5_50-60"/>
    <x v="2"/>
    <x v="3"/>
    <s v="Q2`21"/>
    <n v="12911736"/>
    <n v="171016"/>
  </r>
  <r>
    <n v="16"/>
    <x v="2"/>
    <s v="VivoBook X712F"/>
    <x v="1"/>
    <x v="0"/>
    <x v="1"/>
    <x v="4"/>
    <s v="Int/MX150"/>
    <x v="1"/>
    <s v="1600x900"/>
    <x v="0"/>
    <x v="0"/>
    <n v="39320"/>
    <s v="7_35-40"/>
    <s v="3_30-40"/>
    <x v="3"/>
    <x v="3"/>
    <s v="Q2`21"/>
    <n v="629120"/>
    <n v="8333"/>
  </r>
  <r>
    <n v="40"/>
    <x v="2"/>
    <s v="Zenbook Duo UX482E"/>
    <x v="2"/>
    <x v="0"/>
    <x v="1"/>
    <x v="6"/>
    <s v="Int/MX450"/>
    <x v="2"/>
    <s v="1920x1080+ScreenPad"/>
    <x v="1"/>
    <x v="0"/>
    <n v="129677"/>
    <s v="25_125-130"/>
    <s v="12_120-130"/>
    <x v="5"/>
    <x v="3"/>
    <s v="Q2`21"/>
    <n v="5187080"/>
    <n v="68703"/>
  </r>
  <r>
    <n v="6"/>
    <x v="2"/>
    <s v="Zenbook Flip UX363E"/>
    <x v="2"/>
    <x v="0"/>
    <x v="1"/>
    <x v="6"/>
    <s v="Int"/>
    <x v="3"/>
    <s v="1920x1080"/>
    <x v="1"/>
    <x v="0"/>
    <n v="94996"/>
    <s v="18_90-95"/>
    <s v="9_90-100"/>
    <x v="5"/>
    <x v="3"/>
    <s v="Q2`21"/>
    <n v="569976"/>
    <n v="7549"/>
  </r>
  <r>
    <n v="5"/>
    <x v="2"/>
    <s v="Zenbook Flip UX363J"/>
    <x v="2"/>
    <x v="0"/>
    <x v="1"/>
    <x v="5"/>
    <s v="Int"/>
    <x v="3"/>
    <s v="1920x1080"/>
    <x v="1"/>
    <x v="0"/>
    <n v="92660"/>
    <s v="18_90-95"/>
    <s v="9_90-100"/>
    <x v="5"/>
    <x v="3"/>
    <s v="Q2`21"/>
    <n v="463300"/>
    <n v="6136"/>
  </r>
  <r>
    <n v="24"/>
    <x v="2"/>
    <s v="Zenbook Flip UX463F"/>
    <x v="2"/>
    <x v="0"/>
    <x v="1"/>
    <x v="4"/>
    <s v="Int"/>
    <x v="2"/>
    <s v="1920x1080"/>
    <x v="1"/>
    <x v="0"/>
    <n v="80436"/>
    <s v="16_80-85"/>
    <s v="8_80-90"/>
    <x v="5"/>
    <x v="3"/>
    <s v="Q2`21"/>
    <n v="1930464"/>
    <n v="25569"/>
  </r>
  <r>
    <n v="38"/>
    <x v="2"/>
    <s v="Zenbook Flip UX563F"/>
    <x v="3"/>
    <x v="0"/>
    <x v="1"/>
    <x v="4"/>
    <s v="GTX1050/GTX1060"/>
    <x v="0"/>
    <s v="1920x1080/3840x2160"/>
    <x v="1"/>
    <x v="0"/>
    <n v="87946"/>
    <s v="17_85-90"/>
    <s v="8_80-90"/>
    <x v="5"/>
    <x v="3"/>
    <s v="Q2`21"/>
    <n v="3341948"/>
    <n v="44264"/>
  </r>
  <r>
    <n v="73"/>
    <x v="2"/>
    <s v="ZenBook Pro Duo UX581L"/>
    <x v="3"/>
    <x v="0"/>
    <x v="1"/>
    <x v="10"/>
    <s v="RTX2060"/>
    <x v="0"/>
    <s v="3840x2160+ScreenPad"/>
    <x v="1"/>
    <x v="0"/>
    <n v="255795"/>
    <s v="51_255-260"/>
    <s v="25_250-260"/>
    <x v="5"/>
    <x v="3"/>
    <s v="Q2`21"/>
    <n v="18673035"/>
    <n v="247325"/>
  </r>
  <r>
    <n v="117"/>
    <x v="2"/>
    <s v="Zenbook UM325U"/>
    <x v="2"/>
    <x v="0"/>
    <x v="0"/>
    <x v="25"/>
    <s v="Int"/>
    <x v="3"/>
    <s v="1920x1080"/>
    <x v="0"/>
    <x v="0"/>
    <n v="79990"/>
    <s v="15_75-80"/>
    <s v="7_70-80"/>
    <x v="6"/>
    <x v="3"/>
    <s v="Q2`21"/>
    <n v="9358830"/>
    <n v="123958"/>
  </r>
  <r>
    <n v="119"/>
    <x v="2"/>
    <s v="Zenbook UM425I"/>
    <x v="2"/>
    <x v="0"/>
    <x v="0"/>
    <x v="7"/>
    <s v="Int"/>
    <x v="2"/>
    <s v="1920x1080"/>
    <x v="0"/>
    <x v="0"/>
    <n v="69340"/>
    <s v="13_65-70"/>
    <s v="6_60-70"/>
    <x v="4"/>
    <x v="3"/>
    <s v="Q2`21"/>
    <n v="8251460"/>
    <n v="109291"/>
  </r>
  <r>
    <n v="379"/>
    <x v="2"/>
    <s v="Zenbook UX325E"/>
    <x v="2"/>
    <x v="0"/>
    <x v="1"/>
    <x v="6"/>
    <s v="Int"/>
    <x v="3"/>
    <s v="1920x1080"/>
    <x v="0"/>
    <x v="0"/>
    <n v="79185"/>
    <s v="15_75-80"/>
    <s v="7_70-80"/>
    <x v="6"/>
    <x v="3"/>
    <s v="Q2`21"/>
    <n v="30011115"/>
    <n v="397498"/>
  </r>
  <r>
    <n v="74"/>
    <x v="2"/>
    <s v="Zenbook UX325J"/>
    <x v="2"/>
    <x v="0"/>
    <x v="1"/>
    <x v="5"/>
    <s v="Int"/>
    <x v="3"/>
    <s v="1920x1080"/>
    <x v="0"/>
    <x v="0"/>
    <n v="71583"/>
    <s v="14_70-75"/>
    <s v="7_70-80"/>
    <x v="6"/>
    <x v="3"/>
    <s v="Q2`21"/>
    <n v="5297142"/>
    <n v="70161"/>
  </r>
  <r>
    <n v="80"/>
    <x v="2"/>
    <s v="Zenbook UX393E"/>
    <x v="2"/>
    <x v="0"/>
    <x v="1"/>
    <x v="6"/>
    <s v="Int"/>
    <x v="2"/>
    <s v="1920x1080"/>
    <x v="1"/>
    <x v="0"/>
    <n v="133466"/>
    <s v="26_130-135"/>
    <s v="13_130-140"/>
    <x v="5"/>
    <x v="3"/>
    <s v="Q2`21"/>
    <n v="10677280"/>
    <n v="141421"/>
  </r>
  <r>
    <n v="224"/>
    <x v="2"/>
    <s v="Zenbook UX425E"/>
    <x v="2"/>
    <x v="0"/>
    <x v="1"/>
    <x v="6"/>
    <s v="Int"/>
    <x v="2"/>
    <s v="1920x1080"/>
    <x v="0"/>
    <x v="0"/>
    <n v="81443"/>
    <s v="16_80-85"/>
    <s v="8_80-90"/>
    <x v="5"/>
    <x v="3"/>
    <s v="Q2`21"/>
    <n v="18243232"/>
    <n v="241632"/>
  </r>
  <r>
    <n v="51"/>
    <x v="2"/>
    <s v="Zenbook UX425J"/>
    <x v="2"/>
    <x v="0"/>
    <x v="1"/>
    <x v="5"/>
    <s v="Int"/>
    <x v="2"/>
    <s v="1920x1080"/>
    <x v="0"/>
    <x v="0"/>
    <n v="88086"/>
    <s v="17_85-90"/>
    <s v="8_80-90"/>
    <x v="5"/>
    <x v="3"/>
    <s v="Q2`21"/>
    <n v="4492386"/>
    <n v="59502"/>
  </r>
  <r>
    <n v="90"/>
    <x v="2"/>
    <s v="Zenbook UX434F"/>
    <x v="2"/>
    <x v="0"/>
    <x v="1"/>
    <x v="11"/>
    <s v="MX250"/>
    <x v="2"/>
    <s v="1920x1080"/>
    <x v="0"/>
    <x v="0"/>
    <n v="91955"/>
    <s v="18_90-95"/>
    <s v="9_90-100"/>
    <x v="5"/>
    <x v="3"/>
    <s v="Q2`21"/>
    <n v="8275950"/>
    <n v="109615"/>
  </r>
  <r>
    <n v="364"/>
    <x v="2"/>
    <s v="Zenbook UX435E"/>
    <x v="2"/>
    <x v="0"/>
    <x v="1"/>
    <x v="6"/>
    <s v="Int"/>
    <x v="2"/>
    <s v="1920x1080"/>
    <x v="0"/>
    <x v="0"/>
    <n v="102525"/>
    <s v="20_100-105"/>
    <s v="10_100-110"/>
    <x v="5"/>
    <x v="3"/>
    <s v="Q2`21"/>
    <n v="37319100"/>
    <n v="494293"/>
  </r>
  <r>
    <n v="43"/>
    <x v="2"/>
    <s v="Zephyrus Duo GX551Q"/>
    <x v="3"/>
    <x v="0"/>
    <x v="0"/>
    <x v="22"/>
    <s v="RTX3080"/>
    <x v="0"/>
    <s v="1920x1080+ScreenPad"/>
    <x v="1"/>
    <x v="0"/>
    <n v="296492"/>
    <s v="59_295-300"/>
    <s v="29_290-300"/>
    <x v="5"/>
    <x v="3"/>
    <s v="Q2`21"/>
    <n v="12749156"/>
    <n v="168863"/>
  </r>
  <r>
    <n v="32"/>
    <x v="2"/>
    <s v="Zephyrus GA401Q"/>
    <x v="2"/>
    <x v="0"/>
    <x v="0"/>
    <x v="22"/>
    <s v="RTX3060"/>
    <x v="2"/>
    <s v="1920x1080/2560x1440"/>
    <x v="0"/>
    <x v="0"/>
    <n v="161295"/>
    <s v="32_160-165"/>
    <s v="16_160-170"/>
    <x v="5"/>
    <x v="3"/>
    <s v="Q2`21"/>
    <n v="5161440"/>
    <n v="68363"/>
  </r>
  <r>
    <n v="334"/>
    <x v="2"/>
    <s v="Zephyrus GA503Q"/>
    <x v="3"/>
    <x v="0"/>
    <x v="0"/>
    <x v="22"/>
    <s v="RTX3060/RTX3070/RTX3080"/>
    <x v="0"/>
    <s v="1920x1080/2160x1440"/>
    <x v="0"/>
    <x v="0"/>
    <n v="187660"/>
    <s v="37_185-190"/>
    <s v="18_180-190"/>
    <x v="5"/>
    <x v="3"/>
    <s v="Q2`21"/>
    <n v="62678440"/>
    <n v="830178"/>
  </r>
  <r>
    <n v="3"/>
    <x v="3"/>
    <s v="Alienware m15 R3"/>
    <x v="3"/>
    <x v="0"/>
    <x v="1"/>
    <x v="10"/>
    <s v="RTX2060/RTX2070/RTX2080"/>
    <x v="0"/>
    <s v="1920x1080/3840x2160"/>
    <x v="0"/>
    <x v="0"/>
    <n v="216156"/>
    <s v="43_215-220"/>
    <s v="21_210-220"/>
    <x v="5"/>
    <x v="3"/>
    <s v="Q2`21"/>
    <n v="648468"/>
    <n v="8589"/>
  </r>
  <r>
    <n v="29"/>
    <x v="3"/>
    <s v="Alienware m15 R4"/>
    <x v="3"/>
    <x v="0"/>
    <x v="1"/>
    <x v="10"/>
    <s v="RTX2070/RTX2080"/>
    <x v="0"/>
    <s v="1920x1080/3840x2160"/>
    <x v="0"/>
    <x v="0"/>
    <n v="199495"/>
    <s v="39_195-200"/>
    <s v="19_190-200"/>
    <x v="5"/>
    <x v="3"/>
    <s v="Q2`21"/>
    <n v="5785355"/>
    <n v="76627"/>
  </r>
  <r>
    <n v="2809"/>
    <x v="3"/>
    <s v="Inspiron 3501"/>
    <x v="0"/>
    <x v="0"/>
    <x v="1"/>
    <x v="5"/>
    <s v="Int"/>
    <x v="0"/>
    <s v="1920x1080"/>
    <x v="0"/>
    <x v="0"/>
    <n v="40611"/>
    <s v="8_40-45"/>
    <s v="4_40-50"/>
    <x v="1"/>
    <x v="3"/>
    <s v="Q2`21"/>
    <n v="114076299"/>
    <n v="1510944"/>
  </r>
  <r>
    <n v="9"/>
    <x v="3"/>
    <s v="Inspiron 3505"/>
    <x v="0"/>
    <x v="0"/>
    <x v="0"/>
    <x v="1"/>
    <s v="Int"/>
    <x v="0"/>
    <s v="1920x1080"/>
    <x v="0"/>
    <x v="0"/>
    <n v="68759"/>
    <s v="13_65-70"/>
    <s v="6_60-70"/>
    <x v="4"/>
    <x v="3"/>
    <s v="Q2`21"/>
    <n v="618831"/>
    <n v="8196"/>
  </r>
  <r>
    <n v="347"/>
    <x v="3"/>
    <s v="Inspiron 3583"/>
    <x v="1"/>
    <x v="0"/>
    <x v="1"/>
    <x v="4"/>
    <s v="Int/520"/>
    <x v="0"/>
    <s v="1920x1080"/>
    <x v="0"/>
    <x v="0"/>
    <n v="33653"/>
    <s v="6_30-35"/>
    <s v="3_30-40"/>
    <x v="3"/>
    <x v="3"/>
    <s v="Q2`21"/>
    <n v="11677591"/>
    <n v="154670"/>
  </r>
  <r>
    <n v="145"/>
    <x v="3"/>
    <s v="Inspiron 3793"/>
    <x v="1"/>
    <x v="0"/>
    <x v="1"/>
    <x v="5"/>
    <s v="Int/MX230/MX250"/>
    <x v="1"/>
    <s v="1920x1080"/>
    <x v="0"/>
    <x v="0"/>
    <n v="60424"/>
    <s v="12_60-65"/>
    <s v="6_60-70"/>
    <x v="4"/>
    <x v="3"/>
    <s v="Q2`21"/>
    <n v="8761480"/>
    <n v="116046"/>
  </r>
  <r>
    <n v="12"/>
    <x v="3"/>
    <s v="Inspiron 5405"/>
    <x v="2"/>
    <x v="0"/>
    <x v="0"/>
    <x v="8"/>
    <s v="Int"/>
    <x v="2"/>
    <s v="1920x1080"/>
    <x v="0"/>
    <x v="0"/>
    <n v="61100"/>
    <s v="12_60-65"/>
    <s v="6_60-70"/>
    <x v="4"/>
    <x v="3"/>
    <s v="Q2`21"/>
    <n v="733200"/>
    <n v="9711"/>
  </r>
  <r>
    <n v="3"/>
    <x v="3"/>
    <s v="Inspiron 5593"/>
    <x v="1"/>
    <x v="0"/>
    <x v="1"/>
    <x v="5"/>
    <s v="Int/MX230"/>
    <x v="0"/>
    <s v="1920x1080"/>
    <x v="0"/>
    <x v="0"/>
    <n v="62550"/>
    <s v="12_60-65"/>
    <s v="6_60-70"/>
    <x v="4"/>
    <x v="3"/>
    <s v="Q2`21"/>
    <n v="187650"/>
    <n v="2485"/>
  </r>
  <r>
    <n v="9"/>
    <x v="3"/>
    <s v="Inspiron 7400"/>
    <x v="2"/>
    <x v="0"/>
    <x v="1"/>
    <x v="6"/>
    <s v="Int/MX350"/>
    <x v="2"/>
    <s v="2560x1600"/>
    <x v="0"/>
    <x v="0"/>
    <n v="92979"/>
    <s v="18_90-95"/>
    <s v="9_90-100"/>
    <x v="5"/>
    <x v="3"/>
    <s v="Q2`21"/>
    <n v="836811"/>
    <n v="11084"/>
  </r>
  <r>
    <n v="197"/>
    <x v="3"/>
    <s v="Inspiron G3 15-3500"/>
    <x v="3"/>
    <x v="0"/>
    <x v="1"/>
    <x v="10"/>
    <s v="GTX1650/GTX1650/RTX2060"/>
    <x v="0"/>
    <s v="1920x1080"/>
    <x v="0"/>
    <x v="0"/>
    <n v="68351"/>
    <s v="13_65-70"/>
    <s v="6_60-70"/>
    <x v="4"/>
    <x v="3"/>
    <s v="Q2`21"/>
    <n v="13465147"/>
    <n v="178346"/>
  </r>
  <r>
    <n v="3"/>
    <x v="3"/>
    <s v="Inspiron G5 15-5000"/>
    <x v="3"/>
    <x v="0"/>
    <x v="1"/>
    <x v="10"/>
    <s v="RTX2060"/>
    <x v="0"/>
    <s v="1920x1080"/>
    <x v="0"/>
    <x v="0"/>
    <n v="113447"/>
    <s v="22_110-115"/>
    <s v="11_110-120"/>
    <x v="5"/>
    <x v="3"/>
    <s v="Q2`21"/>
    <n v="340341"/>
    <n v="4508"/>
  </r>
  <r>
    <n v="224"/>
    <x v="3"/>
    <s v="Inspiron G5 15-5500"/>
    <x v="3"/>
    <x v="0"/>
    <x v="1"/>
    <x v="10"/>
    <s v="GTX1650/RTX2060/RTX2070"/>
    <x v="0"/>
    <s v="1920x1080"/>
    <x v="0"/>
    <x v="0"/>
    <n v="101643"/>
    <s v="20_100-105"/>
    <s v="10_100-110"/>
    <x v="5"/>
    <x v="3"/>
    <s v="Q2`21"/>
    <n v="22768032"/>
    <n v="301563"/>
  </r>
  <r>
    <n v="9"/>
    <x v="3"/>
    <s v="Inspiron G5 15-5505"/>
    <x v="3"/>
    <x v="0"/>
    <x v="0"/>
    <x v="8"/>
    <s v="RX 5600M"/>
    <x v="0"/>
    <s v="1920x1080"/>
    <x v="0"/>
    <x v="0"/>
    <n v="102168"/>
    <s v="20_100-105"/>
    <s v="10_100-110"/>
    <x v="5"/>
    <x v="3"/>
    <s v="Q2`21"/>
    <n v="919512"/>
    <n v="12179"/>
  </r>
  <r>
    <n v="36"/>
    <x v="3"/>
    <s v="Inspiron G5 15-5590"/>
    <x v="3"/>
    <x v="0"/>
    <x v="1"/>
    <x v="9"/>
    <s v="GTX1660/RTX2060/RTX2070"/>
    <x v="0"/>
    <s v="1920x1080"/>
    <x v="0"/>
    <x v="0"/>
    <n v="99319"/>
    <s v="19_95-100"/>
    <s v="9_90-100"/>
    <x v="5"/>
    <x v="3"/>
    <s v="Q2`21"/>
    <n v="3575484"/>
    <n v="47357"/>
  </r>
  <r>
    <n v="36"/>
    <x v="3"/>
    <s v="Inspiron G7 17-7700"/>
    <x v="3"/>
    <x v="0"/>
    <x v="1"/>
    <x v="10"/>
    <s v="GTX1660/RTX2060/RTX2070"/>
    <x v="1"/>
    <s v="1920x1080"/>
    <x v="0"/>
    <x v="0"/>
    <n v="132907"/>
    <s v="26_130-135"/>
    <s v="13_130-140"/>
    <x v="5"/>
    <x v="3"/>
    <s v="Q2`21"/>
    <n v="4784652"/>
    <n v="63373"/>
  </r>
  <r>
    <n v="20"/>
    <x v="3"/>
    <s v="Latitude 3190"/>
    <x v="4"/>
    <x v="1"/>
    <x v="1"/>
    <x v="2"/>
    <s v="Int"/>
    <x v="4"/>
    <s v="1366x768"/>
    <x v="1"/>
    <x v="1"/>
    <n v="48543"/>
    <s v="9_45-50"/>
    <s v="4_40-50"/>
    <x v="1"/>
    <x v="3"/>
    <s v="Q2`21"/>
    <n v="970860"/>
    <n v="12859"/>
  </r>
  <r>
    <n v="37"/>
    <x v="3"/>
    <s v="Latitude 3301"/>
    <x v="2"/>
    <x v="1"/>
    <x v="1"/>
    <x v="4"/>
    <s v="Int"/>
    <x v="3"/>
    <s v="1920x1080"/>
    <x v="0"/>
    <x v="0"/>
    <n v="71319"/>
    <s v="14_70-75"/>
    <s v="7_70-80"/>
    <x v="6"/>
    <x v="3"/>
    <s v="Q2`21"/>
    <n v="2638803"/>
    <n v="34951"/>
  </r>
  <r>
    <n v="4690"/>
    <x v="3"/>
    <s v="Latitude 3410"/>
    <x v="2"/>
    <x v="1"/>
    <x v="1"/>
    <x v="11"/>
    <s v="Int"/>
    <x v="2"/>
    <s v="1920x1080"/>
    <x v="0"/>
    <x v="0"/>
    <n v="65354"/>
    <s v="13_65-70"/>
    <s v="6_60-70"/>
    <x v="4"/>
    <x v="3"/>
    <s v="Q2`21"/>
    <n v="306510260"/>
    <n v="4059739"/>
  </r>
  <r>
    <n v="800"/>
    <x v="3"/>
    <s v="Latitude 3510"/>
    <x v="1"/>
    <x v="1"/>
    <x v="1"/>
    <x v="11"/>
    <s v="Int/RX640"/>
    <x v="0"/>
    <s v="1920x1080"/>
    <x v="0"/>
    <x v="0"/>
    <n v="52964"/>
    <s v="10_50-55"/>
    <s v="5_50-60"/>
    <x v="2"/>
    <x v="3"/>
    <s v="Q2`21"/>
    <n v="42371200"/>
    <n v="561208"/>
  </r>
  <r>
    <n v="118"/>
    <x v="3"/>
    <s v="Latitude 5310"/>
    <x v="2"/>
    <x v="1"/>
    <x v="1"/>
    <x v="11"/>
    <s v="Int"/>
    <x v="3"/>
    <s v="1920x1080"/>
    <x v="0"/>
    <x v="0"/>
    <n v="82449"/>
    <s v="16_80-85"/>
    <s v="8_80-90"/>
    <x v="5"/>
    <x v="3"/>
    <s v="Q2`21"/>
    <n v="9728982"/>
    <n v="128861"/>
  </r>
  <r>
    <n v="37"/>
    <x v="3"/>
    <s v="Latitude 5320"/>
    <x v="2"/>
    <x v="1"/>
    <x v="1"/>
    <x v="6"/>
    <s v="Int"/>
    <x v="3"/>
    <s v="1920x1080"/>
    <x v="0"/>
    <x v="0"/>
    <n v="86839"/>
    <s v="17_85-90"/>
    <s v="8_80-90"/>
    <x v="5"/>
    <x v="3"/>
    <s v="Q2`21"/>
    <n v="3213043"/>
    <n v="42557"/>
  </r>
  <r>
    <n v="5"/>
    <x v="3"/>
    <s v="Latitude 5400"/>
    <x v="2"/>
    <x v="1"/>
    <x v="1"/>
    <x v="4"/>
    <s v="Int"/>
    <x v="2"/>
    <s v="1920x1080"/>
    <x v="0"/>
    <x v="0"/>
    <n v="90157"/>
    <s v="18_90-95"/>
    <s v="9_90-100"/>
    <x v="5"/>
    <x v="3"/>
    <s v="Q2`21"/>
    <n v="450785"/>
    <n v="5971"/>
  </r>
  <r>
    <n v="858"/>
    <x v="3"/>
    <s v="Latitude 5410"/>
    <x v="2"/>
    <x v="1"/>
    <x v="1"/>
    <x v="11"/>
    <s v="Int"/>
    <x v="2"/>
    <s v="1920x1080"/>
    <x v="0"/>
    <x v="0"/>
    <n v="85680"/>
    <s v="17_85-90"/>
    <s v="8_80-90"/>
    <x v="5"/>
    <x v="3"/>
    <s v="Q2`21"/>
    <n v="73513440"/>
    <n v="973688"/>
  </r>
  <r>
    <n v="445"/>
    <x v="3"/>
    <s v="Latitude 5411"/>
    <x v="2"/>
    <x v="1"/>
    <x v="1"/>
    <x v="10"/>
    <s v="Int/MX250"/>
    <x v="2"/>
    <s v="1920x1080"/>
    <x v="0"/>
    <x v="0"/>
    <n v="93328"/>
    <s v="18_90-95"/>
    <s v="9_90-100"/>
    <x v="5"/>
    <x v="3"/>
    <s v="Q2`21"/>
    <n v="41530960"/>
    <n v="550079"/>
  </r>
  <r>
    <n v="151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14221784"/>
    <n v="188368"/>
  </r>
  <r>
    <n v="6"/>
    <x v="3"/>
    <s v="Latitude 5501"/>
    <x v="0"/>
    <x v="1"/>
    <x v="1"/>
    <x v="9"/>
    <s v="Int"/>
    <x v="0"/>
    <s v="1920x1080"/>
    <x v="0"/>
    <x v="0"/>
    <n v="85680"/>
    <s v="17_85-90"/>
    <s v="8_80-90"/>
    <x v="5"/>
    <x v="3"/>
    <s v="Q2`21"/>
    <n v="514080"/>
    <n v="6809"/>
  </r>
  <r>
    <n v="87"/>
    <x v="3"/>
    <s v="Latitude 5510"/>
    <x v="0"/>
    <x v="1"/>
    <x v="1"/>
    <x v="11"/>
    <s v="Int"/>
    <x v="0"/>
    <s v="1920x1080"/>
    <x v="0"/>
    <x v="0"/>
    <n v="85277"/>
    <s v="17_85-90"/>
    <s v="8_80-90"/>
    <x v="5"/>
    <x v="3"/>
    <s v="Q2`21"/>
    <n v="7419099"/>
    <n v="98266"/>
  </r>
  <r>
    <n v="104"/>
    <x v="3"/>
    <s v="Latitude 5511"/>
    <x v="0"/>
    <x v="1"/>
    <x v="1"/>
    <x v="11"/>
    <s v="Int"/>
    <x v="0"/>
    <s v="1920x1080"/>
    <x v="0"/>
    <x v="0"/>
    <n v="89643"/>
    <s v="17_85-90"/>
    <s v="8_80-90"/>
    <x v="5"/>
    <x v="3"/>
    <s v="Q2`21"/>
    <n v="9322872"/>
    <n v="123482"/>
  </r>
  <r>
    <n v="200"/>
    <x v="3"/>
    <s v="Latitude 5520"/>
    <x v="1"/>
    <x v="1"/>
    <x v="1"/>
    <x v="6"/>
    <s v="MX450"/>
    <x v="0"/>
    <s v="1920x1080"/>
    <x v="0"/>
    <x v="0"/>
    <n v="90990"/>
    <s v="18_90-95"/>
    <s v="9_90-100"/>
    <x v="5"/>
    <x v="3"/>
    <s v="Q2`21"/>
    <n v="18198000"/>
    <n v="241033"/>
  </r>
  <r>
    <n v="165"/>
    <x v="3"/>
    <s v="Latitude 7210 2-in-1"/>
    <x v="4"/>
    <x v="1"/>
    <x v="1"/>
    <x v="11"/>
    <s v="Int"/>
    <x v="6"/>
    <s v="1920x1080"/>
    <x v="1"/>
    <x v="0"/>
    <n v="116000"/>
    <s v="23_115-120"/>
    <s v="11_110-120"/>
    <x v="5"/>
    <x v="3"/>
    <s v="Q2`21"/>
    <n v="19140000"/>
    <n v="253510"/>
  </r>
  <r>
    <n v="14"/>
    <x v="3"/>
    <s v="Latitude 7220 Rugged"/>
    <x v="4"/>
    <x v="1"/>
    <x v="1"/>
    <x v="4"/>
    <s v="Int"/>
    <x v="4"/>
    <s v="1920x1080"/>
    <x v="0"/>
    <x v="0"/>
    <n v="185000"/>
    <s v="37_185-190"/>
    <s v="18_180-190"/>
    <x v="5"/>
    <x v="3"/>
    <s v="Q2`21"/>
    <n v="2590000"/>
    <n v="34305"/>
  </r>
  <r>
    <n v="46"/>
    <x v="3"/>
    <s v="Latitude 7310"/>
    <x v="2"/>
    <x v="1"/>
    <x v="1"/>
    <x v="11"/>
    <s v="Int"/>
    <x v="3"/>
    <s v="1920x1080"/>
    <x v="0"/>
    <x v="0"/>
    <n v="99344"/>
    <s v="19_95-100"/>
    <s v="9_90-100"/>
    <x v="5"/>
    <x v="3"/>
    <s v="Q2`21"/>
    <n v="4569824"/>
    <n v="60527"/>
  </r>
  <r>
    <n v="35"/>
    <x v="3"/>
    <s v="Latitude 7320"/>
    <x v="2"/>
    <x v="1"/>
    <x v="1"/>
    <x v="6"/>
    <s v="Int"/>
    <x v="3"/>
    <s v="1920x1080"/>
    <x v="0"/>
    <x v="0"/>
    <n v="97430"/>
    <s v="19_95-100"/>
    <s v="9_90-100"/>
    <x v="5"/>
    <x v="3"/>
    <s v="Q2`21"/>
    <n v="3410050"/>
    <n v="45166"/>
  </r>
  <r>
    <n v="6"/>
    <x v="3"/>
    <s v="Latitude 7400"/>
    <x v="2"/>
    <x v="1"/>
    <x v="1"/>
    <x v="4"/>
    <s v="Int"/>
    <x v="2"/>
    <s v="1920x1080"/>
    <x v="0"/>
    <x v="0"/>
    <n v="86840"/>
    <s v="17_85-90"/>
    <s v="8_80-90"/>
    <x v="5"/>
    <x v="3"/>
    <s v="Q2`21"/>
    <n v="521040"/>
    <n v="6901"/>
  </r>
  <r>
    <n v="168"/>
    <x v="3"/>
    <s v="Latitude 7410"/>
    <x v="2"/>
    <x v="1"/>
    <x v="1"/>
    <x v="11"/>
    <s v="Int"/>
    <x v="2"/>
    <s v="1920x1080/3840x2160"/>
    <x v="0"/>
    <x v="0"/>
    <n v="105919"/>
    <s v="21_105-110"/>
    <s v="10_100-110"/>
    <x v="5"/>
    <x v="3"/>
    <s v="Q2`21"/>
    <n v="17794392"/>
    <n v="235687"/>
  </r>
  <r>
    <n v="3"/>
    <x v="3"/>
    <s v="Latitude 7410 2-in-1"/>
    <x v="2"/>
    <x v="1"/>
    <x v="1"/>
    <x v="11"/>
    <s v="Int"/>
    <x v="2"/>
    <s v="1920x1080"/>
    <x v="1"/>
    <x v="0"/>
    <n v="133500"/>
    <s v="26_130-135"/>
    <s v="13_130-140"/>
    <x v="5"/>
    <x v="3"/>
    <s v="Q2`21"/>
    <n v="400500"/>
    <n v="5305"/>
  </r>
  <r>
    <n v="78"/>
    <x v="3"/>
    <s v="Latitude 7420"/>
    <x v="2"/>
    <x v="1"/>
    <x v="1"/>
    <x v="6"/>
    <s v="Int"/>
    <x v="2"/>
    <s v="1920x1080"/>
    <x v="0"/>
    <x v="0"/>
    <n v="85400"/>
    <s v="17_85-90"/>
    <s v="8_80-90"/>
    <x v="5"/>
    <x v="3"/>
    <s v="Q2`21"/>
    <n v="6661200"/>
    <n v="88228"/>
  </r>
  <r>
    <n v="28"/>
    <x v="3"/>
    <s v="Latitude 7520"/>
    <x v="0"/>
    <x v="1"/>
    <x v="1"/>
    <x v="6"/>
    <s v="Int"/>
    <x v="0"/>
    <s v="1920x1080"/>
    <x v="0"/>
    <x v="0"/>
    <n v="101169"/>
    <s v="20_100-105"/>
    <s v="10_100-110"/>
    <x v="5"/>
    <x v="3"/>
    <s v="Q2`21"/>
    <n v="2832732"/>
    <n v="37520"/>
  </r>
  <r>
    <n v="3"/>
    <x v="3"/>
    <s v="Latitude 9510 2-in-1"/>
    <x v="0"/>
    <x v="1"/>
    <x v="1"/>
    <x v="11"/>
    <s v="Int"/>
    <x v="0"/>
    <s v="1920x1080"/>
    <x v="1"/>
    <x v="0"/>
    <n v="164140"/>
    <s v="32_160-165"/>
    <s v="16_160-170"/>
    <x v="5"/>
    <x v="3"/>
    <s v="Q2`21"/>
    <n v="492420"/>
    <n v="6522"/>
  </r>
  <r>
    <n v="37"/>
    <x v="3"/>
    <s v="Latitude 5420"/>
    <x v="2"/>
    <x v="1"/>
    <x v="1"/>
    <x v="6"/>
    <s v="Int"/>
    <x v="2"/>
    <s v="1920x1080"/>
    <x v="0"/>
    <x v="0"/>
    <n v="94184"/>
    <s v="18_90-95"/>
    <s v="9_90-100"/>
    <x v="5"/>
    <x v="3"/>
    <s v="Q2`21"/>
    <n v="3484808"/>
    <n v="46156"/>
  </r>
  <r>
    <n v="3"/>
    <x v="3"/>
    <s v="Latitude E7424"/>
    <x v="2"/>
    <x v="1"/>
    <x v="1"/>
    <x v="15"/>
    <s v="Int"/>
    <x v="2"/>
    <s v="1920x1080"/>
    <x v="1"/>
    <x v="0"/>
    <n v="351248"/>
    <s v="70_350-355"/>
    <s v="35_350-360"/>
    <x v="5"/>
    <x v="3"/>
    <s v="Q2`21"/>
    <n v="1053744"/>
    <n v="13957"/>
  </r>
  <r>
    <n v="3"/>
    <x v="3"/>
    <s v="Precision 3550"/>
    <x v="5"/>
    <x v="1"/>
    <x v="1"/>
    <x v="10"/>
    <s v="Quadro P520"/>
    <x v="0"/>
    <s v="1920x1080"/>
    <x v="0"/>
    <x v="0"/>
    <n v="97780"/>
    <s v="19_95-100"/>
    <s v="9_90-100"/>
    <x v="5"/>
    <x v="3"/>
    <s v="Q2`21"/>
    <n v="293340"/>
    <n v="3885"/>
  </r>
  <r>
    <n v="20"/>
    <x v="3"/>
    <s v="Precision 3551"/>
    <x v="5"/>
    <x v="1"/>
    <x v="1"/>
    <x v="10"/>
    <s v="Quadro P620"/>
    <x v="0"/>
    <s v="1920x1080"/>
    <x v="0"/>
    <x v="0"/>
    <n v="128098"/>
    <s v="25_125-130"/>
    <s v="12_120-130"/>
    <x v="5"/>
    <x v="3"/>
    <s v="Q2`21"/>
    <n v="2561960"/>
    <n v="33933"/>
  </r>
  <r>
    <n v="3"/>
    <x v="3"/>
    <s v="Precision 3560"/>
    <x v="5"/>
    <x v="1"/>
    <x v="1"/>
    <x v="6"/>
    <s v="Int"/>
    <x v="0"/>
    <s v="1920x1080"/>
    <x v="0"/>
    <x v="0"/>
    <n v="126202"/>
    <s v="25_125-130"/>
    <s v="12_120-130"/>
    <x v="5"/>
    <x v="3"/>
    <s v="Q2`21"/>
    <n v="378606"/>
    <n v="5015"/>
  </r>
  <r>
    <n v="3"/>
    <x v="3"/>
    <s v="Precision 5550"/>
    <x v="5"/>
    <x v="1"/>
    <x v="1"/>
    <x v="10"/>
    <s v="Quadro T1000/T2000"/>
    <x v="0"/>
    <s v="1920x1280"/>
    <x v="0"/>
    <x v="0"/>
    <n v="220484"/>
    <s v="44_220-225"/>
    <s v="22_220-230"/>
    <x v="5"/>
    <x v="3"/>
    <s v="Q2`21"/>
    <n v="661452"/>
    <n v="8761"/>
  </r>
  <r>
    <n v="28"/>
    <x v="3"/>
    <s v="Precision 5750"/>
    <x v="5"/>
    <x v="1"/>
    <x v="1"/>
    <x v="10"/>
    <s v="Quadro RTX3000"/>
    <x v="0"/>
    <s v="1920x1280/3840x2400"/>
    <x v="0"/>
    <x v="0"/>
    <n v="272743"/>
    <s v="54_270-275"/>
    <s v="27_270-280"/>
    <x v="5"/>
    <x v="3"/>
    <s v="Q2`21"/>
    <n v="7636804"/>
    <n v="101150"/>
  </r>
  <r>
    <n v="23"/>
    <x v="3"/>
    <s v="Precision 7550"/>
    <x v="5"/>
    <x v="1"/>
    <x v="1"/>
    <x v="10"/>
    <s v="Quadro RTX4000/RTX5000"/>
    <x v="0"/>
    <s v="1920x1080/3840x2160"/>
    <x v="0"/>
    <x v="0"/>
    <n v="254795"/>
    <s v="50_250-255"/>
    <s v="25_250-260"/>
    <x v="5"/>
    <x v="3"/>
    <s v="Q2`21"/>
    <n v="5860285"/>
    <n v="77620"/>
  </r>
  <r>
    <n v="29"/>
    <x v="3"/>
    <s v="Precision 7750"/>
    <x v="5"/>
    <x v="1"/>
    <x v="1"/>
    <x v="10"/>
    <s v="RTX3000/RTX4000"/>
    <x v="1"/>
    <s v="3840x2160"/>
    <x v="0"/>
    <x v="0"/>
    <n v="298894"/>
    <s v="59_295-300"/>
    <s v="29_290-300"/>
    <x v="5"/>
    <x v="3"/>
    <s v="Q2`21"/>
    <n v="8667926"/>
    <n v="114807"/>
  </r>
  <r>
    <n v="439"/>
    <x v="3"/>
    <s v="Vostro 3400"/>
    <x v="2"/>
    <x v="1"/>
    <x v="1"/>
    <x v="6"/>
    <s v="Int"/>
    <x v="2"/>
    <s v="1920x1080"/>
    <x v="0"/>
    <x v="0"/>
    <n v="57162"/>
    <s v="11_55-60"/>
    <s v="5_50-60"/>
    <x v="2"/>
    <x v="3"/>
    <s v="Q2`21"/>
    <n v="25094118"/>
    <n v="332372"/>
  </r>
  <r>
    <n v="72"/>
    <x v="3"/>
    <s v="Vostro 3401"/>
    <x v="2"/>
    <x v="1"/>
    <x v="1"/>
    <x v="5"/>
    <s v="Int"/>
    <x v="2"/>
    <s v="1920x1080"/>
    <x v="0"/>
    <x v="0"/>
    <n v="43898"/>
    <s v="8_40-45"/>
    <s v="4_40-50"/>
    <x v="1"/>
    <x v="3"/>
    <s v="Q2`21"/>
    <n v="3160656"/>
    <n v="41863"/>
  </r>
  <r>
    <n v="1621"/>
    <x v="3"/>
    <s v="Vostro 3500"/>
    <x v="1"/>
    <x v="1"/>
    <x v="1"/>
    <x v="6"/>
    <s v="Int/MX330"/>
    <x v="0"/>
    <s v="1920x1080"/>
    <x v="0"/>
    <x v="0"/>
    <n v="51260"/>
    <s v="10_50-55"/>
    <s v="5_50-60"/>
    <x v="2"/>
    <x v="3"/>
    <s v="Q2`21"/>
    <n v="83092460"/>
    <n v="1100562"/>
  </r>
  <r>
    <n v="386"/>
    <x v="3"/>
    <s v="Vostro 3501"/>
    <x v="0"/>
    <x v="1"/>
    <x v="1"/>
    <x v="5"/>
    <s v="Int"/>
    <x v="0"/>
    <s v="1920x1080"/>
    <x v="0"/>
    <x v="0"/>
    <n v="45219"/>
    <s v="9_45-50"/>
    <s v="4_40-50"/>
    <x v="1"/>
    <x v="3"/>
    <s v="Q2`21"/>
    <n v="17454534"/>
    <n v="231186"/>
  </r>
  <r>
    <n v="84"/>
    <x v="3"/>
    <s v="Vostro 5301"/>
    <x v="2"/>
    <x v="1"/>
    <x v="1"/>
    <x v="6"/>
    <s v="Int"/>
    <x v="3"/>
    <s v="1920x1080"/>
    <x v="0"/>
    <x v="0"/>
    <n v="72374"/>
    <s v="14_70-75"/>
    <s v="7_70-80"/>
    <x v="6"/>
    <x v="3"/>
    <s v="Q2`21"/>
    <n v="6079416"/>
    <n v="80522"/>
  </r>
  <r>
    <n v="72"/>
    <x v="3"/>
    <s v="Vostro 5401"/>
    <x v="2"/>
    <x v="1"/>
    <x v="1"/>
    <x v="5"/>
    <s v="Int"/>
    <x v="2"/>
    <s v="1920x1080"/>
    <x v="0"/>
    <x v="0"/>
    <n v="64024"/>
    <s v="12_60-65"/>
    <s v="6_60-70"/>
    <x v="4"/>
    <x v="3"/>
    <s v="Q2`21"/>
    <n v="4609728"/>
    <n v="61056"/>
  </r>
  <r>
    <n v="425"/>
    <x v="3"/>
    <s v="Vostro 5402"/>
    <x v="2"/>
    <x v="1"/>
    <x v="1"/>
    <x v="6"/>
    <s v="Int/MX330"/>
    <x v="2"/>
    <s v="1920x1080"/>
    <x v="0"/>
    <x v="0"/>
    <n v="77380"/>
    <s v="15_75-80"/>
    <s v="7_70-80"/>
    <x v="6"/>
    <x v="3"/>
    <s v="Q2`21"/>
    <n v="32886500"/>
    <n v="435583"/>
  </r>
  <r>
    <n v="445"/>
    <x v="3"/>
    <s v="Vostro 5502"/>
    <x v="1"/>
    <x v="1"/>
    <x v="1"/>
    <x v="6"/>
    <s v="Int / MX350"/>
    <x v="0"/>
    <s v="1920x1080"/>
    <x v="0"/>
    <x v="0"/>
    <n v="67108"/>
    <s v="13_65-70"/>
    <s v="6_60-70"/>
    <x v="4"/>
    <x v="3"/>
    <s v="Q2`21"/>
    <n v="29863060"/>
    <n v="395537"/>
  </r>
  <r>
    <n v="96"/>
    <x v="3"/>
    <s v="Vostro 7500"/>
    <x v="3"/>
    <x v="1"/>
    <x v="1"/>
    <x v="10"/>
    <s v="GTX1650"/>
    <x v="0"/>
    <s v="1920x1080"/>
    <x v="0"/>
    <x v="0"/>
    <n v="113412"/>
    <s v="22_110-115"/>
    <s v="11_110-120"/>
    <x v="5"/>
    <x v="3"/>
    <s v="Q2`21"/>
    <n v="10887552"/>
    <n v="144206"/>
  </r>
  <r>
    <n v="3"/>
    <x v="3"/>
    <s v="XPS 13 7390"/>
    <x v="2"/>
    <x v="0"/>
    <x v="1"/>
    <x v="11"/>
    <s v="Int"/>
    <x v="3"/>
    <s v="1920x1080/3840x2160"/>
    <x v="1"/>
    <x v="0"/>
    <n v="124554"/>
    <s v="24_120-125"/>
    <s v="12_120-130"/>
    <x v="5"/>
    <x v="3"/>
    <s v="Q2`21"/>
    <n v="373662"/>
    <n v="4949"/>
  </r>
  <r>
    <n v="6"/>
    <x v="3"/>
    <s v="XPS 13 7390 2-in-1"/>
    <x v="2"/>
    <x v="0"/>
    <x v="1"/>
    <x v="5"/>
    <s v="Int"/>
    <x v="3"/>
    <s v="1920x1080/1920x1200/3840x2160/3840x2400"/>
    <x v="1"/>
    <x v="0"/>
    <n v="132078"/>
    <s v="26_130-135"/>
    <s v="13_130-140"/>
    <x v="5"/>
    <x v="3"/>
    <s v="Q2`21"/>
    <n v="792468"/>
    <n v="10496"/>
  </r>
  <r>
    <n v="3"/>
    <x v="3"/>
    <s v="XPS 13 7390 CML 2-in-1"/>
    <x v="2"/>
    <x v="0"/>
    <x v="1"/>
    <x v="11"/>
    <s v="Int"/>
    <x v="3"/>
    <s v="1920x1080/3840x2160"/>
    <x v="1"/>
    <x v="0"/>
    <n v="127680"/>
    <s v="25_125-130"/>
    <s v="12_120-130"/>
    <x v="5"/>
    <x v="3"/>
    <s v="Q2`21"/>
    <n v="383040"/>
    <n v="5073"/>
  </r>
  <r>
    <n v="3"/>
    <x v="3"/>
    <s v="XPS 13 9300"/>
    <x v="2"/>
    <x v="0"/>
    <x v="1"/>
    <x v="5"/>
    <s v="Int"/>
    <x v="3"/>
    <s v="1920x1080/1920x1200/3840x2400"/>
    <x v="1"/>
    <x v="0"/>
    <n v="140238"/>
    <s v="28_140-145"/>
    <s v="14_140-150"/>
    <x v="5"/>
    <x v="3"/>
    <s v="Q2`21"/>
    <n v="420714"/>
    <n v="5572"/>
  </r>
  <r>
    <n v="20"/>
    <x v="3"/>
    <s v="XPS 13 9305"/>
    <x v="2"/>
    <x v="0"/>
    <x v="1"/>
    <x v="6"/>
    <s v="Int"/>
    <x v="3"/>
    <s v="1920x1080/1920x1200/3840x2400"/>
    <x v="0"/>
    <x v="0"/>
    <n v="116496"/>
    <s v="23_115-120"/>
    <s v="11_110-120"/>
    <x v="5"/>
    <x v="3"/>
    <s v="Q2`21"/>
    <n v="2329920"/>
    <n v="30860"/>
  </r>
  <r>
    <n v="43"/>
    <x v="3"/>
    <s v="XPS 13 9310"/>
    <x v="2"/>
    <x v="0"/>
    <x v="1"/>
    <x v="6"/>
    <s v="Int"/>
    <x v="3"/>
    <s v="1920x1080/1920x1200/3840x2400"/>
    <x v="0"/>
    <x v="0"/>
    <n v="150843"/>
    <s v="30_150-155"/>
    <s v="15_150-160"/>
    <x v="5"/>
    <x v="3"/>
    <s v="Q2`21"/>
    <n v="6486249"/>
    <n v="85911"/>
  </r>
  <r>
    <n v="61"/>
    <x v="3"/>
    <s v="XPS 13 9310 2-in-1"/>
    <x v="2"/>
    <x v="0"/>
    <x v="1"/>
    <x v="6"/>
    <s v="Int"/>
    <x v="3"/>
    <s v="1920x1200/3840x2400"/>
    <x v="1"/>
    <x v="0"/>
    <n v="165866"/>
    <s v="33_165-170"/>
    <s v="16_160-170"/>
    <x v="5"/>
    <x v="3"/>
    <s v="Q2`21"/>
    <n v="10117826"/>
    <n v="134011"/>
  </r>
  <r>
    <n v="6"/>
    <x v="3"/>
    <s v="XPS 13 9370"/>
    <x v="2"/>
    <x v="0"/>
    <x v="1"/>
    <x v="15"/>
    <s v="Int"/>
    <x v="3"/>
    <s v="1920x1080/3200x1800"/>
    <x v="1"/>
    <x v="0"/>
    <n v="61000"/>
    <s v="12_60-65"/>
    <s v="6_60-70"/>
    <x v="4"/>
    <x v="3"/>
    <s v="Q2`21"/>
    <n v="366000"/>
    <n v="4848"/>
  </r>
  <r>
    <n v="2"/>
    <x v="3"/>
    <s v="XPS 15 7590"/>
    <x v="3"/>
    <x v="0"/>
    <x v="1"/>
    <x v="9"/>
    <s v="GTX1050/GTX1650"/>
    <x v="0"/>
    <s v="1920x1080/3840x2160"/>
    <x v="0"/>
    <x v="0"/>
    <n v="143096"/>
    <s v="28_140-145"/>
    <s v="14_140-150"/>
    <x v="5"/>
    <x v="3"/>
    <s v="Q2`21"/>
    <n v="286192"/>
    <n v="3791"/>
  </r>
  <r>
    <n v="93"/>
    <x v="3"/>
    <s v="XPS 15 9500"/>
    <x v="3"/>
    <x v="0"/>
    <x v="1"/>
    <x v="10"/>
    <s v="GTX1650"/>
    <x v="0"/>
    <s v="1920x1080/3840x2400"/>
    <x v="1"/>
    <x v="0"/>
    <n v="180431"/>
    <s v="36_180-185"/>
    <s v="18_180-190"/>
    <x v="5"/>
    <x v="3"/>
    <s v="Q2`21"/>
    <n v="16780083"/>
    <n v="222253"/>
  </r>
  <r>
    <n v="86"/>
    <x v="3"/>
    <s v="XPS 17 9700"/>
    <x v="3"/>
    <x v="0"/>
    <x v="1"/>
    <x v="10"/>
    <s v="RTX2060"/>
    <x v="0"/>
    <s v="3840x2400"/>
    <x v="0"/>
    <x v="0"/>
    <n v="234160"/>
    <s v="46_230-235"/>
    <s v="23_230-240"/>
    <x v="5"/>
    <x v="3"/>
    <s v="Q2`21"/>
    <n v="20137760"/>
    <n v="266725"/>
  </r>
  <r>
    <n v="424"/>
    <x v="4"/>
    <s v="340S G7"/>
    <x v="2"/>
    <x v="1"/>
    <x v="1"/>
    <x v="5"/>
    <s v="Int"/>
    <x v="2"/>
    <s v="1920x1080"/>
    <x v="0"/>
    <x v="0"/>
    <n v="60535"/>
    <s v="12_60-65"/>
    <s v="6_60-70"/>
    <x v="4"/>
    <x v="3"/>
    <s v="Q2`21"/>
    <n v="25666840"/>
    <n v="339958"/>
  </r>
  <r>
    <n v="46"/>
    <x v="4"/>
    <s v="Elite Dragonfly G2"/>
    <x v="2"/>
    <x v="1"/>
    <x v="1"/>
    <x v="6"/>
    <s v="Int"/>
    <x v="3"/>
    <s v="1920x1080/3840x2160"/>
    <x v="1"/>
    <x v="0"/>
    <n v="138200"/>
    <s v="27_135-140"/>
    <s v="13_130-140"/>
    <x v="5"/>
    <x v="3"/>
    <s v="Q2`21"/>
    <n v="6357200"/>
    <n v="84201"/>
  </r>
  <r>
    <n v="24"/>
    <x v="4"/>
    <s v="Elite Dragonfly x360 13"/>
    <x v="2"/>
    <x v="1"/>
    <x v="1"/>
    <x v="4"/>
    <s v="Int"/>
    <x v="3"/>
    <s v="1920x1080"/>
    <x v="1"/>
    <x v="0"/>
    <n v="155534"/>
    <s v="31_155-160"/>
    <s v="15_150-160"/>
    <x v="5"/>
    <x v="3"/>
    <s v="Q2`21"/>
    <n v="3732816"/>
    <n v="49441"/>
  </r>
  <r>
    <n v="3"/>
    <x v="4"/>
    <s v="Elitebook 745 G6"/>
    <x v="2"/>
    <x v="1"/>
    <x v="0"/>
    <x v="1"/>
    <s v="Int"/>
    <x v="2"/>
    <s v="1920x1080"/>
    <x v="0"/>
    <x v="0"/>
    <n v="93993"/>
    <s v="18_90-95"/>
    <s v="9_90-100"/>
    <x v="5"/>
    <x v="3"/>
    <s v="Q2`21"/>
    <n v="281979"/>
    <n v="3735"/>
  </r>
  <r>
    <n v="214"/>
    <x v="4"/>
    <s v="EliteBook 830 G7"/>
    <x v="2"/>
    <x v="1"/>
    <x v="1"/>
    <x v="11"/>
    <s v="Int"/>
    <x v="3"/>
    <s v="1920x1080"/>
    <x v="0"/>
    <x v="0"/>
    <n v="97899"/>
    <s v="19_95-100"/>
    <s v="9_90-100"/>
    <x v="5"/>
    <x v="3"/>
    <s v="Q2`21"/>
    <n v="20950386"/>
    <n v="277489"/>
  </r>
  <r>
    <n v="340"/>
    <x v="4"/>
    <s v="EliteBook 835 G7"/>
    <x v="2"/>
    <x v="1"/>
    <x v="0"/>
    <x v="7"/>
    <s v="Int"/>
    <x v="3"/>
    <s v="1920x1080"/>
    <x v="0"/>
    <x v="0"/>
    <n v="96825"/>
    <s v="19_95-100"/>
    <s v="9_90-100"/>
    <x v="5"/>
    <x v="3"/>
    <s v="Q2`21"/>
    <n v="32920500"/>
    <n v="436033"/>
  </r>
  <r>
    <n v="2"/>
    <x v="4"/>
    <s v="EliteBook 840 G6"/>
    <x v="2"/>
    <x v="1"/>
    <x v="1"/>
    <x v="4"/>
    <s v="Int"/>
    <x v="2"/>
    <s v="1920x1080"/>
    <x v="0"/>
    <x v="0"/>
    <n v="94438"/>
    <s v="18_90-95"/>
    <s v="9_90-100"/>
    <x v="5"/>
    <x v="3"/>
    <s v="Q2`21"/>
    <n v="188876"/>
    <n v="2502"/>
  </r>
  <r>
    <n v="437"/>
    <x v="4"/>
    <s v="EliteBook 840 G7"/>
    <x v="2"/>
    <x v="1"/>
    <x v="1"/>
    <x v="11"/>
    <s v="Int"/>
    <x v="2"/>
    <s v="1920x1080"/>
    <x v="0"/>
    <x v="0"/>
    <n v="115640"/>
    <s v="23_115-120"/>
    <s v="11_110-120"/>
    <x v="5"/>
    <x v="3"/>
    <s v="Q2`21"/>
    <n v="50534680"/>
    <n v="669334"/>
  </r>
  <r>
    <n v="265"/>
    <x v="4"/>
    <s v="EliteBook 840 G8"/>
    <x v="2"/>
    <x v="1"/>
    <x v="1"/>
    <x v="6"/>
    <s v="Int"/>
    <x v="2"/>
    <s v="1920x1080"/>
    <x v="0"/>
    <x v="0"/>
    <n v="98177"/>
    <s v="19_95-100"/>
    <s v="9_90-100"/>
    <x v="5"/>
    <x v="3"/>
    <s v="Q2`21"/>
    <n v="26016905"/>
    <n v="344595"/>
  </r>
  <r>
    <n v="120"/>
    <x v="4"/>
    <s v="EliteBook 845 G7"/>
    <x v="2"/>
    <x v="1"/>
    <x v="0"/>
    <x v="7"/>
    <s v="Int"/>
    <x v="2"/>
    <s v="1920x1080"/>
    <x v="0"/>
    <x v="0"/>
    <n v="89543"/>
    <s v="17_85-90"/>
    <s v="8_80-90"/>
    <x v="5"/>
    <x v="3"/>
    <s v="Q2`21"/>
    <n v="10745160"/>
    <n v="142320"/>
  </r>
  <r>
    <n v="260"/>
    <x v="4"/>
    <s v="EliteBook 850 G7"/>
    <x v="1"/>
    <x v="1"/>
    <x v="1"/>
    <x v="11"/>
    <s v="Int/MX230"/>
    <x v="0"/>
    <s v="1920x1080"/>
    <x v="0"/>
    <x v="0"/>
    <n v="111003"/>
    <s v="22_110-115"/>
    <s v="11_110-120"/>
    <x v="5"/>
    <x v="3"/>
    <s v="Q2`21"/>
    <n v="28860780"/>
    <n v="382262"/>
  </r>
  <r>
    <n v="8"/>
    <x v="4"/>
    <s v="EliteBook 850 G8"/>
    <x v="0"/>
    <x v="1"/>
    <x v="1"/>
    <x v="6"/>
    <s v="Int"/>
    <x v="0"/>
    <s v="1920x1080"/>
    <x v="0"/>
    <x v="0"/>
    <n v="102612"/>
    <s v="20_100-105"/>
    <s v="10_100-110"/>
    <x v="5"/>
    <x v="3"/>
    <s v="Q2`21"/>
    <n v="820896"/>
    <n v="10873"/>
  </r>
  <r>
    <n v="38"/>
    <x v="4"/>
    <s v="EliteBook 855 G7"/>
    <x v="0"/>
    <x v="1"/>
    <x v="0"/>
    <x v="7"/>
    <s v="Int"/>
    <x v="0"/>
    <s v="1920x1080"/>
    <x v="0"/>
    <x v="0"/>
    <n v="112960"/>
    <s v="22_110-115"/>
    <s v="11_110-120"/>
    <x v="5"/>
    <x v="3"/>
    <s v="Q2`21"/>
    <n v="4292480"/>
    <n v="56854"/>
  </r>
  <r>
    <n v="37"/>
    <x v="4"/>
    <s v="EliteBook x360 1030 G4"/>
    <x v="2"/>
    <x v="1"/>
    <x v="1"/>
    <x v="4"/>
    <s v="Int"/>
    <x v="3"/>
    <s v="1920x1080"/>
    <x v="1"/>
    <x v="0"/>
    <n v="172999"/>
    <s v="34_170-175"/>
    <s v="17_170-180"/>
    <x v="5"/>
    <x v="3"/>
    <s v="Q2`21"/>
    <n v="6400963"/>
    <n v="84781"/>
  </r>
  <r>
    <n v="139"/>
    <x v="4"/>
    <s v="EliteBook x360 1030 G7"/>
    <x v="2"/>
    <x v="1"/>
    <x v="1"/>
    <x v="11"/>
    <s v="Int"/>
    <x v="3"/>
    <s v="1920x1080"/>
    <x v="1"/>
    <x v="0"/>
    <n v="116833"/>
    <s v="23_115-120"/>
    <s v="11_110-120"/>
    <x v="5"/>
    <x v="3"/>
    <s v="Q2`21"/>
    <n v="16239787"/>
    <n v="215097"/>
  </r>
  <r>
    <n v="2"/>
    <x v="4"/>
    <s v="Elitebook x360 1040 G6"/>
    <x v="2"/>
    <x v="1"/>
    <x v="1"/>
    <x v="4"/>
    <s v="Int"/>
    <x v="2"/>
    <s v="1920x1080/3840x2160"/>
    <x v="1"/>
    <x v="0"/>
    <n v="149192"/>
    <s v="29_145-150"/>
    <s v="14_140-150"/>
    <x v="5"/>
    <x v="3"/>
    <s v="Q2`21"/>
    <n v="298384"/>
    <n v="3952"/>
  </r>
  <r>
    <n v="126"/>
    <x v="4"/>
    <s v="Elitebook x360 1040 G7"/>
    <x v="2"/>
    <x v="1"/>
    <x v="1"/>
    <x v="11"/>
    <s v="Int"/>
    <x v="2"/>
    <s v="1920x1080/3840x2160"/>
    <x v="1"/>
    <x v="0"/>
    <n v="141583"/>
    <s v="28_140-145"/>
    <s v="14_140-150"/>
    <x v="5"/>
    <x v="3"/>
    <s v="Q2`21"/>
    <n v="17839458"/>
    <n v="236284"/>
  </r>
  <r>
    <n v="8"/>
    <x v="4"/>
    <s v="EliteBook x360 830 G6"/>
    <x v="2"/>
    <x v="1"/>
    <x v="1"/>
    <x v="4"/>
    <s v="Int"/>
    <x v="3"/>
    <s v="1920x1080"/>
    <x v="1"/>
    <x v="0"/>
    <n v="136307"/>
    <s v="27_135-140"/>
    <s v="13_130-140"/>
    <x v="5"/>
    <x v="3"/>
    <s v="Q2`21"/>
    <n v="1090456"/>
    <n v="14443"/>
  </r>
  <r>
    <n v="115"/>
    <x v="4"/>
    <s v="EliteBook x360 830 G7"/>
    <x v="2"/>
    <x v="1"/>
    <x v="1"/>
    <x v="11"/>
    <s v="Int"/>
    <x v="3"/>
    <s v="1920x1080"/>
    <x v="1"/>
    <x v="0"/>
    <n v="107023"/>
    <s v="21_105-110"/>
    <s v="10_100-110"/>
    <x v="5"/>
    <x v="3"/>
    <s v="Q2`21"/>
    <n v="12307645"/>
    <n v="163015"/>
  </r>
  <r>
    <n v="2"/>
    <x v="4"/>
    <s v="Envy 13-ba0000"/>
    <x v="2"/>
    <x v="0"/>
    <x v="1"/>
    <x v="11"/>
    <s v="Int/MX350"/>
    <x v="3"/>
    <s v="1920x1080"/>
    <x v="0"/>
    <x v="0"/>
    <n v="76950"/>
    <s v="15_75-80"/>
    <s v="7_70-80"/>
    <x v="6"/>
    <x v="3"/>
    <s v="Q2`21"/>
    <n v="153900"/>
    <n v="2038"/>
  </r>
  <r>
    <n v="27"/>
    <x v="4"/>
    <s v="Envy 13-ba1000"/>
    <x v="2"/>
    <x v="0"/>
    <x v="1"/>
    <x v="6"/>
    <s v="Int/MX450"/>
    <x v="3"/>
    <s v="1920x1080"/>
    <x v="0"/>
    <x v="0"/>
    <n v="82322"/>
    <s v="16_80-85"/>
    <s v="8_80-90"/>
    <x v="5"/>
    <x v="3"/>
    <s v="Q2`21"/>
    <n v="2222694"/>
    <n v="29440"/>
  </r>
  <r>
    <n v="37"/>
    <x v="4"/>
    <s v="Envy 14-eb0000"/>
    <x v="2"/>
    <x v="0"/>
    <x v="1"/>
    <x v="6"/>
    <s v="GTX1650"/>
    <x v="2"/>
    <s v="1920x1080"/>
    <x v="0"/>
    <x v="0"/>
    <n v="94737"/>
    <s v="18_90-95"/>
    <s v="9_90-100"/>
    <x v="5"/>
    <x v="3"/>
    <s v="Q2`21"/>
    <n v="3505269"/>
    <n v="46427"/>
  </r>
  <r>
    <n v="80"/>
    <x v="4"/>
    <s v="Envy 15-ep0000"/>
    <x v="3"/>
    <x v="0"/>
    <x v="1"/>
    <x v="10"/>
    <s v="GTX1660"/>
    <x v="0"/>
    <s v="3840x2160"/>
    <x v="1"/>
    <x v="0"/>
    <n v="150299"/>
    <s v="30_150-155"/>
    <s v="15_150-160"/>
    <x v="5"/>
    <x v="3"/>
    <s v="Q2`21"/>
    <n v="12023920"/>
    <n v="159257"/>
  </r>
  <r>
    <n v="60"/>
    <x v="4"/>
    <s v="Envy 17-cg0000"/>
    <x v="1"/>
    <x v="0"/>
    <x v="1"/>
    <x v="5"/>
    <s v="MX330"/>
    <x v="1"/>
    <s v="1920x1080"/>
    <x v="0"/>
    <x v="0"/>
    <n v="91422"/>
    <s v="18_90-95"/>
    <s v="9_90-100"/>
    <x v="5"/>
    <x v="3"/>
    <s v="Q2`21"/>
    <n v="5485320"/>
    <n v="72653"/>
  </r>
  <r>
    <n v="149"/>
    <x v="4"/>
    <s v="Envy 17-cg1000"/>
    <x v="1"/>
    <x v="0"/>
    <x v="1"/>
    <x v="6"/>
    <s v="Int/MX450"/>
    <x v="1"/>
    <s v="1920x1080"/>
    <x v="0"/>
    <x v="0"/>
    <n v="88360"/>
    <s v="17_85-90"/>
    <s v="8_80-90"/>
    <x v="5"/>
    <x v="3"/>
    <s v="Q2`21"/>
    <n v="13165640"/>
    <n v="174379"/>
  </r>
  <r>
    <n v="90"/>
    <x v="4"/>
    <s v="Envy x360 13-ay0000"/>
    <x v="2"/>
    <x v="0"/>
    <x v="0"/>
    <x v="7"/>
    <s v="Int"/>
    <x v="3"/>
    <s v="1920x1080"/>
    <x v="1"/>
    <x v="0"/>
    <n v="71781"/>
    <s v="14_70-75"/>
    <s v="7_70-80"/>
    <x v="6"/>
    <x v="3"/>
    <s v="Q2`21"/>
    <n v="6460290"/>
    <n v="85567"/>
  </r>
  <r>
    <n v="23"/>
    <x v="4"/>
    <s v="Envy x360 15-ed1000"/>
    <x v="1"/>
    <x v="0"/>
    <x v="1"/>
    <x v="6"/>
    <s v="Int/MX450"/>
    <x v="0"/>
    <s v="1920x1080"/>
    <x v="1"/>
    <x v="0"/>
    <n v="82985"/>
    <s v="16_80-85"/>
    <s v="8_80-90"/>
    <x v="5"/>
    <x v="3"/>
    <s v="Q2`21"/>
    <n v="1908655"/>
    <n v="25280"/>
  </r>
  <r>
    <n v="121"/>
    <x v="4"/>
    <s v="Envy x360 15-ee0000"/>
    <x v="0"/>
    <x v="0"/>
    <x v="0"/>
    <x v="7"/>
    <s v="Int"/>
    <x v="0"/>
    <s v="1920x1080"/>
    <x v="1"/>
    <x v="0"/>
    <n v="76681"/>
    <s v="15_75-80"/>
    <s v="7_70-80"/>
    <x v="6"/>
    <x v="3"/>
    <s v="Q2`21"/>
    <n v="9278401"/>
    <n v="122893"/>
  </r>
  <r>
    <n v="62"/>
    <x v="4"/>
    <s v="Essential 240 G7 Core IL"/>
    <x v="2"/>
    <x v="1"/>
    <x v="1"/>
    <x v="5"/>
    <s v="Int"/>
    <x v="2"/>
    <s v="1920x1080"/>
    <x v="0"/>
    <x v="0"/>
    <n v="55715"/>
    <s v="11_55-60"/>
    <s v="5_50-60"/>
    <x v="2"/>
    <x v="3"/>
    <s v="Q2`21"/>
    <n v="3454330"/>
    <n v="45753"/>
  </r>
  <r>
    <n v="351"/>
    <x v="4"/>
    <s v="Essential 240 G8"/>
    <x v="2"/>
    <x v="1"/>
    <x v="1"/>
    <x v="2"/>
    <s v="Int"/>
    <x v="2"/>
    <s v="1366x768"/>
    <x v="0"/>
    <x v="1"/>
    <n v="28990"/>
    <s v="5_25-30"/>
    <s v="2_20-30"/>
    <x v="0"/>
    <x v="3"/>
    <s v="Q2`21"/>
    <n v="10175490"/>
    <n v="134775"/>
  </r>
  <r>
    <n v="424"/>
    <x v="4"/>
    <s v="Essential 240 G8 Core"/>
    <x v="2"/>
    <x v="1"/>
    <x v="1"/>
    <x v="5"/>
    <s v="Int"/>
    <x v="2"/>
    <s v="1366x768/1920x1080"/>
    <x v="0"/>
    <x v="0"/>
    <n v="49932"/>
    <s v="9_45-50"/>
    <s v="4_40-50"/>
    <x v="1"/>
    <x v="3"/>
    <s v="Q2`21"/>
    <n v="21171168"/>
    <n v="280413"/>
  </r>
  <r>
    <n v="166"/>
    <x v="4"/>
    <s v="Essential 245 G8"/>
    <x v="2"/>
    <x v="1"/>
    <x v="0"/>
    <x v="1"/>
    <s v="Int"/>
    <x v="2"/>
    <s v="1920x1080"/>
    <x v="0"/>
    <x v="0"/>
    <n v="52735"/>
    <s v="10_50-55"/>
    <s v="5_50-60"/>
    <x v="2"/>
    <x v="3"/>
    <s v="Q2`21"/>
    <n v="8754010"/>
    <n v="115947"/>
  </r>
  <r>
    <n v="758"/>
    <x v="4"/>
    <s v="Essential 250 G7"/>
    <x v="0"/>
    <x v="1"/>
    <x v="1"/>
    <x v="2"/>
    <s v="Int"/>
    <x v="0"/>
    <s v="1920x1080"/>
    <x v="0"/>
    <x v="1"/>
    <n v="39383"/>
    <s v="7_35-40"/>
    <s v="3_30-40"/>
    <x v="3"/>
    <x v="3"/>
    <s v="Q2`21"/>
    <n v="29852314"/>
    <n v="395395"/>
  </r>
  <r>
    <n v="2"/>
    <x v="4"/>
    <s v="Essential 250 G7 Core"/>
    <x v="0"/>
    <x v="1"/>
    <x v="1"/>
    <x v="4"/>
    <s v="Int"/>
    <x v="0"/>
    <s v="1920x1080"/>
    <x v="0"/>
    <x v="0"/>
    <n v="49940"/>
    <s v="9_45-50"/>
    <s v="4_40-50"/>
    <x v="1"/>
    <x v="3"/>
    <s v="Q2`21"/>
    <n v="99880"/>
    <n v="1323"/>
  </r>
  <r>
    <n v="825"/>
    <x v="4"/>
    <s v="Essential 250 G7 Core IL"/>
    <x v="0"/>
    <x v="1"/>
    <x v="1"/>
    <x v="5"/>
    <s v="Int"/>
    <x v="0"/>
    <s v="1920x1080"/>
    <x v="0"/>
    <x v="0"/>
    <n v="53848"/>
    <s v="10_50-55"/>
    <s v="5_50-60"/>
    <x v="2"/>
    <x v="3"/>
    <s v="Q2`21"/>
    <n v="44424600"/>
    <n v="588405"/>
  </r>
  <r>
    <n v="92"/>
    <x v="4"/>
    <s v="Essential 250 G8"/>
    <x v="0"/>
    <x v="1"/>
    <x v="1"/>
    <x v="2"/>
    <s v="Int"/>
    <x v="0"/>
    <s v="1366x768"/>
    <x v="0"/>
    <x v="1"/>
    <n v="39991"/>
    <s v="7_35-40"/>
    <s v="3_30-40"/>
    <x v="3"/>
    <x v="3"/>
    <s v="Q2`21"/>
    <n v="3679172"/>
    <n v="48731"/>
  </r>
  <r>
    <n v="4241"/>
    <x v="4"/>
    <s v="Essential 250 G8 Core"/>
    <x v="0"/>
    <x v="1"/>
    <x v="1"/>
    <x v="5"/>
    <s v="Int"/>
    <x v="0"/>
    <s v="1920x1080"/>
    <x v="0"/>
    <x v="0"/>
    <n v="71943"/>
    <s v="14_70-75"/>
    <s v="7_70-80"/>
    <x v="6"/>
    <x v="3"/>
    <s v="Q2`21"/>
    <n v="305110263"/>
    <n v="4041196"/>
  </r>
  <r>
    <n v="147"/>
    <x v="4"/>
    <s v="Essential 255 G7"/>
    <x v="0"/>
    <x v="1"/>
    <x v="0"/>
    <x v="8"/>
    <s v="Int"/>
    <x v="0"/>
    <s v="1920x1080"/>
    <x v="0"/>
    <x v="0"/>
    <n v="45488"/>
    <s v="9_45-50"/>
    <s v="4_40-50"/>
    <x v="1"/>
    <x v="3"/>
    <s v="Q2`21"/>
    <n v="6686736"/>
    <n v="88566"/>
  </r>
  <r>
    <n v="760"/>
    <x v="4"/>
    <s v="Essential 255 G8"/>
    <x v="0"/>
    <x v="1"/>
    <x v="0"/>
    <x v="1"/>
    <s v="Int"/>
    <x v="0"/>
    <s v="1920x1080"/>
    <x v="0"/>
    <x v="0"/>
    <n v="35346"/>
    <s v="7_35-40"/>
    <s v="3_30-40"/>
    <x v="3"/>
    <x v="3"/>
    <s v="Q2`21"/>
    <n v="26862960"/>
    <n v="355801"/>
  </r>
  <r>
    <n v="1693"/>
    <x v="4"/>
    <s v="HP 14s-dq0000"/>
    <x v="2"/>
    <x v="0"/>
    <x v="1"/>
    <x v="4"/>
    <s v="Int"/>
    <x v="2"/>
    <s v="1366x768/1920x1080"/>
    <x v="0"/>
    <x v="0"/>
    <n v="28490"/>
    <s v="5_25-30"/>
    <s v="2_20-30"/>
    <x v="0"/>
    <x v="3"/>
    <s v="Q2`21"/>
    <n v="48233570"/>
    <n v="638855"/>
  </r>
  <r>
    <n v="782"/>
    <x v="4"/>
    <s v="HP 14s-dq2000"/>
    <x v="2"/>
    <x v="0"/>
    <x v="1"/>
    <x v="6"/>
    <s v="Int"/>
    <x v="2"/>
    <s v="1920x1080"/>
    <x v="0"/>
    <x v="0"/>
    <n v="36871"/>
    <s v="7_35-40"/>
    <s v="3_30-40"/>
    <x v="3"/>
    <x v="3"/>
    <s v="Q2`21"/>
    <n v="28833122"/>
    <n v="381896"/>
  </r>
  <r>
    <n v="7416"/>
    <x v="4"/>
    <s v="HP 14s-fq0000"/>
    <x v="2"/>
    <x v="0"/>
    <x v="0"/>
    <x v="7"/>
    <s v="Int"/>
    <x v="2"/>
    <s v="1366x768/1920x1080"/>
    <x v="0"/>
    <x v="0"/>
    <n v="36566"/>
    <s v="7_35-40"/>
    <s v="3_30-40"/>
    <x v="3"/>
    <x v="3"/>
    <s v="Q2`21"/>
    <n v="271173456"/>
    <n v="3591701"/>
  </r>
  <r>
    <n v="55"/>
    <x v="4"/>
    <s v="HP 14s-fq1000"/>
    <x v="2"/>
    <x v="0"/>
    <x v="0"/>
    <x v="25"/>
    <s v="Int"/>
    <x v="2"/>
    <s v="1920x1080"/>
    <x v="0"/>
    <x v="0"/>
    <n v="46530"/>
    <s v="9_45-50"/>
    <s v="4_40-50"/>
    <x v="1"/>
    <x v="3"/>
    <s v="Q2`21"/>
    <n v="2559150"/>
    <n v="33896"/>
  </r>
  <r>
    <n v="2876"/>
    <x v="4"/>
    <s v="HP 15-dw1000 Core"/>
    <x v="0"/>
    <x v="0"/>
    <x v="1"/>
    <x v="11"/>
    <s v="Int"/>
    <x v="0"/>
    <s v="1366x768/1920x1080"/>
    <x v="0"/>
    <x v="0"/>
    <n v="56747"/>
    <s v="11_55-60"/>
    <s v="5_50-60"/>
    <x v="2"/>
    <x v="3"/>
    <s v="Q2`21"/>
    <n v="163204372"/>
    <n v="2161647"/>
  </r>
  <r>
    <n v="158"/>
    <x v="4"/>
    <s v="HP 15-dw2000 Core"/>
    <x v="0"/>
    <x v="0"/>
    <x v="1"/>
    <x v="5"/>
    <s v="Int"/>
    <x v="0"/>
    <s v="1920x1080"/>
    <x v="0"/>
    <x v="0"/>
    <n v="49459"/>
    <s v="9_45-50"/>
    <s v="4_40-50"/>
    <x v="1"/>
    <x v="3"/>
    <s v="Q2`21"/>
    <n v="7814522"/>
    <n v="103504"/>
  </r>
  <r>
    <n v="94"/>
    <x v="4"/>
    <s v="HP 15-dw3000 Core"/>
    <x v="1"/>
    <x v="0"/>
    <x v="1"/>
    <x v="6"/>
    <s v="MX350"/>
    <x v="0"/>
    <s v="1920x1080"/>
    <x v="0"/>
    <x v="0"/>
    <n v="62428"/>
    <s v="12_60-65"/>
    <s v="6_60-70"/>
    <x v="4"/>
    <x v="3"/>
    <s v="Q2`21"/>
    <n v="5868232"/>
    <n v="77725"/>
  </r>
  <r>
    <n v="1596"/>
    <x v="4"/>
    <s v="HP 15-gw0000"/>
    <x v="0"/>
    <x v="0"/>
    <x v="0"/>
    <x v="1"/>
    <s v="Int"/>
    <x v="0"/>
    <s v="1920x1080"/>
    <x v="0"/>
    <x v="0"/>
    <n v="37017"/>
    <s v="7_35-40"/>
    <s v="3_30-40"/>
    <x v="3"/>
    <x v="3"/>
    <s v="Q2`21"/>
    <n v="59079132"/>
    <n v="782505"/>
  </r>
  <r>
    <n v="6308"/>
    <x v="4"/>
    <s v="HP 15s-eq1000"/>
    <x v="0"/>
    <x v="0"/>
    <x v="0"/>
    <x v="1"/>
    <s v="Int"/>
    <x v="0"/>
    <s v="1920x1080"/>
    <x v="0"/>
    <x v="0"/>
    <n v="41169"/>
    <s v="8_40-45"/>
    <s v="4_40-50"/>
    <x v="1"/>
    <x v="3"/>
    <s v="Q2`21"/>
    <n v="259694052"/>
    <n v="3439656"/>
  </r>
  <r>
    <n v="356"/>
    <x v="4"/>
    <s v="HP 15s-fq1000 Core"/>
    <x v="0"/>
    <x v="0"/>
    <x v="1"/>
    <x v="5"/>
    <s v="Int"/>
    <x v="0"/>
    <s v="1366x768/1920x1080"/>
    <x v="0"/>
    <x v="0"/>
    <n v="46795"/>
    <s v="9_45-50"/>
    <s v="4_40-50"/>
    <x v="1"/>
    <x v="3"/>
    <s v="Q2`21"/>
    <n v="16659020"/>
    <n v="220649"/>
  </r>
  <r>
    <n v="1832"/>
    <x v="4"/>
    <s v="HP 15s-fq2000 Core"/>
    <x v="0"/>
    <x v="0"/>
    <x v="1"/>
    <x v="6"/>
    <s v="Int"/>
    <x v="0"/>
    <s v="1920x1080"/>
    <x v="0"/>
    <x v="0"/>
    <n v="48277"/>
    <s v="9_45-50"/>
    <s v="4_40-50"/>
    <x v="1"/>
    <x v="3"/>
    <s v="Q2`21"/>
    <n v="88443464"/>
    <n v="1171437"/>
  </r>
  <r>
    <n v="12"/>
    <x v="4"/>
    <s v="HP 15s-fq3000"/>
    <x v="0"/>
    <x v="0"/>
    <x v="1"/>
    <x v="24"/>
    <s v="Int"/>
    <x v="0"/>
    <s v="1920x1080"/>
    <x v="0"/>
    <x v="1"/>
    <n v="31230"/>
    <s v="6_30-35"/>
    <s v="3_30-40"/>
    <x v="3"/>
    <x v="3"/>
    <s v="Q2`21"/>
    <n v="374760"/>
    <n v="4964"/>
  </r>
  <r>
    <n v="5"/>
    <x v="4"/>
    <s v="HP 17-by3000 Core"/>
    <x v="1"/>
    <x v="0"/>
    <x v="1"/>
    <x v="5"/>
    <s v="Int/MX330"/>
    <x v="1"/>
    <s v="1920x1080"/>
    <x v="0"/>
    <x v="0"/>
    <n v="56550"/>
    <s v="11_55-60"/>
    <s v="5_50-60"/>
    <x v="2"/>
    <x v="3"/>
    <s v="Q2`21"/>
    <n v="282750"/>
    <n v="3745"/>
  </r>
  <r>
    <n v="1531"/>
    <x v="4"/>
    <s v="HP 17-by4000 Core"/>
    <x v="1"/>
    <x v="0"/>
    <x v="1"/>
    <x v="6"/>
    <s v="Int/MX350"/>
    <x v="1"/>
    <s v="1920x1080"/>
    <x v="0"/>
    <x v="0"/>
    <n v="55622"/>
    <s v="11_55-60"/>
    <s v="5_50-60"/>
    <x v="2"/>
    <x v="3"/>
    <s v="Q2`21"/>
    <n v="85157282"/>
    <n v="1127911"/>
  </r>
  <r>
    <n v="2536"/>
    <x v="4"/>
    <s v="HP 17-ca2000"/>
    <x v="0"/>
    <x v="0"/>
    <x v="0"/>
    <x v="1"/>
    <s v="Int"/>
    <x v="1"/>
    <s v="1600x900/1920x1080"/>
    <x v="0"/>
    <x v="0"/>
    <n v="47352"/>
    <s v="9_45-50"/>
    <s v="4_40-50"/>
    <x v="1"/>
    <x v="3"/>
    <s v="Q2`21"/>
    <n v="120084672"/>
    <n v="1590525"/>
  </r>
  <r>
    <n v="919"/>
    <x v="4"/>
    <s v="HP 17-ca3000"/>
    <x v="0"/>
    <x v="0"/>
    <x v="0"/>
    <x v="7"/>
    <s v="Int"/>
    <x v="1"/>
    <s v="1920x1080"/>
    <x v="0"/>
    <x v="0"/>
    <n v="58915"/>
    <s v="11_55-60"/>
    <s v="5_50-60"/>
    <x v="2"/>
    <x v="3"/>
    <s v="Q2`21"/>
    <n v="54142885"/>
    <n v="717124"/>
  </r>
  <r>
    <n v="37"/>
    <x v="4"/>
    <s v="Omen 15-ek0000"/>
    <x v="3"/>
    <x v="0"/>
    <x v="1"/>
    <x v="10"/>
    <s v="GTX1660"/>
    <x v="0"/>
    <s v="1920x1080"/>
    <x v="0"/>
    <x v="0"/>
    <n v="120150"/>
    <s v="24_120-125"/>
    <s v="12_120-130"/>
    <x v="5"/>
    <x v="3"/>
    <s v="Q2`21"/>
    <n v="4445550"/>
    <n v="58881"/>
  </r>
  <r>
    <n v="45"/>
    <x v="4"/>
    <s v="Omen 15-en0000"/>
    <x v="3"/>
    <x v="0"/>
    <x v="0"/>
    <x v="7"/>
    <s v="GTX1660"/>
    <x v="0"/>
    <s v="1920x1080"/>
    <x v="0"/>
    <x v="0"/>
    <n v="91178"/>
    <s v="18_90-95"/>
    <s v="9_90-100"/>
    <x v="5"/>
    <x v="3"/>
    <s v="Q2`21"/>
    <n v="4103010"/>
    <n v="54345"/>
  </r>
  <r>
    <n v="12"/>
    <x v="4"/>
    <s v="Omen 17-cb1000"/>
    <x v="3"/>
    <x v="0"/>
    <x v="1"/>
    <x v="10"/>
    <s v="RTX2070/RTX2080"/>
    <x v="1"/>
    <s v="1920x1080"/>
    <x v="0"/>
    <x v="0"/>
    <n v="121251"/>
    <s v="24_120-125"/>
    <s v="12_120-130"/>
    <x v="5"/>
    <x v="3"/>
    <s v="Q2`21"/>
    <n v="1455012"/>
    <n v="19272"/>
  </r>
  <r>
    <n v="69"/>
    <x v="4"/>
    <s v="Pavilion 13-bb0000"/>
    <x v="2"/>
    <x v="0"/>
    <x v="1"/>
    <x v="6"/>
    <s v="Int"/>
    <x v="3"/>
    <s v="1920x1080"/>
    <x v="0"/>
    <x v="0"/>
    <n v="58124"/>
    <s v="11_55-60"/>
    <s v="5_50-60"/>
    <x v="2"/>
    <x v="3"/>
    <s v="Q2`21"/>
    <n v="4010556"/>
    <n v="53120"/>
  </r>
  <r>
    <n v="170"/>
    <x v="4"/>
    <s v="Pavilion 14-dv0000"/>
    <x v="2"/>
    <x v="0"/>
    <x v="1"/>
    <x v="6"/>
    <s v="Int"/>
    <x v="2"/>
    <s v="1920x1080"/>
    <x v="0"/>
    <x v="0"/>
    <n v="57189"/>
    <s v="11_55-60"/>
    <s v="5_50-60"/>
    <x v="2"/>
    <x v="3"/>
    <s v="Q2`21"/>
    <n v="9722130"/>
    <n v="128770"/>
  </r>
  <r>
    <n v="210"/>
    <x v="4"/>
    <s v="Pavilion 15-dk0000"/>
    <x v="3"/>
    <x v="0"/>
    <x v="1"/>
    <x v="9"/>
    <s v="GTX1660"/>
    <x v="0"/>
    <s v="1920x1080"/>
    <x v="0"/>
    <x v="0"/>
    <n v="62511"/>
    <s v="12_60-65"/>
    <s v="6_60-70"/>
    <x v="4"/>
    <x v="3"/>
    <s v="Q2`21"/>
    <n v="13127310"/>
    <n v="173872"/>
  </r>
  <r>
    <n v="713"/>
    <x v="4"/>
    <s v="Pavilion 15-dk1000"/>
    <x v="3"/>
    <x v="0"/>
    <x v="1"/>
    <x v="10"/>
    <s v="GTX1650/GTX1660"/>
    <x v="0"/>
    <s v="1920x1080"/>
    <x v="0"/>
    <x v="0"/>
    <n v="77927"/>
    <s v="15_75-80"/>
    <s v="7_70-80"/>
    <x v="6"/>
    <x v="3"/>
    <s v="Q2`21"/>
    <n v="55561951"/>
    <n v="735920"/>
  </r>
  <r>
    <n v="2499"/>
    <x v="4"/>
    <s v="Pavilion 15-ec1000"/>
    <x v="3"/>
    <x v="0"/>
    <x v="0"/>
    <x v="7"/>
    <s v="GTX1650"/>
    <x v="0"/>
    <s v="1920x1080"/>
    <x v="0"/>
    <x v="0"/>
    <n v="71146"/>
    <s v="14_70-75"/>
    <s v="7_70-80"/>
    <x v="6"/>
    <x v="3"/>
    <s v="Q2`21"/>
    <n v="177793854"/>
    <n v="2354885"/>
  </r>
  <r>
    <n v="387"/>
    <x v="4"/>
    <s v="Pavilion 15-eg0000"/>
    <x v="1"/>
    <x v="0"/>
    <x v="1"/>
    <x v="6"/>
    <s v="MX450"/>
    <x v="0"/>
    <s v="1920x1080"/>
    <x v="0"/>
    <x v="0"/>
    <n v="65651"/>
    <s v="13_65-70"/>
    <s v="6_60-70"/>
    <x v="4"/>
    <x v="3"/>
    <s v="Q2`21"/>
    <n v="25406937"/>
    <n v="336516"/>
  </r>
  <r>
    <n v="5465"/>
    <x v="4"/>
    <s v="Pavilion 15-eh0000"/>
    <x v="0"/>
    <x v="0"/>
    <x v="0"/>
    <x v="7"/>
    <s v="Int"/>
    <x v="0"/>
    <s v="1920x1080"/>
    <x v="0"/>
    <x v="0"/>
    <n v="55170"/>
    <s v="11_55-60"/>
    <s v="5_50-60"/>
    <x v="2"/>
    <x v="3"/>
    <s v="Q2`21"/>
    <n v="301504050"/>
    <n v="3993431"/>
  </r>
  <r>
    <n v="180"/>
    <x v="4"/>
    <s v="Pavilion 15-eh1000"/>
    <x v="0"/>
    <x v="0"/>
    <x v="0"/>
    <x v="25"/>
    <s v="Int"/>
    <x v="0"/>
    <s v="1920x1080"/>
    <x v="0"/>
    <x v="0"/>
    <n v="65990"/>
    <s v="13_65-70"/>
    <s v="6_60-70"/>
    <x v="4"/>
    <x v="3"/>
    <s v="Q2`21"/>
    <n v="11878200"/>
    <n v="157327"/>
  </r>
  <r>
    <n v="168"/>
    <x v="4"/>
    <s v="Pavilion 16-a0000"/>
    <x v="3"/>
    <x v="0"/>
    <x v="1"/>
    <x v="10"/>
    <s v="GTX1650/GTX1660/RTX2060"/>
    <x v="5"/>
    <s v="1920x1080"/>
    <x v="0"/>
    <x v="0"/>
    <n v="91159"/>
    <s v="18_90-95"/>
    <s v="9_90-100"/>
    <x v="5"/>
    <x v="3"/>
    <s v="Q2`21"/>
    <n v="15314712"/>
    <n v="202844"/>
  </r>
  <r>
    <n v="995"/>
    <x v="4"/>
    <s v="Pavilion 17-cd1000"/>
    <x v="3"/>
    <x v="0"/>
    <x v="1"/>
    <x v="10"/>
    <s v="GTX1650/GTX1660"/>
    <x v="1"/>
    <s v="1920x1080"/>
    <x v="0"/>
    <x v="0"/>
    <n v="91171"/>
    <s v="18_90-95"/>
    <s v="9_90-100"/>
    <x v="5"/>
    <x v="3"/>
    <s v="Q2`21"/>
    <n v="90715145"/>
    <n v="1201525"/>
  </r>
  <r>
    <n v="174"/>
    <x v="4"/>
    <s v="Pavilion x360 14-dw1000"/>
    <x v="2"/>
    <x v="0"/>
    <x v="1"/>
    <x v="6"/>
    <s v="Int"/>
    <x v="2"/>
    <s v="1920x1080"/>
    <x v="1"/>
    <x v="0"/>
    <n v="56376"/>
    <s v="11_55-60"/>
    <s v="5_50-60"/>
    <x v="2"/>
    <x v="3"/>
    <s v="Q2`21"/>
    <n v="9809424"/>
    <n v="129926"/>
  </r>
  <r>
    <n v="161"/>
    <x v="4"/>
    <s v="Pavilion x360 15-dq1000"/>
    <x v="1"/>
    <x v="0"/>
    <x v="1"/>
    <x v="11"/>
    <s v="Int/M535"/>
    <x v="0"/>
    <s v="1920x1080"/>
    <x v="1"/>
    <x v="0"/>
    <n v="54238"/>
    <s v="10_50-55"/>
    <s v="5_50-60"/>
    <x v="2"/>
    <x v="3"/>
    <s v="Q2`21"/>
    <n v="8732318"/>
    <n v="115660"/>
  </r>
  <r>
    <n v="2710"/>
    <x v="4"/>
    <s v="ProBook 430 G7"/>
    <x v="2"/>
    <x v="1"/>
    <x v="1"/>
    <x v="11"/>
    <s v="Int"/>
    <x v="3"/>
    <s v="1920x1080"/>
    <x v="0"/>
    <x v="0"/>
    <n v="63831"/>
    <s v="12_60-65"/>
    <s v="6_60-70"/>
    <x v="4"/>
    <x v="3"/>
    <s v="Q2`21"/>
    <n v="172982010"/>
    <n v="2291152"/>
  </r>
  <r>
    <n v="865"/>
    <x v="4"/>
    <s v="ProBook 430 G8"/>
    <x v="2"/>
    <x v="1"/>
    <x v="1"/>
    <x v="6"/>
    <s v="Int"/>
    <x v="3"/>
    <s v="1920x1080"/>
    <x v="0"/>
    <x v="0"/>
    <n v="77090"/>
    <s v="15_75-80"/>
    <s v="7_70-80"/>
    <x v="6"/>
    <x v="3"/>
    <s v="Q2`21"/>
    <n v="66682850"/>
    <n v="883217"/>
  </r>
  <r>
    <n v="1597"/>
    <x v="4"/>
    <s v="ProBook 440 G7"/>
    <x v="2"/>
    <x v="1"/>
    <x v="1"/>
    <x v="11"/>
    <s v="Int"/>
    <x v="2"/>
    <s v="1366x768/1920x1080"/>
    <x v="0"/>
    <x v="0"/>
    <n v="65671"/>
    <s v="13_65-70"/>
    <s v="6_60-70"/>
    <x v="4"/>
    <x v="3"/>
    <s v="Q2`21"/>
    <n v="104876587"/>
    <n v="1389094"/>
  </r>
  <r>
    <n v="329"/>
    <x v="4"/>
    <s v="ProBook 440 G8"/>
    <x v="2"/>
    <x v="1"/>
    <x v="1"/>
    <x v="6"/>
    <s v="Int"/>
    <x v="2"/>
    <s v="1920x1080"/>
    <x v="0"/>
    <x v="0"/>
    <n v="74170"/>
    <s v="14_70-75"/>
    <s v="7_70-80"/>
    <x v="6"/>
    <x v="3"/>
    <s v="Q2`21"/>
    <n v="24401930"/>
    <n v="323204"/>
  </r>
  <r>
    <n v="5119"/>
    <x v="4"/>
    <s v="ProBook 445 G7"/>
    <x v="2"/>
    <x v="1"/>
    <x v="0"/>
    <x v="7"/>
    <s v="Int"/>
    <x v="2"/>
    <s v="1920x1080"/>
    <x v="0"/>
    <x v="0"/>
    <n v="59531"/>
    <s v="11_55-60"/>
    <s v="5_50-60"/>
    <x v="2"/>
    <x v="3"/>
    <s v="Q2`21"/>
    <n v="304739189"/>
    <n v="4036281"/>
  </r>
  <r>
    <n v="1596"/>
    <x v="4"/>
    <s v="ProBook 450 G7"/>
    <x v="0"/>
    <x v="1"/>
    <x v="1"/>
    <x v="11"/>
    <s v="Int"/>
    <x v="0"/>
    <s v="1920x1080"/>
    <x v="0"/>
    <x v="0"/>
    <n v="69869"/>
    <s v="13_65-70"/>
    <s v="6_60-70"/>
    <x v="4"/>
    <x v="3"/>
    <s v="Q2`21"/>
    <n v="111510924"/>
    <n v="1476966"/>
  </r>
  <r>
    <n v="742"/>
    <x v="4"/>
    <s v="ProBook 450 G8"/>
    <x v="0"/>
    <x v="1"/>
    <x v="1"/>
    <x v="6"/>
    <s v="Int"/>
    <x v="0"/>
    <s v="1920x1080"/>
    <x v="0"/>
    <x v="0"/>
    <n v="73397"/>
    <s v="14_70-75"/>
    <s v="7_70-80"/>
    <x v="6"/>
    <x v="3"/>
    <s v="Q2`21"/>
    <n v="54460574"/>
    <n v="721332"/>
  </r>
  <r>
    <n v="292"/>
    <x v="4"/>
    <s v="ProBook 455 G7"/>
    <x v="0"/>
    <x v="1"/>
    <x v="0"/>
    <x v="7"/>
    <s v="Int"/>
    <x v="0"/>
    <s v="1920x1080"/>
    <x v="0"/>
    <x v="0"/>
    <n v="66771"/>
    <s v="13_65-70"/>
    <s v="6_60-70"/>
    <x v="4"/>
    <x v="3"/>
    <s v="Q2`21"/>
    <n v="19497132"/>
    <n v="258240"/>
  </r>
  <r>
    <n v="271"/>
    <x v="4"/>
    <s v="ProBook 470 G7"/>
    <x v="1"/>
    <x v="1"/>
    <x v="1"/>
    <x v="11"/>
    <s v="Radeon 530"/>
    <x v="1"/>
    <s v="1920x1080"/>
    <x v="0"/>
    <x v="0"/>
    <n v="67942"/>
    <s v="13_65-70"/>
    <s v="6_60-70"/>
    <x v="4"/>
    <x v="3"/>
    <s v="Q2`21"/>
    <n v="18412282"/>
    <n v="243871"/>
  </r>
  <r>
    <n v="26"/>
    <x v="4"/>
    <s v="ProBook 630 G8"/>
    <x v="2"/>
    <x v="1"/>
    <x v="1"/>
    <x v="6"/>
    <s v="Int"/>
    <x v="3"/>
    <s v="1920x1080"/>
    <x v="0"/>
    <x v="0"/>
    <n v="90223"/>
    <s v="18_90-95"/>
    <s v="9_90-100"/>
    <x v="5"/>
    <x v="3"/>
    <s v="Q2`21"/>
    <n v="2345798"/>
    <n v="31070"/>
  </r>
  <r>
    <n v="62"/>
    <x v="4"/>
    <s v="ProBook 635 G7"/>
    <x v="2"/>
    <x v="1"/>
    <x v="0"/>
    <x v="7"/>
    <s v="Int"/>
    <x v="3"/>
    <s v="1920x1080"/>
    <x v="0"/>
    <x v="0"/>
    <n v="86247"/>
    <s v="17_85-90"/>
    <s v="8_80-90"/>
    <x v="5"/>
    <x v="3"/>
    <s v="Q2`21"/>
    <n v="5347314"/>
    <n v="70825"/>
  </r>
  <r>
    <n v="59"/>
    <x v="4"/>
    <s v="ProBook 640 G5"/>
    <x v="2"/>
    <x v="1"/>
    <x v="1"/>
    <x v="4"/>
    <s v="Int"/>
    <x v="2"/>
    <s v="1920x1080"/>
    <x v="0"/>
    <x v="0"/>
    <n v="68770"/>
    <s v="13_65-70"/>
    <s v="6_60-70"/>
    <x v="4"/>
    <x v="3"/>
    <s v="Q2`21"/>
    <n v="4057430"/>
    <n v="53741"/>
  </r>
  <r>
    <n v="145"/>
    <x v="4"/>
    <s v="ProBook 640 G8"/>
    <x v="2"/>
    <x v="1"/>
    <x v="1"/>
    <x v="6"/>
    <s v="Int"/>
    <x v="2"/>
    <s v="1920x1080"/>
    <x v="0"/>
    <x v="0"/>
    <n v="83251"/>
    <s v="16_80-85"/>
    <s v="8_80-90"/>
    <x v="5"/>
    <x v="3"/>
    <s v="Q2`21"/>
    <n v="12071395"/>
    <n v="159886"/>
  </r>
  <r>
    <n v="212"/>
    <x v="4"/>
    <s v="ProBook 650 G5"/>
    <x v="0"/>
    <x v="1"/>
    <x v="1"/>
    <x v="4"/>
    <s v="Int"/>
    <x v="0"/>
    <s v="1920x1080"/>
    <x v="0"/>
    <x v="0"/>
    <n v="83826"/>
    <s v="16_80-85"/>
    <s v="8_80-90"/>
    <x v="5"/>
    <x v="3"/>
    <s v="Q2`21"/>
    <n v="17771112"/>
    <n v="235379"/>
  </r>
  <r>
    <n v="196"/>
    <x v="4"/>
    <s v="ProBook 650 G8"/>
    <x v="0"/>
    <x v="1"/>
    <x v="1"/>
    <x v="6"/>
    <s v="Int"/>
    <x v="0"/>
    <s v="1920x1080"/>
    <x v="0"/>
    <x v="0"/>
    <n v="86602"/>
    <s v="17_85-90"/>
    <s v="8_80-90"/>
    <x v="5"/>
    <x v="3"/>
    <s v="Q2`21"/>
    <n v="16973992"/>
    <n v="224821"/>
  </r>
  <r>
    <n v="2"/>
    <x v="4"/>
    <s v="Probook x360 11 G5"/>
    <x v="4"/>
    <x v="1"/>
    <x v="1"/>
    <x v="2"/>
    <s v="Int"/>
    <x v="4"/>
    <n v="0"/>
    <x v="1"/>
    <x v="1"/>
    <n v="30000"/>
    <s v="6_30-35"/>
    <s v="3_30-40"/>
    <x v="3"/>
    <x v="3"/>
    <s v="Q2`21"/>
    <n v="60000"/>
    <n v="795"/>
  </r>
  <r>
    <n v="32"/>
    <x v="4"/>
    <s v="ProBook x360 435 G7"/>
    <x v="2"/>
    <x v="1"/>
    <x v="0"/>
    <x v="7"/>
    <s v="Int"/>
    <x v="3"/>
    <s v="1920x1080"/>
    <x v="1"/>
    <x v="0"/>
    <n v="72453"/>
    <s v="14_70-75"/>
    <s v="7_70-80"/>
    <x v="6"/>
    <x v="3"/>
    <s v="Q2`21"/>
    <n v="2318496"/>
    <n v="30709"/>
  </r>
  <r>
    <n v="2"/>
    <x v="4"/>
    <s v="Spectre x360 13-aw0000"/>
    <x v="2"/>
    <x v="0"/>
    <x v="1"/>
    <x v="11"/>
    <s v="Int"/>
    <x v="3"/>
    <s v="1920x1080"/>
    <x v="1"/>
    <x v="0"/>
    <n v="124484"/>
    <s v="24_120-125"/>
    <s v="12_120-130"/>
    <x v="5"/>
    <x v="3"/>
    <s v="Q2`21"/>
    <n v="248968"/>
    <n v="3298"/>
  </r>
  <r>
    <n v="25"/>
    <x v="4"/>
    <s v="Spectre x360 13-aw2000"/>
    <x v="2"/>
    <x v="0"/>
    <x v="1"/>
    <x v="6"/>
    <s v="Int"/>
    <x v="3"/>
    <s v="1920x1080"/>
    <x v="1"/>
    <x v="0"/>
    <n v="120454"/>
    <s v="24_120-125"/>
    <s v="12_120-130"/>
    <x v="5"/>
    <x v="3"/>
    <s v="Q2`21"/>
    <n v="3011350"/>
    <n v="39885"/>
  </r>
  <r>
    <n v="84"/>
    <x v="4"/>
    <s v="Spectre x360 14-ea0000"/>
    <x v="2"/>
    <x v="0"/>
    <x v="1"/>
    <x v="6"/>
    <s v="Int"/>
    <x v="3"/>
    <s v="1920x1080"/>
    <x v="1"/>
    <x v="0"/>
    <n v="135149"/>
    <s v="27_135-140"/>
    <s v="13_130-140"/>
    <x v="5"/>
    <x v="3"/>
    <s v="Q2`21"/>
    <n v="11352516"/>
    <n v="150364"/>
  </r>
  <r>
    <n v="12"/>
    <x v="4"/>
    <s v="Spectre x360 15-eb0000"/>
    <x v="3"/>
    <x v="0"/>
    <x v="1"/>
    <x v="11"/>
    <s v="MX350/GTX1650"/>
    <x v="0"/>
    <s v="3840x2160"/>
    <x v="1"/>
    <x v="0"/>
    <n v="173857"/>
    <s v="34_170-175"/>
    <s v="17_170-180"/>
    <x v="5"/>
    <x v="3"/>
    <s v="Q2`21"/>
    <n v="2086284"/>
    <n v="27633"/>
  </r>
  <r>
    <n v="20"/>
    <x v="4"/>
    <s v="Spectre x360 15-eb1000"/>
    <x v="0"/>
    <x v="0"/>
    <x v="1"/>
    <x v="6"/>
    <s v="Int"/>
    <x v="0"/>
    <s v="3840x2160"/>
    <x v="1"/>
    <x v="0"/>
    <n v="144866"/>
    <s v="28_140-145"/>
    <s v="14_140-150"/>
    <x v="5"/>
    <x v="3"/>
    <s v="Q2`21"/>
    <n v="2897320"/>
    <n v="38375"/>
  </r>
  <r>
    <n v="2"/>
    <x v="4"/>
    <s v="ZBook 14u G6"/>
    <x v="5"/>
    <x v="1"/>
    <x v="1"/>
    <x v="4"/>
    <s v="Pro WX3200"/>
    <x v="2"/>
    <s v="1920x1080"/>
    <x v="0"/>
    <x v="0"/>
    <n v="71150"/>
    <s v="14_70-75"/>
    <s v="7_70-80"/>
    <x v="6"/>
    <x v="3"/>
    <s v="Q2`21"/>
    <n v="142300"/>
    <n v="1885"/>
  </r>
  <r>
    <n v="15"/>
    <x v="4"/>
    <s v="ZBook 15 Create G7"/>
    <x v="5"/>
    <x v="1"/>
    <x v="1"/>
    <x v="10"/>
    <s v="RTX2070"/>
    <x v="0"/>
    <s v="1920x1080/3840x2160"/>
    <x v="0"/>
    <x v="0"/>
    <n v="210657"/>
    <s v="42_210-215"/>
    <s v="21_210-220"/>
    <x v="5"/>
    <x v="3"/>
    <s v="Q2`21"/>
    <n v="3159855"/>
    <n v="41852"/>
  </r>
  <r>
    <n v="5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3"/>
    <s v="Q2`21"/>
    <n v="1128475"/>
    <n v="14947"/>
  </r>
  <r>
    <n v="22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3"/>
    <s v="Q2`21"/>
    <n v="2802580"/>
    <n v="37120"/>
  </r>
  <r>
    <n v="9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3"/>
    <s v="Q2`21"/>
    <n v="1610910"/>
    <n v="21337"/>
  </r>
  <r>
    <n v="33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3"/>
    <s v="Q2`21"/>
    <n v="6834729"/>
    <n v="90526"/>
  </r>
  <r>
    <n v="3"/>
    <x v="4"/>
    <s v="ZBook 15v G5"/>
    <x v="5"/>
    <x v="1"/>
    <x v="1"/>
    <x v="9"/>
    <s v="Quadro P600"/>
    <x v="0"/>
    <s v="1920x1080"/>
    <x v="0"/>
    <x v="0"/>
    <n v="109990"/>
    <s v="21_105-110"/>
    <s v="10_100-110"/>
    <x v="5"/>
    <x v="3"/>
    <s v="Q2`21"/>
    <n v="329970"/>
    <n v="4370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3"/>
    <s v="Q2`21"/>
    <n v="229400"/>
    <n v="3038"/>
  </r>
  <r>
    <n v="115"/>
    <x v="4"/>
    <s v="ZBook Firefly 14 G7"/>
    <x v="5"/>
    <x v="1"/>
    <x v="1"/>
    <x v="10"/>
    <s v="Int/Quadro P520"/>
    <x v="2"/>
    <s v="1920x1080"/>
    <x v="0"/>
    <x v="0"/>
    <n v="100690"/>
    <s v="20_100-105"/>
    <s v="10_100-110"/>
    <x v="5"/>
    <x v="3"/>
    <s v="Q2`21"/>
    <n v="11579350"/>
    <n v="153369"/>
  </r>
  <r>
    <n v="3"/>
    <x v="4"/>
    <s v="ZBook Firefly 14 G8"/>
    <x v="5"/>
    <x v="1"/>
    <x v="1"/>
    <x v="5"/>
    <s v="Quadro T500"/>
    <x v="2"/>
    <s v="1920x1080"/>
    <x v="0"/>
    <x v="0"/>
    <n v="131600"/>
    <s v="26_130-135"/>
    <s v="13_130-140"/>
    <x v="5"/>
    <x v="3"/>
    <s v="Q2`21"/>
    <n v="394800"/>
    <n v="5229"/>
  </r>
  <r>
    <n v="46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3"/>
    <s v="Q2`21"/>
    <n v="6400900"/>
    <n v="84780"/>
  </r>
  <r>
    <n v="3"/>
    <x v="4"/>
    <s v="ZBook Firefly 15 G8"/>
    <x v="5"/>
    <x v="1"/>
    <x v="1"/>
    <x v="6"/>
    <s v="Quadro T500"/>
    <x v="0"/>
    <s v="1920x1080"/>
    <x v="0"/>
    <x v="0"/>
    <n v="142300"/>
    <s v="28_140-145"/>
    <s v="14_140-150"/>
    <x v="5"/>
    <x v="3"/>
    <s v="Q2`21"/>
    <n v="426900"/>
    <n v="5654"/>
  </r>
  <r>
    <n v="2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3"/>
    <s v="Q2`21"/>
    <n v="459980"/>
    <n v="6092"/>
  </r>
  <r>
    <n v="33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3"/>
    <s v="Q2`21"/>
    <n v="7541688"/>
    <n v="99890"/>
  </r>
  <r>
    <n v="10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3"/>
    <s v="Q2`21"/>
    <n v="2001050"/>
    <n v="26504"/>
  </r>
  <r>
    <n v="33"/>
    <x v="5"/>
    <s v="IdeaPad 3 14IIL05"/>
    <x v="2"/>
    <x v="0"/>
    <x v="1"/>
    <x v="5"/>
    <s v="Int"/>
    <x v="2"/>
    <s v="1920x1080"/>
    <x v="0"/>
    <x v="0"/>
    <n v="45672"/>
    <s v="9_45-50"/>
    <s v="4_40-50"/>
    <x v="1"/>
    <x v="3"/>
    <s v="Q2`21"/>
    <n v="1507176"/>
    <n v="19963"/>
  </r>
  <r>
    <n v="632"/>
    <x v="5"/>
    <s v="IdeaPad 3 14ITL6"/>
    <x v="2"/>
    <x v="0"/>
    <x v="1"/>
    <x v="6"/>
    <s v="Int"/>
    <x v="2"/>
    <s v="1920x1080"/>
    <x v="0"/>
    <x v="0"/>
    <n v="42690"/>
    <s v="8_40-45"/>
    <s v="4_40-50"/>
    <x v="1"/>
    <x v="3"/>
    <s v="Q2`21"/>
    <n v="26980080"/>
    <n v="357352"/>
  </r>
  <r>
    <n v="1242"/>
    <x v="5"/>
    <s v="IdeaPad 3 15ADA05"/>
    <x v="0"/>
    <x v="0"/>
    <x v="0"/>
    <x v="1"/>
    <s v="Int"/>
    <x v="0"/>
    <s v="1920x1080"/>
    <x v="0"/>
    <x v="0"/>
    <n v="42050"/>
    <s v="8_40-45"/>
    <s v="4_40-50"/>
    <x v="1"/>
    <x v="3"/>
    <s v="Q2`21"/>
    <n v="52226100"/>
    <n v="691736"/>
  </r>
  <r>
    <n v="4727"/>
    <x v="5"/>
    <s v="IdeaPad 3 15ARE05"/>
    <x v="0"/>
    <x v="0"/>
    <x v="0"/>
    <x v="7"/>
    <s v="Int"/>
    <x v="0"/>
    <s v="1920x1080"/>
    <x v="0"/>
    <x v="0"/>
    <n v="45443"/>
    <s v="9_45-50"/>
    <s v="4_40-50"/>
    <x v="1"/>
    <x v="3"/>
    <s v="Q2`21"/>
    <n v="214809061"/>
    <n v="2845153"/>
  </r>
  <r>
    <n v="2539"/>
    <x v="5"/>
    <s v="IdeaPad 3 15IGL05"/>
    <x v="0"/>
    <x v="0"/>
    <x v="1"/>
    <x v="2"/>
    <s v="Int"/>
    <x v="0"/>
    <s v="1920x1080"/>
    <x v="0"/>
    <x v="1"/>
    <n v="30359"/>
    <s v="6_30-35"/>
    <s v="3_30-40"/>
    <x v="3"/>
    <x v="3"/>
    <s v="Q2`21"/>
    <n v="77081501"/>
    <n v="1020947"/>
  </r>
  <r>
    <n v="1341"/>
    <x v="5"/>
    <s v="IdeaPad 3 15IIL05"/>
    <x v="0"/>
    <x v="0"/>
    <x v="1"/>
    <x v="5"/>
    <s v="Int"/>
    <x v="0"/>
    <s v="1920x1080"/>
    <x v="0"/>
    <x v="0"/>
    <n v="44247"/>
    <s v="8_40-45"/>
    <s v="4_40-50"/>
    <x v="1"/>
    <x v="3"/>
    <s v="Q2`21"/>
    <n v="59335227"/>
    <n v="785897"/>
  </r>
  <r>
    <n v="471"/>
    <x v="5"/>
    <s v="IdeaPad 3 15IML05"/>
    <x v="1"/>
    <x v="0"/>
    <x v="1"/>
    <x v="11"/>
    <s v="Int/MX130"/>
    <x v="0"/>
    <s v="1920x1080"/>
    <x v="0"/>
    <x v="0"/>
    <n v="32657"/>
    <s v="6_30-35"/>
    <s v="3_30-40"/>
    <x v="3"/>
    <x v="3"/>
    <s v="Q2`21"/>
    <n v="15381447"/>
    <n v="203728"/>
  </r>
  <r>
    <n v="12"/>
    <x v="5"/>
    <s v="IdeaPad 3 17ADA05"/>
    <x v="0"/>
    <x v="0"/>
    <x v="0"/>
    <x v="1"/>
    <s v="Int"/>
    <x v="1"/>
    <s v="1600x900"/>
    <x v="0"/>
    <x v="0"/>
    <n v="40326"/>
    <s v="8_40-45"/>
    <s v="4_40-50"/>
    <x v="1"/>
    <x v="3"/>
    <s v="Q2`21"/>
    <n v="483912"/>
    <n v="6409"/>
  </r>
  <r>
    <n v="13"/>
    <x v="5"/>
    <s v="IdeaPad 330-15AST"/>
    <x v="0"/>
    <x v="0"/>
    <x v="0"/>
    <x v="0"/>
    <s v="Int"/>
    <x v="0"/>
    <s v="1366x768/1920x1080"/>
    <x v="0"/>
    <x v="0"/>
    <n v="28657"/>
    <s v="5_25-30"/>
    <s v="2_20-30"/>
    <x v="0"/>
    <x v="3"/>
    <s v="Q2`21"/>
    <n v="372541"/>
    <n v="4934"/>
  </r>
  <r>
    <n v="10"/>
    <x v="5"/>
    <s v="IdeaPad 330-15IKB"/>
    <x v="1"/>
    <x v="0"/>
    <x v="1"/>
    <x v="3"/>
    <s v="Radeon 530/MX110"/>
    <x v="0"/>
    <s v="1920x1080"/>
    <x v="0"/>
    <x v="0"/>
    <n v="38990"/>
    <s v="7_35-40"/>
    <s v="3_30-40"/>
    <x v="3"/>
    <x v="3"/>
    <s v="Q2`21"/>
    <n v="389900"/>
    <n v="5164"/>
  </r>
  <r>
    <n v="194"/>
    <x v="5"/>
    <s v="IdeaPad 5 14ALC05"/>
    <x v="2"/>
    <x v="0"/>
    <x v="0"/>
    <x v="25"/>
    <s v="Int"/>
    <x v="2"/>
    <s v="1920x1080"/>
    <x v="0"/>
    <x v="0"/>
    <n v="45320"/>
    <s v="9_45-50"/>
    <s v="4_40-50"/>
    <x v="1"/>
    <x v="3"/>
    <s v="Q2`21"/>
    <n v="8792080"/>
    <n v="116451"/>
  </r>
  <r>
    <n v="383"/>
    <x v="5"/>
    <s v="IdeaPad 5 14ARE05"/>
    <x v="2"/>
    <x v="0"/>
    <x v="0"/>
    <x v="7"/>
    <s v="Int"/>
    <x v="2"/>
    <s v="1920x1080"/>
    <x v="0"/>
    <x v="0"/>
    <n v="60506"/>
    <s v="12_60-65"/>
    <s v="6_60-70"/>
    <x v="4"/>
    <x v="3"/>
    <s v="Q2`21"/>
    <n v="23173798"/>
    <n v="306938"/>
  </r>
  <r>
    <n v="49"/>
    <x v="5"/>
    <s v="IdeaPad 5 14IIL05"/>
    <x v="2"/>
    <x v="0"/>
    <x v="1"/>
    <x v="5"/>
    <s v="Int"/>
    <x v="2"/>
    <s v="1920x1080"/>
    <x v="0"/>
    <x v="0"/>
    <n v="51626"/>
    <s v="10_50-55"/>
    <s v="5_50-60"/>
    <x v="2"/>
    <x v="3"/>
    <s v="Q2`21"/>
    <n v="2529674"/>
    <n v="33506"/>
  </r>
  <r>
    <n v="76"/>
    <x v="5"/>
    <s v="IdeaPad 5 14ITL05"/>
    <x v="2"/>
    <x v="0"/>
    <x v="1"/>
    <x v="6"/>
    <s v="Int"/>
    <x v="2"/>
    <s v="1920x1080"/>
    <x v="0"/>
    <x v="0"/>
    <n v="65762"/>
    <s v="13_65-70"/>
    <s v="6_60-70"/>
    <x v="4"/>
    <x v="3"/>
    <s v="Q2`21"/>
    <n v="4997912"/>
    <n v="66198"/>
  </r>
  <r>
    <n v="515"/>
    <x v="5"/>
    <s v="IdeaPad 5 15ARE05"/>
    <x v="0"/>
    <x v="0"/>
    <x v="0"/>
    <x v="7"/>
    <s v="Int"/>
    <x v="0"/>
    <s v="1920x1080"/>
    <x v="0"/>
    <x v="0"/>
    <n v="61489"/>
    <s v="12_60-65"/>
    <s v="6_60-70"/>
    <x v="4"/>
    <x v="3"/>
    <s v="Q2`21"/>
    <n v="31666835"/>
    <n v="419428"/>
  </r>
  <r>
    <n v="113"/>
    <x v="5"/>
    <s v="IdeaPad 5 15IIL05"/>
    <x v="0"/>
    <x v="0"/>
    <x v="1"/>
    <x v="5"/>
    <s v="Int"/>
    <x v="0"/>
    <s v="1920x1080"/>
    <x v="0"/>
    <x v="0"/>
    <n v="63899"/>
    <s v="12_60-65"/>
    <s v="6_60-70"/>
    <x v="4"/>
    <x v="3"/>
    <s v="Q2`21"/>
    <n v="7220587"/>
    <n v="95637"/>
  </r>
  <r>
    <n v="62"/>
    <x v="5"/>
    <s v="IdeaPad 5 15ITL05"/>
    <x v="0"/>
    <x v="0"/>
    <x v="1"/>
    <x v="6"/>
    <s v="Int"/>
    <x v="0"/>
    <s v="1920x1080"/>
    <x v="0"/>
    <x v="0"/>
    <n v="60910"/>
    <s v="12_60-65"/>
    <s v="6_60-70"/>
    <x v="4"/>
    <x v="3"/>
    <s v="Q2`21"/>
    <n v="3776420"/>
    <n v="50019"/>
  </r>
  <r>
    <n v="2"/>
    <x v="5"/>
    <s v="IdeaPad C340-14IML"/>
    <x v="2"/>
    <x v="0"/>
    <x v="1"/>
    <x v="11"/>
    <s v="Int"/>
    <x v="2"/>
    <s v="1920x1080"/>
    <x v="1"/>
    <x v="0"/>
    <n v="47141"/>
    <s v="9_45-50"/>
    <s v="4_40-50"/>
    <x v="1"/>
    <x v="3"/>
    <s v="Q2`21"/>
    <n v="94282"/>
    <n v="1249"/>
  </r>
  <r>
    <n v="7"/>
    <x v="5"/>
    <s v="IdeaPad Creator 5i 15IMH05"/>
    <x v="3"/>
    <x v="0"/>
    <x v="1"/>
    <x v="10"/>
    <s v="GTX1650"/>
    <x v="0"/>
    <s v="1920x1080"/>
    <x v="0"/>
    <x v="0"/>
    <n v="112120"/>
    <s v="22_110-115"/>
    <s v="11_110-120"/>
    <x v="5"/>
    <x v="3"/>
    <s v="Q2`21"/>
    <n v="784840"/>
    <n v="10395"/>
  </r>
  <r>
    <n v="3939"/>
    <x v="5"/>
    <s v="IdeaPad Gaming 3 15ARH05"/>
    <x v="3"/>
    <x v="0"/>
    <x v="0"/>
    <x v="7"/>
    <s v="GTX1650"/>
    <x v="0"/>
    <s v="1920x1080"/>
    <x v="0"/>
    <x v="0"/>
    <n v="70994"/>
    <s v="14_70-75"/>
    <s v="7_70-80"/>
    <x v="6"/>
    <x v="3"/>
    <s v="Q2`21"/>
    <n v="279645366"/>
    <n v="3703912"/>
  </r>
  <r>
    <n v="743"/>
    <x v="5"/>
    <s v="IdeaPad Gaming 3 15IMH05"/>
    <x v="3"/>
    <x v="0"/>
    <x v="1"/>
    <x v="10"/>
    <s v="GTX1650"/>
    <x v="0"/>
    <s v="1920x1080"/>
    <x v="0"/>
    <x v="0"/>
    <n v="78503"/>
    <s v="15_75-80"/>
    <s v="7_70-80"/>
    <x v="6"/>
    <x v="3"/>
    <s v="Q2`21"/>
    <n v="58327729"/>
    <n v="772553"/>
  </r>
  <r>
    <n v="235"/>
    <x v="5"/>
    <s v="IdeaPad L3 15IML05"/>
    <x v="0"/>
    <x v="0"/>
    <x v="1"/>
    <x v="11"/>
    <s v="Int"/>
    <x v="0"/>
    <s v="1920x1080"/>
    <x v="0"/>
    <x v="0"/>
    <n v="35703"/>
    <s v="7_35-40"/>
    <s v="3_30-40"/>
    <x v="3"/>
    <x v="3"/>
    <s v="Q2`21"/>
    <n v="8390205"/>
    <n v="111129"/>
  </r>
  <r>
    <n v="4678"/>
    <x v="5"/>
    <s v="IdeaPad L340-15API"/>
    <x v="0"/>
    <x v="0"/>
    <x v="0"/>
    <x v="1"/>
    <s v="Int"/>
    <x v="0"/>
    <s v="1920x1080"/>
    <x v="0"/>
    <x v="0"/>
    <n v="41911"/>
    <s v="8_40-45"/>
    <s v="4_40-50"/>
    <x v="1"/>
    <x v="3"/>
    <s v="Q2`21"/>
    <n v="196059658"/>
    <n v="2596817"/>
  </r>
  <r>
    <n v="58"/>
    <x v="5"/>
    <s v="IdeaPad L340-15IWL"/>
    <x v="0"/>
    <x v="0"/>
    <x v="1"/>
    <x v="4"/>
    <s v="Int"/>
    <x v="0"/>
    <s v="1920x1080"/>
    <x v="0"/>
    <x v="0"/>
    <n v="44871"/>
    <s v="8_40-45"/>
    <s v="4_40-50"/>
    <x v="1"/>
    <x v="3"/>
    <s v="Q2`21"/>
    <n v="2602518"/>
    <n v="34470"/>
  </r>
  <r>
    <n v="2"/>
    <x v="5"/>
    <s v="IdeaPad L340-17API"/>
    <x v="0"/>
    <x v="0"/>
    <x v="0"/>
    <x v="1"/>
    <s v="Int"/>
    <x v="1"/>
    <s v="1920x1080"/>
    <x v="0"/>
    <x v="0"/>
    <n v="66629"/>
    <s v="13_65-70"/>
    <s v="6_60-70"/>
    <x v="4"/>
    <x v="3"/>
    <s v="Q2`21"/>
    <n v="133258"/>
    <n v="1765"/>
  </r>
  <r>
    <n v="245"/>
    <x v="5"/>
    <s v="IdeaPad L340-17IRH"/>
    <x v="3"/>
    <x v="0"/>
    <x v="1"/>
    <x v="9"/>
    <s v="GTX1050/GTX1650"/>
    <x v="1"/>
    <s v="1920x1080"/>
    <x v="0"/>
    <x v="0"/>
    <n v="67488"/>
    <s v="13_65-70"/>
    <s v="6_60-70"/>
    <x v="4"/>
    <x v="3"/>
    <s v="Q2`21"/>
    <n v="16534560"/>
    <n v="219001"/>
  </r>
  <r>
    <n v="43"/>
    <x v="5"/>
    <s v="IdeaPad S145-15API"/>
    <x v="0"/>
    <x v="0"/>
    <x v="0"/>
    <x v="1"/>
    <s v="Int"/>
    <x v="0"/>
    <s v="1920x1080"/>
    <x v="0"/>
    <x v="0"/>
    <n v="38973"/>
    <s v="7_35-40"/>
    <s v="3_30-40"/>
    <x v="3"/>
    <x v="3"/>
    <s v="Q2`21"/>
    <n v="1675839"/>
    <n v="22197"/>
  </r>
  <r>
    <n v="6125"/>
    <x v="5"/>
    <s v="IdeaPad S145-15IIL"/>
    <x v="0"/>
    <x v="0"/>
    <x v="1"/>
    <x v="5"/>
    <s v="Int"/>
    <x v="0"/>
    <s v="1920x1080"/>
    <x v="0"/>
    <x v="0"/>
    <n v="38241"/>
    <s v="7_35-40"/>
    <s v="3_30-40"/>
    <x v="3"/>
    <x v="3"/>
    <s v="Q2`21"/>
    <n v="234226125"/>
    <n v="3102333"/>
  </r>
  <r>
    <n v="4"/>
    <x v="5"/>
    <s v="IdeaPad S340-15IWL"/>
    <x v="0"/>
    <x v="0"/>
    <x v="1"/>
    <x v="4"/>
    <s v="Int"/>
    <x v="0"/>
    <s v="1920x1080"/>
    <x v="0"/>
    <x v="0"/>
    <n v="58900"/>
    <s v="11_55-60"/>
    <s v="5_50-60"/>
    <x v="2"/>
    <x v="3"/>
    <s v="Q2`21"/>
    <n v="235600"/>
    <n v="3121"/>
  </r>
  <r>
    <n v="12"/>
    <x v="5"/>
    <s v="IdeaPad S540-13ARE"/>
    <x v="2"/>
    <x v="0"/>
    <x v="0"/>
    <x v="7"/>
    <s v="Int"/>
    <x v="3"/>
    <s v="1920x1080"/>
    <x v="0"/>
    <x v="0"/>
    <n v="86065"/>
    <s v="17_85-90"/>
    <s v="8_80-90"/>
    <x v="5"/>
    <x v="3"/>
    <s v="Q2`21"/>
    <n v="1032780"/>
    <n v="13679"/>
  </r>
  <r>
    <n v="295"/>
    <x v="5"/>
    <s v="Legion 5 15ACH6H"/>
    <x v="3"/>
    <x v="0"/>
    <x v="0"/>
    <x v="22"/>
    <s v="RTX3060/RTX3070"/>
    <x v="0"/>
    <s v="2560x1600"/>
    <x v="0"/>
    <x v="0"/>
    <n v="161200"/>
    <s v="32_160-165"/>
    <s v="16_160-170"/>
    <x v="5"/>
    <x v="3"/>
    <s v="Q2`21"/>
    <n v="47554000"/>
    <n v="629854"/>
  </r>
  <r>
    <n v="235"/>
    <x v="5"/>
    <s v="Legion 5 15ARH05"/>
    <x v="3"/>
    <x v="0"/>
    <x v="0"/>
    <x v="7"/>
    <s v="GTX1650/GTX1660"/>
    <x v="0"/>
    <s v="1920x1080"/>
    <x v="0"/>
    <x v="0"/>
    <n v="84000"/>
    <s v="16_80-85"/>
    <s v="8_80-90"/>
    <x v="5"/>
    <x v="3"/>
    <s v="Q2`21"/>
    <n v="19740000"/>
    <n v="261457"/>
  </r>
  <r>
    <n v="14"/>
    <x v="5"/>
    <s v="Legion 5 17ARH05H"/>
    <x v="3"/>
    <x v="0"/>
    <x v="0"/>
    <x v="7"/>
    <s v="GTX1660/RTX2060"/>
    <x v="1"/>
    <s v="1920x1080"/>
    <x v="0"/>
    <x v="0"/>
    <n v="97817"/>
    <s v="19_95-100"/>
    <s v="9_90-100"/>
    <x v="5"/>
    <x v="3"/>
    <s v="Q2`21"/>
    <n v="1369438"/>
    <n v="18138"/>
  </r>
  <r>
    <n v="374"/>
    <x v="5"/>
    <s v="Legion 5 17IMH05"/>
    <x v="3"/>
    <x v="0"/>
    <x v="1"/>
    <x v="10"/>
    <s v="GTX1660"/>
    <x v="1"/>
    <s v="1920x1080"/>
    <x v="0"/>
    <x v="0"/>
    <n v="103401"/>
    <s v="20_100-105"/>
    <s v="10_100-110"/>
    <x v="5"/>
    <x v="3"/>
    <s v="Q2`21"/>
    <n v="38671974"/>
    <n v="512212"/>
  </r>
  <r>
    <n v="159"/>
    <x v="5"/>
    <s v="Legion 5i 15IMH05"/>
    <x v="3"/>
    <x v="0"/>
    <x v="1"/>
    <x v="10"/>
    <s v="GTX1650/GTX1660/RTX2060"/>
    <x v="0"/>
    <s v="1920x1080"/>
    <x v="0"/>
    <x v="0"/>
    <n v="97696"/>
    <s v="19_95-100"/>
    <s v="9_90-100"/>
    <x v="5"/>
    <x v="3"/>
    <s v="Q2`21"/>
    <n v="15533664"/>
    <n v="205744"/>
  </r>
  <r>
    <n v="4"/>
    <x v="5"/>
    <s v="Legion 5Pi 15IMH05"/>
    <x v="3"/>
    <x v="0"/>
    <x v="1"/>
    <x v="10"/>
    <s v="GTX1650/GTX1660"/>
    <x v="0"/>
    <s v="1920x1080"/>
    <x v="0"/>
    <x v="0"/>
    <n v="106591"/>
    <s v="21_105-110"/>
    <s v="10_100-110"/>
    <x v="5"/>
    <x v="3"/>
    <s v="Q2`21"/>
    <n v="426364"/>
    <n v="5647"/>
  </r>
  <r>
    <n v="221"/>
    <x v="5"/>
    <s v="Legion 7i 15IMH05"/>
    <x v="3"/>
    <x v="0"/>
    <x v="1"/>
    <x v="10"/>
    <s v="RTX2060/RTX2070/RTX2080"/>
    <x v="0"/>
    <s v="1920x1080"/>
    <x v="0"/>
    <x v="0"/>
    <n v="164780"/>
    <s v="32_160-165"/>
    <s v="16_160-170"/>
    <x v="5"/>
    <x v="3"/>
    <s v="Q2`21"/>
    <n v="36416380"/>
    <n v="482336"/>
  </r>
  <r>
    <n v="53"/>
    <x v="5"/>
    <s v="Legion 7i 15IMHG05"/>
    <x v="3"/>
    <x v="0"/>
    <x v="1"/>
    <x v="10"/>
    <s v="RTX2070/RTX2080"/>
    <x v="0"/>
    <s v="1920x1080"/>
    <x v="0"/>
    <x v="0"/>
    <n v="196481"/>
    <s v="39_195-200"/>
    <s v="19_190-200"/>
    <x v="5"/>
    <x v="3"/>
    <s v="Q2`21"/>
    <n v="10413493"/>
    <n v="137927"/>
  </r>
  <r>
    <n v="2"/>
    <x v="5"/>
    <s v="Legion Creator 7i 15IMH05"/>
    <x v="3"/>
    <x v="0"/>
    <x v="1"/>
    <x v="10"/>
    <s v="RTX2060"/>
    <x v="0"/>
    <s v="1920x1080"/>
    <x v="0"/>
    <x v="0"/>
    <n v="213704"/>
    <s v="42_210-215"/>
    <s v="21_210-220"/>
    <x v="5"/>
    <x v="3"/>
    <s v="Q2`21"/>
    <n v="427408"/>
    <n v="5661"/>
  </r>
  <r>
    <n v="23"/>
    <x v="5"/>
    <s v="Legion Slim 7i 15IMH5"/>
    <x v="3"/>
    <x v="0"/>
    <x v="1"/>
    <x v="10"/>
    <s v="RTX2060"/>
    <x v="0"/>
    <s v="1920x1080"/>
    <x v="0"/>
    <x v="0"/>
    <n v="133990"/>
    <s v="26_130-135"/>
    <s v="13_130-140"/>
    <x v="5"/>
    <x v="3"/>
    <s v="Q2`21"/>
    <n v="3081770"/>
    <n v="40818"/>
  </r>
  <r>
    <n v="2"/>
    <x v="5"/>
    <s v="Legion Y540-15IRH"/>
    <x v="3"/>
    <x v="0"/>
    <x v="1"/>
    <x v="9"/>
    <s v="GTX1660"/>
    <x v="0"/>
    <s v="1920x1080"/>
    <x v="0"/>
    <x v="0"/>
    <n v="97172"/>
    <s v="19_95-100"/>
    <s v="9_90-100"/>
    <x v="5"/>
    <x v="3"/>
    <s v="Q2`21"/>
    <n v="194344"/>
    <n v="2574"/>
  </r>
  <r>
    <n v="47"/>
    <x v="5"/>
    <s v="Thinkbook 13s-IML"/>
    <x v="2"/>
    <x v="1"/>
    <x v="1"/>
    <x v="11"/>
    <s v="Int"/>
    <x v="3"/>
    <s v="1920x1080"/>
    <x v="0"/>
    <x v="0"/>
    <n v="72759"/>
    <s v="14_70-75"/>
    <s v="7_70-80"/>
    <x v="6"/>
    <x v="3"/>
    <s v="Q2`21"/>
    <n v="3419673"/>
    <n v="45294"/>
  </r>
  <r>
    <n v="867"/>
    <x v="5"/>
    <s v="Thinkbook 13s-ITL G2"/>
    <x v="2"/>
    <x v="1"/>
    <x v="1"/>
    <x v="6"/>
    <s v="Int"/>
    <x v="3"/>
    <s v="1920x1200/2560x1600"/>
    <x v="0"/>
    <x v="0"/>
    <n v="82492"/>
    <s v="16_80-85"/>
    <s v="8_80-90"/>
    <x v="5"/>
    <x v="3"/>
    <s v="Q2`21"/>
    <n v="71520564"/>
    <n v="947292"/>
  </r>
  <r>
    <n v="886"/>
    <x v="5"/>
    <s v="Thinkbook 14-ARE G2"/>
    <x v="2"/>
    <x v="1"/>
    <x v="0"/>
    <x v="7"/>
    <s v="Int"/>
    <x v="2"/>
    <s v="1920x1080"/>
    <x v="0"/>
    <x v="0"/>
    <n v="54412"/>
    <s v="10_50-55"/>
    <s v="5_50-60"/>
    <x v="2"/>
    <x v="3"/>
    <s v="Q2`21"/>
    <n v="48209032"/>
    <n v="638530"/>
  </r>
  <r>
    <n v="391"/>
    <x v="5"/>
    <s v="Thinkbook 14-IIL"/>
    <x v="2"/>
    <x v="1"/>
    <x v="1"/>
    <x v="11"/>
    <s v="Int"/>
    <x v="2"/>
    <s v="1920x1080"/>
    <x v="0"/>
    <x v="0"/>
    <n v="58618"/>
    <s v="11_55-60"/>
    <s v="5_50-60"/>
    <x v="2"/>
    <x v="3"/>
    <s v="Q2`21"/>
    <n v="22919638"/>
    <n v="303571"/>
  </r>
  <r>
    <n v="287"/>
    <x v="5"/>
    <s v="Thinkbook 14-ITL G2"/>
    <x v="2"/>
    <x v="1"/>
    <x v="1"/>
    <x v="6"/>
    <s v="Int"/>
    <x v="2"/>
    <s v="1920x1080"/>
    <x v="0"/>
    <x v="0"/>
    <n v="68536"/>
    <s v="13_65-70"/>
    <s v="6_60-70"/>
    <x v="4"/>
    <x v="3"/>
    <s v="Q2`21"/>
    <n v="19669832"/>
    <n v="260528"/>
  </r>
  <r>
    <n v="68"/>
    <x v="5"/>
    <s v="Thinkbook 14s Yoga ITL"/>
    <x v="2"/>
    <x v="1"/>
    <x v="1"/>
    <x v="6"/>
    <s v="Int"/>
    <x v="2"/>
    <s v="1920x1080"/>
    <x v="1"/>
    <x v="0"/>
    <n v="67204"/>
    <s v="13_65-70"/>
    <s v="6_60-70"/>
    <x v="4"/>
    <x v="3"/>
    <s v="Q2`21"/>
    <n v="4569872"/>
    <n v="60528"/>
  </r>
  <r>
    <n v="422"/>
    <x v="5"/>
    <s v="Thinkbook 15-ARE G2"/>
    <x v="0"/>
    <x v="1"/>
    <x v="0"/>
    <x v="7"/>
    <s v="Int"/>
    <x v="0"/>
    <s v="1920x1080"/>
    <x v="0"/>
    <x v="0"/>
    <n v="60671"/>
    <s v="12_60-65"/>
    <s v="6_60-70"/>
    <x v="4"/>
    <x v="3"/>
    <s v="Q2`21"/>
    <n v="25603162"/>
    <n v="339115"/>
  </r>
  <r>
    <n v="510"/>
    <x v="5"/>
    <s v="Thinkbook 15-IIL"/>
    <x v="0"/>
    <x v="1"/>
    <x v="1"/>
    <x v="5"/>
    <s v="Int"/>
    <x v="0"/>
    <s v="1920x1080"/>
    <x v="0"/>
    <x v="0"/>
    <n v="59934"/>
    <s v="11_55-60"/>
    <s v="5_50-60"/>
    <x v="2"/>
    <x v="3"/>
    <s v="Q2`21"/>
    <n v="30566340"/>
    <n v="404852"/>
  </r>
  <r>
    <n v="1481"/>
    <x v="5"/>
    <s v="Thinkbook 15-ITL G2"/>
    <x v="0"/>
    <x v="1"/>
    <x v="1"/>
    <x v="6"/>
    <s v="Int"/>
    <x v="0"/>
    <s v="1920x1080"/>
    <x v="0"/>
    <x v="0"/>
    <n v="69950"/>
    <s v="13_65-70"/>
    <s v="6_60-70"/>
    <x v="4"/>
    <x v="3"/>
    <s v="Q2`21"/>
    <n v="103595950"/>
    <n v="1372132"/>
  </r>
  <r>
    <n v="194"/>
    <x v="5"/>
    <s v="Thinkbook 15P-IMH"/>
    <x v="3"/>
    <x v="1"/>
    <x v="1"/>
    <x v="10"/>
    <s v="GTX1650"/>
    <x v="0"/>
    <s v="1920x1080"/>
    <x v="0"/>
    <x v="0"/>
    <n v="105193"/>
    <s v="21_105-110"/>
    <s v="10_100-110"/>
    <x v="5"/>
    <x v="3"/>
    <s v="Q2`21"/>
    <n v="20407442"/>
    <n v="270297"/>
  </r>
  <r>
    <n v="7"/>
    <x v="5"/>
    <s v="ThinkPad E14 Gen2-ARE"/>
    <x v="2"/>
    <x v="1"/>
    <x v="0"/>
    <x v="7"/>
    <s v="Int"/>
    <x v="2"/>
    <s v="1920x1080"/>
    <x v="0"/>
    <x v="0"/>
    <n v="72026"/>
    <s v="14_70-75"/>
    <s v="7_70-80"/>
    <x v="6"/>
    <x v="3"/>
    <s v="Q2`21"/>
    <n v="504182"/>
    <n v="6678"/>
  </r>
  <r>
    <n v="681"/>
    <x v="5"/>
    <s v="ThinkPad E14 Gen2-ITU"/>
    <x v="2"/>
    <x v="1"/>
    <x v="1"/>
    <x v="6"/>
    <s v="Int"/>
    <x v="2"/>
    <s v="1920x1080"/>
    <x v="0"/>
    <x v="0"/>
    <n v="77075"/>
    <s v="15_75-80"/>
    <s v="7_70-80"/>
    <x v="6"/>
    <x v="3"/>
    <s v="Q2`21"/>
    <n v="52488075"/>
    <n v="695206"/>
  </r>
  <r>
    <n v="630"/>
    <x v="5"/>
    <s v="ThinkPad E14-IML"/>
    <x v="2"/>
    <x v="1"/>
    <x v="1"/>
    <x v="11"/>
    <s v="Int"/>
    <x v="2"/>
    <s v="1920x1080"/>
    <x v="0"/>
    <x v="0"/>
    <n v="78703"/>
    <s v="15_75-80"/>
    <s v="7_70-80"/>
    <x v="6"/>
    <x v="3"/>
    <s v="Q2`21"/>
    <n v="49582890"/>
    <n v="656727"/>
  </r>
  <r>
    <n v="150"/>
    <x v="5"/>
    <s v="ThinkPad E15 Gen2-ARE"/>
    <x v="0"/>
    <x v="1"/>
    <x v="0"/>
    <x v="7"/>
    <s v="Int"/>
    <x v="0"/>
    <s v="1920x1080"/>
    <x v="0"/>
    <x v="0"/>
    <n v="71828"/>
    <s v="14_70-75"/>
    <s v="7_70-80"/>
    <x v="6"/>
    <x v="3"/>
    <s v="Q2`21"/>
    <n v="10774200"/>
    <n v="142705"/>
  </r>
  <r>
    <n v="516"/>
    <x v="5"/>
    <s v="ThinkPad E15 Gen2-ITU"/>
    <x v="0"/>
    <x v="1"/>
    <x v="1"/>
    <x v="6"/>
    <s v="Int"/>
    <x v="0"/>
    <s v="1920x1080"/>
    <x v="0"/>
    <x v="0"/>
    <n v="84085"/>
    <s v="16_80-85"/>
    <s v="8_80-90"/>
    <x v="5"/>
    <x v="3"/>
    <s v="Q2`21"/>
    <n v="43387860"/>
    <n v="574674"/>
  </r>
  <r>
    <n v="548"/>
    <x v="5"/>
    <s v="ThinkPad E15-IML"/>
    <x v="0"/>
    <x v="1"/>
    <x v="1"/>
    <x v="11"/>
    <s v="Int"/>
    <x v="0"/>
    <s v="1920x1080"/>
    <x v="0"/>
    <x v="0"/>
    <n v="83307"/>
    <s v="16_80-85"/>
    <s v="8_80-90"/>
    <x v="5"/>
    <x v="3"/>
    <s v="Q2`21"/>
    <n v="45652236"/>
    <n v="604665"/>
  </r>
  <r>
    <n v="206"/>
    <x v="5"/>
    <s v="ThinkPad L13"/>
    <x v="2"/>
    <x v="1"/>
    <x v="1"/>
    <x v="11"/>
    <s v="Int"/>
    <x v="3"/>
    <s v="1920x1080"/>
    <x v="0"/>
    <x v="0"/>
    <n v="82250"/>
    <s v="16_80-85"/>
    <s v="8_80-90"/>
    <x v="5"/>
    <x v="3"/>
    <s v="Q2`21"/>
    <n v="16943500"/>
    <n v="224417"/>
  </r>
  <r>
    <n v="144"/>
    <x v="5"/>
    <s v="ThinkPad L13 Gen2"/>
    <x v="2"/>
    <x v="1"/>
    <x v="1"/>
    <x v="6"/>
    <s v="Int"/>
    <x v="3"/>
    <s v="1920x1080"/>
    <x v="0"/>
    <x v="0"/>
    <n v="69953"/>
    <s v="13_65-70"/>
    <s v="6_60-70"/>
    <x v="4"/>
    <x v="3"/>
    <s v="Q2`21"/>
    <n v="10073232"/>
    <n v="133420"/>
  </r>
  <r>
    <n v="39"/>
    <x v="5"/>
    <s v="ThinkPad L13 Yoga"/>
    <x v="2"/>
    <x v="1"/>
    <x v="1"/>
    <x v="11"/>
    <s v="Int"/>
    <x v="3"/>
    <s v="1920x1080"/>
    <x v="1"/>
    <x v="0"/>
    <n v="91716"/>
    <s v="18_90-95"/>
    <s v="9_90-100"/>
    <x v="5"/>
    <x v="3"/>
    <s v="Q2`21"/>
    <n v="3576924"/>
    <n v="47376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3"/>
    <s v="Q2`21"/>
    <n v="2269000"/>
    <n v="30053"/>
  </r>
  <r>
    <n v="87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3"/>
    <s v="Q2`21"/>
    <n v="8378100"/>
    <n v="110968"/>
  </r>
  <r>
    <n v="358"/>
    <x v="5"/>
    <s v="ThinkPad L14 Gen1"/>
    <x v="2"/>
    <x v="1"/>
    <x v="1"/>
    <x v="11"/>
    <s v="Int"/>
    <x v="2"/>
    <s v="1920x1080"/>
    <x v="1"/>
    <x v="0"/>
    <n v="120595"/>
    <s v="24_120-125"/>
    <s v="12_120-130"/>
    <x v="5"/>
    <x v="3"/>
    <s v="Q2`21"/>
    <n v="43173010"/>
    <n v="571828"/>
  </r>
  <r>
    <n v="78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3"/>
    <s v="Q2`21"/>
    <n v="10307622"/>
    <n v="136525"/>
  </r>
  <r>
    <n v="1"/>
    <x v="5"/>
    <s v="ThinkPad L390"/>
    <x v="2"/>
    <x v="1"/>
    <x v="1"/>
    <x v="4"/>
    <s v="Int"/>
    <x v="3"/>
    <s v="1920x1080"/>
    <x v="0"/>
    <x v="0"/>
    <n v="84000"/>
    <s v="16_80-85"/>
    <s v="8_80-90"/>
    <x v="5"/>
    <x v="3"/>
    <s v="Q2`21"/>
    <n v="84000"/>
    <n v="1113"/>
  </r>
  <r>
    <n v="1"/>
    <x v="5"/>
    <s v="ThinkPad L480"/>
    <x v="2"/>
    <x v="1"/>
    <x v="1"/>
    <x v="15"/>
    <s v="Int"/>
    <x v="2"/>
    <s v="1366x768/1920x1080"/>
    <x v="0"/>
    <x v="0"/>
    <n v="55000"/>
    <s v="11_55-60"/>
    <s v="5_50-60"/>
    <x v="2"/>
    <x v="3"/>
    <s v="Q2`21"/>
    <n v="55000"/>
    <n v="728"/>
  </r>
  <r>
    <n v="1"/>
    <x v="5"/>
    <s v="ThinkPad L580"/>
    <x v="0"/>
    <x v="1"/>
    <x v="1"/>
    <x v="15"/>
    <s v="Int"/>
    <x v="0"/>
    <s v="1366x768"/>
    <x v="0"/>
    <x v="0"/>
    <n v="69990"/>
    <s v="13_65-70"/>
    <s v="6_60-70"/>
    <x v="4"/>
    <x v="3"/>
    <s v="Q2`21"/>
    <n v="69990"/>
    <n v="927"/>
  </r>
  <r>
    <n v="1"/>
    <x v="5"/>
    <s v="ThinkPad L590"/>
    <x v="0"/>
    <x v="1"/>
    <x v="1"/>
    <x v="4"/>
    <s v="Int"/>
    <x v="0"/>
    <s v="1920x1080"/>
    <x v="0"/>
    <x v="0"/>
    <n v="71200"/>
    <s v="14_70-75"/>
    <s v="7_70-80"/>
    <x v="6"/>
    <x v="3"/>
    <s v="Q2`21"/>
    <n v="71200"/>
    <n v="943"/>
  </r>
  <r>
    <n v="1"/>
    <x v="5"/>
    <s v="ThinkPad P1 Gen2"/>
    <x v="5"/>
    <x v="1"/>
    <x v="1"/>
    <x v="9"/>
    <s v="Quadro T1000"/>
    <x v="0"/>
    <s v="1920x1080/3840x2160"/>
    <x v="0"/>
    <x v="0"/>
    <n v="216540"/>
    <s v="43_215-220"/>
    <s v="21_210-220"/>
    <x v="5"/>
    <x v="3"/>
    <s v="Q2`21"/>
    <n v="216540"/>
    <n v="2868"/>
  </r>
  <r>
    <n v="30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3"/>
    <s v="Q2`21"/>
    <n v="8276790"/>
    <n v="109626"/>
  </r>
  <r>
    <n v="6"/>
    <x v="5"/>
    <s v="ThinkPad P14s AMD Gen1"/>
    <x v="5"/>
    <x v="1"/>
    <x v="0"/>
    <x v="7"/>
    <s v="Int"/>
    <x v="2"/>
    <s v="1920x1080/3840x2160"/>
    <x v="0"/>
    <x v="0"/>
    <n v="117890"/>
    <s v="23_115-120"/>
    <s v="11_110-120"/>
    <x v="5"/>
    <x v="3"/>
    <s v="Q2`21"/>
    <n v="707340"/>
    <n v="9369"/>
  </r>
  <r>
    <n v="30"/>
    <x v="5"/>
    <s v="ThinkPad P14s Gen1"/>
    <x v="5"/>
    <x v="1"/>
    <x v="1"/>
    <x v="11"/>
    <s v="Quadro P520"/>
    <x v="2"/>
    <s v="1920x1080/3840x2160"/>
    <x v="0"/>
    <x v="0"/>
    <n v="123379"/>
    <s v="24_120-125"/>
    <s v="12_120-130"/>
    <x v="5"/>
    <x v="3"/>
    <s v="Q2`21"/>
    <n v="3701370"/>
    <n v="49025"/>
  </r>
  <r>
    <n v="73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3"/>
    <s v="Q2`21"/>
    <n v="15794645"/>
    <n v="209201"/>
  </r>
  <r>
    <n v="23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3"/>
    <s v="Q2`21"/>
    <n v="3308550"/>
    <n v="43822"/>
  </r>
  <r>
    <n v="35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3"/>
    <s v="Q2`21"/>
    <n v="4142390"/>
    <n v="54866"/>
  </r>
  <r>
    <n v="32"/>
    <x v="5"/>
    <s v="ThinkPad P17 Gen1"/>
    <x v="5"/>
    <x v="1"/>
    <x v="1"/>
    <x v="10"/>
    <s v="Quadro T2000/RTX5000"/>
    <x v="1"/>
    <s v="1920x1080/3840x2160"/>
    <x v="0"/>
    <x v="0"/>
    <n v="215440"/>
    <s v="43_215-220"/>
    <s v="21_210-220"/>
    <x v="5"/>
    <x v="3"/>
    <s v="Q2`21"/>
    <n v="6894080"/>
    <n v="91312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3"/>
    <s v="Q2`21"/>
    <n v="294940"/>
    <n v="3906"/>
  </r>
  <r>
    <n v="140"/>
    <x v="5"/>
    <s v="ThinkPad T14 AMD Gen1"/>
    <x v="2"/>
    <x v="1"/>
    <x v="0"/>
    <x v="7"/>
    <s v="Int"/>
    <x v="2"/>
    <s v="1920x1080"/>
    <x v="0"/>
    <x v="0"/>
    <n v="99332"/>
    <s v="19_95-100"/>
    <s v="9_90-100"/>
    <x v="5"/>
    <x v="3"/>
    <s v="Q2`21"/>
    <n v="13906480"/>
    <n v="184192"/>
  </r>
  <r>
    <n v="850"/>
    <x v="5"/>
    <s v="ThinkPad T14 Gen1"/>
    <x v="2"/>
    <x v="1"/>
    <x v="1"/>
    <x v="11"/>
    <s v="Int"/>
    <x v="2"/>
    <s v="1920x1080/3840x2160"/>
    <x v="0"/>
    <x v="0"/>
    <n v="118409"/>
    <s v="23_115-120"/>
    <s v="11_110-120"/>
    <x v="5"/>
    <x v="3"/>
    <s v="Q2`21"/>
    <n v="100647650"/>
    <n v="1333081"/>
  </r>
  <r>
    <n v="22"/>
    <x v="5"/>
    <s v="ThinkPad T14s AMD Gen1"/>
    <x v="2"/>
    <x v="1"/>
    <x v="0"/>
    <x v="7"/>
    <s v="Int"/>
    <x v="2"/>
    <s v="1920x1080"/>
    <x v="0"/>
    <x v="0"/>
    <n v="128253"/>
    <s v="25_125-130"/>
    <s v="12_120-130"/>
    <x v="5"/>
    <x v="3"/>
    <s v="Q2`21"/>
    <n v="2821566"/>
    <n v="37372"/>
  </r>
  <r>
    <n v="1811"/>
    <x v="5"/>
    <s v="ThinkPad T14s Gen1"/>
    <x v="2"/>
    <x v="1"/>
    <x v="1"/>
    <x v="11"/>
    <s v="Int"/>
    <x v="2"/>
    <s v="1920x1080"/>
    <x v="0"/>
    <x v="0"/>
    <n v="124990"/>
    <s v="24_120-125"/>
    <s v="12_120-130"/>
    <x v="5"/>
    <x v="3"/>
    <s v="Q2`21"/>
    <n v="226356890"/>
    <n v="2998105"/>
  </r>
  <r>
    <n v="324"/>
    <x v="5"/>
    <s v="ThinkPad T15 Gen1"/>
    <x v="1"/>
    <x v="1"/>
    <x v="1"/>
    <x v="11"/>
    <s v="Int/MX330"/>
    <x v="0"/>
    <s v="1920x1080"/>
    <x v="0"/>
    <x v="0"/>
    <n v="112156"/>
    <s v="22_110-115"/>
    <s v="11_110-120"/>
    <x v="5"/>
    <x v="3"/>
    <s v="Q2`21"/>
    <n v="36338544"/>
    <n v="481305"/>
  </r>
  <r>
    <n v="10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3"/>
    <s v="Q2`21"/>
    <n v="2847800"/>
    <n v="37719"/>
  </r>
  <r>
    <n v="42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3"/>
    <s v="Q2`21"/>
    <n v="4906440"/>
    <n v="64986"/>
  </r>
  <r>
    <n v="47"/>
    <x v="5"/>
    <s v="ThinkPad T495"/>
    <x v="2"/>
    <x v="1"/>
    <x v="0"/>
    <x v="1"/>
    <s v="Int"/>
    <x v="2"/>
    <s v="1920x1080"/>
    <x v="0"/>
    <x v="0"/>
    <n v="96203"/>
    <s v="19_95-100"/>
    <s v="9_90-100"/>
    <x v="5"/>
    <x v="3"/>
    <s v="Q2`21"/>
    <n v="4521541"/>
    <n v="59888"/>
  </r>
  <r>
    <n v="4"/>
    <x v="5"/>
    <s v="ThinkPad X1 Carbon Gen7"/>
    <x v="2"/>
    <x v="1"/>
    <x v="1"/>
    <x v="4"/>
    <s v="Int"/>
    <x v="2"/>
    <s v="1920x1080/2560x1440"/>
    <x v="0"/>
    <x v="0"/>
    <n v="159138"/>
    <s v="31_155-160"/>
    <s v="15_150-160"/>
    <x v="5"/>
    <x v="3"/>
    <s v="Q2`21"/>
    <n v="636552"/>
    <n v="8431"/>
  </r>
  <r>
    <n v="380"/>
    <x v="5"/>
    <s v="ThinkPad X1 Carbon Gen8"/>
    <x v="2"/>
    <x v="1"/>
    <x v="1"/>
    <x v="11"/>
    <s v="Int"/>
    <x v="2"/>
    <s v="1920x1080/3840x2160"/>
    <x v="1"/>
    <x v="0"/>
    <n v="158757"/>
    <s v="31_155-160"/>
    <s v="15_150-160"/>
    <x v="5"/>
    <x v="3"/>
    <s v="Q2`21"/>
    <n v="60327660"/>
    <n v="799042"/>
  </r>
  <r>
    <n v="2"/>
    <x v="5"/>
    <s v="ThinkPad X1 Extreme Gen2"/>
    <x v="3"/>
    <x v="1"/>
    <x v="1"/>
    <x v="9"/>
    <s v="GTX1650"/>
    <x v="0"/>
    <s v="1920x1080"/>
    <x v="0"/>
    <x v="0"/>
    <n v="223240"/>
    <s v="44_220-225"/>
    <s v="22_220-230"/>
    <x v="5"/>
    <x v="3"/>
    <s v="Q2`21"/>
    <n v="446480"/>
    <n v="5914"/>
  </r>
  <r>
    <n v="20"/>
    <x v="5"/>
    <s v="ThinkPad X1 Extreme Gen3"/>
    <x v="3"/>
    <x v="1"/>
    <x v="1"/>
    <x v="10"/>
    <s v="GTX1650"/>
    <x v="0"/>
    <s v="1920x1080/3840x2160"/>
    <x v="0"/>
    <x v="0"/>
    <n v="195313"/>
    <s v="39_195-200"/>
    <s v="19_190-200"/>
    <x v="5"/>
    <x v="3"/>
    <s v="Q2`21"/>
    <n v="3906260"/>
    <n v="51739"/>
  </r>
  <r>
    <n v="89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3"/>
    <s v="Q2`21"/>
    <n v="12916748"/>
    <n v="171083"/>
  </r>
  <r>
    <n v="1"/>
    <x v="5"/>
    <s v="ThinkPad X1 Titanium Yoga Gen1"/>
    <x v="2"/>
    <x v="1"/>
    <x v="1"/>
    <x v="6"/>
    <s v="Int"/>
    <x v="3"/>
    <s v="2256x1504"/>
    <x v="1"/>
    <x v="0"/>
    <n v="204690"/>
    <s v="40_200-205"/>
    <s v="20_200-210"/>
    <x v="5"/>
    <x v="3"/>
    <s v="Q2`21"/>
    <n v="204690"/>
    <n v="2711"/>
  </r>
  <r>
    <n v="1"/>
    <x v="5"/>
    <s v="ThinkPad X1 Yoga 14 Gen4"/>
    <x v="2"/>
    <x v="1"/>
    <x v="1"/>
    <x v="4"/>
    <s v="Int"/>
    <x v="2"/>
    <s v="3840x2160/2560x1440"/>
    <x v="1"/>
    <x v="0"/>
    <n v="99400"/>
    <s v="19_95-100"/>
    <s v="9_90-100"/>
    <x v="5"/>
    <x v="3"/>
    <s v="Q2`21"/>
    <n v="99400"/>
    <n v="1317"/>
  </r>
  <r>
    <n v="42"/>
    <x v="5"/>
    <s v="ThinkPad X1 Yoga 14 Gen5"/>
    <x v="2"/>
    <x v="1"/>
    <x v="1"/>
    <x v="11"/>
    <s v="Int"/>
    <x v="2"/>
    <s v="1920x1080/2560x1440/3840x2160"/>
    <x v="1"/>
    <x v="0"/>
    <n v="173807"/>
    <s v="34_170-175"/>
    <s v="17_170-180"/>
    <x v="5"/>
    <x v="3"/>
    <s v="Q2`21"/>
    <n v="7299894"/>
    <n v="96687"/>
  </r>
  <r>
    <n v="7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3"/>
    <s v="Q2`21"/>
    <n v="995330"/>
    <n v="13183"/>
  </r>
  <r>
    <n v="33"/>
    <x v="5"/>
    <s v="ThinkPad X13 AMD G1"/>
    <x v="2"/>
    <x v="1"/>
    <x v="0"/>
    <x v="7"/>
    <s v="Int"/>
    <x v="3"/>
    <s v="1920x1080"/>
    <x v="0"/>
    <x v="0"/>
    <n v="101662"/>
    <s v="20_100-105"/>
    <s v="10_100-110"/>
    <x v="5"/>
    <x v="3"/>
    <s v="Q2`21"/>
    <n v="3354846"/>
    <n v="44435"/>
  </r>
  <r>
    <n v="583"/>
    <x v="5"/>
    <s v="ThinkPad X13 G1"/>
    <x v="2"/>
    <x v="1"/>
    <x v="1"/>
    <x v="11"/>
    <s v="Int"/>
    <x v="3"/>
    <s v="1920x1080"/>
    <x v="0"/>
    <x v="0"/>
    <n v="110290"/>
    <s v="22_110-115"/>
    <s v="11_110-120"/>
    <x v="5"/>
    <x v="3"/>
    <s v="Q2`21"/>
    <n v="64299070"/>
    <n v="851643"/>
  </r>
  <r>
    <n v="55"/>
    <x v="5"/>
    <s v="ThinkPad X13 Yoga G1"/>
    <x v="2"/>
    <x v="1"/>
    <x v="1"/>
    <x v="11"/>
    <s v="Int"/>
    <x v="3"/>
    <s v="1920x1080"/>
    <x v="1"/>
    <x v="0"/>
    <n v="143226"/>
    <s v="28_140-145"/>
    <s v="14_140-150"/>
    <x v="5"/>
    <x v="3"/>
    <s v="Q2`21"/>
    <n v="7877430"/>
    <n v="104337"/>
  </r>
  <r>
    <n v="198"/>
    <x v="5"/>
    <s v="ThinkPad X395"/>
    <x v="2"/>
    <x v="1"/>
    <x v="0"/>
    <x v="1"/>
    <s v="Int"/>
    <x v="3"/>
    <s v="1920x1080"/>
    <x v="0"/>
    <x v="0"/>
    <n v="79990"/>
    <s v="15_75-80"/>
    <s v="7_70-80"/>
    <x v="6"/>
    <x v="3"/>
    <s v="Q2`21"/>
    <n v="15838020"/>
    <n v="209775"/>
  </r>
  <r>
    <n v="380"/>
    <x v="5"/>
    <s v="V130-15IKB"/>
    <x v="0"/>
    <x v="1"/>
    <x v="1"/>
    <x v="3"/>
    <s v="Int"/>
    <x v="0"/>
    <s v="1920x1080"/>
    <x v="0"/>
    <x v="0"/>
    <n v="41307"/>
    <s v="8_40-45"/>
    <s v="4_40-50"/>
    <x v="1"/>
    <x v="3"/>
    <s v="Q2`21"/>
    <n v="15696660"/>
    <n v="207903"/>
  </r>
  <r>
    <n v="2604"/>
    <x v="5"/>
    <s v="V145-15AST"/>
    <x v="0"/>
    <x v="1"/>
    <x v="0"/>
    <x v="0"/>
    <s v="Int"/>
    <x v="0"/>
    <s v="1920x1080"/>
    <x v="0"/>
    <x v="0"/>
    <n v="33884"/>
    <s v="6_30-35"/>
    <s v="3_30-40"/>
    <x v="3"/>
    <x v="3"/>
    <s v="Q2`21"/>
    <n v="88233936"/>
    <n v="1168661"/>
  </r>
  <r>
    <n v="223"/>
    <x v="5"/>
    <s v="V14-ADA"/>
    <x v="2"/>
    <x v="1"/>
    <x v="0"/>
    <x v="1"/>
    <s v="Int"/>
    <x v="2"/>
    <s v="1920x1080"/>
    <x v="0"/>
    <x v="0"/>
    <n v="42059"/>
    <s v="8_40-45"/>
    <s v="4_40-50"/>
    <x v="1"/>
    <x v="3"/>
    <s v="Q2`21"/>
    <n v="9379157"/>
    <n v="124227"/>
  </r>
  <r>
    <n v="340"/>
    <x v="5"/>
    <s v="V14-IGL"/>
    <x v="2"/>
    <x v="1"/>
    <x v="1"/>
    <x v="2"/>
    <s v="Int"/>
    <x v="2"/>
    <s v="1920x1080"/>
    <x v="0"/>
    <x v="1"/>
    <n v="27234"/>
    <s v="5_25-30"/>
    <s v="2_20-30"/>
    <x v="0"/>
    <x v="3"/>
    <s v="Q2`21"/>
    <n v="9259560"/>
    <n v="122643"/>
  </r>
  <r>
    <n v="41"/>
    <x v="5"/>
    <s v="V14-IIL"/>
    <x v="2"/>
    <x v="1"/>
    <x v="1"/>
    <x v="5"/>
    <s v="Int"/>
    <x v="2"/>
    <s v="1920x1080"/>
    <x v="0"/>
    <x v="0"/>
    <n v="50050"/>
    <s v="10_50-55"/>
    <s v="5_50-60"/>
    <x v="2"/>
    <x v="3"/>
    <s v="Q2`21"/>
    <n v="2052050"/>
    <n v="27179"/>
  </r>
  <r>
    <n v="165"/>
    <x v="5"/>
    <s v="V155-15API"/>
    <x v="0"/>
    <x v="1"/>
    <x v="0"/>
    <x v="1"/>
    <s v="Int"/>
    <x v="0"/>
    <s v="1920x1080"/>
    <x v="0"/>
    <x v="0"/>
    <n v="44163"/>
    <s v="8_40-45"/>
    <s v="4_40-50"/>
    <x v="1"/>
    <x v="3"/>
    <s v="Q2`21"/>
    <n v="7286895"/>
    <n v="96515"/>
  </r>
  <r>
    <n v="1405"/>
    <x v="5"/>
    <s v="V15-ADA"/>
    <x v="0"/>
    <x v="1"/>
    <x v="0"/>
    <x v="1"/>
    <s v="Int"/>
    <x v="0"/>
    <s v="1920x1080"/>
    <x v="0"/>
    <x v="0"/>
    <n v="46604"/>
    <s v="9_45-50"/>
    <s v="4_40-50"/>
    <x v="1"/>
    <x v="3"/>
    <s v="Q2`21"/>
    <n v="65478620"/>
    <n v="867266"/>
  </r>
  <r>
    <n v="221"/>
    <x v="5"/>
    <s v="V15-IIL"/>
    <x v="0"/>
    <x v="1"/>
    <x v="1"/>
    <x v="5"/>
    <s v="Int"/>
    <x v="0"/>
    <s v="1920x1080"/>
    <x v="0"/>
    <x v="0"/>
    <n v="59772"/>
    <s v="11_55-60"/>
    <s v="5_50-60"/>
    <x v="2"/>
    <x v="3"/>
    <s v="Q2`21"/>
    <n v="13209612"/>
    <n v="174962"/>
  </r>
  <r>
    <n v="92"/>
    <x v="5"/>
    <s v="V17-IIL"/>
    <x v="1"/>
    <x v="1"/>
    <x v="1"/>
    <x v="5"/>
    <s v="Int/MX330"/>
    <x v="1"/>
    <s v="1920x1080"/>
    <x v="0"/>
    <x v="0"/>
    <n v="71078"/>
    <s v="14_70-75"/>
    <s v="7_70-80"/>
    <x v="6"/>
    <x v="3"/>
    <s v="Q2`21"/>
    <n v="6539176"/>
    <n v="86612"/>
  </r>
  <r>
    <n v="55"/>
    <x v="5"/>
    <s v="V340-17IWL"/>
    <x v="0"/>
    <x v="1"/>
    <x v="1"/>
    <x v="4"/>
    <s v="Int"/>
    <x v="1"/>
    <s v="1920x1080"/>
    <x v="0"/>
    <x v="0"/>
    <n v="68374"/>
    <s v="13_65-70"/>
    <s v="6_60-70"/>
    <x v="4"/>
    <x v="3"/>
    <s v="Q2`21"/>
    <n v="3760570"/>
    <n v="49809"/>
  </r>
  <r>
    <n v="1"/>
    <x v="5"/>
    <s v="Winbook 300e Gen2"/>
    <x v="4"/>
    <x v="0"/>
    <x v="1"/>
    <x v="12"/>
    <s v="Int"/>
    <x v="4"/>
    <s v="1366x768"/>
    <x v="1"/>
    <x v="1"/>
    <n v="38200"/>
    <s v="7_35-40"/>
    <s v="3_30-40"/>
    <x v="3"/>
    <x v="3"/>
    <s v="Q2`21"/>
    <n v="38200"/>
    <n v="506"/>
  </r>
  <r>
    <n v="168"/>
    <x v="5"/>
    <s v="Yoga 7 14ITL05"/>
    <x v="2"/>
    <x v="0"/>
    <x v="1"/>
    <x v="6"/>
    <s v="Int"/>
    <x v="2"/>
    <s v="1920x1080"/>
    <x v="1"/>
    <x v="0"/>
    <n v="94752"/>
    <s v="18_90-95"/>
    <s v="9_90-100"/>
    <x v="5"/>
    <x v="3"/>
    <s v="Q2`21"/>
    <n v="15918336"/>
    <n v="210839"/>
  </r>
  <r>
    <n v="2"/>
    <x v="5"/>
    <s v="Yoga 730-15IWL"/>
    <x v="0"/>
    <x v="0"/>
    <x v="1"/>
    <x v="4"/>
    <s v="Int"/>
    <x v="0"/>
    <s v="1920x1080"/>
    <x v="1"/>
    <x v="0"/>
    <n v="69157"/>
    <s v="13_65-70"/>
    <s v="6_60-70"/>
    <x v="4"/>
    <x v="3"/>
    <s v="Q2`21"/>
    <n v="138314"/>
    <n v="1832"/>
  </r>
  <r>
    <n v="21"/>
    <x v="5"/>
    <s v="Yoga 7i 15ITL5"/>
    <x v="0"/>
    <x v="0"/>
    <x v="1"/>
    <x v="6"/>
    <s v="Int"/>
    <x v="0"/>
    <s v="1920x1080"/>
    <x v="1"/>
    <x v="0"/>
    <n v="90864"/>
    <s v="18_90-95"/>
    <s v="9_90-100"/>
    <x v="5"/>
    <x v="3"/>
    <s v="Q2`21"/>
    <n v="1908144"/>
    <n v="25273"/>
  </r>
  <r>
    <n v="7"/>
    <x v="5"/>
    <s v="Yoga 9 15IMH5"/>
    <x v="3"/>
    <x v="0"/>
    <x v="1"/>
    <x v="10"/>
    <s v="GTX1650"/>
    <x v="0"/>
    <s v="1920x1080"/>
    <x v="1"/>
    <x v="0"/>
    <n v="171646"/>
    <s v="34_170-175"/>
    <s v="17_170-180"/>
    <x v="5"/>
    <x v="3"/>
    <s v="Q2`21"/>
    <n v="1201522"/>
    <n v="15914"/>
  </r>
  <r>
    <n v="10"/>
    <x v="5"/>
    <s v="Yoga 9i 14ITL5"/>
    <x v="2"/>
    <x v="0"/>
    <x v="1"/>
    <x v="6"/>
    <s v="Int"/>
    <x v="2"/>
    <s v="3840x2160"/>
    <x v="1"/>
    <x v="0"/>
    <n v="157613"/>
    <s v="31_155-160"/>
    <s v="15_150-160"/>
    <x v="5"/>
    <x v="3"/>
    <s v="Q2`21"/>
    <n v="1576130"/>
    <n v="20876"/>
  </r>
  <r>
    <n v="2"/>
    <x v="5"/>
    <s v="Yoga C940-15IRH"/>
    <x v="3"/>
    <x v="0"/>
    <x v="1"/>
    <x v="9"/>
    <s v="GTX1650"/>
    <x v="0"/>
    <s v="1920x1080/3840x2160"/>
    <x v="1"/>
    <x v="0"/>
    <n v="158095"/>
    <s v="31_155-160"/>
    <s v="15_150-160"/>
    <x v="5"/>
    <x v="3"/>
    <s v="Q2`21"/>
    <n v="316190"/>
    <n v="4188"/>
  </r>
  <r>
    <n v="16"/>
    <x v="5"/>
    <s v="Yoga Creator 7i 15IMH05"/>
    <x v="3"/>
    <x v="0"/>
    <x v="1"/>
    <x v="10"/>
    <s v="GTX1650"/>
    <x v="0"/>
    <s v="1920x1080"/>
    <x v="1"/>
    <x v="0"/>
    <n v="126999"/>
    <s v="25_125-130"/>
    <s v="12_120-130"/>
    <x v="5"/>
    <x v="3"/>
    <s v="Q2`21"/>
    <n v="2031984"/>
    <n v="26914"/>
  </r>
  <r>
    <n v="7"/>
    <x v="5"/>
    <s v="Yoga S740-15IRH"/>
    <x v="3"/>
    <x v="0"/>
    <x v="1"/>
    <x v="9"/>
    <s v="GTX1650"/>
    <x v="0"/>
    <s v="1920x1080"/>
    <x v="1"/>
    <x v="0"/>
    <n v="124218"/>
    <s v="24_120-125"/>
    <s v="12_120-130"/>
    <x v="5"/>
    <x v="3"/>
    <s v="Q2`21"/>
    <n v="869526"/>
    <n v="11517"/>
  </r>
  <r>
    <n v="229"/>
    <x v="5"/>
    <s v="Yoga Slim 7 14ARE05"/>
    <x v="2"/>
    <x v="0"/>
    <x v="0"/>
    <x v="7"/>
    <s v="Int"/>
    <x v="2"/>
    <s v="1920x1080"/>
    <x v="1"/>
    <x v="0"/>
    <n v="88266"/>
    <s v="17_85-90"/>
    <s v="8_80-90"/>
    <x v="5"/>
    <x v="3"/>
    <s v="Q2`21"/>
    <n v="20212914"/>
    <n v="267721"/>
  </r>
  <r>
    <n v="28"/>
    <x v="5"/>
    <s v="Yoga Slim 7 14IIL05"/>
    <x v="2"/>
    <x v="0"/>
    <x v="1"/>
    <x v="5"/>
    <s v="Int"/>
    <x v="2"/>
    <s v="1920x1080"/>
    <x v="1"/>
    <x v="0"/>
    <n v="87806"/>
    <s v="17_85-90"/>
    <s v="8_80-90"/>
    <x v="5"/>
    <x v="3"/>
    <s v="Q2`21"/>
    <n v="2458568"/>
    <n v="32564"/>
  </r>
  <r>
    <n v="21"/>
    <x v="5"/>
    <s v="Yoga Slim 7 14ITL05"/>
    <x v="2"/>
    <x v="0"/>
    <x v="1"/>
    <x v="6"/>
    <s v="Int"/>
    <x v="2"/>
    <s v="1920x1080"/>
    <x v="1"/>
    <x v="0"/>
    <n v="93131"/>
    <s v="18_90-95"/>
    <s v="9_90-100"/>
    <x v="5"/>
    <x v="3"/>
    <s v="Q2`21"/>
    <n v="1955751"/>
    <n v="25904"/>
  </r>
  <r>
    <n v="33"/>
    <x v="5"/>
    <s v="Yoga Slim 7 15IIL05"/>
    <x v="0"/>
    <x v="0"/>
    <x v="1"/>
    <x v="5"/>
    <s v="Int"/>
    <x v="0"/>
    <s v="1920x1080"/>
    <x v="1"/>
    <x v="0"/>
    <n v="70057"/>
    <s v="14_70-75"/>
    <s v="7_70-80"/>
    <x v="6"/>
    <x v="3"/>
    <s v="Q2`21"/>
    <n v="2311881"/>
    <n v="30621"/>
  </r>
  <r>
    <n v="268"/>
    <x v="5"/>
    <s v="Yoga Slim 7 15IMH05"/>
    <x v="3"/>
    <x v="0"/>
    <x v="1"/>
    <x v="10"/>
    <s v="GTX1650"/>
    <x v="0"/>
    <s v="1920x1080"/>
    <x v="1"/>
    <x v="0"/>
    <n v="124990"/>
    <s v="24_120-125"/>
    <s v="12_120-130"/>
    <x v="5"/>
    <x v="3"/>
    <s v="Q2`21"/>
    <n v="33497320"/>
    <n v="443673"/>
  </r>
  <r>
    <n v="131"/>
    <x v="5"/>
    <s v="Yoga Slim 7 15ITL05"/>
    <x v="0"/>
    <x v="0"/>
    <x v="1"/>
    <x v="6"/>
    <s v="Int"/>
    <x v="0"/>
    <s v="1920x1080"/>
    <x v="1"/>
    <x v="0"/>
    <n v="84193"/>
    <s v="16_80-85"/>
    <s v="8_80-90"/>
    <x v="5"/>
    <x v="3"/>
    <s v="Q2`21"/>
    <n v="11029283"/>
    <n v="146083"/>
  </r>
  <r>
    <n v="19"/>
    <x v="6"/>
    <s v="Alpha 15 A4D"/>
    <x v="3"/>
    <x v="0"/>
    <x v="0"/>
    <x v="7"/>
    <s v="RX 5600M"/>
    <x v="0"/>
    <s v="1920x1080"/>
    <x v="0"/>
    <x v="0"/>
    <n v="112301"/>
    <s v="22_110-115"/>
    <s v="11_110-120"/>
    <x v="5"/>
    <x v="3"/>
    <s v="Q2`21"/>
    <n v="2133719"/>
    <n v="28261"/>
  </r>
  <r>
    <n v="51"/>
    <x v="6"/>
    <s v="Bravo 15 A4D"/>
    <x v="3"/>
    <x v="0"/>
    <x v="0"/>
    <x v="7"/>
    <s v="RX 5500"/>
    <x v="0"/>
    <s v="3840x2160"/>
    <x v="0"/>
    <x v="0"/>
    <n v="80865"/>
    <s v="16_80-85"/>
    <s v="8_80-90"/>
    <x v="5"/>
    <x v="3"/>
    <s v="Q2`21"/>
    <n v="4124115"/>
    <n v="54624"/>
  </r>
  <r>
    <n v="8"/>
    <x v="6"/>
    <s v="Creator 15 A10S"/>
    <x v="3"/>
    <x v="0"/>
    <x v="1"/>
    <x v="10"/>
    <s v="RTX2070/RTX2080"/>
    <x v="0"/>
    <s v="1920x1080"/>
    <x v="0"/>
    <x v="0"/>
    <n v="194229"/>
    <s v="38_190-195"/>
    <s v="19_190-200"/>
    <x v="5"/>
    <x v="3"/>
    <s v="Q2`21"/>
    <n v="1553832"/>
    <n v="20581"/>
  </r>
  <r>
    <n v="7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3"/>
    <s v="Q2`21"/>
    <n v="1178100"/>
    <n v="15604"/>
  </r>
  <r>
    <n v="42"/>
    <x v="6"/>
    <s v="Creator 15 A10U"/>
    <x v="3"/>
    <x v="0"/>
    <x v="1"/>
    <x v="10"/>
    <s v="RTX3060/RTX3070/RTX3080"/>
    <x v="0"/>
    <s v="1920x1080/3840x2160"/>
    <x v="0"/>
    <x v="0"/>
    <n v="236321"/>
    <s v="47_235-240"/>
    <s v="23_230-240"/>
    <x v="5"/>
    <x v="3"/>
    <s v="Q2`21"/>
    <n v="9925482"/>
    <n v="131463"/>
  </r>
  <r>
    <n v="15"/>
    <x v="6"/>
    <s v="Creator 15 A10UT"/>
    <x v="3"/>
    <x v="0"/>
    <x v="1"/>
    <x v="10"/>
    <s v="RTX3060/RTX3070/RTX3080"/>
    <x v="0"/>
    <s v="1920x1080"/>
    <x v="1"/>
    <x v="0"/>
    <n v="184300"/>
    <s v="36_180-185"/>
    <s v="18_180-190"/>
    <x v="5"/>
    <x v="3"/>
    <s v="Q2`21"/>
    <n v="2764500"/>
    <n v="36616"/>
  </r>
  <r>
    <n v="6"/>
    <x v="6"/>
    <s v="Creator 15M A10S"/>
    <x v="3"/>
    <x v="0"/>
    <x v="1"/>
    <x v="10"/>
    <s v="GTX1660/RTX2060"/>
    <x v="0"/>
    <s v="1920x1080"/>
    <x v="0"/>
    <x v="0"/>
    <n v="119020"/>
    <s v="23_115-120"/>
    <s v="11_110-120"/>
    <x v="5"/>
    <x v="3"/>
    <s v="Q2`21"/>
    <n v="714120"/>
    <n v="9459"/>
  </r>
  <r>
    <n v="8"/>
    <x v="6"/>
    <s v="Creator 17 A10S"/>
    <x v="3"/>
    <x v="0"/>
    <x v="1"/>
    <x v="10"/>
    <s v="RTX2070/RTX2080"/>
    <x v="1"/>
    <s v="1920x1080/3840x2160"/>
    <x v="0"/>
    <x v="0"/>
    <n v="270001"/>
    <s v="54_270-275"/>
    <s v="27_270-280"/>
    <x v="5"/>
    <x v="3"/>
    <s v="Q2`21"/>
    <n v="2160008"/>
    <n v="28609"/>
  </r>
  <r>
    <n v="4"/>
    <x v="6"/>
    <s v="Creator 17M A10S"/>
    <x v="3"/>
    <x v="0"/>
    <x v="1"/>
    <x v="10"/>
    <s v="GTX1660/RTX2060/RTX2070"/>
    <x v="1"/>
    <s v="1920x1080/3840x2160"/>
    <x v="0"/>
    <x v="0"/>
    <n v="134990"/>
    <s v="26_130-135"/>
    <s v="13_130-140"/>
    <x v="5"/>
    <x v="3"/>
    <s v="Q2`21"/>
    <n v="539960"/>
    <n v="7152"/>
  </r>
  <r>
    <n v="87"/>
    <x v="6"/>
    <s v="Modern 14 B10M"/>
    <x v="2"/>
    <x v="0"/>
    <x v="1"/>
    <x v="11"/>
    <s v="Int"/>
    <x v="2"/>
    <s v="1920x1080"/>
    <x v="0"/>
    <x v="0"/>
    <n v="63693"/>
    <s v="12_60-65"/>
    <s v="6_60-70"/>
    <x v="4"/>
    <x v="3"/>
    <s v="Q2`21"/>
    <n v="5541291"/>
    <n v="73395"/>
  </r>
  <r>
    <n v="49"/>
    <x v="6"/>
    <s v="Modern 14 B11M"/>
    <x v="2"/>
    <x v="0"/>
    <x v="1"/>
    <x v="6"/>
    <s v="Int"/>
    <x v="2"/>
    <s v="1920x1080"/>
    <x v="0"/>
    <x v="0"/>
    <n v="71986"/>
    <s v="14_70-75"/>
    <s v="7_70-80"/>
    <x v="6"/>
    <x v="3"/>
    <s v="Q2`21"/>
    <n v="3527314"/>
    <n v="46719"/>
  </r>
  <r>
    <n v="21"/>
    <x v="6"/>
    <s v="Modern 14 B11S"/>
    <x v="2"/>
    <x v="0"/>
    <x v="1"/>
    <x v="6"/>
    <s v="MX450"/>
    <x v="2"/>
    <s v="1920x1080"/>
    <x v="0"/>
    <x v="0"/>
    <n v="81103"/>
    <s v="16_80-85"/>
    <s v="8_80-90"/>
    <x v="5"/>
    <x v="3"/>
    <s v="Q2`21"/>
    <n v="1703163"/>
    <n v="22558"/>
  </r>
  <r>
    <n v="9"/>
    <x v="6"/>
    <s v="Modern 14 B4M"/>
    <x v="2"/>
    <x v="0"/>
    <x v="0"/>
    <x v="7"/>
    <s v="Int"/>
    <x v="2"/>
    <s v="1920x1080"/>
    <x v="0"/>
    <x v="0"/>
    <n v="56245"/>
    <s v="11_55-60"/>
    <s v="5_50-60"/>
    <x v="2"/>
    <x v="3"/>
    <s v="Q2`21"/>
    <n v="506205"/>
    <n v="6705"/>
  </r>
  <r>
    <n v="2"/>
    <x v="6"/>
    <s v="Modern 15 A10R"/>
    <x v="1"/>
    <x v="0"/>
    <x v="1"/>
    <x v="11"/>
    <s v="MX250"/>
    <x v="0"/>
    <s v="1920x1080"/>
    <x v="0"/>
    <x v="0"/>
    <n v="77407"/>
    <s v="15_75-80"/>
    <s v="7_70-80"/>
    <x v="6"/>
    <x v="3"/>
    <s v="Q2`21"/>
    <n v="154814"/>
    <n v="2051"/>
  </r>
  <r>
    <n v="240"/>
    <x v="6"/>
    <s v="Modern 15 A11M"/>
    <x v="0"/>
    <x v="0"/>
    <x v="1"/>
    <x v="6"/>
    <s v="Int"/>
    <x v="0"/>
    <s v="1920x1080"/>
    <x v="0"/>
    <x v="0"/>
    <n v="69990"/>
    <s v="13_65-70"/>
    <s v="6_60-70"/>
    <x v="4"/>
    <x v="3"/>
    <s v="Q2`21"/>
    <n v="16797600"/>
    <n v="222485"/>
  </r>
  <r>
    <n v="2"/>
    <x v="6"/>
    <s v="Modern 15 A11S"/>
    <x v="1"/>
    <x v="0"/>
    <x v="1"/>
    <x v="6"/>
    <s v="MX450"/>
    <x v="0"/>
    <s v="1920x1080"/>
    <x v="0"/>
    <x v="0"/>
    <n v="140828"/>
    <s v="28_140-145"/>
    <s v="14_140-150"/>
    <x v="5"/>
    <x v="3"/>
    <s v="Q2`21"/>
    <n v="281656"/>
    <n v="3731"/>
  </r>
  <r>
    <n v="2"/>
    <x v="6"/>
    <s v="MSI GE66CML"/>
    <x v="3"/>
    <x v="0"/>
    <x v="1"/>
    <x v="10"/>
    <s v="RTX2070/RTX2080"/>
    <x v="0"/>
    <s v="1920x1080"/>
    <x v="0"/>
    <x v="0"/>
    <n v="166603"/>
    <s v="33_165-170"/>
    <s v="16_160-170"/>
    <x v="5"/>
    <x v="3"/>
    <s v="Q2`21"/>
    <n v="333206"/>
    <n v="4413"/>
  </r>
  <r>
    <n v="31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3"/>
    <s v="Q2`21"/>
    <n v="7765345"/>
    <n v="102852"/>
  </r>
  <r>
    <n v="36"/>
    <x v="6"/>
    <s v="MSI GE76CML 10U"/>
    <x v="3"/>
    <x v="0"/>
    <x v="1"/>
    <x v="10"/>
    <s v="RTX3080"/>
    <x v="1"/>
    <s v="1920x1080"/>
    <x v="0"/>
    <x v="0"/>
    <n v="284990"/>
    <s v="56_280-285"/>
    <s v="28_280-290"/>
    <x v="5"/>
    <x v="3"/>
    <s v="Q2`21"/>
    <n v="10259640"/>
    <n v="135889"/>
  </r>
  <r>
    <n v="1339"/>
    <x v="6"/>
    <s v="MSI GF63C"/>
    <x v="3"/>
    <x v="0"/>
    <x v="1"/>
    <x v="9"/>
    <s v="GTX1050/GTX1050 Ti"/>
    <x v="0"/>
    <s v="1920x1080"/>
    <x v="0"/>
    <x v="0"/>
    <n v="68837"/>
    <s v="13_65-70"/>
    <s v="6_60-70"/>
    <x v="4"/>
    <x v="3"/>
    <s v="Q2`21"/>
    <n v="92172743"/>
    <n v="1220831"/>
  </r>
  <r>
    <n v="620"/>
    <x v="6"/>
    <s v="MSI GF65C"/>
    <x v="3"/>
    <x v="0"/>
    <x v="1"/>
    <x v="9"/>
    <s v="RTX2060"/>
    <x v="0"/>
    <s v="1920x1080"/>
    <x v="0"/>
    <x v="0"/>
    <n v="82780"/>
    <s v="16_80-85"/>
    <s v="8_80-90"/>
    <x v="5"/>
    <x v="3"/>
    <s v="Q2`21"/>
    <n v="51323600"/>
    <n v="679783"/>
  </r>
  <r>
    <n v="591"/>
    <x v="6"/>
    <s v="MSI GF65CML 10U"/>
    <x v="3"/>
    <x v="0"/>
    <x v="1"/>
    <x v="10"/>
    <s v="RTX3060"/>
    <x v="0"/>
    <s v="1920x1080"/>
    <x v="0"/>
    <x v="0"/>
    <n v="102993"/>
    <s v="20_100-105"/>
    <s v="10_100-110"/>
    <x v="5"/>
    <x v="3"/>
    <s v="Q2`21"/>
    <n v="60868863"/>
    <n v="806210"/>
  </r>
  <r>
    <n v="1046"/>
    <x v="6"/>
    <s v="MSI GF75C"/>
    <x v="3"/>
    <x v="0"/>
    <x v="1"/>
    <x v="9"/>
    <s v="GTX1050"/>
    <x v="1"/>
    <s v="1920x1080"/>
    <x v="0"/>
    <x v="0"/>
    <n v="82472"/>
    <s v="16_80-85"/>
    <s v="8_80-90"/>
    <x v="5"/>
    <x v="3"/>
    <s v="Q2`21"/>
    <n v="86265712"/>
    <n v="1142592"/>
  </r>
  <r>
    <n v="150"/>
    <x v="6"/>
    <s v="MSI GF75CML 10U"/>
    <x v="3"/>
    <x v="0"/>
    <x v="1"/>
    <x v="10"/>
    <s v="RTX3060"/>
    <x v="1"/>
    <s v="1920x1080"/>
    <x v="0"/>
    <x v="0"/>
    <n v="131326"/>
    <s v="26_130-135"/>
    <s v="13_130-140"/>
    <x v="5"/>
    <x v="3"/>
    <s v="Q2`21"/>
    <n v="19698900"/>
    <n v="260913"/>
  </r>
  <r>
    <n v="198"/>
    <x v="6"/>
    <s v="MSI GL65CML"/>
    <x v="3"/>
    <x v="0"/>
    <x v="1"/>
    <x v="10"/>
    <s v="GTX1650/GTX1660"/>
    <x v="0"/>
    <s v="1920x1080"/>
    <x v="0"/>
    <x v="0"/>
    <n v="86457"/>
    <s v="17_85-90"/>
    <s v="8_80-90"/>
    <x v="5"/>
    <x v="3"/>
    <s v="Q2`21"/>
    <n v="17118486"/>
    <n v="226735"/>
  </r>
  <r>
    <n v="43"/>
    <x v="6"/>
    <s v="MSI GL75C"/>
    <x v="3"/>
    <x v="0"/>
    <x v="1"/>
    <x v="9"/>
    <s v="GTX1650/GTX1660/RTX2060"/>
    <x v="1"/>
    <s v="1920x1080"/>
    <x v="0"/>
    <x v="0"/>
    <n v="92918"/>
    <s v="18_90-95"/>
    <s v="9_90-100"/>
    <x v="5"/>
    <x v="3"/>
    <s v="Q2`21"/>
    <n v="3995474"/>
    <n v="52920"/>
  </r>
  <r>
    <n v="248"/>
    <x v="6"/>
    <s v="MSI GL75CML"/>
    <x v="3"/>
    <x v="0"/>
    <x v="1"/>
    <x v="11"/>
    <s v="GTX1650/GTX1660"/>
    <x v="1"/>
    <s v="1920x1080"/>
    <x v="0"/>
    <x v="0"/>
    <n v="95214"/>
    <s v="19_95-100"/>
    <s v="9_90-100"/>
    <x v="5"/>
    <x v="3"/>
    <s v="Q2`21"/>
    <n v="23613072"/>
    <n v="312756"/>
  </r>
  <r>
    <n v="37"/>
    <x v="6"/>
    <s v="MSI GP65CML"/>
    <x v="3"/>
    <x v="0"/>
    <x v="1"/>
    <x v="10"/>
    <s v="RTX2070"/>
    <x v="0"/>
    <s v="1920x1080"/>
    <x v="0"/>
    <x v="0"/>
    <n v="143741"/>
    <s v="28_140-145"/>
    <s v="14_140-150"/>
    <x v="5"/>
    <x v="3"/>
    <s v="Q2`21"/>
    <n v="5318417"/>
    <n v="70443"/>
  </r>
  <r>
    <n v="892"/>
    <x v="6"/>
    <s v="MSI GP66CML 10U"/>
    <x v="3"/>
    <x v="0"/>
    <x v="1"/>
    <x v="10"/>
    <s v="RTX3070"/>
    <x v="0"/>
    <s v="1920x1080"/>
    <x v="0"/>
    <x v="0"/>
    <n v="159990"/>
    <s v="31_155-160"/>
    <s v="15_150-160"/>
    <x v="5"/>
    <x v="3"/>
    <s v="Q2`21"/>
    <n v="142711080"/>
    <n v="1890213"/>
  </r>
  <r>
    <n v="2"/>
    <x v="6"/>
    <s v="MSI GP75C"/>
    <x v="3"/>
    <x v="0"/>
    <x v="1"/>
    <x v="9"/>
    <s v="GTX1660"/>
    <x v="1"/>
    <s v="1920x1080"/>
    <x v="0"/>
    <x v="0"/>
    <n v="125990"/>
    <s v="25_125-130"/>
    <s v="12_120-130"/>
    <x v="5"/>
    <x v="3"/>
    <s v="Q2`21"/>
    <n v="251980"/>
    <n v="3337"/>
  </r>
  <r>
    <n v="36"/>
    <x v="6"/>
    <s v="MSI GP75CML"/>
    <x v="3"/>
    <x v="0"/>
    <x v="1"/>
    <x v="10"/>
    <s v="RTX2070"/>
    <x v="1"/>
    <s v="1920x1080"/>
    <x v="0"/>
    <x v="0"/>
    <n v="150990"/>
    <s v="30_150-155"/>
    <s v="15_150-160"/>
    <x v="5"/>
    <x v="3"/>
    <s v="Q2`21"/>
    <n v="5435640"/>
    <n v="71995"/>
  </r>
  <r>
    <n v="150"/>
    <x v="6"/>
    <s v="MSI GP76CML 10U"/>
    <x v="3"/>
    <x v="0"/>
    <x v="1"/>
    <x v="10"/>
    <s v="RTX3060/RTX3070"/>
    <x v="1"/>
    <s v="1920x1080"/>
    <x v="0"/>
    <x v="0"/>
    <n v="168730"/>
    <s v="33_165-170"/>
    <s v="16_160-170"/>
    <x v="5"/>
    <x v="3"/>
    <s v="Q2`21"/>
    <n v="25309500"/>
    <n v="335225"/>
  </r>
  <r>
    <n v="5"/>
    <x v="6"/>
    <s v="MSI GS66CML"/>
    <x v="3"/>
    <x v="0"/>
    <x v="1"/>
    <x v="10"/>
    <s v="RTX2070"/>
    <x v="0"/>
    <s v="1920x1080"/>
    <x v="0"/>
    <x v="0"/>
    <n v="212120"/>
    <s v="42_210-215"/>
    <s v="21_210-220"/>
    <x v="5"/>
    <x v="3"/>
    <s v="Q2`21"/>
    <n v="1060600"/>
    <n v="14048"/>
  </r>
  <r>
    <n v="58"/>
    <x v="6"/>
    <s v="MSI GS66CML 10U"/>
    <x v="3"/>
    <x v="0"/>
    <x v="1"/>
    <x v="10"/>
    <s v="RTX3060"/>
    <x v="0"/>
    <s v="1920x1080"/>
    <x v="0"/>
    <x v="0"/>
    <n v="267051"/>
    <s v="53_265-270"/>
    <s v="26_260-270"/>
    <x v="5"/>
    <x v="3"/>
    <s v="Q2`21"/>
    <n v="15488958"/>
    <n v="205152"/>
  </r>
  <r>
    <n v="6"/>
    <x v="6"/>
    <s v="MSI GS75CML"/>
    <x v="3"/>
    <x v="0"/>
    <x v="1"/>
    <x v="10"/>
    <s v="RTX2070/RTX2080"/>
    <x v="1"/>
    <s v="1920x1080"/>
    <x v="0"/>
    <x v="0"/>
    <n v="173025"/>
    <s v="34_170-175"/>
    <s v="17_170-180"/>
    <x v="5"/>
    <x v="3"/>
    <s v="Q2`21"/>
    <n v="1038150"/>
    <n v="13750"/>
  </r>
  <r>
    <n v="1"/>
    <x v="6"/>
    <s v="MSI GT76CML"/>
    <x v="3"/>
    <x v="0"/>
    <x v="1"/>
    <x v="10"/>
    <s v="RTX2070/RTX2080"/>
    <x v="1"/>
    <s v="1920x1080/3840x2160"/>
    <x v="0"/>
    <x v="0"/>
    <n v="326990"/>
    <s v="65_325-330"/>
    <s v="32_320-330"/>
    <x v="5"/>
    <x v="3"/>
    <s v="Q2`21"/>
    <n v="326990"/>
    <n v="4331"/>
  </r>
  <r>
    <n v="12"/>
    <x v="6"/>
    <s v="MSI WF65 10T"/>
    <x v="5"/>
    <x v="0"/>
    <x v="1"/>
    <x v="10"/>
    <s v="Quadro P620/T1000"/>
    <x v="0"/>
    <s v="1920x1080"/>
    <x v="0"/>
    <x v="0"/>
    <n v="144966"/>
    <s v="28_140-145"/>
    <s v="14_140-150"/>
    <x v="5"/>
    <x v="3"/>
    <s v="Q2`21"/>
    <n v="1739592"/>
    <n v="23041"/>
  </r>
  <r>
    <n v="2"/>
    <x v="6"/>
    <s v="MSI WS66"/>
    <x v="5"/>
    <x v="1"/>
    <x v="1"/>
    <x v="10"/>
    <s v="RTX3000/RTX5000"/>
    <x v="0"/>
    <s v="1920x1080/3840x2160 "/>
    <x v="0"/>
    <x v="0"/>
    <n v="259116"/>
    <s v="51_255-260"/>
    <s v="25_250-260"/>
    <x v="5"/>
    <x v="3"/>
    <s v="Q2`21"/>
    <n v="518232"/>
    <n v="6864"/>
  </r>
  <r>
    <n v="7"/>
    <x v="6"/>
    <s v="Prestige 14 A10R"/>
    <x v="2"/>
    <x v="0"/>
    <x v="1"/>
    <x v="11"/>
    <s v="MX330"/>
    <x v="2"/>
    <s v="1920x1080"/>
    <x v="0"/>
    <x v="0"/>
    <n v="90937"/>
    <s v="18_90-95"/>
    <s v="9_90-100"/>
    <x v="5"/>
    <x v="3"/>
    <s v="Q2`21"/>
    <n v="636559"/>
    <n v="8431"/>
  </r>
  <r>
    <n v="32"/>
    <x v="6"/>
    <s v="Prestige 14 A10SC"/>
    <x v="2"/>
    <x v="0"/>
    <x v="1"/>
    <x v="11"/>
    <s v="GTX1650"/>
    <x v="2"/>
    <s v="1920x1080"/>
    <x v="0"/>
    <x v="0"/>
    <n v="103974"/>
    <s v="20_100-105"/>
    <s v="10_100-110"/>
    <x v="5"/>
    <x v="3"/>
    <s v="Q2`21"/>
    <n v="3327168"/>
    <n v="44068"/>
  </r>
  <r>
    <n v="12"/>
    <x v="6"/>
    <s v="Prestige 14 A11SC"/>
    <x v="2"/>
    <x v="0"/>
    <x v="1"/>
    <x v="6"/>
    <s v="GTX1650"/>
    <x v="2"/>
    <s v="1920x1080"/>
    <x v="0"/>
    <x v="0"/>
    <n v="121713"/>
    <s v="24_120-125"/>
    <s v="12_120-130"/>
    <x v="5"/>
    <x v="3"/>
    <s v="Q2`21"/>
    <n v="1460556"/>
    <n v="19345"/>
  </r>
  <r>
    <n v="59"/>
    <x v="6"/>
    <s v="Prestige 14 Evo A11M"/>
    <x v="2"/>
    <x v="0"/>
    <x v="1"/>
    <x v="6"/>
    <s v="Int"/>
    <x v="2"/>
    <s v="1920x1080"/>
    <x v="0"/>
    <x v="0"/>
    <n v="114990"/>
    <s v="22_110-115"/>
    <s v="11_110-120"/>
    <x v="5"/>
    <x v="3"/>
    <s v="Q2`21"/>
    <n v="6784410"/>
    <n v="89860"/>
  </r>
  <r>
    <n v="13"/>
    <x v="6"/>
    <s v="Prestige 15 A10SC"/>
    <x v="3"/>
    <x v="0"/>
    <x v="1"/>
    <x v="11"/>
    <s v="GTX1650"/>
    <x v="0"/>
    <s v="1920x1080"/>
    <x v="0"/>
    <x v="0"/>
    <n v="95383"/>
    <s v="19_95-100"/>
    <s v="9_90-100"/>
    <x v="5"/>
    <x v="3"/>
    <s v="Q2`21"/>
    <n v="1239979"/>
    <n v="16424"/>
  </r>
  <r>
    <n v="56"/>
    <x v="6"/>
    <s v="Prestige 15 A11SC"/>
    <x v="3"/>
    <x v="0"/>
    <x v="1"/>
    <x v="6"/>
    <s v="GTX1650"/>
    <x v="0"/>
    <s v="1920x1080"/>
    <x v="0"/>
    <x v="0"/>
    <n v="129598"/>
    <s v="25_125-130"/>
    <s v="12_120-130"/>
    <x v="5"/>
    <x v="3"/>
    <s v="Q2`21"/>
    <n v="7257488"/>
    <n v="96126"/>
  </r>
  <r>
    <n v="622"/>
    <x v="6"/>
    <s v="Stealth 15M A11S"/>
    <x v="3"/>
    <x v="0"/>
    <x v="1"/>
    <x v="6"/>
    <s v="RTX2060"/>
    <x v="0"/>
    <s v="1920x1080"/>
    <x v="0"/>
    <x v="0"/>
    <n v="111937"/>
    <s v="22_110-115"/>
    <s v="11_110-120"/>
    <x v="5"/>
    <x v="3"/>
    <s v="Q2`21"/>
    <n v="69624814"/>
    <n v="922183"/>
  </r>
  <r>
    <n v="4"/>
    <x v="6"/>
    <s v="Summit B14 A11M"/>
    <x v="2"/>
    <x v="0"/>
    <x v="1"/>
    <x v="6"/>
    <s v="Int"/>
    <x v="2"/>
    <s v="1920x1080"/>
    <x v="1"/>
    <x v="0"/>
    <n v="91200"/>
    <s v="18_90-95"/>
    <s v="9_90-100"/>
    <x v="5"/>
    <x v="3"/>
    <s v="Q2`21"/>
    <n v="364800"/>
    <n v="4832"/>
  </r>
  <r>
    <n v="13"/>
    <x v="6"/>
    <s v="Summit B15 A11M"/>
    <x v="3"/>
    <x v="0"/>
    <x v="1"/>
    <x v="6"/>
    <s v="Int"/>
    <x v="0"/>
    <s v="1920x1080"/>
    <x v="1"/>
    <x v="0"/>
    <n v="88870"/>
    <s v="17_85-90"/>
    <s v="8_80-90"/>
    <x v="5"/>
    <x v="3"/>
    <s v="Q2`21"/>
    <n v="1155310"/>
    <n v="15302"/>
  </r>
  <r>
    <n v="19"/>
    <x v="6"/>
    <s v="Summit E14 A11SC"/>
    <x v="2"/>
    <x v="0"/>
    <x v="1"/>
    <x v="6"/>
    <s v="GTX1650"/>
    <x v="2"/>
    <s v="1920x1080"/>
    <x v="1"/>
    <x v="0"/>
    <n v="131688"/>
    <s v="26_130-135"/>
    <s v="13_130-140"/>
    <x v="5"/>
    <x v="3"/>
    <s v="Q2`21"/>
    <n v="2502072"/>
    <n v="33140"/>
  </r>
  <r>
    <n v="8"/>
    <x v="6"/>
    <s v="Summit E15 A11SC"/>
    <x v="3"/>
    <x v="0"/>
    <x v="1"/>
    <x v="6"/>
    <s v="GTX1650"/>
    <x v="0"/>
    <s v="1920x1080"/>
    <x v="1"/>
    <x v="0"/>
    <n v="132325"/>
    <s v="26_130-135"/>
    <s v="13_130-140"/>
    <x v="5"/>
    <x v="3"/>
    <s v="Q2`21"/>
    <n v="1058600"/>
    <n v="14021"/>
  </r>
  <r>
    <n v="61"/>
    <x v="7"/>
    <s v="MateBook 13 AMD HN"/>
    <x v="2"/>
    <x v="0"/>
    <x v="0"/>
    <x v="1"/>
    <s v="Int"/>
    <x v="3"/>
    <s v="2160x1440"/>
    <x v="0"/>
    <x v="0"/>
    <n v="65390"/>
    <s v="13_65-70"/>
    <s v="6_60-70"/>
    <x v="4"/>
    <x v="3"/>
    <s v="Q2`21"/>
    <n v="3988790"/>
    <n v="52832"/>
  </r>
  <r>
    <n v="22"/>
    <x v="7"/>
    <s v="Matebook D14 AMD Nbil"/>
    <x v="2"/>
    <x v="0"/>
    <x v="0"/>
    <x v="7"/>
    <s v="Int"/>
    <x v="2"/>
    <s v="1920x1080"/>
    <x v="0"/>
    <x v="0"/>
    <n v="59990"/>
    <s v="11_55-60"/>
    <s v="5_50-60"/>
    <x v="2"/>
    <x v="3"/>
    <s v="Q2`21"/>
    <n v="1319780"/>
    <n v="17481"/>
  </r>
  <r>
    <n v="240"/>
    <x v="7"/>
    <s v="Matebook D15 AMD"/>
    <x v="0"/>
    <x v="0"/>
    <x v="0"/>
    <x v="1"/>
    <s v="Int"/>
    <x v="0"/>
    <s v="1920x1080"/>
    <x v="0"/>
    <x v="0"/>
    <n v="55658"/>
    <s v="11_55-60"/>
    <s v="5_50-60"/>
    <x v="2"/>
    <x v="3"/>
    <s v="Q2`21"/>
    <n v="13357920"/>
    <n v="176926"/>
  </r>
  <r>
    <n v="101"/>
    <x v="7"/>
    <s v="Matebook D15 AMD Bohl"/>
    <x v="0"/>
    <x v="0"/>
    <x v="0"/>
    <x v="7"/>
    <s v="Int"/>
    <x v="0"/>
    <s v="1920x1080"/>
    <x v="0"/>
    <x v="0"/>
    <n v="56660"/>
    <s v="11_55-60"/>
    <s v="5_50-60"/>
    <x v="2"/>
    <x v="3"/>
    <s v="Q2`21"/>
    <n v="5722660"/>
    <n v="75797"/>
  </r>
  <r>
    <n v="31"/>
    <x v="7"/>
    <s v="Matebook D16 AMD HVY"/>
    <x v="0"/>
    <x v="0"/>
    <x v="0"/>
    <x v="7"/>
    <s v="Int"/>
    <x v="5"/>
    <s v="1920x1080"/>
    <x v="0"/>
    <x v="0"/>
    <n v="69037"/>
    <s v="13_65-70"/>
    <s v="6_60-70"/>
    <x v="4"/>
    <x v="3"/>
    <s v="Q2`21"/>
    <n v="2140147"/>
    <n v="28346"/>
  </r>
  <r>
    <n v="15"/>
    <x v="7"/>
    <s v="Matebook X EUL"/>
    <x v="2"/>
    <x v="0"/>
    <x v="1"/>
    <x v="11"/>
    <s v="Int"/>
    <x v="3"/>
    <s v="3000x2000"/>
    <x v="1"/>
    <x v="0"/>
    <n v="99991"/>
    <s v="19_95-100"/>
    <s v="9_90-100"/>
    <x v="5"/>
    <x v="3"/>
    <s v="Q2`21"/>
    <n v="1499865"/>
    <n v="19866"/>
  </r>
  <r>
    <n v="40"/>
    <x v="7"/>
    <s v="Matebook X PRO 2020"/>
    <x v="2"/>
    <x v="0"/>
    <x v="1"/>
    <x v="11"/>
    <s v="MX250/MX350"/>
    <x v="2"/>
    <s v="1920x1080/3000x2000"/>
    <x v="0"/>
    <x v="0"/>
    <n v="112003"/>
    <s v="22_110-115"/>
    <s v="11_110-120"/>
    <x v="5"/>
    <x v="3"/>
    <s v="Q2`21"/>
    <n v="4480120"/>
    <n v="59339"/>
  </r>
  <r>
    <n v="11"/>
    <x v="8"/>
    <s v="Honor Hunter V700"/>
    <x v="3"/>
    <x v="0"/>
    <x v="1"/>
    <x v="10"/>
    <s v="RTX2060"/>
    <x v="5"/>
    <s v="1920x1080"/>
    <x v="0"/>
    <x v="0"/>
    <n v="134792"/>
    <s v="26_130-135"/>
    <s v="13_130-140"/>
    <x v="5"/>
    <x v="3"/>
    <s v="Q2`21"/>
    <n v="1482712"/>
    <n v="19639"/>
  </r>
  <r>
    <n v="611"/>
    <x v="8"/>
    <s v="Honor MagicBook 14 2021 (53011T)"/>
    <x v="2"/>
    <x v="0"/>
    <x v="1"/>
    <x v="6"/>
    <s v="Int"/>
    <x v="2"/>
    <s v="1920x1080"/>
    <x v="0"/>
    <x v="0"/>
    <n v="89942"/>
    <s v="17_85-90"/>
    <s v="8_80-90"/>
    <x v="5"/>
    <x v="3"/>
    <s v="Q2`21"/>
    <n v="54954562"/>
    <n v="727875"/>
  </r>
  <r>
    <n v="8"/>
    <x v="8"/>
    <s v="Honor MagicBook 14 AMD II Nbil"/>
    <x v="2"/>
    <x v="0"/>
    <x v="0"/>
    <x v="7"/>
    <s v="Int"/>
    <x v="2"/>
    <s v="1920x1080"/>
    <x v="0"/>
    <x v="0"/>
    <n v="54999"/>
    <s v="10_50-55"/>
    <s v="5_50-60"/>
    <x v="2"/>
    <x v="3"/>
    <s v="Q2`21"/>
    <n v="439992"/>
    <n v="5828"/>
  </r>
  <r>
    <n v="310"/>
    <x v="8"/>
    <s v="Honor MagicBook 14 AMD Nbl"/>
    <x v="2"/>
    <x v="0"/>
    <x v="0"/>
    <x v="1"/>
    <s v="Int"/>
    <x v="2"/>
    <s v="1920x1080"/>
    <x v="0"/>
    <x v="0"/>
    <n v="57292"/>
    <s v="11_55-60"/>
    <s v="5_50-60"/>
    <x v="2"/>
    <x v="3"/>
    <s v="Q2`21"/>
    <n v="17760520"/>
    <n v="235239"/>
  </r>
  <r>
    <n v="325"/>
    <x v="8"/>
    <s v="Honor MagicBook 15 2021 (53011T)"/>
    <x v="0"/>
    <x v="0"/>
    <x v="1"/>
    <x v="6"/>
    <s v="Int"/>
    <x v="0"/>
    <s v="1920x1080"/>
    <x v="0"/>
    <x v="0"/>
    <n v="89878"/>
    <s v="17_85-90"/>
    <s v="8_80-90"/>
    <x v="5"/>
    <x v="3"/>
    <s v="Q2`21"/>
    <n v="29210350"/>
    <n v="386892"/>
  </r>
  <r>
    <n v="695"/>
    <x v="8"/>
    <s v="Honor MagicBook 15 AMD Boh"/>
    <x v="0"/>
    <x v="0"/>
    <x v="0"/>
    <x v="1"/>
    <s v="Int"/>
    <x v="0"/>
    <s v="1920x1080"/>
    <x v="0"/>
    <x v="0"/>
    <n v="56641"/>
    <s v="11_55-60"/>
    <s v="5_50-60"/>
    <x v="2"/>
    <x v="3"/>
    <s v="Q2`21"/>
    <n v="39365495"/>
    <n v="521397"/>
  </r>
  <r>
    <n v="14"/>
    <x v="8"/>
    <s v="Honor MagicBook PRO"/>
    <x v="0"/>
    <x v="0"/>
    <x v="0"/>
    <x v="1"/>
    <s v="Int"/>
    <x v="5"/>
    <s v="1920x1080"/>
    <x v="0"/>
    <x v="0"/>
    <n v="66173"/>
    <s v="13_65-70"/>
    <s v="6_60-70"/>
    <x v="4"/>
    <x v="3"/>
    <s v="Q2`21"/>
    <n v="926422"/>
    <n v="12270"/>
  </r>
  <r>
    <n v="85"/>
    <x v="8"/>
    <s v="Honor MagicBook PRO 2020"/>
    <x v="1"/>
    <x v="0"/>
    <x v="1"/>
    <x v="11"/>
    <s v="MX350"/>
    <x v="5"/>
    <s v="1920x1080"/>
    <x v="0"/>
    <x v="0"/>
    <n v="89997"/>
    <s v="17_85-90"/>
    <s v="8_80-90"/>
    <x v="5"/>
    <x v="3"/>
    <s v="Q2`21"/>
    <n v="7649745"/>
    <n v="101321"/>
  </r>
  <r>
    <n v="651"/>
    <x v="8"/>
    <s v="Honor MagicBook PRO II"/>
    <x v="0"/>
    <x v="0"/>
    <x v="0"/>
    <x v="7"/>
    <s v="Int"/>
    <x v="5"/>
    <s v="1920x1080"/>
    <x v="0"/>
    <x v="0"/>
    <n v="67592"/>
    <s v="13_65-70"/>
    <s v="6_60-70"/>
    <x v="4"/>
    <x v="3"/>
    <s v="Q2`21"/>
    <n v="44002392"/>
    <n v="582813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3"/>
    <s v="Q2`21"/>
    <n v="1270000"/>
    <n v="17093"/>
  </r>
  <r>
    <n v="670"/>
    <x v="9"/>
    <s v="Other"/>
    <x v="0"/>
    <x v="0"/>
    <x v="1"/>
    <x v="2"/>
    <s v="Int"/>
    <x v="0"/>
    <m/>
    <x v="0"/>
    <x v="1"/>
    <n v="31000"/>
    <s v="6_30-35"/>
    <s v="3_30-40"/>
    <x v="3"/>
    <x v="3"/>
    <s v="Q2`21"/>
    <n v="20770000"/>
    <n v="279542"/>
  </r>
  <r>
    <n v="1450"/>
    <x v="9"/>
    <s v="Other"/>
    <x v="0"/>
    <x v="0"/>
    <x v="1"/>
    <x v="12"/>
    <s v="Int"/>
    <x v="0"/>
    <m/>
    <x v="0"/>
    <x v="1"/>
    <n v="27400"/>
    <s v="5_25-30"/>
    <s v="2_20-30"/>
    <x v="0"/>
    <x v="3"/>
    <s v="Q2`21"/>
    <n v="39730000"/>
    <n v="534724"/>
  </r>
  <r>
    <n v="640"/>
    <x v="9"/>
    <s v="Other"/>
    <x v="0"/>
    <x v="0"/>
    <x v="1"/>
    <x v="4"/>
    <s v="Int"/>
    <x v="0"/>
    <m/>
    <x v="0"/>
    <x v="0"/>
    <n v="35700"/>
    <s v="7_35-40"/>
    <s v="3_30-40"/>
    <x v="3"/>
    <x v="3"/>
    <s v="Q2`21"/>
    <n v="22848000"/>
    <n v="307510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3"/>
    <s v="Q2`21"/>
    <n v="4560000"/>
    <n v="61373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3"/>
    <s v="Q2`21"/>
    <n v="1155000"/>
    <n v="15545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3"/>
    <s v="Q2`21"/>
    <n v="3850000"/>
    <n v="51817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3"/>
    <s v="Q2`21"/>
    <n v="4200000"/>
    <n v="56528"/>
  </r>
  <r>
    <n v="40"/>
    <x v="9"/>
    <s v="Other"/>
    <x v="3"/>
    <x v="0"/>
    <x v="1"/>
    <x v="9"/>
    <s v="Int"/>
    <x v="0"/>
    <m/>
    <x v="0"/>
    <x v="0"/>
    <n v="61000"/>
    <s v="12_60-65"/>
    <s v="6_60-70"/>
    <x v="4"/>
    <x v="3"/>
    <s v="Q2`21"/>
    <n v="2440000"/>
    <n v="32840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3"/>
    <s v="Q2`21"/>
    <n v="4576000"/>
    <n v="61588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3"/>
    <s v="Q2`21"/>
    <n v="21082000"/>
    <n v="283742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3"/>
    <s v="Q2`21"/>
    <n v="310000"/>
    <n v="4172"/>
  </r>
  <r>
    <n v="10"/>
    <x v="9"/>
    <s v="Other"/>
    <x v="2"/>
    <x v="0"/>
    <x v="1"/>
    <x v="4"/>
    <s v="Int"/>
    <x v="2"/>
    <m/>
    <x v="0"/>
    <x v="0"/>
    <n v="29000"/>
    <s v="5_25-30"/>
    <s v="2_20-30"/>
    <x v="0"/>
    <x v="3"/>
    <s v="Q2`21"/>
    <n v="290000"/>
    <n v="3903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3"/>
    <s v="Q2`21"/>
    <n v="566000"/>
    <n v="7618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3"/>
    <s v="Q2`21"/>
    <n v="2457000"/>
    <n v="33069"/>
  </r>
  <r>
    <n v="1250"/>
    <x v="9"/>
    <s v="Other"/>
    <x v="2"/>
    <x v="0"/>
    <x v="1"/>
    <x v="12"/>
    <s v="Int"/>
    <x v="2"/>
    <m/>
    <x v="0"/>
    <x v="1"/>
    <n v="24500"/>
    <s v="4_20-25"/>
    <s v="2_20-30"/>
    <x v="0"/>
    <x v="3"/>
    <s v="Q2`21"/>
    <n v="30625000"/>
    <n v="412180"/>
  </r>
  <r>
    <n v="350"/>
    <x v="9"/>
    <s v="Other"/>
    <x v="2"/>
    <x v="0"/>
    <x v="1"/>
    <x v="18"/>
    <s v="Int"/>
    <x v="2"/>
    <m/>
    <x v="0"/>
    <x v="2"/>
    <n v="19900"/>
    <s v="3_15-20"/>
    <s v="1_10-20"/>
    <x v="7"/>
    <x v="3"/>
    <s v="Q2`21"/>
    <n v="6965000"/>
    <n v="93742"/>
  </r>
  <r>
    <n v="120"/>
    <x v="9"/>
    <s v="Other"/>
    <x v="2"/>
    <x v="0"/>
    <x v="1"/>
    <x v="5"/>
    <s v="Int"/>
    <x v="3"/>
    <m/>
    <x v="0"/>
    <x v="0"/>
    <n v="60000"/>
    <s v="12_60-65"/>
    <s v="6_60-70"/>
    <x v="4"/>
    <x v="3"/>
    <s v="Q2`21"/>
    <n v="7200000"/>
    <n v="96904"/>
  </r>
  <r>
    <n v="250"/>
    <x v="9"/>
    <s v="Other"/>
    <x v="2"/>
    <x v="0"/>
    <x v="1"/>
    <x v="5"/>
    <s v="Int"/>
    <x v="2"/>
    <m/>
    <x v="0"/>
    <x v="0"/>
    <n v="65000"/>
    <s v="13_65-70"/>
    <s v="6_60-70"/>
    <x v="4"/>
    <x v="3"/>
    <s v="Q2`21"/>
    <n v="16250000"/>
    <n v="21870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3"/>
    <s v="Q2`21"/>
    <n v="178000"/>
    <n v="2396"/>
  </r>
  <r>
    <n v="260"/>
    <x v="9"/>
    <s v="Other"/>
    <x v="4"/>
    <x v="0"/>
    <x v="1"/>
    <x v="19"/>
    <s v="Int"/>
    <x v="7"/>
    <m/>
    <x v="1"/>
    <x v="2"/>
    <n v="19300"/>
    <s v="3_15-20"/>
    <s v="1_10-20"/>
    <x v="7"/>
    <x v="3"/>
    <s v="Q2`21"/>
    <n v="5018000"/>
    <n v="67537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3"/>
    <s v="Q2`21"/>
    <n v="3408000"/>
    <n v="45868"/>
  </r>
  <r>
    <n v="670"/>
    <x v="9"/>
    <s v="Other"/>
    <x v="4"/>
    <x v="1"/>
    <x v="1"/>
    <x v="18"/>
    <s v="Int"/>
    <x v="4"/>
    <m/>
    <x v="1"/>
    <x v="2"/>
    <n v="25600"/>
    <s v="5_25-30"/>
    <s v="2_20-30"/>
    <x v="0"/>
    <x v="3"/>
    <s v="Q2`21"/>
    <n v="17152000"/>
    <n v="230848"/>
  </r>
  <r>
    <n v="2610"/>
    <x v="9"/>
    <s v="Other"/>
    <x v="4"/>
    <x v="1"/>
    <x v="1"/>
    <x v="2"/>
    <s v="Int"/>
    <x v="4"/>
    <m/>
    <x v="1"/>
    <x v="1"/>
    <n v="26700"/>
    <s v="5_25-30"/>
    <s v="2_20-30"/>
    <x v="0"/>
    <x v="3"/>
    <s v="Q2`21"/>
    <n v="69687000"/>
    <n v="937914"/>
  </r>
  <r>
    <n v="870"/>
    <x v="9"/>
    <s v="Other"/>
    <x v="2"/>
    <x v="1"/>
    <x v="1"/>
    <x v="4"/>
    <s v="Int"/>
    <x v="2"/>
    <m/>
    <x v="1"/>
    <x v="0"/>
    <n v="30120"/>
    <s v="6_30-35"/>
    <s v="3_30-40"/>
    <x v="3"/>
    <x v="3"/>
    <s v="Q2`21"/>
    <n v="26204400"/>
    <n v="352684"/>
  </r>
  <r>
    <n v="1221"/>
    <x v="0"/>
    <s v="Aspire A114-32"/>
    <x v="2"/>
    <x v="0"/>
    <x v="1"/>
    <x v="2"/>
    <s v="Int"/>
    <x v="2"/>
    <s v="1366x768"/>
    <x v="0"/>
    <x v="1"/>
    <n v="26294"/>
    <s v="5_25-30"/>
    <s v="2_20-30"/>
    <x v="0"/>
    <x v="4"/>
    <s v="Q2`21"/>
    <n v="32104974"/>
    <n v="435027"/>
  </r>
  <r>
    <n v="1308"/>
    <x v="0"/>
    <s v="Aspire A115-32"/>
    <x v="0"/>
    <x v="0"/>
    <x v="1"/>
    <x v="24"/>
    <s v="Int"/>
    <x v="0"/>
    <s v="1366x768"/>
    <x v="0"/>
    <x v="1"/>
    <n v="27893"/>
    <s v="5_25-30"/>
    <s v="2_20-30"/>
    <x v="0"/>
    <x v="4"/>
    <s v="Q2`21"/>
    <n v="36484044"/>
    <n v="494364"/>
  </r>
  <r>
    <n v="646"/>
    <x v="0"/>
    <s v="Aspire A315-22"/>
    <x v="0"/>
    <x v="0"/>
    <x v="0"/>
    <x v="0"/>
    <s v="Int"/>
    <x v="0"/>
    <s v="1366x768"/>
    <x v="0"/>
    <x v="0"/>
    <n v="25220"/>
    <s v="5_25-30"/>
    <s v="2_20-30"/>
    <x v="0"/>
    <x v="4"/>
    <s v="Q2`21"/>
    <n v="16292120"/>
    <n v="220760"/>
  </r>
  <r>
    <n v="23"/>
    <x v="0"/>
    <s v="Aspire A315-23"/>
    <x v="0"/>
    <x v="0"/>
    <x v="0"/>
    <x v="1"/>
    <s v="Int"/>
    <x v="0"/>
    <s v="1920x1080"/>
    <x v="0"/>
    <x v="0"/>
    <n v="39741"/>
    <s v="7_35-40"/>
    <s v="3_30-40"/>
    <x v="3"/>
    <x v="4"/>
    <s v="Q2`21"/>
    <n v="914043"/>
    <n v="12385"/>
  </r>
  <r>
    <n v="124"/>
    <x v="0"/>
    <s v="Aspire A315-23G"/>
    <x v="1"/>
    <x v="0"/>
    <x v="0"/>
    <x v="1"/>
    <s v="Radeon 540"/>
    <x v="0"/>
    <s v="1920x1080"/>
    <x v="0"/>
    <x v="0"/>
    <n v="42667"/>
    <s v="8_40-45"/>
    <s v="4_40-50"/>
    <x v="1"/>
    <x v="4"/>
    <s v="Q2`21"/>
    <n v="5290708"/>
    <n v="71690"/>
  </r>
  <r>
    <n v="3"/>
    <x v="0"/>
    <s v="Aspire A315-42"/>
    <x v="0"/>
    <x v="0"/>
    <x v="0"/>
    <x v="1"/>
    <s v="Int"/>
    <x v="0"/>
    <s v="1366x768/1920x0180"/>
    <x v="0"/>
    <x v="0"/>
    <n v="42873"/>
    <s v="8_40-45"/>
    <s v="4_40-50"/>
    <x v="1"/>
    <x v="4"/>
    <s v="Q2`21"/>
    <n v="128619"/>
    <n v="1743"/>
  </r>
  <r>
    <n v="1077"/>
    <x v="0"/>
    <s v="Aspire A315-56"/>
    <x v="0"/>
    <x v="0"/>
    <x v="1"/>
    <x v="5"/>
    <s v="Int"/>
    <x v="0"/>
    <s v="1920x1080"/>
    <x v="0"/>
    <x v="0"/>
    <n v="42484"/>
    <s v="8_40-45"/>
    <s v="4_40-50"/>
    <x v="1"/>
    <x v="4"/>
    <s v="Q2`21"/>
    <n v="45755268"/>
    <n v="619990"/>
  </r>
  <r>
    <n v="343"/>
    <x v="0"/>
    <s v="Aspire A315-57G"/>
    <x v="1"/>
    <x v="0"/>
    <x v="1"/>
    <x v="5"/>
    <s v="MX330"/>
    <x v="0"/>
    <s v="1920x1080"/>
    <x v="0"/>
    <x v="0"/>
    <n v="46159"/>
    <s v="9_45-50"/>
    <s v="4_40-50"/>
    <x v="1"/>
    <x v="4"/>
    <s v="Q2`21"/>
    <n v="15832537"/>
    <n v="214533"/>
  </r>
  <r>
    <n v="189"/>
    <x v="0"/>
    <s v="Aspire A317-32"/>
    <x v="0"/>
    <x v="0"/>
    <x v="1"/>
    <x v="2"/>
    <s v="Int"/>
    <x v="1"/>
    <s v="1600x900"/>
    <x v="0"/>
    <x v="1"/>
    <n v="35496"/>
    <s v="7_35-40"/>
    <s v="3_30-40"/>
    <x v="3"/>
    <x v="4"/>
    <s v="Q2`21"/>
    <n v="6708744"/>
    <n v="90904"/>
  </r>
  <r>
    <n v="1309"/>
    <x v="0"/>
    <s v="Aspire A317-52"/>
    <x v="0"/>
    <x v="0"/>
    <x v="1"/>
    <x v="5"/>
    <s v="Int"/>
    <x v="1"/>
    <s v="1920x1080"/>
    <x v="0"/>
    <x v="0"/>
    <n v="50034"/>
    <s v="10_50-55"/>
    <s v="5_50-60"/>
    <x v="2"/>
    <x v="4"/>
    <s v="Q2`21"/>
    <n v="65494506"/>
    <n v="887459"/>
  </r>
  <r>
    <n v="283"/>
    <x v="0"/>
    <s v="Aspire A514-53"/>
    <x v="2"/>
    <x v="0"/>
    <x v="1"/>
    <x v="5"/>
    <s v="Int"/>
    <x v="2"/>
    <s v="1920x1080"/>
    <x v="0"/>
    <x v="0"/>
    <n v="43805"/>
    <s v="8_40-45"/>
    <s v="4_40-50"/>
    <x v="1"/>
    <x v="4"/>
    <s v="Q2`21"/>
    <n v="12396815"/>
    <n v="167979"/>
  </r>
  <r>
    <n v="46"/>
    <x v="0"/>
    <s v="Aspire A514-54"/>
    <x v="2"/>
    <x v="0"/>
    <x v="1"/>
    <x v="6"/>
    <s v="Int"/>
    <x v="2"/>
    <s v="1920x1080"/>
    <x v="0"/>
    <x v="0"/>
    <n v="50899"/>
    <s v="10_50-55"/>
    <s v="5_50-60"/>
    <x v="2"/>
    <x v="4"/>
    <s v="Q2`21"/>
    <n v="2341354"/>
    <n v="31726"/>
  </r>
  <r>
    <n v="1163"/>
    <x v="0"/>
    <s v="Aspire A515-44"/>
    <x v="0"/>
    <x v="0"/>
    <x v="0"/>
    <x v="7"/>
    <s v="Int"/>
    <x v="0"/>
    <s v="1920x1080"/>
    <x v="0"/>
    <x v="0"/>
    <n v="54235"/>
    <s v="10_50-55"/>
    <s v="5_50-60"/>
    <x v="2"/>
    <x v="4"/>
    <s v="Q2`21"/>
    <n v="63075305"/>
    <n v="854679"/>
  </r>
  <r>
    <n v="8"/>
    <x v="0"/>
    <s v="Aspire A515-44G"/>
    <x v="1"/>
    <x v="0"/>
    <x v="0"/>
    <x v="7"/>
    <s v="RX640"/>
    <x v="0"/>
    <s v="1920x1080"/>
    <x v="0"/>
    <x v="0"/>
    <n v="57645"/>
    <s v="11_55-60"/>
    <s v="5_50-60"/>
    <x v="2"/>
    <x v="4"/>
    <s v="Q2`21"/>
    <n v="461160"/>
    <n v="6249"/>
  </r>
  <r>
    <n v="13"/>
    <x v="0"/>
    <s v="Aspire A515-55G"/>
    <x v="1"/>
    <x v="0"/>
    <x v="1"/>
    <x v="5"/>
    <s v="MX350"/>
    <x v="0"/>
    <s v="1920x1080"/>
    <x v="0"/>
    <x v="0"/>
    <n v="50931"/>
    <s v="10_50-55"/>
    <s v="5_50-60"/>
    <x v="2"/>
    <x v="4"/>
    <s v="Q2`21"/>
    <n v="662103"/>
    <n v="8972"/>
  </r>
  <r>
    <n v="247"/>
    <x v="0"/>
    <s v="Aspire A517-52"/>
    <x v="0"/>
    <x v="0"/>
    <x v="1"/>
    <x v="6"/>
    <s v="Int"/>
    <x v="1"/>
    <s v="1920x1080"/>
    <x v="0"/>
    <x v="0"/>
    <n v="62330"/>
    <s v="12_60-65"/>
    <s v="6_60-70"/>
    <x v="4"/>
    <x v="4"/>
    <s v="Q2`21"/>
    <n v="15395510"/>
    <n v="208611"/>
  </r>
  <r>
    <n v="11"/>
    <x v="0"/>
    <s v="Aspire A715-41G"/>
    <x v="3"/>
    <x v="0"/>
    <x v="0"/>
    <x v="1"/>
    <s v="GTX1650"/>
    <x v="0"/>
    <s v="1920x1080"/>
    <x v="0"/>
    <x v="0"/>
    <n v="64664"/>
    <s v="12_60-65"/>
    <s v="6_60-70"/>
    <x v="4"/>
    <x v="4"/>
    <s v="Q2`21"/>
    <n v="711304"/>
    <n v="9638"/>
  </r>
  <r>
    <n v="3224"/>
    <x v="0"/>
    <s v="Aspire A715-42G"/>
    <x v="3"/>
    <x v="0"/>
    <x v="0"/>
    <x v="22"/>
    <s v="GTX1650"/>
    <x v="0"/>
    <s v="1920x1080"/>
    <x v="0"/>
    <x v="0"/>
    <n v="58990"/>
    <s v="11_55-60"/>
    <s v="5_50-60"/>
    <x v="2"/>
    <x v="4"/>
    <s v="Q2`21"/>
    <n v="190183760"/>
    <n v="2577016"/>
  </r>
  <r>
    <n v="208"/>
    <x v="0"/>
    <s v="Aspire A715-75G"/>
    <x v="3"/>
    <x v="0"/>
    <x v="1"/>
    <x v="9"/>
    <s v="GTX1650"/>
    <x v="0"/>
    <s v="1920x1080"/>
    <x v="0"/>
    <x v="0"/>
    <n v="69153"/>
    <s v="13_65-70"/>
    <s v="6_60-70"/>
    <x v="4"/>
    <x v="4"/>
    <s v="Q2`21"/>
    <n v="14383824"/>
    <n v="194903"/>
  </r>
  <r>
    <n v="174"/>
    <x v="0"/>
    <s v="Aspire AN515-44"/>
    <x v="3"/>
    <x v="0"/>
    <x v="0"/>
    <x v="7"/>
    <s v="GTX1650"/>
    <x v="0"/>
    <s v="1920x1080"/>
    <x v="0"/>
    <x v="0"/>
    <n v="78195"/>
    <s v="15_75-80"/>
    <s v="7_70-80"/>
    <x v="6"/>
    <x v="4"/>
    <s v="Q2`21"/>
    <n v="13605930"/>
    <n v="184362"/>
  </r>
  <r>
    <n v="67"/>
    <x v="0"/>
    <s v="Aspire AN515-45"/>
    <x v="3"/>
    <x v="0"/>
    <x v="0"/>
    <x v="22"/>
    <s v="RTX3060"/>
    <x v="0"/>
    <s v="1920x1080"/>
    <x v="0"/>
    <x v="0"/>
    <n v="125146"/>
    <s v="25_125-130"/>
    <s v="12_120-130"/>
    <x v="5"/>
    <x v="4"/>
    <s v="Q2`21"/>
    <n v="8384782"/>
    <n v="113615"/>
  </r>
  <r>
    <n v="3"/>
    <x v="0"/>
    <s v="Aspire AN515-52"/>
    <x v="3"/>
    <x v="0"/>
    <x v="1"/>
    <x v="9"/>
    <s v="GTX1050Ti/GTX1060"/>
    <x v="0"/>
    <s v="1920x1080"/>
    <x v="0"/>
    <x v="0"/>
    <n v="62997"/>
    <s v="12_60-65"/>
    <s v="6_60-70"/>
    <x v="4"/>
    <x v="4"/>
    <s v="Q2`21"/>
    <n v="188991"/>
    <n v="2561"/>
  </r>
  <r>
    <n v="205"/>
    <x v="0"/>
    <s v="Aspire AN515-54"/>
    <x v="3"/>
    <x v="0"/>
    <x v="1"/>
    <x v="9"/>
    <s v="GTX1050/GTX1650/GTX1660"/>
    <x v="0"/>
    <s v="1920x1080"/>
    <x v="0"/>
    <x v="0"/>
    <n v="80462"/>
    <s v="16_80-85"/>
    <s v="8_80-90"/>
    <x v="5"/>
    <x v="4"/>
    <s v="Q2`21"/>
    <n v="16494710"/>
    <n v="223506"/>
  </r>
  <r>
    <n v="332"/>
    <x v="0"/>
    <s v="Aspire AN515-55"/>
    <x v="3"/>
    <x v="0"/>
    <x v="1"/>
    <x v="10"/>
    <s v="GTX1650/RTX2060/RTX3060"/>
    <x v="0"/>
    <s v="1920x1080"/>
    <x v="0"/>
    <x v="0"/>
    <n v="87502"/>
    <s v="17_85-90"/>
    <s v="8_80-90"/>
    <x v="5"/>
    <x v="4"/>
    <s v="Q2`21"/>
    <n v="29050664"/>
    <n v="393640"/>
  </r>
  <r>
    <n v="29"/>
    <x v="0"/>
    <s v="Aspire AN517-52"/>
    <x v="3"/>
    <x v="0"/>
    <x v="1"/>
    <x v="10"/>
    <s v="GTX1650/RTX2060"/>
    <x v="1"/>
    <s v="1920x1080"/>
    <x v="0"/>
    <x v="0"/>
    <n v="86605"/>
    <s v="17_85-90"/>
    <s v="8_80-90"/>
    <x v="5"/>
    <x v="4"/>
    <s v="Q2`21"/>
    <n v="2511545"/>
    <n v="34032"/>
  </r>
  <r>
    <n v="93"/>
    <x v="0"/>
    <s v="Aspire AN517-53"/>
    <x v="3"/>
    <x v="0"/>
    <x v="1"/>
    <x v="21"/>
    <s v="GTX1650"/>
    <x v="1"/>
    <s v="1920x1080"/>
    <x v="0"/>
    <x v="0"/>
    <n v="76990"/>
    <s v="15_75-80"/>
    <s v="7_70-80"/>
    <x v="6"/>
    <x v="4"/>
    <s v="Q2`21"/>
    <n v="7160070"/>
    <n v="97020"/>
  </r>
  <r>
    <n v="672"/>
    <x v="0"/>
    <s v="Aspire Nitro AN517-41"/>
    <x v="3"/>
    <x v="0"/>
    <x v="0"/>
    <x v="22"/>
    <s v="RTX3060/RTX3070"/>
    <x v="1"/>
    <s v="1920x1080"/>
    <x v="0"/>
    <x v="0"/>
    <n v="144999"/>
    <s v="28_140-145"/>
    <s v="14_140-150"/>
    <x v="5"/>
    <x v="4"/>
    <s v="Q2`21"/>
    <n v="97439328"/>
    <n v="1320316"/>
  </r>
  <r>
    <n v="5"/>
    <x v="0"/>
    <s v="ConceptD 5 CN515-71"/>
    <x v="5"/>
    <x v="1"/>
    <x v="1"/>
    <x v="9"/>
    <s v="GTX1660 Ti"/>
    <x v="0"/>
    <s v="1920x1080/3840×2160"/>
    <x v="0"/>
    <x v="0"/>
    <n v="176010"/>
    <s v="35_175-180"/>
    <s v="17_170-180"/>
    <x v="5"/>
    <x v="4"/>
    <s v="Q2`21"/>
    <n v="880050"/>
    <n v="11925"/>
  </r>
  <r>
    <n v="2137"/>
    <x v="0"/>
    <s v="Extensa 215-31"/>
    <x v="0"/>
    <x v="0"/>
    <x v="1"/>
    <x v="2"/>
    <s v="Int"/>
    <x v="0"/>
    <s v="1366x768/1920x1080"/>
    <x v="0"/>
    <x v="1"/>
    <n v="32520"/>
    <s v="6_30-35"/>
    <s v="3_30-40"/>
    <x v="3"/>
    <x v="4"/>
    <s v="Q2`21"/>
    <n v="69495240"/>
    <n v="941670"/>
  </r>
  <r>
    <n v="195"/>
    <x v="0"/>
    <s v="Extensa 215-52"/>
    <x v="0"/>
    <x v="0"/>
    <x v="1"/>
    <x v="5"/>
    <s v="Int"/>
    <x v="0"/>
    <s v="1920x1080"/>
    <x v="0"/>
    <x v="0"/>
    <n v="50312"/>
    <s v="10_50-55"/>
    <s v="5_50-60"/>
    <x v="2"/>
    <x v="4"/>
    <s v="Q2`21"/>
    <n v="9810840"/>
    <n v="132938"/>
  </r>
  <r>
    <n v="1853"/>
    <x v="0"/>
    <s v="Extensa EX215-22"/>
    <x v="0"/>
    <x v="0"/>
    <x v="0"/>
    <x v="1"/>
    <s v="Int"/>
    <x v="0"/>
    <s v="1920x1080"/>
    <x v="0"/>
    <x v="0"/>
    <n v="43489"/>
    <s v="8_40-45"/>
    <s v="4_40-50"/>
    <x v="1"/>
    <x v="4"/>
    <s v="Q2`21"/>
    <n v="80585117"/>
    <n v="1091939"/>
  </r>
  <r>
    <n v="151"/>
    <x v="0"/>
    <s v="Extensa EX215-22G"/>
    <x v="1"/>
    <x v="0"/>
    <x v="0"/>
    <x v="1"/>
    <s v="Radeon 625"/>
    <x v="0"/>
    <s v="1920x1080"/>
    <x v="0"/>
    <x v="0"/>
    <n v="45706"/>
    <s v="9_45-50"/>
    <s v="4_40-50"/>
    <x v="1"/>
    <x v="4"/>
    <s v="Q2`21"/>
    <n v="6901606"/>
    <n v="93518"/>
  </r>
  <r>
    <n v="198"/>
    <x v="0"/>
    <s v="Extensa EX215-51"/>
    <x v="0"/>
    <x v="0"/>
    <x v="1"/>
    <x v="11"/>
    <s v="Int"/>
    <x v="0"/>
    <s v="1920x1080"/>
    <x v="0"/>
    <x v="0"/>
    <n v="50734"/>
    <s v="10_50-55"/>
    <s v="5_50-60"/>
    <x v="2"/>
    <x v="4"/>
    <s v="Q2`21"/>
    <n v="10045332"/>
    <n v="136116"/>
  </r>
  <r>
    <n v="221"/>
    <x v="0"/>
    <s v="Extensa EX215-53G"/>
    <x v="1"/>
    <x v="0"/>
    <x v="1"/>
    <x v="5"/>
    <s v="MX330"/>
    <x v="0"/>
    <s v="1920x1080"/>
    <x v="0"/>
    <x v="0"/>
    <n v="60520"/>
    <s v="12_60-65"/>
    <s v="6_60-70"/>
    <x v="4"/>
    <x v="4"/>
    <s v="Q2`21"/>
    <n v="13374920"/>
    <n v="181232"/>
  </r>
  <r>
    <n v="3"/>
    <x v="0"/>
    <s v="Predator Helios 300 PH315-51"/>
    <x v="3"/>
    <x v="0"/>
    <x v="1"/>
    <x v="9"/>
    <s v="GTX1060"/>
    <x v="0"/>
    <s v="1920x1080"/>
    <x v="0"/>
    <x v="0"/>
    <n v="100990"/>
    <s v="20_100-105"/>
    <s v="10_100-110"/>
    <x v="5"/>
    <x v="4"/>
    <s v="Q2`21"/>
    <n v="302970"/>
    <n v="4105"/>
  </r>
  <r>
    <n v="34"/>
    <x v="0"/>
    <s v="Predator Helios 300 PH315-53"/>
    <x v="3"/>
    <x v="0"/>
    <x v="1"/>
    <x v="10"/>
    <s v="GTX1660/RTX2060/RTX2070"/>
    <x v="0"/>
    <s v="1920x1080"/>
    <x v="0"/>
    <x v="0"/>
    <n v="124512"/>
    <s v="24_120-125"/>
    <s v="12_120-130"/>
    <x v="5"/>
    <x v="4"/>
    <s v="Q2`21"/>
    <n v="4233408"/>
    <n v="57363"/>
  </r>
  <r>
    <n v="169"/>
    <x v="0"/>
    <s v="Predator Helios 300 PH317-52"/>
    <x v="3"/>
    <x v="0"/>
    <x v="1"/>
    <x v="9"/>
    <s v="GTX1050/GTX1060"/>
    <x v="1"/>
    <s v="1920x1080"/>
    <x v="0"/>
    <x v="0"/>
    <n v="87632"/>
    <s v="17_85-90"/>
    <s v="8_80-90"/>
    <x v="5"/>
    <x v="4"/>
    <s v="Q2`21"/>
    <n v="14809808"/>
    <n v="200675"/>
  </r>
  <r>
    <n v="3"/>
    <x v="0"/>
    <s v="Predator Triton 500 PT515-52"/>
    <x v="3"/>
    <x v="0"/>
    <x v="1"/>
    <x v="10"/>
    <s v="RTX2070"/>
    <x v="0"/>
    <s v="1920x1080"/>
    <x v="0"/>
    <x v="0"/>
    <n v="201707"/>
    <s v="40_200-205"/>
    <s v="20_200-210"/>
    <x v="5"/>
    <x v="4"/>
    <s v="Q2`21"/>
    <n v="605121"/>
    <n v="8199"/>
  </r>
  <r>
    <n v="265"/>
    <x v="0"/>
    <s v="Spin SP111-34"/>
    <x v="4"/>
    <x v="0"/>
    <x v="1"/>
    <x v="2"/>
    <s v="Int"/>
    <x v="4"/>
    <s v="1920x1080"/>
    <x v="1"/>
    <x v="1"/>
    <n v="33182"/>
    <s v="6_30-35"/>
    <s v="3_30-40"/>
    <x v="3"/>
    <x v="4"/>
    <s v="Q2`21"/>
    <n v="8793230"/>
    <n v="119149"/>
  </r>
  <r>
    <n v="351"/>
    <x v="0"/>
    <s v="Spin SP314-54"/>
    <x v="2"/>
    <x v="0"/>
    <x v="1"/>
    <x v="5"/>
    <s v="Int"/>
    <x v="2"/>
    <s v="1920x1080"/>
    <x v="1"/>
    <x v="0"/>
    <n v="57055"/>
    <s v="11_55-60"/>
    <s v="5_50-60"/>
    <x v="2"/>
    <x v="4"/>
    <s v="Q2`21"/>
    <n v="20026305"/>
    <n v="271359"/>
  </r>
  <r>
    <n v="1363"/>
    <x v="0"/>
    <s v="Swift SF114-33"/>
    <x v="2"/>
    <x v="0"/>
    <x v="1"/>
    <x v="2"/>
    <s v="Int"/>
    <x v="2"/>
    <s v="1920x1080"/>
    <x v="0"/>
    <x v="1"/>
    <n v="36580"/>
    <s v="7_35-40"/>
    <s v="3_30-40"/>
    <x v="3"/>
    <x v="4"/>
    <s v="Q2`21"/>
    <n v="49858540"/>
    <n v="675590"/>
  </r>
  <r>
    <n v="818"/>
    <x v="0"/>
    <s v="Swift SF114-34"/>
    <x v="2"/>
    <x v="0"/>
    <x v="1"/>
    <x v="24"/>
    <s v="Int"/>
    <x v="2"/>
    <s v="1920x1080"/>
    <x v="0"/>
    <x v="1"/>
    <n v="39249"/>
    <s v="7_35-40"/>
    <s v="3_30-40"/>
    <x v="3"/>
    <x v="4"/>
    <s v="Q2`21"/>
    <n v="32105682"/>
    <n v="435036"/>
  </r>
  <r>
    <n v="98"/>
    <x v="0"/>
    <s v="Swift SF314-41"/>
    <x v="2"/>
    <x v="0"/>
    <x v="0"/>
    <x v="1"/>
    <s v="Int"/>
    <x v="2"/>
    <s v="1920x1080"/>
    <x v="0"/>
    <x v="0"/>
    <n v="47439"/>
    <s v="9_45-50"/>
    <s v="4_40-50"/>
    <x v="1"/>
    <x v="4"/>
    <s v="Q2`21"/>
    <n v="4649022"/>
    <n v="62995"/>
  </r>
  <r>
    <n v="402"/>
    <x v="0"/>
    <s v="Swift SF314-42"/>
    <x v="2"/>
    <x v="0"/>
    <x v="0"/>
    <x v="7"/>
    <s v="Int"/>
    <x v="2"/>
    <s v="1920x1080"/>
    <x v="0"/>
    <x v="0"/>
    <n v="61582"/>
    <s v="12_60-65"/>
    <s v="6_60-70"/>
    <x v="4"/>
    <x v="4"/>
    <s v="Q2`21"/>
    <n v="24755964"/>
    <n v="335447"/>
  </r>
  <r>
    <n v="2"/>
    <x v="0"/>
    <s v="Swift SF314-510G"/>
    <x v="2"/>
    <x v="0"/>
    <x v="1"/>
    <x v="6"/>
    <s v="Xe MAX 11"/>
    <x v="2"/>
    <s v="1920x1080"/>
    <x v="0"/>
    <x v="0"/>
    <n v="93585"/>
    <s v="18_90-95"/>
    <s v="9_90-100"/>
    <x v="5"/>
    <x v="4"/>
    <s v="Q2`21"/>
    <n v="187170"/>
    <n v="2536"/>
  </r>
  <r>
    <n v="143"/>
    <x v="0"/>
    <s v="Swift SF314-59"/>
    <x v="2"/>
    <x v="0"/>
    <x v="1"/>
    <x v="6"/>
    <s v="Int"/>
    <x v="2"/>
    <s v="1920x1080"/>
    <x v="0"/>
    <x v="0"/>
    <n v="74564"/>
    <s v="14_70-75"/>
    <s v="7_70-80"/>
    <x v="6"/>
    <x v="4"/>
    <s v="Q2`21"/>
    <n v="10662652"/>
    <n v="144480"/>
  </r>
  <r>
    <n v="3"/>
    <x v="0"/>
    <s v="Swift SF514-54GT"/>
    <x v="2"/>
    <x v="0"/>
    <x v="1"/>
    <x v="5"/>
    <s v="MX250"/>
    <x v="2"/>
    <s v="1920x1080"/>
    <x v="0"/>
    <x v="0"/>
    <n v="109614"/>
    <s v="21_105-110"/>
    <s v="10_100-110"/>
    <x v="5"/>
    <x v="4"/>
    <s v="Q2`21"/>
    <n v="328842"/>
    <n v="4456"/>
  </r>
  <r>
    <n v="5"/>
    <x v="0"/>
    <s v="Swift SF514-55TA"/>
    <x v="2"/>
    <x v="0"/>
    <x v="1"/>
    <x v="6"/>
    <s v="Int"/>
    <x v="2"/>
    <s v="1920x1080"/>
    <x v="0"/>
    <x v="0"/>
    <n v="93918"/>
    <s v="18_90-95"/>
    <s v="9_90-100"/>
    <x v="5"/>
    <x v="4"/>
    <s v="Q2`21"/>
    <n v="469590"/>
    <n v="6363"/>
  </r>
  <r>
    <n v="3"/>
    <x v="0"/>
    <s v="Swift SF515-51T"/>
    <x v="0"/>
    <x v="0"/>
    <x v="1"/>
    <x v="4"/>
    <s v="Int"/>
    <x v="0"/>
    <s v="1920x1080"/>
    <x v="0"/>
    <x v="0"/>
    <n v="99490"/>
    <s v="19_95-100"/>
    <s v="9_90-100"/>
    <x v="5"/>
    <x v="4"/>
    <s v="Q2`21"/>
    <n v="298470"/>
    <n v="4044"/>
  </r>
  <r>
    <n v="2062"/>
    <x v="0"/>
    <s v="TravelMate B118-M"/>
    <x v="4"/>
    <x v="1"/>
    <x v="1"/>
    <x v="12"/>
    <s v="Int"/>
    <x v="4"/>
    <s v="1366x768/1920x1080"/>
    <x v="0"/>
    <x v="1"/>
    <n v="16826"/>
    <s v="3_15-20"/>
    <s v="1_10-20"/>
    <x v="7"/>
    <x v="4"/>
    <s v="Q2`21"/>
    <n v="34695212"/>
    <n v="470125"/>
  </r>
  <r>
    <n v="231"/>
    <x v="0"/>
    <s v="TravelMate P214-52"/>
    <x v="2"/>
    <x v="1"/>
    <x v="1"/>
    <x v="11"/>
    <s v="Int"/>
    <x v="2"/>
    <s v="1920x1080"/>
    <x v="0"/>
    <x v="0"/>
    <n v="68605"/>
    <s v="13_65-70"/>
    <s v="6_60-70"/>
    <x v="4"/>
    <x v="4"/>
    <s v="Q2`21"/>
    <n v="15847755"/>
    <n v="214739"/>
  </r>
  <r>
    <n v="50"/>
    <x v="0"/>
    <s v="TravelMate P214-53"/>
    <x v="2"/>
    <x v="1"/>
    <x v="1"/>
    <x v="6"/>
    <s v="Int"/>
    <x v="2"/>
    <s v="1920x1080"/>
    <x v="0"/>
    <x v="0"/>
    <n v="66276"/>
    <s v="13_65-70"/>
    <s v="6_60-70"/>
    <x v="4"/>
    <x v="4"/>
    <s v="Q2`21"/>
    <n v="3313800"/>
    <n v="44902"/>
  </r>
  <r>
    <n v="3"/>
    <x v="0"/>
    <s v="TravelMate P215-52"/>
    <x v="0"/>
    <x v="1"/>
    <x v="1"/>
    <x v="11"/>
    <s v="Int"/>
    <x v="0"/>
    <s v="1920x1080"/>
    <x v="0"/>
    <x v="0"/>
    <n v="71527"/>
    <s v="14_70-75"/>
    <s v="7_70-80"/>
    <x v="6"/>
    <x v="4"/>
    <s v="Q2`21"/>
    <n v="214581"/>
    <n v="2908"/>
  </r>
  <r>
    <n v="213"/>
    <x v="0"/>
    <s v="TravelMate P215-53"/>
    <x v="0"/>
    <x v="1"/>
    <x v="1"/>
    <x v="6"/>
    <s v="Int"/>
    <x v="0"/>
    <s v="1920x1080"/>
    <x v="0"/>
    <x v="0"/>
    <n v="69995"/>
    <s v="13_65-70"/>
    <s v="6_60-70"/>
    <x v="4"/>
    <x v="4"/>
    <s v="Q2`21"/>
    <n v="14908935"/>
    <n v="202018"/>
  </r>
  <r>
    <n v="3"/>
    <x v="0"/>
    <s v="TravelMate P259-G2-MG"/>
    <x v="3"/>
    <x v="1"/>
    <x v="1"/>
    <x v="3"/>
    <s v="GF940"/>
    <x v="0"/>
    <s v="1920x1080"/>
    <x v="0"/>
    <x v="0"/>
    <n v="35990"/>
    <s v="7_35-40"/>
    <s v="3_30-40"/>
    <x v="3"/>
    <x v="4"/>
    <s v="Q2`21"/>
    <n v="107970"/>
    <n v="1463"/>
  </r>
  <r>
    <n v="3"/>
    <x v="0"/>
    <s v="TravelMate P259-MG"/>
    <x v="3"/>
    <x v="1"/>
    <x v="1"/>
    <x v="27"/>
    <s v="GF940"/>
    <x v="0"/>
    <s v="1366x768/1920x1080"/>
    <x v="0"/>
    <x v="0"/>
    <n v="29990"/>
    <s v="5_25-30"/>
    <s v="2_20-30"/>
    <x v="0"/>
    <x v="4"/>
    <s v="Q2`21"/>
    <n v="89970"/>
    <n v="1219"/>
  </r>
  <r>
    <n v="2"/>
    <x v="0"/>
    <s v="TravelMate P414-51"/>
    <x v="2"/>
    <x v="1"/>
    <x v="1"/>
    <x v="6"/>
    <s v="Int"/>
    <x v="2"/>
    <s v="1920x1080"/>
    <x v="0"/>
    <x v="0"/>
    <n v="78130"/>
    <s v="15_75-80"/>
    <s v="7_70-80"/>
    <x v="6"/>
    <x v="4"/>
    <s v="Q2`21"/>
    <n v="156260"/>
    <n v="2117"/>
  </r>
  <r>
    <n v="127"/>
    <x v="1"/>
    <s v="Macbook Air 13 (IL)"/>
    <x v="2"/>
    <x v="0"/>
    <x v="1"/>
    <x v="5"/>
    <s v="Int"/>
    <x v="3"/>
    <s v="2304x1440/2560x1600"/>
    <x v="0"/>
    <x v="0"/>
    <n v="142737"/>
    <s v="28_140-145"/>
    <s v="14_140-150"/>
    <x v="5"/>
    <x v="4"/>
    <s v="Q2`21"/>
    <n v="18127599"/>
    <n v="245631"/>
  </r>
  <r>
    <n v="3973"/>
    <x v="1"/>
    <s v="Macbook Air 13 2020 (M1)"/>
    <x v="2"/>
    <x v="0"/>
    <x v="2"/>
    <x v="14"/>
    <s v="Int"/>
    <x v="3"/>
    <s v="2560x1600"/>
    <x v="0"/>
    <x v="3"/>
    <n v="142345"/>
    <s v="28_140-145"/>
    <s v="14_140-150"/>
    <x v="5"/>
    <x v="4"/>
    <s v="Q2`21"/>
    <n v="565536685"/>
    <n v="7663099"/>
  </r>
  <r>
    <n v="2"/>
    <x v="1"/>
    <s v="Macbook Pro 13 (CL)"/>
    <x v="2"/>
    <x v="0"/>
    <x v="1"/>
    <x v="9"/>
    <s v="Int"/>
    <x v="3"/>
    <s v="2560x1600"/>
    <x v="0"/>
    <x v="0"/>
    <n v="173010"/>
    <s v="34_170-175"/>
    <s v="17_170-180"/>
    <x v="5"/>
    <x v="4"/>
    <s v="Q2`21"/>
    <n v="346020"/>
    <n v="4689"/>
  </r>
  <r>
    <n v="1037"/>
    <x v="1"/>
    <s v="Macbook Pro 13 (IL)"/>
    <x v="2"/>
    <x v="0"/>
    <x v="1"/>
    <x v="5"/>
    <s v="Int"/>
    <x v="3"/>
    <s v="2560x1600"/>
    <x v="0"/>
    <x v="0"/>
    <n v="202487"/>
    <s v="40_200-205"/>
    <s v="20_200-210"/>
    <x v="5"/>
    <x v="4"/>
    <s v="Q2`21"/>
    <n v="209979019"/>
    <n v="2845244"/>
  </r>
  <r>
    <n v="2411"/>
    <x v="1"/>
    <s v="Macbook Pro 13 2020 (M1)"/>
    <x v="2"/>
    <x v="0"/>
    <x v="2"/>
    <x v="14"/>
    <s v="Int"/>
    <x v="3"/>
    <s v="2560x1600"/>
    <x v="0"/>
    <x v="3"/>
    <n v="165903"/>
    <s v="33_165-170"/>
    <s v="16_160-170"/>
    <x v="5"/>
    <x v="4"/>
    <s v="Q2`21"/>
    <n v="399992133"/>
    <n v="5419948"/>
  </r>
  <r>
    <n v="2440"/>
    <x v="1"/>
    <s v="Macbook Pro 16"/>
    <x v="3"/>
    <x v="0"/>
    <x v="1"/>
    <x v="9"/>
    <s v="Pro 5300M/5500M"/>
    <x v="5"/>
    <s v="3072x1920"/>
    <x v="0"/>
    <x v="0"/>
    <n v="326270"/>
    <s v="65_325-330"/>
    <s v="32_320-330"/>
    <x v="5"/>
    <x v="4"/>
    <s v="Q2`21"/>
    <n v="796098800"/>
    <n v="10787247"/>
  </r>
  <r>
    <n v="137"/>
    <x v="2"/>
    <s v="Asus A516M"/>
    <x v="0"/>
    <x v="0"/>
    <x v="1"/>
    <x v="2"/>
    <s v="Int"/>
    <x v="0"/>
    <s v="1366x768"/>
    <x v="0"/>
    <x v="1"/>
    <n v="27056"/>
    <s v="5_25-30"/>
    <s v="2_20-30"/>
    <x v="0"/>
    <x v="4"/>
    <s v="Q2`21"/>
    <n v="3706672"/>
    <n v="50226"/>
  </r>
  <r>
    <n v="561"/>
    <x v="2"/>
    <s v="Asus D515D"/>
    <x v="0"/>
    <x v="0"/>
    <x v="0"/>
    <x v="1"/>
    <s v="Int"/>
    <x v="0"/>
    <s v="1920x1080"/>
    <x v="0"/>
    <x v="0"/>
    <n v="44999"/>
    <s v="8_40-45"/>
    <s v="4_40-50"/>
    <x v="1"/>
    <x v="4"/>
    <s v="Q2`21"/>
    <n v="25244439"/>
    <n v="342066"/>
  </r>
  <r>
    <n v="535"/>
    <x v="2"/>
    <s v="Asus FX506L"/>
    <x v="3"/>
    <x v="0"/>
    <x v="1"/>
    <x v="10"/>
    <s v="GTX1650"/>
    <x v="0"/>
    <s v="1920x1080"/>
    <x v="0"/>
    <x v="0"/>
    <n v="73629"/>
    <s v="14_70-75"/>
    <s v="7_70-80"/>
    <x v="6"/>
    <x v="4"/>
    <s v="Q2`21"/>
    <n v="39391515"/>
    <n v="533760"/>
  </r>
  <r>
    <n v="676"/>
    <x v="2"/>
    <s v="Asus FX506Q"/>
    <x v="3"/>
    <x v="0"/>
    <x v="0"/>
    <x v="22"/>
    <s v="RTX3060"/>
    <x v="0"/>
    <s v="1920x1080"/>
    <x v="0"/>
    <x v="0"/>
    <n v="110993"/>
    <s v="22_110-115"/>
    <s v="11_110-120"/>
    <x v="5"/>
    <x v="4"/>
    <s v="Q2`21"/>
    <n v="75031268"/>
    <n v="1016684"/>
  </r>
  <r>
    <n v="1389"/>
    <x v="2"/>
    <s v="Asus FX516P"/>
    <x v="3"/>
    <x v="0"/>
    <x v="1"/>
    <x v="21"/>
    <s v="RTX3070"/>
    <x v="0"/>
    <s v="1920x1080"/>
    <x v="0"/>
    <x v="0"/>
    <n v="114217"/>
    <s v="22_110-115"/>
    <s v="11_110-120"/>
    <x v="5"/>
    <x v="4"/>
    <s v="Q2`21"/>
    <n v="158647413"/>
    <n v="2149694"/>
  </r>
  <r>
    <n v="473"/>
    <x v="2"/>
    <s v="Asus FX706I"/>
    <x v="3"/>
    <x v="0"/>
    <x v="0"/>
    <x v="7"/>
    <s v="GTX1650/GTX1660"/>
    <x v="1"/>
    <s v="1920x1080"/>
    <x v="0"/>
    <x v="0"/>
    <n v="90568"/>
    <s v="18_90-95"/>
    <s v="9_90-100"/>
    <x v="5"/>
    <x v="4"/>
    <s v="Q2`21"/>
    <n v="42838664"/>
    <n v="580470"/>
  </r>
  <r>
    <n v="456"/>
    <x v="2"/>
    <s v="Asus FX706L"/>
    <x v="3"/>
    <x v="0"/>
    <x v="1"/>
    <x v="10"/>
    <s v="GTX1650/GTX1660"/>
    <x v="1"/>
    <s v="1920x1080"/>
    <x v="0"/>
    <x v="0"/>
    <n v="77749"/>
    <s v="15_75-80"/>
    <s v="7_70-80"/>
    <x v="6"/>
    <x v="4"/>
    <s v="Q2`21"/>
    <n v="35453544"/>
    <n v="480400"/>
  </r>
  <r>
    <n v="255"/>
    <x v="2"/>
    <s v="Asus G513Q"/>
    <x v="3"/>
    <x v="0"/>
    <x v="0"/>
    <x v="22"/>
    <s v="RTX3070"/>
    <x v="0"/>
    <s v="1920x1080"/>
    <x v="0"/>
    <x v="0"/>
    <n v="134411"/>
    <s v="26_130-135"/>
    <s v="13_130-140"/>
    <x v="5"/>
    <x v="4"/>
    <s v="Q2`21"/>
    <n v="34274805"/>
    <n v="464428"/>
  </r>
  <r>
    <n v="95"/>
    <x v="2"/>
    <s v="Asus G533Q"/>
    <x v="3"/>
    <x v="0"/>
    <x v="0"/>
    <x v="22"/>
    <s v="RTX3070"/>
    <x v="0"/>
    <s v="1920x1080"/>
    <x v="0"/>
    <x v="0"/>
    <n v="148745"/>
    <s v="29_145-150"/>
    <s v="14_140-150"/>
    <x v="5"/>
    <x v="4"/>
    <s v="Q2`21"/>
    <n v="14130775"/>
    <n v="191474"/>
  </r>
  <r>
    <n v="2"/>
    <x v="2"/>
    <s v="Asus G712L"/>
    <x v="3"/>
    <x v="0"/>
    <x v="1"/>
    <x v="10"/>
    <s v="RTX2060"/>
    <x v="1"/>
    <s v="1920x1080"/>
    <x v="0"/>
    <x v="0"/>
    <n v="133323"/>
    <s v="26_130-135"/>
    <s v="13_130-140"/>
    <x v="5"/>
    <x v="4"/>
    <s v="Q2`21"/>
    <n v="266646"/>
    <n v="3613"/>
  </r>
  <r>
    <n v="428"/>
    <x v="2"/>
    <s v="Asus G713Q"/>
    <x v="3"/>
    <x v="0"/>
    <x v="0"/>
    <x v="22"/>
    <s v="RTX3070"/>
    <x v="1"/>
    <s v="1920x1080"/>
    <x v="0"/>
    <x v="0"/>
    <n v="144999"/>
    <s v="28_140-145"/>
    <s v="14_140-150"/>
    <x v="5"/>
    <x v="4"/>
    <s v="Q2`21"/>
    <n v="62059572"/>
    <n v="840916"/>
  </r>
  <r>
    <n v="164"/>
    <x v="2"/>
    <s v="Asus G733Q"/>
    <x v="3"/>
    <x v="0"/>
    <x v="0"/>
    <x v="22"/>
    <s v="RTX3080"/>
    <x v="1"/>
    <s v="1920x1080"/>
    <x v="0"/>
    <x v="0"/>
    <n v="165913"/>
    <s v="33_165-170"/>
    <s v="16_160-170"/>
    <x v="5"/>
    <x v="4"/>
    <s v="Q2`21"/>
    <n v="27209732"/>
    <n v="368696"/>
  </r>
  <r>
    <n v="17"/>
    <x v="2"/>
    <s v="Asus GA401I"/>
    <x v="2"/>
    <x v="0"/>
    <x v="0"/>
    <x v="7"/>
    <s v="GTX1650/GTX1660"/>
    <x v="2"/>
    <s v="1920x1080/2560x1440"/>
    <x v="0"/>
    <x v="0"/>
    <n v="118812"/>
    <s v="23_115-120"/>
    <s v="11_110-120"/>
    <x v="5"/>
    <x v="4"/>
    <s v="Q2`21"/>
    <n v="2019804"/>
    <n v="27369"/>
  </r>
  <r>
    <n v="4"/>
    <x v="2"/>
    <s v="Asus GL712L"/>
    <x v="3"/>
    <x v="0"/>
    <x v="1"/>
    <x v="10"/>
    <s v="GTX1660"/>
    <x v="1"/>
    <s v="1920x1080"/>
    <x v="0"/>
    <x v="0"/>
    <n v="128300"/>
    <s v="25_125-130"/>
    <s v="12_120-130"/>
    <x v="5"/>
    <x v="4"/>
    <s v="Q2`21"/>
    <n v="513200"/>
    <n v="6954"/>
  </r>
  <r>
    <n v="45"/>
    <x v="2"/>
    <s v="Asus GU502L"/>
    <x v="3"/>
    <x v="0"/>
    <x v="1"/>
    <x v="10"/>
    <s v="RTX2060"/>
    <x v="0"/>
    <s v="1920x1080"/>
    <x v="0"/>
    <x v="0"/>
    <n v="137931"/>
    <s v="27_135-140"/>
    <s v="13_130-140"/>
    <x v="5"/>
    <x v="4"/>
    <s v="Q2`21"/>
    <n v="6206895"/>
    <n v="84104"/>
  </r>
  <r>
    <n v="779"/>
    <x v="2"/>
    <s v="Asus M515D"/>
    <x v="0"/>
    <x v="0"/>
    <x v="0"/>
    <x v="1"/>
    <s v="Int"/>
    <x v="0"/>
    <s v="1366x768"/>
    <x v="0"/>
    <x v="0"/>
    <n v="43324"/>
    <s v="8_40-45"/>
    <s v="4_40-50"/>
    <x v="1"/>
    <x v="4"/>
    <s v="Q2`21"/>
    <n v="33749396"/>
    <n v="457309"/>
  </r>
  <r>
    <n v="106"/>
    <x v="2"/>
    <s v="Asus Pro P1440F"/>
    <x v="2"/>
    <x v="1"/>
    <x v="1"/>
    <x v="11"/>
    <s v="Int"/>
    <x v="2"/>
    <s v="1920x1080"/>
    <x v="0"/>
    <x v="0"/>
    <n v="45792"/>
    <s v="9_45-50"/>
    <s v="4_40-50"/>
    <x v="1"/>
    <x v="4"/>
    <s v="Q2`21"/>
    <n v="4853952"/>
    <n v="65772"/>
  </r>
  <r>
    <n v="199"/>
    <x v="2"/>
    <s v="Asus Pro P2540F"/>
    <x v="1"/>
    <x v="1"/>
    <x v="1"/>
    <x v="11"/>
    <s v="Int/MX110"/>
    <x v="0"/>
    <s v="1920x1080"/>
    <x v="0"/>
    <x v="0"/>
    <n v="55125"/>
    <s v="11_55-60"/>
    <s v="5_50-60"/>
    <x v="2"/>
    <x v="4"/>
    <s v="Q2`21"/>
    <n v="10969875"/>
    <n v="148643"/>
  </r>
  <r>
    <n v="676"/>
    <x v="2"/>
    <s v="Asus Pro P3540F"/>
    <x v="0"/>
    <x v="1"/>
    <x v="1"/>
    <x v="11"/>
    <s v="Int"/>
    <x v="0"/>
    <s v="1920x1080"/>
    <x v="0"/>
    <x v="0"/>
    <n v="57582"/>
    <s v="11_55-60"/>
    <s v="5_50-60"/>
    <x v="2"/>
    <x v="4"/>
    <s v="Q2`21"/>
    <n v="38925432"/>
    <n v="527445"/>
  </r>
  <r>
    <n v="48"/>
    <x v="2"/>
    <s v="Asus Pro P5440F"/>
    <x v="0"/>
    <x v="1"/>
    <x v="1"/>
    <x v="11"/>
    <s v="Int"/>
    <x v="0"/>
    <s v="1920x1080"/>
    <x v="0"/>
    <x v="0"/>
    <n v="63165"/>
    <s v="12_60-65"/>
    <s v="6_60-70"/>
    <x v="4"/>
    <x v="4"/>
    <s v="Q2`21"/>
    <n v="3031920"/>
    <n v="41083"/>
  </r>
  <r>
    <n v="700"/>
    <x v="2"/>
    <s v="Asus R565J"/>
    <x v="0"/>
    <x v="0"/>
    <x v="1"/>
    <x v="5"/>
    <s v="Int"/>
    <x v="0"/>
    <s v="1366x768"/>
    <x v="0"/>
    <x v="0"/>
    <n v="42740"/>
    <s v="8_40-45"/>
    <s v="4_40-50"/>
    <x v="1"/>
    <x v="4"/>
    <s v="Q2`21"/>
    <n v="29918000"/>
    <n v="405393"/>
  </r>
  <r>
    <n v="13"/>
    <x v="2"/>
    <s v="Asus R565M"/>
    <x v="0"/>
    <x v="0"/>
    <x v="1"/>
    <x v="2"/>
    <s v="Int"/>
    <x v="0"/>
    <s v="1366x768"/>
    <x v="0"/>
    <x v="1"/>
    <n v="30782"/>
    <s v="6_30-35"/>
    <s v="3_30-40"/>
    <x v="3"/>
    <x v="4"/>
    <s v="Q2`21"/>
    <n v="400166"/>
    <n v="5422"/>
  </r>
  <r>
    <n v="900"/>
    <x v="2"/>
    <s v="Asus X415J"/>
    <x v="2"/>
    <x v="0"/>
    <x v="1"/>
    <x v="5"/>
    <s v="Int"/>
    <x v="2"/>
    <s v="1920x1080"/>
    <x v="0"/>
    <x v="0"/>
    <n v="29990"/>
    <s v="5_25-30"/>
    <s v="2_20-30"/>
    <x v="0"/>
    <x v="4"/>
    <s v="Q2`21"/>
    <n v="26991000"/>
    <n v="365732"/>
  </r>
  <r>
    <n v="283"/>
    <x v="2"/>
    <s v="Asus X415M"/>
    <x v="2"/>
    <x v="0"/>
    <x v="1"/>
    <x v="2"/>
    <s v="Int"/>
    <x v="2"/>
    <s v="1920x1080"/>
    <x v="0"/>
    <x v="1"/>
    <n v="26565"/>
    <s v="5_25-30"/>
    <s v="2_20-30"/>
    <x v="0"/>
    <x v="4"/>
    <s v="Q2`21"/>
    <n v="7517895"/>
    <n v="101868"/>
  </r>
  <r>
    <n v="11"/>
    <x v="2"/>
    <s v="Asus X509D"/>
    <x v="1"/>
    <x v="0"/>
    <x v="0"/>
    <x v="1"/>
    <s v="Int/MX230"/>
    <x v="0"/>
    <s v="1920x1080"/>
    <x v="0"/>
    <x v="0"/>
    <n v="43473"/>
    <s v="8_40-45"/>
    <s v="4_40-50"/>
    <x v="1"/>
    <x v="4"/>
    <s v="Q2`21"/>
    <n v="478203"/>
    <n v="6480"/>
  </r>
  <r>
    <n v="1440"/>
    <x v="2"/>
    <s v="Asus X515J"/>
    <x v="1"/>
    <x v="0"/>
    <x v="1"/>
    <x v="5"/>
    <s v="MX130"/>
    <x v="0"/>
    <s v="1920x1080"/>
    <x v="0"/>
    <x v="0"/>
    <n v="46423"/>
    <s v="9_45-50"/>
    <s v="4_40-50"/>
    <x v="1"/>
    <x v="4"/>
    <s v="Q2`21"/>
    <n v="66849120"/>
    <n v="905815"/>
  </r>
  <r>
    <n v="2"/>
    <x v="2"/>
    <s v="Asus X570D"/>
    <x v="3"/>
    <x v="0"/>
    <x v="0"/>
    <x v="1"/>
    <s v="GTX1050"/>
    <x v="0"/>
    <s v="1920x1080"/>
    <x v="0"/>
    <x v="0"/>
    <n v="57659"/>
    <s v="11_55-60"/>
    <s v="5_50-60"/>
    <x v="2"/>
    <x v="4"/>
    <s v="Q2`21"/>
    <n v="115318"/>
    <n v="1563"/>
  </r>
  <r>
    <n v="37"/>
    <x v="2"/>
    <s v="ExpertBook B9400C"/>
    <x v="2"/>
    <x v="1"/>
    <x v="1"/>
    <x v="6"/>
    <s v="Int"/>
    <x v="2"/>
    <s v="1920x1080"/>
    <x v="0"/>
    <x v="0"/>
    <n v="121061"/>
    <s v="24_120-125"/>
    <s v="12_120-130"/>
    <x v="5"/>
    <x v="4"/>
    <s v="Q2`21"/>
    <n v="4479257"/>
    <n v="60695"/>
  </r>
  <r>
    <n v="50"/>
    <x v="2"/>
    <s v="ExpertBook B9450F"/>
    <x v="2"/>
    <x v="1"/>
    <x v="1"/>
    <x v="11"/>
    <s v="Int"/>
    <x v="2"/>
    <s v="1920x1080"/>
    <x v="0"/>
    <x v="0"/>
    <n v="98674"/>
    <s v="19_95-100"/>
    <s v="9_90-100"/>
    <x v="5"/>
    <x v="4"/>
    <s v="Q2`21"/>
    <n v="4933700"/>
    <n v="66852"/>
  </r>
  <r>
    <n v="32"/>
    <x v="2"/>
    <s v="ExpertBook P2 P2451F"/>
    <x v="2"/>
    <x v="1"/>
    <x v="1"/>
    <x v="11"/>
    <s v="Int"/>
    <x v="2"/>
    <s v="1920x1080"/>
    <x v="0"/>
    <x v="0"/>
    <n v="56462"/>
    <s v="11_55-60"/>
    <s v="5_50-60"/>
    <x v="2"/>
    <x v="4"/>
    <s v="Q2`21"/>
    <n v="1806784"/>
    <n v="24482"/>
  </r>
  <r>
    <n v="95"/>
    <x v="2"/>
    <s v="Flow X13 GV301Q"/>
    <x v="2"/>
    <x v="0"/>
    <x v="0"/>
    <x v="22"/>
    <s v="GTX1650, GTX1650 + Ext. Doc-station with RTX3080"/>
    <x v="3"/>
    <s v="1920x1200"/>
    <x v="1"/>
    <x v="0"/>
    <n v="182303"/>
    <s v="36_180-185"/>
    <s v="18_180-190"/>
    <x v="5"/>
    <x v="4"/>
    <s v="Q2`21"/>
    <n v="17318785"/>
    <n v="234672"/>
  </r>
  <r>
    <n v="11"/>
    <x v="2"/>
    <s v="ProArt StudioBook W730G5"/>
    <x v="5"/>
    <x v="1"/>
    <x v="1"/>
    <x v="9"/>
    <s v="Quadro RTX5000"/>
    <x v="1"/>
    <s v="1920x1200"/>
    <x v="0"/>
    <x v="0"/>
    <n v="434990"/>
    <s v="86_430-435"/>
    <s v="43_430-440"/>
    <x v="5"/>
    <x v="4"/>
    <s v="Q2`21"/>
    <n v="4784890"/>
    <n v="64836"/>
  </r>
  <r>
    <n v="73"/>
    <x v="2"/>
    <s v="VivoBook Flip TP401M"/>
    <x v="2"/>
    <x v="0"/>
    <x v="1"/>
    <x v="2"/>
    <s v="Int"/>
    <x v="2"/>
    <s v="1920x1080"/>
    <x v="1"/>
    <x v="1"/>
    <n v="34990"/>
    <s v="6_30-35"/>
    <s v="3_30-40"/>
    <x v="3"/>
    <x v="4"/>
    <s v="Q2`21"/>
    <n v="2554270"/>
    <n v="34611"/>
  </r>
  <r>
    <n v="60"/>
    <x v="2"/>
    <s v="VivoBook Flip TP470E"/>
    <x v="2"/>
    <x v="0"/>
    <x v="1"/>
    <x v="6"/>
    <s v="Xe MAX 11"/>
    <x v="2"/>
    <s v="1920x1080"/>
    <x v="1"/>
    <x v="0"/>
    <n v="73120"/>
    <s v="14_70-75"/>
    <s v="7_70-80"/>
    <x v="6"/>
    <x v="4"/>
    <s v="Q2`21"/>
    <n v="4387200"/>
    <n v="59447"/>
  </r>
  <r>
    <n v="73"/>
    <x v="2"/>
    <s v="VivoBook K413J"/>
    <x v="2"/>
    <x v="0"/>
    <x v="1"/>
    <x v="5"/>
    <s v="Int"/>
    <x v="2"/>
    <s v="1920x1080"/>
    <x v="0"/>
    <x v="0"/>
    <n v="50785"/>
    <s v="10_50-55"/>
    <s v="5_50-60"/>
    <x v="2"/>
    <x v="4"/>
    <s v="Q2`21"/>
    <n v="3707305"/>
    <n v="50234"/>
  </r>
  <r>
    <n v="212"/>
    <x v="2"/>
    <s v="VivoBook M413D"/>
    <x v="2"/>
    <x v="0"/>
    <x v="0"/>
    <x v="1"/>
    <s v="Int"/>
    <x v="2"/>
    <s v="1920x1080"/>
    <x v="0"/>
    <x v="0"/>
    <n v="45082"/>
    <s v="9_45-50"/>
    <s v="4_40-50"/>
    <x v="1"/>
    <x v="4"/>
    <s v="Q2`21"/>
    <n v="9557384"/>
    <n v="129504"/>
  </r>
  <r>
    <n v="691"/>
    <x v="2"/>
    <s v="VivoBook M413U"/>
    <x v="2"/>
    <x v="0"/>
    <x v="0"/>
    <x v="25"/>
    <s v="Int"/>
    <x v="2"/>
    <s v="1920x1080"/>
    <x v="0"/>
    <x v="0"/>
    <n v="56990"/>
    <s v="11_55-60"/>
    <s v="5_50-60"/>
    <x v="2"/>
    <x v="4"/>
    <s v="Q2`21"/>
    <n v="39380090"/>
    <n v="533606"/>
  </r>
  <r>
    <n v="263"/>
    <x v="2"/>
    <s v="VivoBook M433I"/>
    <x v="2"/>
    <x v="0"/>
    <x v="0"/>
    <x v="7"/>
    <s v="Int"/>
    <x v="2"/>
    <s v="1920x1080"/>
    <x v="0"/>
    <x v="0"/>
    <n v="53779"/>
    <s v="10_50-55"/>
    <s v="5_50-60"/>
    <x v="2"/>
    <x v="4"/>
    <s v="Q2`21"/>
    <n v="14143877"/>
    <n v="191651"/>
  </r>
  <r>
    <n v="248"/>
    <x v="2"/>
    <s v="VivoBook M513I"/>
    <x v="0"/>
    <x v="0"/>
    <x v="0"/>
    <x v="7"/>
    <s v="Int"/>
    <x v="0"/>
    <s v="1920x1080"/>
    <x v="0"/>
    <x v="0"/>
    <n v="56978"/>
    <s v="11_55-60"/>
    <s v="5_50-60"/>
    <x v="2"/>
    <x v="4"/>
    <s v="Q2`21"/>
    <n v="14130544"/>
    <n v="191471"/>
  </r>
  <r>
    <n v="300"/>
    <x v="2"/>
    <s v="VivoBook S15 M533I"/>
    <x v="0"/>
    <x v="0"/>
    <x v="0"/>
    <x v="7"/>
    <s v="Int"/>
    <x v="0"/>
    <s v="1920x1080"/>
    <x v="0"/>
    <x v="0"/>
    <n v="60808"/>
    <s v="12_60-65"/>
    <s v="6_60-70"/>
    <x v="4"/>
    <x v="4"/>
    <s v="Q2`21"/>
    <n v="18242400"/>
    <n v="247187"/>
  </r>
  <r>
    <n v="466"/>
    <x v="2"/>
    <s v="VivoBook S15 S533E"/>
    <x v="0"/>
    <x v="0"/>
    <x v="1"/>
    <x v="6"/>
    <s v="Int"/>
    <x v="0"/>
    <s v="1920x1080"/>
    <x v="0"/>
    <x v="0"/>
    <n v="77205"/>
    <s v="15_75-80"/>
    <s v="7_70-80"/>
    <x v="6"/>
    <x v="4"/>
    <s v="Q2`21"/>
    <n v="35977530"/>
    <n v="487500"/>
  </r>
  <r>
    <n v="6"/>
    <x v="2"/>
    <s v="VivoBook S435E"/>
    <x v="2"/>
    <x v="0"/>
    <x v="1"/>
    <x v="6"/>
    <s v="Int"/>
    <x v="2"/>
    <s v="1920x1080"/>
    <x v="0"/>
    <x v="0"/>
    <n v="70655"/>
    <s v="14_70-75"/>
    <s v="7_70-80"/>
    <x v="6"/>
    <x v="4"/>
    <s v="Q2`21"/>
    <n v="423930"/>
    <n v="5744"/>
  </r>
  <r>
    <n v="207"/>
    <x v="2"/>
    <s v="VivoBook X413E"/>
    <x v="2"/>
    <x v="0"/>
    <x v="1"/>
    <x v="6"/>
    <s v="Int"/>
    <x v="2"/>
    <s v="1920x1080"/>
    <x v="0"/>
    <x v="0"/>
    <n v="64022"/>
    <s v="12_60-65"/>
    <s v="6_60-70"/>
    <x v="4"/>
    <x v="4"/>
    <s v="Q2`21"/>
    <n v="13252554"/>
    <n v="179574"/>
  </r>
  <r>
    <n v="756"/>
    <x v="2"/>
    <s v="VivoBook X512D"/>
    <x v="1"/>
    <x v="0"/>
    <x v="0"/>
    <x v="1"/>
    <s v="RX540"/>
    <x v="0"/>
    <s v="1366x768"/>
    <x v="0"/>
    <x v="0"/>
    <n v="39305"/>
    <s v="7_35-40"/>
    <s v="3_30-40"/>
    <x v="3"/>
    <x v="4"/>
    <s v="Q2`21"/>
    <n v="29714580"/>
    <n v="402637"/>
  </r>
  <r>
    <n v="572"/>
    <x v="2"/>
    <s v="VivoBook X512J"/>
    <x v="1"/>
    <x v="0"/>
    <x v="1"/>
    <x v="5"/>
    <s v="MX330"/>
    <x v="0"/>
    <s v="1920x1080"/>
    <x v="0"/>
    <x v="0"/>
    <n v="54940"/>
    <s v="10_50-55"/>
    <s v="5_50-60"/>
    <x v="2"/>
    <x v="4"/>
    <s v="Q2`21"/>
    <n v="31425680"/>
    <n v="425822"/>
  </r>
  <r>
    <n v="13"/>
    <x v="2"/>
    <s v="VivoBook X712D"/>
    <x v="1"/>
    <x v="0"/>
    <x v="0"/>
    <x v="1"/>
    <s v="Int/R540X"/>
    <x v="1"/>
    <s v="1600x900/1920x1080"/>
    <x v="0"/>
    <x v="0"/>
    <n v="55279"/>
    <s v="11_55-60"/>
    <s v="5_50-60"/>
    <x v="2"/>
    <x v="4"/>
    <s v="Q2`21"/>
    <n v="718627"/>
    <n v="9737"/>
  </r>
  <r>
    <n v="574"/>
    <x v="2"/>
    <s v="VivoBook X712F"/>
    <x v="1"/>
    <x v="0"/>
    <x v="1"/>
    <x v="4"/>
    <s v="Int/MX150"/>
    <x v="1"/>
    <s v="1600x900"/>
    <x v="0"/>
    <x v="0"/>
    <n v="55593"/>
    <s v="11_55-60"/>
    <s v="5_50-60"/>
    <x v="2"/>
    <x v="4"/>
    <s v="Q2`21"/>
    <n v="31910382"/>
    <n v="432390"/>
  </r>
  <r>
    <n v="143"/>
    <x v="2"/>
    <s v="VivoBook X712J"/>
    <x v="0"/>
    <x v="0"/>
    <x v="1"/>
    <x v="5"/>
    <s v="Int"/>
    <x v="1"/>
    <s v="1920x1080"/>
    <x v="0"/>
    <x v="0"/>
    <n v="58490"/>
    <s v="11_55-60"/>
    <s v="5_50-60"/>
    <x v="2"/>
    <x v="4"/>
    <s v="Q2`21"/>
    <n v="8364070"/>
    <n v="113334"/>
  </r>
  <r>
    <n v="54"/>
    <x v="2"/>
    <s v="Zenbook Duo UX482E"/>
    <x v="2"/>
    <x v="0"/>
    <x v="1"/>
    <x v="6"/>
    <s v="Int/MX450"/>
    <x v="2"/>
    <s v="1920x1080+ScreenPad"/>
    <x v="1"/>
    <x v="0"/>
    <n v="126980"/>
    <s v="25_125-130"/>
    <s v="12_120-130"/>
    <x v="5"/>
    <x v="4"/>
    <s v="Q2`21"/>
    <n v="6856920"/>
    <n v="92912"/>
  </r>
  <r>
    <n v="13"/>
    <x v="2"/>
    <s v="Zenbook Flip UX363E"/>
    <x v="2"/>
    <x v="0"/>
    <x v="1"/>
    <x v="6"/>
    <s v="Int"/>
    <x v="3"/>
    <s v="1920x1080"/>
    <x v="1"/>
    <x v="0"/>
    <n v="83245"/>
    <s v="16_80-85"/>
    <s v="8_80-90"/>
    <x v="5"/>
    <x v="4"/>
    <s v="Q2`21"/>
    <n v="1082185"/>
    <n v="14664"/>
  </r>
  <r>
    <n v="17"/>
    <x v="2"/>
    <s v="Zenbook Flip UX363J"/>
    <x v="2"/>
    <x v="0"/>
    <x v="1"/>
    <x v="5"/>
    <s v="Int"/>
    <x v="3"/>
    <s v="1920x1080"/>
    <x v="1"/>
    <x v="0"/>
    <n v="84616"/>
    <s v="16_80-85"/>
    <s v="8_80-90"/>
    <x v="5"/>
    <x v="4"/>
    <s v="Q2`21"/>
    <n v="1438472"/>
    <n v="19491"/>
  </r>
  <r>
    <n v="50"/>
    <x v="2"/>
    <s v="Zenbook Flip UX463F"/>
    <x v="2"/>
    <x v="0"/>
    <x v="1"/>
    <x v="4"/>
    <s v="Int"/>
    <x v="2"/>
    <s v="1920x1080"/>
    <x v="1"/>
    <x v="0"/>
    <n v="73890"/>
    <s v="14_70-75"/>
    <s v="7_70-80"/>
    <x v="6"/>
    <x v="4"/>
    <s v="Q2`21"/>
    <n v="3694500"/>
    <n v="50061"/>
  </r>
  <r>
    <n v="13"/>
    <x v="2"/>
    <s v="Zenbook Flip UX563F"/>
    <x v="3"/>
    <x v="0"/>
    <x v="1"/>
    <x v="4"/>
    <s v="GTX1050/GTX1060"/>
    <x v="0"/>
    <s v="1920x1080/3840x2160"/>
    <x v="1"/>
    <x v="0"/>
    <n v="93528"/>
    <s v="18_90-95"/>
    <s v="9_90-100"/>
    <x v="5"/>
    <x v="4"/>
    <s v="Q2`21"/>
    <n v="1215864"/>
    <n v="16475"/>
  </r>
  <r>
    <n v="78"/>
    <x v="2"/>
    <s v="ZenBook Pro Duo UX581L"/>
    <x v="3"/>
    <x v="0"/>
    <x v="1"/>
    <x v="10"/>
    <s v="RTX2060"/>
    <x v="0"/>
    <s v="3840x2160+ScreenPad"/>
    <x v="1"/>
    <x v="0"/>
    <n v="230170"/>
    <s v="46_230-235"/>
    <s v="23_230-240"/>
    <x v="5"/>
    <x v="4"/>
    <s v="Q2`21"/>
    <n v="17953260"/>
    <n v="243269"/>
  </r>
  <r>
    <n v="45"/>
    <x v="2"/>
    <s v="ZenBook Pro Duo UX582L"/>
    <x v="3"/>
    <x v="0"/>
    <x v="1"/>
    <x v="10"/>
    <s v="RTX3070"/>
    <x v="0"/>
    <s v="3840x2160+ScreenPad"/>
    <x v="0"/>
    <x v="0"/>
    <n v="271220"/>
    <s v="54_270-275"/>
    <s v="27_270-280"/>
    <x v="5"/>
    <x v="4"/>
    <s v="Q2`21"/>
    <n v="12204900"/>
    <n v="165378"/>
  </r>
  <r>
    <n v="171"/>
    <x v="2"/>
    <s v="Zenbook UM325U"/>
    <x v="2"/>
    <x v="0"/>
    <x v="0"/>
    <x v="25"/>
    <s v="Int"/>
    <x v="3"/>
    <s v="1920x1080"/>
    <x v="0"/>
    <x v="0"/>
    <n v="71990"/>
    <s v="14_70-75"/>
    <s v="7_70-80"/>
    <x v="6"/>
    <x v="4"/>
    <s v="Q2`21"/>
    <n v="12310290"/>
    <n v="166806"/>
  </r>
  <r>
    <n v="2"/>
    <x v="2"/>
    <s v="Zenbook UM425I"/>
    <x v="2"/>
    <x v="0"/>
    <x v="0"/>
    <x v="7"/>
    <s v="Int"/>
    <x v="2"/>
    <s v="1920x1080"/>
    <x v="0"/>
    <x v="0"/>
    <n v="65990"/>
    <s v="13_65-70"/>
    <s v="6_60-70"/>
    <x v="4"/>
    <x v="4"/>
    <s v="Q2`21"/>
    <n v="131980"/>
    <n v="1788"/>
  </r>
  <r>
    <n v="350"/>
    <x v="2"/>
    <s v="Zenbook UX325E"/>
    <x v="2"/>
    <x v="0"/>
    <x v="1"/>
    <x v="6"/>
    <s v="Int"/>
    <x v="3"/>
    <s v="1920x1080"/>
    <x v="0"/>
    <x v="0"/>
    <n v="79405"/>
    <s v="15_75-80"/>
    <s v="7_70-80"/>
    <x v="6"/>
    <x v="4"/>
    <s v="Q2`21"/>
    <n v="27791750"/>
    <n v="376582"/>
  </r>
  <r>
    <n v="9"/>
    <x v="2"/>
    <s v="Zenbook UX325J"/>
    <x v="2"/>
    <x v="0"/>
    <x v="1"/>
    <x v="5"/>
    <s v="Int"/>
    <x v="3"/>
    <s v="1920x1080"/>
    <x v="0"/>
    <x v="0"/>
    <n v="68401"/>
    <s v="13_65-70"/>
    <s v="6_60-70"/>
    <x v="4"/>
    <x v="4"/>
    <s v="Q2`21"/>
    <n v="615609"/>
    <n v="8342"/>
  </r>
  <r>
    <n v="43"/>
    <x v="2"/>
    <s v="Zenbook UX393E"/>
    <x v="2"/>
    <x v="0"/>
    <x v="1"/>
    <x v="6"/>
    <s v="Int"/>
    <x v="2"/>
    <s v="1920x1080"/>
    <x v="1"/>
    <x v="0"/>
    <n v="127999"/>
    <s v="25_125-130"/>
    <s v="12_120-130"/>
    <x v="5"/>
    <x v="4"/>
    <s v="Q2`21"/>
    <n v="5503957"/>
    <n v="74579"/>
  </r>
  <r>
    <n v="101"/>
    <x v="2"/>
    <s v="Zenbook UX425E"/>
    <x v="2"/>
    <x v="0"/>
    <x v="1"/>
    <x v="6"/>
    <s v="Int"/>
    <x v="2"/>
    <s v="1920x1080"/>
    <x v="0"/>
    <x v="0"/>
    <n v="80224"/>
    <s v="16_80-85"/>
    <s v="8_80-90"/>
    <x v="5"/>
    <x v="4"/>
    <s v="Q2`21"/>
    <n v="8102624"/>
    <n v="109792"/>
  </r>
  <r>
    <n v="56"/>
    <x v="2"/>
    <s v="Zenbook UX425J"/>
    <x v="2"/>
    <x v="0"/>
    <x v="1"/>
    <x v="5"/>
    <s v="Int"/>
    <x v="2"/>
    <s v="1920x1080"/>
    <x v="0"/>
    <x v="0"/>
    <n v="82179"/>
    <s v="16_80-85"/>
    <s v="8_80-90"/>
    <x v="5"/>
    <x v="4"/>
    <s v="Q2`21"/>
    <n v="4602024"/>
    <n v="62358"/>
  </r>
  <r>
    <n v="212"/>
    <x v="2"/>
    <s v="Zenbook UX434F"/>
    <x v="2"/>
    <x v="0"/>
    <x v="1"/>
    <x v="11"/>
    <s v="MX250"/>
    <x v="2"/>
    <s v="1920x1080"/>
    <x v="0"/>
    <x v="0"/>
    <n v="87210"/>
    <s v="17_85-90"/>
    <s v="8_80-90"/>
    <x v="5"/>
    <x v="4"/>
    <s v="Q2`21"/>
    <n v="18488520"/>
    <n v="250522"/>
  </r>
  <r>
    <n v="311"/>
    <x v="2"/>
    <s v="Zenbook UX435E"/>
    <x v="2"/>
    <x v="0"/>
    <x v="1"/>
    <x v="6"/>
    <s v="Int"/>
    <x v="2"/>
    <s v="1920x1080"/>
    <x v="0"/>
    <x v="0"/>
    <n v="100771"/>
    <s v="20_100-105"/>
    <s v="10_100-110"/>
    <x v="5"/>
    <x v="4"/>
    <s v="Q2`21"/>
    <n v="31339781"/>
    <n v="424658"/>
  </r>
  <r>
    <n v="41"/>
    <x v="2"/>
    <s v="Zephyrus Duo GX551Q"/>
    <x v="3"/>
    <x v="0"/>
    <x v="0"/>
    <x v="22"/>
    <s v="RTX3080"/>
    <x v="0"/>
    <s v="1920x1080+ScreenPad"/>
    <x v="1"/>
    <x v="0"/>
    <n v="275658"/>
    <s v="55_275-280"/>
    <s v="27_270-280"/>
    <x v="5"/>
    <x v="4"/>
    <s v="Q2`21"/>
    <n v="11301978"/>
    <n v="153143"/>
  </r>
  <r>
    <n v="201"/>
    <x v="2"/>
    <s v="Zephyrus GA401Q"/>
    <x v="2"/>
    <x v="0"/>
    <x v="0"/>
    <x v="22"/>
    <s v="RTX3060"/>
    <x v="2"/>
    <s v="1920x1080/2560x1440"/>
    <x v="0"/>
    <x v="0"/>
    <n v="147329"/>
    <s v="29_145-150"/>
    <s v="14_140-150"/>
    <x v="5"/>
    <x v="4"/>
    <s v="Q2`21"/>
    <n v="29613129"/>
    <n v="401262"/>
  </r>
  <r>
    <n v="387"/>
    <x v="2"/>
    <s v="Zephyrus GA503Q"/>
    <x v="3"/>
    <x v="0"/>
    <x v="0"/>
    <x v="22"/>
    <s v="RTX3060/RTX3070/RTX3080"/>
    <x v="0"/>
    <s v="1920x1080/2160x1440"/>
    <x v="0"/>
    <x v="0"/>
    <n v="200572"/>
    <s v="40_200-205"/>
    <s v="20_200-210"/>
    <x v="5"/>
    <x v="4"/>
    <s v="Q2`21"/>
    <n v="77621364"/>
    <n v="1051780"/>
  </r>
  <r>
    <n v="6"/>
    <x v="3"/>
    <s v="Alienware m15 R3"/>
    <x v="3"/>
    <x v="0"/>
    <x v="1"/>
    <x v="10"/>
    <s v="RTX2060/RTX2070/RTX2080"/>
    <x v="0"/>
    <s v="1920x1080/3840x2160"/>
    <x v="0"/>
    <x v="0"/>
    <n v="215626"/>
    <s v="43_215-220"/>
    <s v="21_210-220"/>
    <x v="5"/>
    <x v="4"/>
    <s v="Q2`21"/>
    <n v="1293756"/>
    <n v="17531"/>
  </r>
  <r>
    <n v="74"/>
    <x v="3"/>
    <s v="Alienware m15 R4"/>
    <x v="3"/>
    <x v="0"/>
    <x v="1"/>
    <x v="10"/>
    <s v="RTX2070/RTX2080"/>
    <x v="0"/>
    <s v="1920x1080/3840x2160"/>
    <x v="0"/>
    <x v="0"/>
    <n v="234080"/>
    <s v="46_230-235"/>
    <s v="23_230-240"/>
    <x v="5"/>
    <x v="4"/>
    <s v="Q2`21"/>
    <n v="17321920"/>
    <n v="234714"/>
  </r>
  <r>
    <n v="198"/>
    <x v="3"/>
    <s v="Inspiron 3501"/>
    <x v="0"/>
    <x v="0"/>
    <x v="1"/>
    <x v="5"/>
    <s v="Int"/>
    <x v="0"/>
    <s v="1920x1080"/>
    <x v="0"/>
    <x v="0"/>
    <n v="39500"/>
    <s v="7_35-40"/>
    <s v="3_30-40"/>
    <x v="3"/>
    <x v="4"/>
    <s v="Q2`21"/>
    <n v="7821000"/>
    <n v="105976"/>
  </r>
  <r>
    <n v="13"/>
    <x v="3"/>
    <s v="Inspiron 3583"/>
    <x v="1"/>
    <x v="0"/>
    <x v="1"/>
    <x v="4"/>
    <s v="Int/520"/>
    <x v="0"/>
    <s v="1920x1080"/>
    <x v="0"/>
    <x v="0"/>
    <n v="31940"/>
    <s v="6_30-35"/>
    <s v="3_30-40"/>
    <x v="3"/>
    <x v="4"/>
    <s v="Q2`21"/>
    <n v="415220"/>
    <n v="5626"/>
  </r>
  <r>
    <n v="118"/>
    <x v="3"/>
    <s v="Inspiron 3793"/>
    <x v="1"/>
    <x v="0"/>
    <x v="1"/>
    <x v="5"/>
    <s v="Int/MX230/MX250"/>
    <x v="1"/>
    <s v="1920x1080"/>
    <x v="0"/>
    <x v="0"/>
    <n v="63291"/>
    <s v="12_60-65"/>
    <s v="6_60-70"/>
    <x v="4"/>
    <x v="4"/>
    <s v="Q2`21"/>
    <n v="7468338"/>
    <n v="101197"/>
  </r>
  <r>
    <n v="70"/>
    <x v="3"/>
    <s v="Inspiron 7400"/>
    <x v="2"/>
    <x v="0"/>
    <x v="1"/>
    <x v="6"/>
    <s v="Int/MX350"/>
    <x v="2"/>
    <s v="2560x1600"/>
    <x v="0"/>
    <x v="0"/>
    <n v="98215"/>
    <s v="19_95-100"/>
    <s v="9_90-100"/>
    <x v="5"/>
    <x v="4"/>
    <s v="Q2`21"/>
    <n v="6875050"/>
    <n v="93158"/>
  </r>
  <r>
    <n v="2911"/>
    <x v="3"/>
    <s v="Inspiron G3 15-3500"/>
    <x v="3"/>
    <x v="0"/>
    <x v="1"/>
    <x v="10"/>
    <s v="GTX1650/GTX1650/RTX2060"/>
    <x v="0"/>
    <s v="1920x1080"/>
    <x v="0"/>
    <x v="0"/>
    <n v="73686"/>
    <s v="14_70-75"/>
    <s v="7_70-80"/>
    <x v="6"/>
    <x v="4"/>
    <s v="Q2`21"/>
    <n v="214499946"/>
    <n v="2906503"/>
  </r>
  <r>
    <n v="3"/>
    <x v="3"/>
    <s v="Inspiron G3 15-3590"/>
    <x v="3"/>
    <x v="0"/>
    <x v="1"/>
    <x v="9"/>
    <s v="GTX1650/GTX1660"/>
    <x v="0"/>
    <s v="1920x1080"/>
    <x v="0"/>
    <x v="0"/>
    <n v="78648"/>
    <s v="15_75-80"/>
    <s v="7_70-80"/>
    <x v="6"/>
    <x v="4"/>
    <s v="Q2`21"/>
    <n v="235944"/>
    <n v="3197"/>
  </r>
  <r>
    <n v="308"/>
    <x v="3"/>
    <s v="Inspiron G5 15-5500"/>
    <x v="3"/>
    <x v="0"/>
    <x v="1"/>
    <x v="10"/>
    <s v="GTX1650/RTX2060/RTX2070"/>
    <x v="0"/>
    <s v="1920x1080"/>
    <x v="0"/>
    <x v="0"/>
    <n v="99158"/>
    <s v="19_95-100"/>
    <s v="9_90-100"/>
    <x v="5"/>
    <x v="4"/>
    <s v="Q2`21"/>
    <n v="30540664"/>
    <n v="413830"/>
  </r>
  <r>
    <n v="29"/>
    <x v="3"/>
    <s v="Inspiron G5 15-5505"/>
    <x v="3"/>
    <x v="0"/>
    <x v="0"/>
    <x v="8"/>
    <s v="RX 5600M"/>
    <x v="0"/>
    <s v="1920x1080"/>
    <x v="0"/>
    <x v="0"/>
    <n v="109192"/>
    <s v="21_105-110"/>
    <s v="10_100-110"/>
    <x v="5"/>
    <x v="4"/>
    <s v="Q2`21"/>
    <n v="3166568"/>
    <n v="42907"/>
  </r>
  <r>
    <n v="6"/>
    <x v="3"/>
    <s v="Inspiron G5 15-5590"/>
    <x v="3"/>
    <x v="0"/>
    <x v="1"/>
    <x v="9"/>
    <s v="GTX1660/RTX2060/RTX2070"/>
    <x v="0"/>
    <s v="1920x1080"/>
    <x v="0"/>
    <x v="0"/>
    <n v="100022"/>
    <s v="20_100-105"/>
    <s v="10_100-110"/>
    <x v="5"/>
    <x v="4"/>
    <s v="Q2`21"/>
    <n v="600132"/>
    <n v="8132"/>
  </r>
  <r>
    <n v="208"/>
    <x v="3"/>
    <s v="Inspiron G7 17-7700"/>
    <x v="3"/>
    <x v="0"/>
    <x v="1"/>
    <x v="10"/>
    <s v="GTX1660/RTX2060/RTX2070"/>
    <x v="1"/>
    <s v="1920x1080"/>
    <x v="0"/>
    <x v="0"/>
    <n v="133713"/>
    <s v="26_130-135"/>
    <s v="13_130-140"/>
    <x v="5"/>
    <x v="4"/>
    <s v="Q2`21"/>
    <n v="27812304"/>
    <n v="376860"/>
  </r>
  <r>
    <n v="6"/>
    <x v="3"/>
    <s v="Latitude 3190"/>
    <x v="4"/>
    <x v="1"/>
    <x v="1"/>
    <x v="2"/>
    <s v="Int"/>
    <x v="4"/>
    <s v="1366x768"/>
    <x v="1"/>
    <x v="1"/>
    <n v="29990"/>
    <s v="5_25-30"/>
    <s v="2_20-30"/>
    <x v="0"/>
    <x v="4"/>
    <s v="Q2`21"/>
    <n v="179940"/>
    <n v="2438"/>
  </r>
  <r>
    <n v="61"/>
    <x v="3"/>
    <s v="Latitude 3301"/>
    <x v="2"/>
    <x v="1"/>
    <x v="1"/>
    <x v="4"/>
    <s v="Int"/>
    <x v="3"/>
    <s v="1920x1080"/>
    <x v="0"/>
    <x v="0"/>
    <n v="70595"/>
    <s v="14_70-75"/>
    <s v="7_70-80"/>
    <x v="6"/>
    <x v="4"/>
    <s v="Q2`21"/>
    <n v="4306295"/>
    <n v="58351"/>
  </r>
  <r>
    <n v="15"/>
    <x v="3"/>
    <s v="Latitude 3400"/>
    <x v="2"/>
    <x v="1"/>
    <x v="1"/>
    <x v="4"/>
    <s v="Int"/>
    <x v="2"/>
    <s v="1920x1080"/>
    <x v="0"/>
    <x v="0"/>
    <n v="56376"/>
    <s v="11_55-60"/>
    <s v="5_50-60"/>
    <x v="2"/>
    <x v="4"/>
    <s v="Q2`21"/>
    <n v="845640"/>
    <n v="11459"/>
  </r>
  <r>
    <n v="3438"/>
    <x v="3"/>
    <s v="Latitude 3410"/>
    <x v="2"/>
    <x v="1"/>
    <x v="1"/>
    <x v="11"/>
    <s v="Int"/>
    <x v="2"/>
    <s v="1920x1080"/>
    <x v="0"/>
    <x v="0"/>
    <n v="60301"/>
    <s v="12_60-65"/>
    <s v="6_60-70"/>
    <x v="4"/>
    <x v="4"/>
    <s v="Q2`21"/>
    <n v="207314838"/>
    <n v="2809144"/>
  </r>
  <r>
    <n v="389"/>
    <x v="3"/>
    <s v="Latitude 3510"/>
    <x v="1"/>
    <x v="1"/>
    <x v="1"/>
    <x v="11"/>
    <s v="Int/RX640"/>
    <x v="0"/>
    <s v="1920x1080"/>
    <x v="0"/>
    <x v="0"/>
    <n v="63196"/>
    <s v="12_60-65"/>
    <s v="6_60-70"/>
    <x v="4"/>
    <x v="4"/>
    <s v="Q2`21"/>
    <n v="24583244"/>
    <n v="333106"/>
  </r>
  <r>
    <n v="189"/>
    <x v="3"/>
    <s v="Latitude 5310"/>
    <x v="2"/>
    <x v="1"/>
    <x v="1"/>
    <x v="11"/>
    <s v="Int"/>
    <x v="3"/>
    <s v="1920x1080"/>
    <x v="0"/>
    <x v="0"/>
    <n v="85699"/>
    <s v="17_85-90"/>
    <s v="8_80-90"/>
    <x v="5"/>
    <x v="4"/>
    <s v="Q2`21"/>
    <n v="16197111"/>
    <n v="219473"/>
  </r>
  <r>
    <n v="32"/>
    <x v="3"/>
    <s v="Latitude 5320"/>
    <x v="2"/>
    <x v="1"/>
    <x v="1"/>
    <x v="6"/>
    <s v="Int"/>
    <x v="3"/>
    <s v="1920x1080"/>
    <x v="0"/>
    <x v="0"/>
    <n v="84301"/>
    <s v="16_80-85"/>
    <s v="8_80-90"/>
    <x v="5"/>
    <x v="4"/>
    <s v="Q2`21"/>
    <n v="2697632"/>
    <n v="36553"/>
  </r>
  <r>
    <n v="742"/>
    <x v="3"/>
    <s v="Latitude 5410"/>
    <x v="2"/>
    <x v="1"/>
    <x v="1"/>
    <x v="11"/>
    <s v="Int"/>
    <x v="2"/>
    <s v="1920x1080"/>
    <x v="0"/>
    <x v="0"/>
    <n v="83766"/>
    <s v="16_80-85"/>
    <s v="8_80-90"/>
    <x v="5"/>
    <x v="4"/>
    <s v="Q2`21"/>
    <n v="62154372"/>
    <n v="842200"/>
  </r>
  <r>
    <n v="187"/>
    <x v="3"/>
    <s v="Latitude 5411"/>
    <x v="2"/>
    <x v="1"/>
    <x v="1"/>
    <x v="10"/>
    <s v="Int/MX250"/>
    <x v="2"/>
    <s v="1920x1080"/>
    <x v="0"/>
    <x v="0"/>
    <n v="92476"/>
    <s v="18_90-95"/>
    <s v="9_90-100"/>
    <x v="5"/>
    <x v="4"/>
    <s v="Q2`21"/>
    <n v="17293012"/>
    <n v="234323"/>
  </r>
  <r>
    <n v="138"/>
    <x v="3"/>
    <s v="Latitude 5420"/>
    <x v="2"/>
    <x v="1"/>
    <x v="1"/>
    <x v="6"/>
    <s v="Int"/>
    <x v="2"/>
    <s v="1920x1080"/>
    <x v="0"/>
    <x v="0"/>
    <n v="90767"/>
    <s v="18_90-95"/>
    <s v="9_90-100"/>
    <x v="5"/>
    <x v="4"/>
    <s v="Q2`21"/>
    <n v="12525846"/>
    <n v="169727"/>
  </r>
  <r>
    <n v="11"/>
    <x v="3"/>
    <s v="Latitude 5420 Rugged"/>
    <x v="2"/>
    <x v="1"/>
    <x v="1"/>
    <x v="15"/>
    <s v="Int"/>
    <x v="2"/>
    <s v="1920x1080"/>
    <x v="0"/>
    <x v="0"/>
    <n v="175699"/>
    <s v="35_175-180"/>
    <s v="17_170-180"/>
    <x v="5"/>
    <x v="4"/>
    <s v="Q2`21"/>
    <n v="1932689"/>
    <n v="26188"/>
  </r>
  <r>
    <n v="109"/>
    <x v="3"/>
    <s v="Latitude 5510"/>
    <x v="0"/>
    <x v="1"/>
    <x v="1"/>
    <x v="11"/>
    <s v="Int"/>
    <x v="0"/>
    <s v="1920x1080"/>
    <x v="0"/>
    <x v="0"/>
    <n v="84740"/>
    <s v="16_80-85"/>
    <s v="8_80-90"/>
    <x v="5"/>
    <x v="4"/>
    <s v="Q2`21"/>
    <n v="9236660"/>
    <n v="125158"/>
  </r>
  <r>
    <n v="345"/>
    <x v="3"/>
    <s v="Latitude 5511"/>
    <x v="0"/>
    <x v="1"/>
    <x v="1"/>
    <x v="11"/>
    <s v="Int"/>
    <x v="0"/>
    <s v="1920x1080"/>
    <x v="0"/>
    <x v="0"/>
    <n v="85900"/>
    <s v="17_85-90"/>
    <s v="8_80-90"/>
    <x v="5"/>
    <x v="4"/>
    <s v="Q2`21"/>
    <n v="29635500"/>
    <n v="401565"/>
  </r>
  <r>
    <n v="96"/>
    <x v="3"/>
    <s v="Latitude 5520"/>
    <x v="1"/>
    <x v="1"/>
    <x v="1"/>
    <x v="6"/>
    <s v="MX450"/>
    <x v="0"/>
    <s v="1920x1080"/>
    <x v="0"/>
    <x v="0"/>
    <n v="81318"/>
    <s v="16_80-85"/>
    <s v="8_80-90"/>
    <x v="5"/>
    <x v="4"/>
    <s v="Q2`21"/>
    <n v="7806528"/>
    <n v="105780"/>
  </r>
  <r>
    <n v="67"/>
    <x v="3"/>
    <s v="Latitude 7310"/>
    <x v="2"/>
    <x v="1"/>
    <x v="1"/>
    <x v="11"/>
    <s v="Int"/>
    <x v="3"/>
    <s v="1920x1080"/>
    <x v="0"/>
    <x v="0"/>
    <n v="104138"/>
    <s v="20_100-105"/>
    <s v="10_100-110"/>
    <x v="5"/>
    <x v="4"/>
    <s v="Q2`21"/>
    <n v="6977246"/>
    <n v="94543"/>
  </r>
  <r>
    <n v="43"/>
    <x v="3"/>
    <s v="Latitude 7320"/>
    <x v="2"/>
    <x v="1"/>
    <x v="1"/>
    <x v="6"/>
    <s v="Int"/>
    <x v="3"/>
    <s v="1920x1080"/>
    <x v="0"/>
    <x v="0"/>
    <n v="100378"/>
    <s v="20_100-105"/>
    <s v="10_100-110"/>
    <x v="5"/>
    <x v="4"/>
    <s v="Q2`21"/>
    <n v="4316254"/>
    <n v="58486"/>
  </r>
  <r>
    <n v="3"/>
    <x v="3"/>
    <s v="Latitude 7400"/>
    <x v="2"/>
    <x v="1"/>
    <x v="1"/>
    <x v="4"/>
    <s v="Int"/>
    <x v="2"/>
    <s v="1920x1080"/>
    <x v="0"/>
    <x v="0"/>
    <n v="95618"/>
    <s v="19_95-100"/>
    <s v="9_90-100"/>
    <x v="5"/>
    <x v="4"/>
    <s v="Q2`21"/>
    <n v="286854"/>
    <n v="3887"/>
  </r>
  <r>
    <n v="70"/>
    <x v="3"/>
    <s v="Latitude 7410"/>
    <x v="2"/>
    <x v="1"/>
    <x v="1"/>
    <x v="11"/>
    <s v="Int"/>
    <x v="2"/>
    <s v="1920x1080/3840x2160"/>
    <x v="0"/>
    <x v="0"/>
    <n v="105419"/>
    <s v="21_105-110"/>
    <s v="10_100-110"/>
    <x v="5"/>
    <x v="4"/>
    <s v="Q2`21"/>
    <n v="7379330"/>
    <n v="99991"/>
  </r>
  <r>
    <n v="138"/>
    <x v="3"/>
    <s v="Latitude 7420"/>
    <x v="2"/>
    <x v="1"/>
    <x v="1"/>
    <x v="6"/>
    <s v="Int"/>
    <x v="2"/>
    <s v="1920x1080"/>
    <x v="0"/>
    <x v="0"/>
    <n v="92205"/>
    <s v="18_90-95"/>
    <s v="9_90-100"/>
    <x v="5"/>
    <x v="4"/>
    <s v="Q2`21"/>
    <n v="12724290"/>
    <n v="172416"/>
  </r>
  <r>
    <n v="3"/>
    <x v="3"/>
    <s v="Latitude 7424 Rugged"/>
    <x v="2"/>
    <x v="1"/>
    <x v="1"/>
    <x v="15"/>
    <s v="Int"/>
    <x v="2"/>
    <s v="1920x1080"/>
    <x v="1"/>
    <x v="0"/>
    <n v="314000"/>
    <s v="62_310-315"/>
    <s v="31_310-320"/>
    <x v="5"/>
    <x v="4"/>
    <s v="Q2`21"/>
    <n v="942000"/>
    <n v="12764"/>
  </r>
  <r>
    <n v="45"/>
    <x v="3"/>
    <s v="Latitude 7520"/>
    <x v="0"/>
    <x v="1"/>
    <x v="1"/>
    <x v="6"/>
    <s v="Int"/>
    <x v="0"/>
    <s v="1920x1080"/>
    <x v="0"/>
    <x v="0"/>
    <n v="93379"/>
    <s v="18_90-95"/>
    <s v="9_90-100"/>
    <x v="5"/>
    <x v="4"/>
    <s v="Q2`21"/>
    <n v="4202055"/>
    <n v="56938"/>
  </r>
  <r>
    <n v="3"/>
    <x v="3"/>
    <s v="Precision 3560"/>
    <x v="5"/>
    <x v="1"/>
    <x v="1"/>
    <x v="6"/>
    <s v="Int"/>
    <x v="0"/>
    <s v="1920x1080"/>
    <x v="0"/>
    <x v="0"/>
    <n v="123079"/>
    <s v="24_120-125"/>
    <s v="12_120-130"/>
    <x v="5"/>
    <x v="4"/>
    <s v="Q2`21"/>
    <n v="369237"/>
    <n v="5003"/>
  </r>
  <r>
    <n v="38"/>
    <x v="3"/>
    <s v="Precision 5550"/>
    <x v="5"/>
    <x v="1"/>
    <x v="1"/>
    <x v="10"/>
    <s v="Quadro T1000/T2000"/>
    <x v="0"/>
    <s v="1920x1280"/>
    <x v="0"/>
    <x v="0"/>
    <n v="208496"/>
    <s v="41_205-210"/>
    <s v="20_200-210"/>
    <x v="5"/>
    <x v="4"/>
    <s v="Q2`21"/>
    <n v="7922848"/>
    <n v="107356"/>
  </r>
  <r>
    <n v="18"/>
    <x v="3"/>
    <s v="Precision 5750"/>
    <x v="5"/>
    <x v="1"/>
    <x v="1"/>
    <x v="10"/>
    <s v="Quadro RTX3000"/>
    <x v="0"/>
    <s v="1920x1280/3840x2400"/>
    <x v="0"/>
    <x v="0"/>
    <n v="260976"/>
    <s v="52_260-265"/>
    <s v="26_260-270"/>
    <x v="5"/>
    <x v="4"/>
    <s v="Q2`21"/>
    <n v="4697568"/>
    <n v="63653"/>
  </r>
  <r>
    <n v="8"/>
    <x v="3"/>
    <s v="Precision 7550"/>
    <x v="5"/>
    <x v="1"/>
    <x v="1"/>
    <x v="10"/>
    <s v="Quadro RTX4000/RTX5000"/>
    <x v="0"/>
    <s v="1920x1080/3840x2160"/>
    <x v="0"/>
    <x v="0"/>
    <n v="242584"/>
    <s v="48_240-245"/>
    <s v="24_240-250"/>
    <x v="5"/>
    <x v="4"/>
    <s v="Q2`21"/>
    <n v="1940672"/>
    <n v="26296"/>
  </r>
  <r>
    <n v="14"/>
    <x v="3"/>
    <s v="Precision 7750"/>
    <x v="5"/>
    <x v="1"/>
    <x v="1"/>
    <x v="10"/>
    <s v="RTX3000/RTX4000"/>
    <x v="1"/>
    <s v="3840x2160"/>
    <x v="0"/>
    <x v="0"/>
    <n v="261598"/>
    <s v="52_260-265"/>
    <s v="26_260-270"/>
    <x v="5"/>
    <x v="4"/>
    <s v="Q2`21"/>
    <n v="3662372"/>
    <n v="49626"/>
  </r>
  <r>
    <n v="391"/>
    <x v="3"/>
    <s v="Vostro 3400"/>
    <x v="2"/>
    <x v="1"/>
    <x v="1"/>
    <x v="6"/>
    <s v="Int"/>
    <x v="2"/>
    <s v="1920x1080"/>
    <x v="0"/>
    <x v="0"/>
    <n v="52154"/>
    <s v="10_50-55"/>
    <s v="5_50-60"/>
    <x v="2"/>
    <x v="4"/>
    <s v="Q2`21"/>
    <n v="20392214"/>
    <n v="276317"/>
  </r>
  <r>
    <n v="167"/>
    <x v="3"/>
    <s v="Vostro 3401"/>
    <x v="2"/>
    <x v="1"/>
    <x v="1"/>
    <x v="5"/>
    <s v="Int"/>
    <x v="2"/>
    <s v="1920x1080"/>
    <x v="0"/>
    <x v="0"/>
    <n v="42842"/>
    <s v="8_40-45"/>
    <s v="4_40-50"/>
    <x v="1"/>
    <x v="4"/>
    <s v="Q2`21"/>
    <n v="7154614"/>
    <n v="96946"/>
  </r>
  <r>
    <n v="1073"/>
    <x v="3"/>
    <s v="Vostro 3500"/>
    <x v="1"/>
    <x v="1"/>
    <x v="1"/>
    <x v="6"/>
    <s v="Int/MX330"/>
    <x v="0"/>
    <s v="1920x1080"/>
    <x v="0"/>
    <x v="0"/>
    <n v="57275"/>
    <s v="11_55-60"/>
    <s v="5_50-60"/>
    <x v="2"/>
    <x v="4"/>
    <s v="Q2`21"/>
    <n v="61456075"/>
    <n v="832738"/>
  </r>
  <r>
    <n v="117"/>
    <x v="3"/>
    <s v="Vostro 3501"/>
    <x v="0"/>
    <x v="1"/>
    <x v="1"/>
    <x v="5"/>
    <s v="Int"/>
    <x v="0"/>
    <s v="1920x1080"/>
    <x v="0"/>
    <x v="0"/>
    <n v="44312"/>
    <s v="8_40-45"/>
    <s v="4_40-50"/>
    <x v="1"/>
    <x v="4"/>
    <s v="Q2`21"/>
    <n v="5184504"/>
    <n v="70251"/>
  </r>
  <r>
    <n v="64"/>
    <x v="3"/>
    <s v="Vostro 5301"/>
    <x v="2"/>
    <x v="1"/>
    <x v="1"/>
    <x v="6"/>
    <s v="Int"/>
    <x v="3"/>
    <s v="1920x1080"/>
    <x v="0"/>
    <x v="0"/>
    <n v="69307"/>
    <s v="13_65-70"/>
    <s v="6_60-70"/>
    <x v="4"/>
    <x v="4"/>
    <s v="Q2`21"/>
    <n v="4435648"/>
    <n v="60104"/>
  </r>
  <r>
    <n v="15"/>
    <x v="3"/>
    <s v="Vostro 5401"/>
    <x v="2"/>
    <x v="1"/>
    <x v="1"/>
    <x v="5"/>
    <s v="Int"/>
    <x v="2"/>
    <s v="1920x1080"/>
    <x v="0"/>
    <x v="0"/>
    <n v="62384"/>
    <s v="12_60-65"/>
    <s v="6_60-70"/>
    <x v="4"/>
    <x v="4"/>
    <s v="Q2`21"/>
    <n v="935760"/>
    <n v="12680"/>
  </r>
  <r>
    <n v="488"/>
    <x v="3"/>
    <s v="Vostro 5402"/>
    <x v="2"/>
    <x v="1"/>
    <x v="1"/>
    <x v="6"/>
    <s v="Int/MX330"/>
    <x v="2"/>
    <s v="1920x1080"/>
    <x v="0"/>
    <x v="0"/>
    <n v="69920"/>
    <s v="13_65-70"/>
    <s v="6_60-70"/>
    <x v="4"/>
    <x v="4"/>
    <s v="Q2`21"/>
    <n v="34120960"/>
    <n v="462344"/>
  </r>
  <r>
    <n v="649"/>
    <x v="3"/>
    <s v="Vostro 5502"/>
    <x v="1"/>
    <x v="1"/>
    <x v="1"/>
    <x v="6"/>
    <s v="Int / MX350"/>
    <x v="0"/>
    <s v="1920x1080"/>
    <x v="0"/>
    <x v="0"/>
    <n v="68824"/>
    <s v="13_65-70"/>
    <s v="6_60-70"/>
    <x v="4"/>
    <x v="4"/>
    <s v="Q2`21"/>
    <n v="44666776"/>
    <n v="605241"/>
  </r>
  <r>
    <n v="167"/>
    <x v="3"/>
    <s v="Vostro 7500"/>
    <x v="3"/>
    <x v="1"/>
    <x v="1"/>
    <x v="10"/>
    <s v="GTX1650"/>
    <x v="0"/>
    <s v="1920x1080"/>
    <x v="0"/>
    <x v="0"/>
    <n v="103021"/>
    <s v="20_100-105"/>
    <s v="10_100-110"/>
    <x v="5"/>
    <x v="4"/>
    <s v="Q2`21"/>
    <n v="17204507"/>
    <n v="233123"/>
  </r>
  <r>
    <n v="10"/>
    <x v="3"/>
    <s v="XPS 13 7390"/>
    <x v="2"/>
    <x v="0"/>
    <x v="1"/>
    <x v="11"/>
    <s v="Int"/>
    <x v="3"/>
    <s v="1920x1080/3840x2160"/>
    <x v="1"/>
    <x v="0"/>
    <n v="125808"/>
    <s v="25_125-130"/>
    <s v="12_120-130"/>
    <x v="5"/>
    <x v="4"/>
    <s v="Q2`21"/>
    <n v="1258080"/>
    <n v="17047"/>
  </r>
  <r>
    <n v="13"/>
    <x v="3"/>
    <s v="XPS 13 7390 2-in-1"/>
    <x v="2"/>
    <x v="0"/>
    <x v="1"/>
    <x v="5"/>
    <s v="Int"/>
    <x v="3"/>
    <s v="1920x1080/1920x1200/3840x2160/3840x2400"/>
    <x v="1"/>
    <x v="0"/>
    <n v="127420"/>
    <s v="25_125-130"/>
    <s v="12_120-130"/>
    <x v="5"/>
    <x v="4"/>
    <s v="Q2`21"/>
    <n v="1656460"/>
    <n v="22445"/>
  </r>
  <r>
    <n v="32"/>
    <x v="3"/>
    <s v="XPS 13 9305"/>
    <x v="2"/>
    <x v="0"/>
    <x v="1"/>
    <x v="6"/>
    <s v="Int"/>
    <x v="3"/>
    <s v="1920x1080/1920x1200/3840x2400"/>
    <x v="0"/>
    <x v="0"/>
    <n v="115720"/>
    <s v="23_115-120"/>
    <s v="11_110-120"/>
    <x v="5"/>
    <x v="4"/>
    <s v="Q2`21"/>
    <n v="3703040"/>
    <n v="50177"/>
  </r>
  <r>
    <n v="64"/>
    <x v="3"/>
    <s v="XPS 13 9310"/>
    <x v="2"/>
    <x v="0"/>
    <x v="1"/>
    <x v="6"/>
    <s v="Int"/>
    <x v="3"/>
    <s v="1920x1080/1920x1200/3840x2400"/>
    <x v="0"/>
    <x v="0"/>
    <n v="149797"/>
    <s v="29_145-150"/>
    <s v="14_140-150"/>
    <x v="5"/>
    <x v="4"/>
    <s v="Q2`21"/>
    <n v="9587008"/>
    <n v="129905"/>
  </r>
  <r>
    <n v="35"/>
    <x v="3"/>
    <s v="XPS 13 9310 2-in-1"/>
    <x v="2"/>
    <x v="0"/>
    <x v="1"/>
    <x v="6"/>
    <s v="Int"/>
    <x v="3"/>
    <s v="1920x1200/3840x2400"/>
    <x v="1"/>
    <x v="0"/>
    <n v="159266"/>
    <s v="31_155-160"/>
    <s v="15_150-160"/>
    <x v="5"/>
    <x v="4"/>
    <s v="Q2`21"/>
    <n v="5574310"/>
    <n v="75533"/>
  </r>
  <r>
    <n v="92"/>
    <x v="3"/>
    <s v="XPS 15 9500"/>
    <x v="3"/>
    <x v="0"/>
    <x v="1"/>
    <x v="10"/>
    <s v="GTX1650"/>
    <x v="0"/>
    <s v="1920x1080/3840x2400"/>
    <x v="1"/>
    <x v="0"/>
    <n v="178858"/>
    <s v="35_175-180"/>
    <s v="17_170-180"/>
    <x v="5"/>
    <x v="4"/>
    <s v="Q2`21"/>
    <n v="16454936"/>
    <n v="222967"/>
  </r>
  <r>
    <n v="61"/>
    <x v="3"/>
    <s v="XPS 17 9700"/>
    <x v="3"/>
    <x v="0"/>
    <x v="1"/>
    <x v="10"/>
    <s v="RTX2060"/>
    <x v="0"/>
    <s v="3840x2400"/>
    <x v="0"/>
    <x v="0"/>
    <n v="240615"/>
    <s v="48_240-245"/>
    <s v="24_240-250"/>
    <x v="5"/>
    <x v="4"/>
    <s v="Q2`21"/>
    <n v="14677515"/>
    <n v="198882"/>
  </r>
  <r>
    <n v="290"/>
    <x v="4"/>
    <s v="340S G7"/>
    <x v="2"/>
    <x v="1"/>
    <x v="1"/>
    <x v="5"/>
    <s v="Int"/>
    <x v="2"/>
    <s v="1920x1080"/>
    <x v="0"/>
    <x v="0"/>
    <n v="59187"/>
    <s v="11_55-60"/>
    <s v="5_50-60"/>
    <x v="2"/>
    <x v="4"/>
    <s v="Q2`21"/>
    <n v="17164230"/>
    <n v="232578"/>
  </r>
  <r>
    <n v="5"/>
    <x v="4"/>
    <s v="Chromebook 14 G6"/>
    <x v="2"/>
    <x v="0"/>
    <x v="1"/>
    <x v="2"/>
    <s v="Int"/>
    <x v="2"/>
    <s v="1920x1080"/>
    <x v="0"/>
    <x v="1"/>
    <n v="26490"/>
    <s v="5_25-30"/>
    <s v="2_20-30"/>
    <x v="0"/>
    <x v="4"/>
    <s v="Q2`21"/>
    <n v="132450"/>
    <n v="1795"/>
  </r>
  <r>
    <n v="81"/>
    <x v="4"/>
    <s v="Elite Dragonfly G2"/>
    <x v="2"/>
    <x v="1"/>
    <x v="1"/>
    <x v="6"/>
    <s v="Int"/>
    <x v="3"/>
    <s v="1920x1080/3840x2160"/>
    <x v="1"/>
    <x v="0"/>
    <n v="153990"/>
    <s v="30_150-155"/>
    <s v="15_150-160"/>
    <x v="5"/>
    <x v="4"/>
    <s v="Q2`21"/>
    <n v="12473190"/>
    <n v="169013"/>
  </r>
  <r>
    <n v="14"/>
    <x v="4"/>
    <s v="Elite Dragonfly x360 13"/>
    <x v="2"/>
    <x v="1"/>
    <x v="1"/>
    <x v="4"/>
    <s v="Int"/>
    <x v="3"/>
    <s v="1920x1080"/>
    <x v="1"/>
    <x v="0"/>
    <n v="157500"/>
    <s v="31_155-160"/>
    <s v="15_150-160"/>
    <x v="5"/>
    <x v="4"/>
    <s v="Q2`21"/>
    <n v="2205000"/>
    <n v="29878"/>
  </r>
  <r>
    <n v="7"/>
    <x v="4"/>
    <s v="Elitebook 735 G6"/>
    <x v="2"/>
    <x v="1"/>
    <x v="0"/>
    <x v="1"/>
    <s v="Int"/>
    <x v="3"/>
    <s v="1920x1080"/>
    <x v="0"/>
    <x v="0"/>
    <n v="87363"/>
    <s v="17_85-90"/>
    <s v="8_80-90"/>
    <x v="5"/>
    <x v="4"/>
    <s v="Q2`21"/>
    <n v="611541"/>
    <n v="8286"/>
  </r>
  <r>
    <n v="2"/>
    <x v="4"/>
    <s v="EliteBook 830 G6"/>
    <x v="2"/>
    <x v="1"/>
    <x v="1"/>
    <x v="4"/>
    <s v="Int"/>
    <x v="3"/>
    <s v="1920x1080"/>
    <x v="0"/>
    <x v="0"/>
    <n v="103990"/>
    <s v="20_100-105"/>
    <s v="10_100-110"/>
    <x v="5"/>
    <x v="4"/>
    <s v="Q2`21"/>
    <n v="207980"/>
    <n v="2818"/>
  </r>
  <r>
    <n v="189"/>
    <x v="4"/>
    <s v="EliteBook 830 G7"/>
    <x v="2"/>
    <x v="1"/>
    <x v="1"/>
    <x v="11"/>
    <s v="Int"/>
    <x v="3"/>
    <s v="1920x1080"/>
    <x v="0"/>
    <x v="0"/>
    <n v="110999"/>
    <s v="22_110-115"/>
    <s v="11_110-120"/>
    <x v="5"/>
    <x v="4"/>
    <s v="Q2`21"/>
    <n v="20978811"/>
    <n v="284266"/>
  </r>
  <r>
    <n v="12"/>
    <x v="4"/>
    <s v="EliteBook 830 G8"/>
    <x v="2"/>
    <x v="1"/>
    <x v="1"/>
    <x v="6"/>
    <s v="Int"/>
    <x v="3"/>
    <s v="1920x1080"/>
    <x v="0"/>
    <x v="0"/>
    <n v="102760"/>
    <s v="20_100-105"/>
    <s v="10_100-110"/>
    <x v="5"/>
    <x v="4"/>
    <s v="Q2`21"/>
    <n v="1233120"/>
    <n v="16709"/>
  </r>
  <r>
    <n v="182"/>
    <x v="4"/>
    <s v="EliteBook 835 G7"/>
    <x v="2"/>
    <x v="1"/>
    <x v="0"/>
    <x v="7"/>
    <s v="Int"/>
    <x v="3"/>
    <s v="1920x1080"/>
    <x v="0"/>
    <x v="0"/>
    <n v="96503"/>
    <s v="19_95-100"/>
    <s v="9_90-100"/>
    <x v="5"/>
    <x v="4"/>
    <s v="Q2`21"/>
    <n v="17563546"/>
    <n v="237988"/>
  </r>
  <r>
    <n v="4"/>
    <x v="4"/>
    <s v="EliteBook 840 G6"/>
    <x v="2"/>
    <x v="1"/>
    <x v="1"/>
    <x v="4"/>
    <s v="Int"/>
    <x v="2"/>
    <s v="1920x1080"/>
    <x v="0"/>
    <x v="0"/>
    <n v="76350"/>
    <s v="15_75-80"/>
    <s v="7_70-80"/>
    <x v="6"/>
    <x v="4"/>
    <s v="Q2`21"/>
    <n v="305400"/>
    <n v="4138"/>
  </r>
  <r>
    <n v="740"/>
    <x v="4"/>
    <s v="EliteBook 840 G7"/>
    <x v="2"/>
    <x v="1"/>
    <x v="1"/>
    <x v="11"/>
    <s v="Int"/>
    <x v="2"/>
    <s v="1920x1080"/>
    <x v="0"/>
    <x v="0"/>
    <n v="114370"/>
    <s v="22_110-115"/>
    <s v="11_110-120"/>
    <x v="5"/>
    <x v="4"/>
    <s v="Q2`21"/>
    <n v="84633800"/>
    <n v="1146799"/>
  </r>
  <r>
    <n v="611"/>
    <x v="4"/>
    <s v="EliteBook 840 G8"/>
    <x v="2"/>
    <x v="1"/>
    <x v="1"/>
    <x v="6"/>
    <s v="Int"/>
    <x v="2"/>
    <s v="1920x1080"/>
    <x v="0"/>
    <x v="0"/>
    <n v="109403"/>
    <s v="21_105-110"/>
    <s v="10_100-110"/>
    <x v="5"/>
    <x v="4"/>
    <s v="Q2`21"/>
    <n v="66845233"/>
    <n v="905762"/>
  </r>
  <r>
    <n v="53"/>
    <x v="4"/>
    <s v="EliteBook 845 G7"/>
    <x v="2"/>
    <x v="1"/>
    <x v="0"/>
    <x v="7"/>
    <s v="Int"/>
    <x v="2"/>
    <s v="1920x1080"/>
    <x v="0"/>
    <x v="0"/>
    <n v="93614"/>
    <s v="18_90-95"/>
    <s v="9_90-100"/>
    <x v="5"/>
    <x v="4"/>
    <s v="Q2`21"/>
    <n v="4961542"/>
    <n v="67230"/>
  </r>
  <r>
    <n v="266"/>
    <x v="4"/>
    <s v="EliteBook 850 G7"/>
    <x v="1"/>
    <x v="1"/>
    <x v="1"/>
    <x v="11"/>
    <s v="Int/MX230"/>
    <x v="0"/>
    <s v="1920x1080"/>
    <x v="0"/>
    <x v="0"/>
    <n v="114894"/>
    <s v="22_110-115"/>
    <s v="11_110-120"/>
    <x v="5"/>
    <x v="4"/>
    <s v="Q2`21"/>
    <n v="30561804"/>
    <n v="414117"/>
  </r>
  <r>
    <n v="96"/>
    <x v="4"/>
    <s v="EliteBook 850 G8"/>
    <x v="0"/>
    <x v="1"/>
    <x v="1"/>
    <x v="6"/>
    <s v="Int"/>
    <x v="0"/>
    <s v="1920x1080"/>
    <x v="0"/>
    <x v="0"/>
    <n v="110057"/>
    <s v="22_110-115"/>
    <s v="11_110-120"/>
    <x v="5"/>
    <x v="4"/>
    <s v="Q2`21"/>
    <n v="10565472"/>
    <n v="143164"/>
  </r>
  <r>
    <n v="83"/>
    <x v="4"/>
    <s v="EliteBook 855 G7"/>
    <x v="0"/>
    <x v="1"/>
    <x v="0"/>
    <x v="7"/>
    <s v="Int"/>
    <x v="0"/>
    <s v="1920x1080"/>
    <x v="0"/>
    <x v="0"/>
    <n v="97906"/>
    <s v="19_95-100"/>
    <s v="9_90-100"/>
    <x v="5"/>
    <x v="4"/>
    <s v="Q2`21"/>
    <n v="8126198"/>
    <n v="110111"/>
  </r>
  <r>
    <n v="5"/>
    <x v="4"/>
    <s v="EliteBook x360 1030 G4"/>
    <x v="2"/>
    <x v="1"/>
    <x v="1"/>
    <x v="4"/>
    <s v="Int"/>
    <x v="3"/>
    <s v="1920x1080"/>
    <x v="1"/>
    <x v="0"/>
    <n v="190993"/>
    <s v="38_190-195"/>
    <s v="19_190-200"/>
    <x v="5"/>
    <x v="4"/>
    <s v="Q2`21"/>
    <n v="954965"/>
    <n v="12940"/>
  </r>
  <r>
    <n v="23"/>
    <x v="4"/>
    <s v="EliteBook x360 1030 G7"/>
    <x v="2"/>
    <x v="1"/>
    <x v="1"/>
    <x v="11"/>
    <s v="Int"/>
    <x v="3"/>
    <s v="1920x1080"/>
    <x v="1"/>
    <x v="0"/>
    <n v="167999"/>
    <s v="33_165-170"/>
    <s v="16_160-170"/>
    <x v="5"/>
    <x v="4"/>
    <s v="Q2`21"/>
    <n v="3863977"/>
    <n v="52357"/>
  </r>
  <r>
    <n v="55"/>
    <x v="4"/>
    <s v="Elitebook x360 1040 G7"/>
    <x v="2"/>
    <x v="1"/>
    <x v="1"/>
    <x v="11"/>
    <s v="Int"/>
    <x v="2"/>
    <s v="1920x1080/3840x2160"/>
    <x v="1"/>
    <x v="0"/>
    <n v="154259"/>
    <s v="30_150-155"/>
    <s v="15_150-160"/>
    <x v="5"/>
    <x v="4"/>
    <s v="Q2`21"/>
    <n v="8484245"/>
    <n v="114963"/>
  </r>
  <r>
    <n v="31"/>
    <x v="4"/>
    <s v="Elitebook x360 1040 G8"/>
    <x v="2"/>
    <x v="1"/>
    <x v="1"/>
    <x v="6"/>
    <s v="Int"/>
    <x v="2"/>
    <s v="1920x1080/3840x2160"/>
    <x v="1"/>
    <x v="0"/>
    <n v="130990"/>
    <s v="26_130-135"/>
    <s v="13_130-140"/>
    <x v="5"/>
    <x v="4"/>
    <s v="Q2`21"/>
    <n v="4060690"/>
    <n v="55023"/>
  </r>
  <r>
    <n v="19"/>
    <x v="4"/>
    <s v="EliteBook x360 830 G6"/>
    <x v="2"/>
    <x v="1"/>
    <x v="1"/>
    <x v="4"/>
    <s v="Int"/>
    <x v="3"/>
    <s v="1920x1080"/>
    <x v="1"/>
    <x v="0"/>
    <n v="89200"/>
    <s v="17_85-90"/>
    <s v="8_80-90"/>
    <x v="5"/>
    <x v="4"/>
    <s v="Q2`21"/>
    <n v="1694800"/>
    <n v="22965"/>
  </r>
  <r>
    <n v="50"/>
    <x v="4"/>
    <s v="EliteBook x360 830 G7"/>
    <x v="2"/>
    <x v="1"/>
    <x v="1"/>
    <x v="11"/>
    <s v="Int"/>
    <x v="3"/>
    <s v="1920x1080"/>
    <x v="1"/>
    <x v="0"/>
    <n v="74639"/>
    <s v="14_70-75"/>
    <s v="7_70-80"/>
    <x v="6"/>
    <x v="4"/>
    <s v="Q2`21"/>
    <n v="3731950"/>
    <n v="50568"/>
  </r>
  <r>
    <n v="12"/>
    <x v="4"/>
    <s v="Envy 13-ba0000"/>
    <x v="2"/>
    <x v="0"/>
    <x v="1"/>
    <x v="11"/>
    <s v="Int/MX350"/>
    <x v="3"/>
    <s v="1920x1080"/>
    <x v="0"/>
    <x v="0"/>
    <n v="77189"/>
    <s v="15_75-80"/>
    <s v="7_70-80"/>
    <x v="6"/>
    <x v="4"/>
    <s v="Q2`21"/>
    <n v="926268"/>
    <n v="12551"/>
  </r>
  <r>
    <n v="12"/>
    <x v="4"/>
    <s v="Envy 13-ba1000"/>
    <x v="2"/>
    <x v="0"/>
    <x v="1"/>
    <x v="6"/>
    <s v="Int/MX450"/>
    <x v="3"/>
    <s v="1920x1080"/>
    <x v="0"/>
    <x v="0"/>
    <n v="82049"/>
    <s v="16_80-85"/>
    <s v="8_80-90"/>
    <x v="5"/>
    <x v="4"/>
    <s v="Q2`21"/>
    <n v="984588"/>
    <n v="13341"/>
  </r>
  <r>
    <n v="183"/>
    <x v="4"/>
    <s v="Envy 14-eb0000"/>
    <x v="2"/>
    <x v="0"/>
    <x v="1"/>
    <x v="6"/>
    <s v="GTX1650"/>
    <x v="2"/>
    <s v="1920x1080"/>
    <x v="0"/>
    <x v="0"/>
    <n v="120833"/>
    <s v="24_120-125"/>
    <s v="12_120-130"/>
    <x v="5"/>
    <x v="4"/>
    <s v="Q2`21"/>
    <n v="22112439"/>
    <n v="299627"/>
  </r>
  <r>
    <n v="43"/>
    <x v="4"/>
    <s v="Envy 15-ep0000"/>
    <x v="3"/>
    <x v="0"/>
    <x v="1"/>
    <x v="10"/>
    <s v="GTX1660"/>
    <x v="0"/>
    <s v="3840x2160"/>
    <x v="1"/>
    <x v="0"/>
    <n v="119740"/>
    <s v="23_115-120"/>
    <s v="11_110-120"/>
    <x v="5"/>
    <x v="4"/>
    <s v="Q2`21"/>
    <n v="5148820"/>
    <n v="69767"/>
  </r>
  <r>
    <n v="299"/>
    <x v="4"/>
    <s v="Envy 17-cg1000"/>
    <x v="1"/>
    <x v="0"/>
    <x v="1"/>
    <x v="6"/>
    <s v="Int/MX450"/>
    <x v="1"/>
    <s v="1920x1080"/>
    <x v="0"/>
    <x v="0"/>
    <n v="91576"/>
    <s v="18_90-95"/>
    <s v="9_90-100"/>
    <x v="5"/>
    <x v="4"/>
    <s v="Q2`21"/>
    <n v="27381224"/>
    <n v="371019"/>
  </r>
  <r>
    <n v="56"/>
    <x v="4"/>
    <s v="Envy x360 13-ay0000"/>
    <x v="2"/>
    <x v="0"/>
    <x v="0"/>
    <x v="7"/>
    <s v="Int"/>
    <x v="3"/>
    <s v="1920x1080"/>
    <x v="1"/>
    <x v="0"/>
    <n v="71379"/>
    <s v="14_70-75"/>
    <s v="7_70-80"/>
    <x v="6"/>
    <x v="4"/>
    <s v="Q2`21"/>
    <n v="3997224"/>
    <n v="54163"/>
  </r>
  <r>
    <n v="48"/>
    <x v="4"/>
    <s v="Envy x360 15-ed1000"/>
    <x v="1"/>
    <x v="0"/>
    <x v="1"/>
    <x v="6"/>
    <s v="Int/MX450"/>
    <x v="0"/>
    <s v="1920x1080"/>
    <x v="1"/>
    <x v="0"/>
    <n v="87900"/>
    <s v="17_85-90"/>
    <s v="8_80-90"/>
    <x v="5"/>
    <x v="4"/>
    <s v="Q2`21"/>
    <n v="4219200"/>
    <n v="57171"/>
  </r>
  <r>
    <n v="72"/>
    <x v="4"/>
    <s v="Envy x360 15-ee0000"/>
    <x v="0"/>
    <x v="0"/>
    <x v="0"/>
    <x v="7"/>
    <s v="Int"/>
    <x v="0"/>
    <s v="1920x1080"/>
    <x v="1"/>
    <x v="0"/>
    <n v="72853"/>
    <s v="14_70-75"/>
    <s v="7_70-80"/>
    <x v="6"/>
    <x v="4"/>
    <s v="Q2`21"/>
    <n v="5245416"/>
    <n v="71076"/>
  </r>
  <r>
    <n v="19"/>
    <x v="4"/>
    <s v="Essential 250 G7 Core"/>
    <x v="0"/>
    <x v="1"/>
    <x v="1"/>
    <x v="4"/>
    <s v="Int"/>
    <x v="0"/>
    <s v="1920x1080"/>
    <x v="0"/>
    <x v="0"/>
    <n v="53206"/>
    <s v="10_50-55"/>
    <s v="5_50-60"/>
    <x v="2"/>
    <x v="4"/>
    <s v="Q2`21"/>
    <n v="1010914"/>
    <n v="13698"/>
  </r>
  <r>
    <n v="182"/>
    <x v="4"/>
    <s v="Essential 250 G7 Core IL"/>
    <x v="0"/>
    <x v="1"/>
    <x v="1"/>
    <x v="5"/>
    <s v="Int"/>
    <x v="0"/>
    <s v="1920x1080"/>
    <x v="0"/>
    <x v="0"/>
    <n v="52594"/>
    <s v="10_50-55"/>
    <s v="5_50-60"/>
    <x v="2"/>
    <x v="4"/>
    <s v="Q2`21"/>
    <n v="9572108"/>
    <n v="129703"/>
  </r>
  <r>
    <n v="1983"/>
    <x v="4"/>
    <s v="Essential 250 G8 Core"/>
    <x v="0"/>
    <x v="1"/>
    <x v="1"/>
    <x v="5"/>
    <s v="Int"/>
    <x v="0"/>
    <s v="1920x1080"/>
    <x v="0"/>
    <x v="0"/>
    <n v="62352"/>
    <s v="12_60-65"/>
    <s v="6_60-70"/>
    <x v="4"/>
    <x v="4"/>
    <s v="Q2`21"/>
    <n v="123644016"/>
    <n v="1675393"/>
  </r>
  <r>
    <n v="244"/>
    <x v="4"/>
    <s v="Essential 255 G8"/>
    <x v="0"/>
    <x v="1"/>
    <x v="0"/>
    <x v="1"/>
    <s v="Int"/>
    <x v="0"/>
    <s v="1920x1080"/>
    <x v="0"/>
    <x v="0"/>
    <n v="38241"/>
    <s v="7_35-40"/>
    <s v="3_30-40"/>
    <x v="3"/>
    <x v="4"/>
    <s v="Q2`21"/>
    <n v="9330804"/>
    <n v="126434"/>
  </r>
  <r>
    <n v="3033"/>
    <x v="4"/>
    <s v="HP 14s-dq0000"/>
    <x v="2"/>
    <x v="0"/>
    <x v="1"/>
    <x v="2"/>
    <s v="Int"/>
    <x v="2"/>
    <s v="1366x768/1920x1080"/>
    <x v="0"/>
    <x v="1"/>
    <n v="26515"/>
    <s v="5_25-30"/>
    <s v="2_20-30"/>
    <x v="0"/>
    <x v="4"/>
    <s v="Q2`21"/>
    <n v="80419995"/>
    <n v="1089702"/>
  </r>
  <r>
    <n v="487"/>
    <x v="4"/>
    <s v="HP 14s-dq2000"/>
    <x v="2"/>
    <x v="0"/>
    <x v="1"/>
    <x v="6"/>
    <s v="Int"/>
    <x v="2"/>
    <s v="1920x1080"/>
    <x v="0"/>
    <x v="0"/>
    <n v="40699"/>
    <s v="8_40-45"/>
    <s v="4_40-50"/>
    <x v="1"/>
    <x v="4"/>
    <s v="Q2`21"/>
    <n v="19820413"/>
    <n v="268569"/>
  </r>
  <r>
    <n v="3702"/>
    <x v="4"/>
    <s v="HP 14s-fq0000"/>
    <x v="2"/>
    <x v="0"/>
    <x v="0"/>
    <x v="7"/>
    <s v="Int"/>
    <x v="2"/>
    <s v="1366x768/1920x1080"/>
    <x v="0"/>
    <x v="0"/>
    <n v="33479"/>
    <s v="6_30-35"/>
    <s v="3_30-40"/>
    <x v="3"/>
    <x v="4"/>
    <s v="Q2`21"/>
    <n v="123939258"/>
    <n v="1679394"/>
  </r>
  <r>
    <n v="4160"/>
    <x v="4"/>
    <s v="HP 14s-fq1000"/>
    <x v="2"/>
    <x v="0"/>
    <x v="0"/>
    <x v="25"/>
    <s v="Int"/>
    <x v="2"/>
    <s v="1920x1080"/>
    <x v="0"/>
    <x v="0"/>
    <n v="44304"/>
    <s v="8_40-45"/>
    <s v="4_40-50"/>
    <x v="1"/>
    <x v="4"/>
    <s v="Q2`21"/>
    <n v="184304640"/>
    <n v="2497353"/>
  </r>
  <r>
    <n v="4"/>
    <x v="4"/>
    <s v="HP 15-db1000"/>
    <x v="0"/>
    <x v="0"/>
    <x v="0"/>
    <x v="1"/>
    <s v="Int"/>
    <x v="0"/>
    <s v="1366x768/1920x1080"/>
    <x v="0"/>
    <x v="0"/>
    <n v="41540"/>
    <s v="8_40-45"/>
    <s v="4_40-50"/>
    <x v="1"/>
    <x v="4"/>
    <s v="Q2`21"/>
    <n v="166160"/>
    <n v="2251"/>
  </r>
  <r>
    <n v="3461"/>
    <x v="4"/>
    <s v="HP 15-dw1000 Core"/>
    <x v="0"/>
    <x v="0"/>
    <x v="1"/>
    <x v="11"/>
    <s v="Int"/>
    <x v="0"/>
    <s v="1366x768/1920x1080"/>
    <x v="0"/>
    <x v="0"/>
    <n v="36757"/>
    <s v="7_35-40"/>
    <s v="3_30-40"/>
    <x v="3"/>
    <x v="4"/>
    <s v="Q2`21"/>
    <n v="127215977"/>
    <n v="1723794"/>
  </r>
  <r>
    <n v="76"/>
    <x v="4"/>
    <s v="HP 15-dw2000 Core"/>
    <x v="0"/>
    <x v="0"/>
    <x v="1"/>
    <x v="5"/>
    <s v="Int"/>
    <x v="0"/>
    <s v="1920x1080"/>
    <x v="0"/>
    <x v="0"/>
    <n v="43991"/>
    <s v="8_40-45"/>
    <s v="4_40-50"/>
    <x v="1"/>
    <x v="4"/>
    <s v="Q2`21"/>
    <n v="3343316"/>
    <n v="45302"/>
  </r>
  <r>
    <n v="2663"/>
    <x v="4"/>
    <s v="HP 15-gw0000"/>
    <x v="0"/>
    <x v="0"/>
    <x v="0"/>
    <x v="1"/>
    <s v="Int"/>
    <x v="0"/>
    <s v="1920x1080"/>
    <x v="0"/>
    <x v="0"/>
    <n v="35390"/>
    <s v="7_35-40"/>
    <s v="3_30-40"/>
    <x v="3"/>
    <x v="4"/>
    <s v="Q2`21"/>
    <n v="94243570"/>
    <n v="1277013"/>
  </r>
  <r>
    <n v="8679"/>
    <x v="4"/>
    <s v="HP 15s-eq1000"/>
    <x v="0"/>
    <x v="0"/>
    <x v="0"/>
    <x v="1"/>
    <s v="Int"/>
    <x v="0"/>
    <s v="1920x1080"/>
    <x v="0"/>
    <x v="0"/>
    <n v="37481"/>
    <s v="7_35-40"/>
    <s v="3_30-40"/>
    <x v="3"/>
    <x v="4"/>
    <s v="Q2`21"/>
    <n v="325297599"/>
    <n v="4407827"/>
  </r>
  <r>
    <n v="419"/>
    <x v="4"/>
    <s v="HP 15s-eq2000"/>
    <x v="0"/>
    <x v="0"/>
    <x v="0"/>
    <x v="25"/>
    <s v="Int"/>
    <x v="0"/>
    <s v="1920x1080"/>
    <x v="0"/>
    <x v="0"/>
    <n v="41923"/>
    <s v="8_40-45"/>
    <s v="4_40-50"/>
    <x v="1"/>
    <x v="4"/>
    <s v="Q2`21"/>
    <n v="17565737"/>
    <n v="238018"/>
  </r>
  <r>
    <n v="8"/>
    <x v="4"/>
    <s v="HP 15s-fq1000 Core"/>
    <x v="0"/>
    <x v="0"/>
    <x v="1"/>
    <x v="5"/>
    <s v="Int"/>
    <x v="0"/>
    <s v="1366x768/1920x1080"/>
    <x v="0"/>
    <x v="0"/>
    <n v="44349"/>
    <s v="8_40-45"/>
    <s v="4_40-50"/>
    <x v="1"/>
    <x v="4"/>
    <s v="Q2`21"/>
    <n v="354792"/>
    <n v="4807"/>
  </r>
  <r>
    <n v="1451"/>
    <x v="4"/>
    <s v="HP 15s-fq2000 Core"/>
    <x v="0"/>
    <x v="0"/>
    <x v="1"/>
    <x v="6"/>
    <s v="Int"/>
    <x v="0"/>
    <s v="1920x1080"/>
    <x v="0"/>
    <x v="0"/>
    <n v="45183"/>
    <s v="9_45-50"/>
    <s v="4_40-50"/>
    <x v="1"/>
    <x v="4"/>
    <s v="Q2`21"/>
    <n v="65560533"/>
    <n v="888354"/>
  </r>
  <r>
    <n v="1247"/>
    <x v="4"/>
    <s v="HP 15s-fq3000"/>
    <x v="0"/>
    <x v="0"/>
    <x v="1"/>
    <x v="24"/>
    <s v="Int"/>
    <x v="0"/>
    <s v="1920x1080"/>
    <x v="0"/>
    <x v="1"/>
    <n v="33300"/>
    <s v="6_30-35"/>
    <s v="3_30-40"/>
    <x v="3"/>
    <x v="4"/>
    <s v="Q2`21"/>
    <n v="41525100"/>
    <n v="562671"/>
  </r>
  <r>
    <n v="4"/>
    <x v="4"/>
    <s v="HP 17-by3000 Core"/>
    <x v="1"/>
    <x v="0"/>
    <x v="1"/>
    <x v="5"/>
    <s v="Int/MX330"/>
    <x v="1"/>
    <s v="1920x1080"/>
    <x v="0"/>
    <x v="0"/>
    <n v="51965"/>
    <s v="10_50-55"/>
    <s v="5_50-60"/>
    <x v="2"/>
    <x v="4"/>
    <s v="Q2`21"/>
    <n v="207860"/>
    <n v="2817"/>
  </r>
  <r>
    <n v="168"/>
    <x v="4"/>
    <s v="HP 17-by4000 Core"/>
    <x v="1"/>
    <x v="0"/>
    <x v="1"/>
    <x v="6"/>
    <s v="Int/MX350"/>
    <x v="1"/>
    <s v="1920x1080"/>
    <x v="0"/>
    <x v="0"/>
    <n v="55840"/>
    <s v="11_55-60"/>
    <s v="5_50-60"/>
    <x v="2"/>
    <x v="4"/>
    <s v="Q2`21"/>
    <n v="9381120"/>
    <n v="127115"/>
  </r>
  <r>
    <n v="120"/>
    <x v="4"/>
    <s v="HP 17-ca2000"/>
    <x v="0"/>
    <x v="0"/>
    <x v="0"/>
    <x v="1"/>
    <s v="Int"/>
    <x v="1"/>
    <s v="1600x900/1920x1080"/>
    <x v="0"/>
    <x v="0"/>
    <n v="42813"/>
    <s v="8_40-45"/>
    <s v="4_40-50"/>
    <x v="1"/>
    <x v="4"/>
    <s v="Q2`21"/>
    <n v="5137560"/>
    <n v="69615"/>
  </r>
  <r>
    <n v="2204"/>
    <x v="4"/>
    <s v="HP 17-ca3000"/>
    <x v="0"/>
    <x v="0"/>
    <x v="0"/>
    <x v="7"/>
    <s v="Int"/>
    <x v="1"/>
    <s v="1920x1080"/>
    <x v="0"/>
    <x v="0"/>
    <n v="51615"/>
    <s v="10_50-55"/>
    <s v="5_50-60"/>
    <x v="2"/>
    <x v="4"/>
    <s v="Q2`21"/>
    <n v="113759460"/>
    <n v="1541456"/>
  </r>
  <r>
    <n v="23"/>
    <x v="4"/>
    <s v="Omen 15-ek0000"/>
    <x v="3"/>
    <x v="0"/>
    <x v="1"/>
    <x v="10"/>
    <s v="GTX1660"/>
    <x v="0"/>
    <s v="1920x1080"/>
    <x v="0"/>
    <x v="0"/>
    <n v="114262"/>
    <s v="22_110-115"/>
    <s v="11_110-120"/>
    <x v="5"/>
    <x v="4"/>
    <s v="Q2`21"/>
    <n v="2628026"/>
    <n v="35610"/>
  </r>
  <r>
    <n v="228"/>
    <x v="4"/>
    <s v="Omen 15-en1000"/>
    <x v="3"/>
    <x v="0"/>
    <x v="0"/>
    <x v="22"/>
    <s v="RTX3070"/>
    <x v="0"/>
    <s v="1920x1080"/>
    <x v="0"/>
    <x v="0"/>
    <n v="175990"/>
    <s v="35_175-180"/>
    <s v="17_170-180"/>
    <x v="5"/>
    <x v="4"/>
    <s v="Q2`21"/>
    <n v="40125720"/>
    <n v="543709"/>
  </r>
  <r>
    <n v="156"/>
    <x v="4"/>
    <s v="Pavilion 13-bb0000"/>
    <x v="2"/>
    <x v="0"/>
    <x v="1"/>
    <x v="6"/>
    <s v="Int"/>
    <x v="3"/>
    <s v="1920x1080"/>
    <x v="0"/>
    <x v="0"/>
    <n v="54521"/>
    <s v="10_50-55"/>
    <s v="5_50-60"/>
    <x v="2"/>
    <x v="4"/>
    <s v="Q2`21"/>
    <n v="8505276"/>
    <n v="115248"/>
  </r>
  <r>
    <n v="291"/>
    <x v="4"/>
    <s v="Pavilion 14-dv0000"/>
    <x v="2"/>
    <x v="0"/>
    <x v="1"/>
    <x v="6"/>
    <s v="Int"/>
    <x v="2"/>
    <s v="1920x1080"/>
    <x v="0"/>
    <x v="0"/>
    <n v="54069"/>
    <s v="10_50-55"/>
    <s v="5_50-60"/>
    <x v="2"/>
    <x v="4"/>
    <s v="Q2`21"/>
    <n v="15734079"/>
    <n v="213199"/>
  </r>
  <r>
    <n v="745"/>
    <x v="4"/>
    <s v="Pavilion 15-dk1000"/>
    <x v="3"/>
    <x v="0"/>
    <x v="1"/>
    <x v="10"/>
    <s v="GTX1650/GTX1660"/>
    <x v="0"/>
    <s v="1920x1080"/>
    <x v="0"/>
    <x v="0"/>
    <n v="77677"/>
    <s v="15_75-80"/>
    <s v="7_70-80"/>
    <x v="6"/>
    <x v="4"/>
    <s v="Q2`21"/>
    <n v="57869365"/>
    <n v="784138"/>
  </r>
  <r>
    <n v="613"/>
    <x v="4"/>
    <s v="Pavilion 15-ec1000"/>
    <x v="3"/>
    <x v="0"/>
    <x v="0"/>
    <x v="7"/>
    <s v="GTX1650"/>
    <x v="0"/>
    <s v="1920x1080"/>
    <x v="0"/>
    <x v="0"/>
    <n v="69987"/>
    <s v="13_65-70"/>
    <s v="6_60-70"/>
    <x v="4"/>
    <x v="4"/>
    <s v="Q2`21"/>
    <n v="42902031"/>
    <n v="581328"/>
  </r>
  <r>
    <n v="761"/>
    <x v="4"/>
    <s v="Pavilion 15-eg0000"/>
    <x v="1"/>
    <x v="0"/>
    <x v="1"/>
    <x v="6"/>
    <s v="MX450"/>
    <x v="0"/>
    <s v="1920x1080"/>
    <x v="0"/>
    <x v="0"/>
    <n v="65810"/>
    <s v="13_65-70"/>
    <s v="6_60-70"/>
    <x v="4"/>
    <x v="4"/>
    <s v="Q2`21"/>
    <n v="50081410"/>
    <n v="678610"/>
  </r>
  <r>
    <n v="1562"/>
    <x v="4"/>
    <s v="Pavilion 15-eh0000"/>
    <x v="0"/>
    <x v="0"/>
    <x v="0"/>
    <x v="7"/>
    <s v="Int"/>
    <x v="0"/>
    <s v="1920x1080"/>
    <x v="0"/>
    <x v="0"/>
    <n v="48591"/>
    <s v="9_45-50"/>
    <s v="4_40-50"/>
    <x v="1"/>
    <x v="4"/>
    <s v="Q2`21"/>
    <n v="75899142"/>
    <n v="1028444"/>
  </r>
  <r>
    <n v="673"/>
    <x v="4"/>
    <s v="Pavilion 15-eh1000"/>
    <x v="0"/>
    <x v="0"/>
    <x v="0"/>
    <x v="25"/>
    <s v="Int"/>
    <x v="0"/>
    <s v="1920x1080"/>
    <x v="0"/>
    <x v="0"/>
    <n v="42540"/>
    <s v="8_40-45"/>
    <s v="4_40-50"/>
    <x v="1"/>
    <x v="4"/>
    <s v="Q2`21"/>
    <n v="28629420"/>
    <n v="387933"/>
  </r>
  <r>
    <n v="88"/>
    <x v="4"/>
    <s v="Pavilion 16-a0000"/>
    <x v="3"/>
    <x v="0"/>
    <x v="1"/>
    <x v="10"/>
    <s v="GTX1650/GTX1660/RTX2060"/>
    <x v="5"/>
    <s v="1920x1080"/>
    <x v="0"/>
    <x v="0"/>
    <n v="86832"/>
    <s v="17_85-90"/>
    <s v="8_80-90"/>
    <x v="5"/>
    <x v="4"/>
    <s v="Q2`21"/>
    <n v="7641216"/>
    <n v="103540"/>
  </r>
  <r>
    <n v="407"/>
    <x v="4"/>
    <s v="Pavilion 17-cd1000"/>
    <x v="3"/>
    <x v="0"/>
    <x v="1"/>
    <x v="10"/>
    <s v="GTX1650/GTX1660"/>
    <x v="1"/>
    <s v="1920x1080"/>
    <x v="0"/>
    <x v="0"/>
    <n v="84740"/>
    <s v="16_80-85"/>
    <s v="8_80-90"/>
    <x v="5"/>
    <x v="4"/>
    <s v="Q2`21"/>
    <n v="34489180"/>
    <n v="467333"/>
  </r>
  <r>
    <n v="924"/>
    <x v="4"/>
    <s v="Pavilion x360 14-dw1000"/>
    <x v="2"/>
    <x v="0"/>
    <x v="1"/>
    <x v="6"/>
    <s v="Int"/>
    <x v="2"/>
    <s v="1920x1080"/>
    <x v="1"/>
    <x v="0"/>
    <n v="53969"/>
    <s v="10_50-55"/>
    <s v="5_50-60"/>
    <x v="2"/>
    <x v="4"/>
    <s v="Q2`21"/>
    <n v="49867356"/>
    <n v="675709"/>
  </r>
  <r>
    <n v="2077"/>
    <x v="4"/>
    <s v="ProBook 430 G7"/>
    <x v="2"/>
    <x v="1"/>
    <x v="1"/>
    <x v="11"/>
    <s v="Int"/>
    <x v="3"/>
    <s v="1920x1080"/>
    <x v="0"/>
    <x v="0"/>
    <n v="61876"/>
    <s v="12_60-65"/>
    <s v="6_60-70"/>
    <x v="4"/>
    <x v="4"/>
    <s v="Q2`21"/>
    <n v="128516452"/>
    <n v="1741415"/>
  </r>
  <r>
    <n v="805"/>
    <x v="4"/>
    <s v="ProBook 430 G8"/>
    <x v="2"/>
    <x v="1"/>
    <x v="1"/>
    <x v="6"/>
    <s v="Int"/>
    <x v="3"/>
    <s v="1920x1080"/>
    <x v="0"/>
    <x v="0"/>
    <n v="80500"/>
    <s v="16_80-85"/>
    <s v="8_80-90"/>
    <x v="5"/>
    <x v="4"/>
    <s v="Q2`21"/>
    <n v="64802500"/>
    <n v="878083"/>
  </r>
  <r>
    <n v="586"/>
    <x v="4"/>
    <s v="ProBook 440 G7"/>
    <x v="2"/>
    <x v="1"/>
    <x v="1"/>
    <x v="11"/>
    <s v="Int"/>
    <x v="2"/>
    <s v="1366x768/1920x1080"/>
    <x v="0"/>
    <x v="0"/>
    <n v="63867"/>
    <s v="12_60-65"/>
    <s v="6_60-70"/>
    <x v="4"/>
    <x v="4"/>
    <s v="Q2`21"/>
    <n v="37426062"/>
    <n v="507128"/>
  </r>
  <r>
    <n v="565"/>
    <x v="4"/>
    <s v="ProBook 440 G8"/>
    <x v="2"/>
    <x v="1"/>
    <x v="1"/>
    <x v="6"/>
    <s v="Int"/>
    <x v="2"/>
    <s v="1920x1080"/>
    <x v="0"/>
    <x v="0"/>
    <n v="66203"/>
    <s v="13_65-70"/>
    <s v="6_60-70"/>
    <x v="4"/>
    <x v="4"/>
    <s v="Q2`21"/>
    <n v="37404695"/>
    <n v="506839"/>
  </r>
  <r>
    <n v="251"/>
    <x v="4"/>
    <s v="ProBook 445 G7"/>
    <x v="2"/>
    <x v="1"/>
    <x v="0"/>
    <x v="7"/>
    <s v="Int"/>
    <x v="2"/>
    <s v="1920x1080"/>
    <x v="0"/>
    <x v="0"/>
    <n v="57694"/>
    <s v="11_55-60"/>
    <s v="5_50-60"/>
    <x v="2"/>
    <x v="4"/>
    <s v="Q2`21"/>
    <n v="14481194"/>
    <n v="196222"/>
  </r>
  <r>
    <n v="2202"/>
    <x v="4"/>
    <s v="ProBook 450 G7"/>
    <x v="0"/>
    <x v="1"/>
    <x v="1"/>
    <x v="11"/>
    <s v="Int"/>
    <x v="0"/>
    <s v="1920x1080"/>
    <x v="0"/>
    <x v="0"/>
    <n v="71303"/>
    <s v="14_70-75"/>
    <s v="7_70-80"/>
    <x v="6"/>
    <x v="4"/>
    <s v="Q2`21"/>
    <n v="157009206"/>
    <n v="2127496"/>
  </r>
  <r>
    <n v="115"/>
    <x v="4"/>
    <s v="ProBook 450 G8"/>
    <x v="0"/>
    <x v="1"/>
    <x v="1"/>
    <x v="6"/>
    <s v="Int"/>
    <x v="0"/>
    <s v="1920x1080"/>
    <x v="0"/>
    <x v="0"/>
    <n v="77484"/>
    <s v="15_75-80"/>
    <s v="7_70-80"/>
    <x v="6"/>
    <x v="4"/>
    <s v="Q2`21"/>
    <n v="8910660"/>
    <n v="120741"/>
  </r>
  <r>
    <n v="772"/>
    <x v="4"/>
    <s v="ProBook 455 G7"/>
    <x v="0"/>
    <x v="1"/>
    <x v="0"/>
    <x v="7"/>
    <s v="Int"/>
    <x v="0"/>
    <s v="1920x1080"/>
    <x v="0"/>
    <x v="0"/>
    <n v="65122"/>
    <s v="13_65-70"/>
    <s v="6_60-70"/>
    <x v="4"/>
    <x v="4"/>
    <s v="Q2`21"/>
    <n v="50274184"/>
    <n v="681222"/>
  </r>
  <r>
    <n v="41"/>
    <x v="4"/>
    <s v="ProBook 470 G7"/>
    <x v="1"/>
    <x v="1"/>
    <x v="1"/>
    <x v="11"/>
    <s v="Radeon 530"/>
    <x v="1"/>
    <s v="1920x1080"/>
    <x v="0"/>
    <x v="0"/>
    <n v="64690"/>
    <s v="12_60-65"/>
    <s v="6_60-70"/>
    <x v="4"/>
    <x v="4"/>
    <s v="Q2`21"/>
    <n v="2652290"/>
    <n v="35939"/>
  </r>
  <r>
    <n v="99"/>
    <x v="4"/>
    <s v="ProBook 630 G8"/>
    <x v="2"/>
    <x v="1"/>
    <x v="1"/>
    <x v="6"/>
    <s v="Int"/>
    <x v="3"/>
    <s v="1920x1080"/>
    <x v="0"/>
    <x v="0"/>
    <n v="77237"/>
    <s v="15_75-80"/>
    <s v="7_70-80"/>
    <x v="6"/>
    <x v="4"/>
    <s v="Q2`21"/>
    <n v="7646463"/>
    <n v="103611"/>
  </r>
  <r>
    <n v="36"/>
    <x v="4"/>
    <s v="ProBook 635 G7"/>
    <x v="2"/>
    <x v="1"/>
    <x v="0"/>
    <x v="7"/>
    <s v="Int"/>
    <x v="3"/>
    <s v="1920x1080"/>
    <x v="0"/>
    <x v="0"/>
    <n v="86870"/>
    <s v="17_85-90"/>
    <s v="8_80-90"/>
    <x v="5"/>
    <x v="4"/>
    <s v="Q2`21"/>
    <n v="3127320"/>
    <n v="42376"/>
  </r>
  <r>
    <n v="81"/>
    <x v="4"/>
    <s v="ProBook 640 G5"/>
    <x v="2"/>
    <x v="1"/>
    <x v="1"/>
    <x v="4"/>
    <s v="Int"/>
    <x v="2"/>
    <s v="1920x1080"/>
    <x v="0"/>
    <x v="0"/>
    <n v="76690"/>
    <s v="15_75-80"/>
    <s v="7_70-80"/>
    <x v="6"/>
    <x v="4"/>
    <s v="Q2`21"/>
    <n v="6211890"/>
    <n v="84172"/>
  </r>
  <r>
    <n v="259"/>
    <x v="4"/>
    <s v="ProBook 640 G8"/>
    <x v="2"/>
    <x v="1"/>
    <x v="1"/>
    <x v="6"/>
    <s v="Int"/>
    <x v="2"/>
    <s v="1920x1080"/>
    <x v="0"/>
    <x v="0"/>
    <n v="84815"/>
    <s v="16_80-85"/>
    <s v="8_80-90"/>
    <x v="5"/>
    <x v="4"/>
    <s v="Q2`21"/>
    <n v="21967085"/>
    <n v="297657"/>
  </r>
  <r>
    <n v="57"/>
    <x v="4"/>
    <s v="ProBook 650 G5"/>
    <x v="0"/>
    <x v="1"/>
    <x v="1"/>
    <x v="4"/>
    <s v="Int"/>
    <x v="0"/>
    <s v="1920x1080"/>
    <x v="0"/>
    <x v="0"/>
    <n v="76990"/>
    <s v="15_75-80"/>
    <s v="7_70-80"/>
    <x v="6"/>
    <x v="4"/>
    <s v="Q2`21"/>
    <n v="4388430"/>
    <n v="59464"/>
  </r>
  <r>
    <n v="138"/>
    <x v="4"/>
    <s v="ProBook 650 G8"/>
    <x v="0"/>
    <x v="1"/>
    <x v="1"/>
    <x v="6"/>
    <s v="Int"/>
    <x v="0"/>
    <s v="1920x1080"/>
    <x v="0"/>
    <x v="0"/>
    <n v="86096"/>
    <s v="17_85-90"/>
    <s v="8_80-90"/>
    <x v="5"/>
    <x v="4"/>
    <s v="Q2`21"/>
    <n v="11881248"/>
    <n v="160993"/>
  </r>
  <r>
    <n v="7"/>
    <x v="4"/>
    <s v="ProBook x360 435 G7"/>
    <x v="2"/>
    <x v="1"/>
    <x v="0"/>
    <x v="7"/>
    <s v="Int"/>
    <x v="3"/>
    <s v="1920x1080"/>
    <x v="1"/>
    <x v="0"/>
    <n v="69023"/>
    <s v="13_65-70"/>
    <s v="6_60-70"/>
    <x v="4"/>
    <x v="4"/>
    <s v="Q2`21"/>
    <n v="483161"/>
    <n v="6547"/>
  </r>
  <r>
    <n v="29"/>
    <x v="4"/>
    <s v="ProBook x360 435 G8"/>
    <x v="2"/>
    <x v="1"/>
    <x v="0"/>
    <x v="25"/>
    <s v="Int"/>
    <x v="3"/>
    <s v="1920x1080"/>
    <x v="1"/>
    <x v="0"/>
    <n v="73080"/>
    <s v="14_70-75"/>
    <s v="7_70-80"/>
    <x v="6"/>
    <x v="4"/>
    <s v="Q2`21"/>
    <n v="2119320"/>
    <n v="28717"/>
  </r>
  <r>
    <n v="40"/>
    <x v="4"/>
    <s v="Spectre x360 13-aw0000"/>
    <x v="2"/>
    <x v="0"/>
    <x v="1"/>
    <x v="11"/>
    <s v="Int"/>
    <x v="3"/>
    <s v="1920x1080"/>
    <x v="1"/>
    <x v="0"/>
    <n v="105660"/>
    <s v="21_105-110"/>
    <s v="10_100-110"/>
    <x v="5"/>
    <x v="4"/>
    <s v="Q2`21"/>
    <n v="4226400"/>
    <n v="57268"/>
  </r>
  <r>
    <n v="136"/>
    <x v="4"/>
    <s v="Spectre x360 13-aw2000"/>
    <x v="2"/>
    <x v="0"/>
    <x v="1"/>
    <x v="6"/>
    <s v="Int"/>
    <x v="3"/>
    <s v="1920x1080"/>
    <x v="1"/>
    <x v="0"/>
    <n v="122789"/>
    <s v="24_120-125"/>
    <s v="12_120-130"/>
    <x v="5"/>
    <x v="4"/>
    <s v="Q2`21"/>
    <n v="16699304"/>
    <n v="226278"/>
  </r>
  <r>
    <n v="116"/>
    <x v="4"/>
    <s v="Spectre x360 14-ea0000"/>
    <x v="2"/>
    <x v="0"/>
    <x v="1"/>
    <x v="6"/>
    <s v="Int"/>
    <x v="3"/>
    <s v="1920x1080"/>
    <x v="1"/>
    <x v="0"/>
    <n v="137259"/>
    <s v="27_135-140"/>
    <s v="13_130-140"/>
    <x v="5"/>
    <x v="4"/>
    <s v="Q2`21"/>
    <n v="15922044"/>
    <n v="215746"/>
  </r>
  <r>
    <n v="32"/>
    <x v="4"/>
    <s v="Spectre x360 15-eb0000"/>
    <x v="3"/>
    <x v="0"/>
    <x v="1"/>
    <x v="11"/>
    <s v="MX350/GTX1650"/>
    <x v="0"/>
    <s v="3840x2160"/>
    <x v="1"/>
    <x v="0"/>
    <n v="166376"/>
    <s v="33_165-170"/>
    <s v="16_160-170"/>
    <x v="5"/>
    <x v="4"/>
    <s v="Q2`21"/>
    <n v="5324032"/>
    <n v="72141"/>
  </r>
  <r>
    <n v="23"/>
    <x v="4"/>
    <s v="Spectre x360 15-eb1000"/>
    <x v="0"/>
    <x v="0"/>
    <x v="1"/>
    <x v="6"/>
    <s v="Int"/>
    <x v="0"/>
    <s v="3840x2160"/>
    <x v="1"/>
    <x v="0"/>
    <n v="144689"/>
    <s v="28_140-145"/>
    <s v="14_140-150"/>
    <x v="5"/>
    <x v="4"/>
    <s v="Q2`21"/>
    <n v="3327847"/>
    <n v="45093"/>
  </r>
  <r>
    <n v="29"/>
    <x v="4"/>
    <s v="ZBook 15 Create G7"/>
    <x v="5"/>
    <x v="1"/>
    <x v="1"/>
    <x v="10"/>
    <s v="RTX2070"/>
    <x v="0"/>
    <s v="1920x1080/3840x2160"/>
    <x v="0"/>
    <x v="0"/>
    <n v="192430"/>
    <s v="38_190-195"/>
    <s v="19_190-200"/>
    <x v="5"/>
    <x v="4"/>
    <s v="Q2`21"/>
    <n v="5580470"/>
    <n v="75616"/>
  </r>
  <r>
    <n v="9"/>
    <x v="4"/>
    <s v="ZBook 15 G6"/>
    <x v="5"/>
    <x v="1"/>
    <x v="1"/>
    <x v="9"/>
    <s v="Int/T1000"/>
    <x v="0"/>
    <s v="1920x1080/3840x2160"/>
    <x v="0"/>
    <x v="0"/>
    <n v="225695"/>
    <s v="45_225-230"/>
    <s v="22_220-230"/>
    <x v="5"/>
    <x v="4"/>
    <s v="Q2`21"/>
    <n v="2031255"/>
    <n v="27524"/>
  </r>
  <r>
    <n v="177"/>
    <x v="4"/>
    <s v="ZBook 15 Power G7"/>
    <x v="5"/>
    <x v="1"/>
    <x v="1"/>
    <x v="10"/>
    <s v="Quadro T1000"/>
    <x v="0"/>
    <s v="1920x1080/3840x2160"/>
    <x v="0"/>
    <x v="0"/>
    <n v="127390"/>
    <s v="25_125-130"/>
    <s v="12_120-130"/>
    <x v="5"/>
    <x v="4"/>
    <s v="Q2`21"/>
    <n v="22548030"/>
    <n v="305529"/>
  </r>
  <r>
    <n v="14"/>
    <x v="4"/>
    <s v="ZBook 15 Studio G5"/>
    <x v="5"/>
    <x v="1"/>
    <x v="1"/>
    <x v="9"/>
    <s v="Quadro P1000/P2000"/>
    <x v="0"/>
    <s v="1920x1080/3840x2160"/>
    <x v="0"/>
    <x v="0"/>
    <n v="178990"/>
    <s v="35_175-180"/>
    <s v="17_170-180"/>
    <x v="5"/>
    <x v="4"/>
    <s v="Q2`21"/>
    <n v="2505860"/>
    <n v="33955"/>
  </r>
  <r>
    <n v="34"/>
    <x v="4"/>
    <s v="ZBook 15 Studio G7"/>
    <x v="5"/>
    <x v="1"/>
    <x v="1"/>
    <x v="10"/>
    <s v="Quadro P1000/T1000"/>
    <x v="0"/>
    <s v="1920x1080/3840x2160"/>
    <x v="0"/>
    <x v="0"/>
    <n v="207113"/>
    <s v="41_205-210"/>
    <s v="20_200-210"/>
    <x v="5"/>
    <x v="4"/>
    <s v="Q2`21"/>
    <n v="7041842"/>
    <n v="95418"/>
  </r>
  <r>
    <n v="2"/>
    <x v="4"/>
    <s v="ZBook 17 G6"/>
    <x v="5"/>
    <x v="1"/>
    <x v="1"/>
    <x v="9"/>
    <s v="RTX3000"/>
    <x v="1"/>
    <s v="1920x1080"/>
    <x v="0"/>
    <x v="0"/>
    <n v="114700"/>
    <s v="22_110-115"/>
    <s v="11_110-120"/>
    <x v="5"/>
    <x v="4"/>
    <s v="Q2`21"/>
    <n v="229400"/>
    <n v="3108"/>
  </r>
  <r>
    <n v="23"/>
    <x v="4"/>
    <s v="ZBook Firefly 14 G7"/>
    <x v="5"/>
    <x v="1"/>
    <x v="1"/>
    <x v="10"/>
    <s v="Int/Quadro P520"/>
    <x v="2"/>
    <s v="1920x1080"/>
    <x v="0"/>
    <x v="0"/>
    <n v="127200"/>
    <s v="25_125-130"/>
    <s v="12_120-130"/>
    <x v="5"/>
    <x v="4"/>
    <s v="Q2`21"/>
    <n v="2925600"/>
    <n v="39642"/>
  </r>
  <r>
    <n v="5"/>
    <x v="4"/>
    <s v="ZBook Firefly 14 G8"/>
    <x v="5"/>
    <x v="1"/>
    <x v="1"/>
    <x v="5"/>
    <s v="Quadro T500"/>
    <x v="2"/>
    <s v="1920x1080"/>
    <x v="0"/>
    <x v="0"/>
    <n v="124990"/>
    <s v="24_120-125"/>
    <s v="12_120-130"/>
    <x v="5"/>
    <x v="4"/>
    <s v="Q2`21"/>
    <n v="624950"/>
    <n v="8468"/>
  </r>
  <r>
    <n v="103"/>
    <x v="4"/>
    <s v="ZBook Firefly 15 G7"/>
    <x v="5"/>
    <x v="1"/>
    <x v="1"/>
    <x v="10"/>
    <s v="Quadro P520"/>
    <x v="0"/>
    <s v="3840x2160"/>
    <x v="0"/>
    <x v="0"/>
    <n v="139150"/>
    <s v="27_135-140"/>
    <s v="13_130-140"/>
    <x v="5"/>
    <x v="4"/>
    <s v="Q2`21"/>
    <n v="14332450"/>
    <n v="194207"/>
  </r>
  <r>
    <n v="7"/>
    <x v="4"/>
    <s v="ZBook Firefly 15 G8"/>
    <x v="5"/>
    <x v="1"/>
    <x v="1"/>
    <x v="6"/>
    <s v="Quadro T500"/>
    <x v="0"/>
    <s v="1920x1080"/>
    <x v="0"/>
    <x v="0"/>
    <n v="126890"/>
    <s v="25_125-130"/>
    <s v="12_120-130"/>
    <x v="5"/>
    <x v="4"/>
    <s v="Q2`21"/>
    <n v="888230"/>
    <n v="12036"/>
  </r>
  <r>
    <n v="14"/>
    <x v="4"/>
    <s v="ZBook Fury 15 G7"/>
    <x v="5"/>
    <x v="1"/>
    <x v="1"/>
    <x v="10"/>
    <s v="Quadro T1000"/>
    <x v="0"/>
    <s v="1920x1080"/>
    <x v="0"/>
    <x v="0"/>
    <n v="229990"/>
    <s v="45_225-230"/>
    <s v="22_220-230"/>
    <x v="5"/>
    <x v="4"/>
    <s v="Q2`21"/>
    <n v="3219860"/>
    <n v="43630"/>
  </r>
  <r>
    <n v="9"/>
    <x v="4"/>
    <s v="ZBook Fury 17 G7"/>
    <x v="5"/>
    <x v="1"/>
    <x v="1"/>
    <x v="10"/>
    <s v="Quadro T2000/RTX3000/RTX5000"/>
    <x v="1"/>
    <s v="3840x2160"/>
    <x v="0"/>
    <x v="0"/>
    <n v="228536"/>
    <s v="45_225-230"/>
    <s v="22_220-230"/>
    <x v="5"/>
    <x v="4"/>
    <s v="Q2`21"/>
    <n v="2056824"/>
    <n v="27870"/>
  </r>
  <r>
    <n v="5"/>
    <x v="4"/>
    <s v="ZBook x360 15 Studio G5"/>
    <x v="5"/>
    <x v="1"/>
    <x v="1"/>
    <x v="9"/>
    <s v="Quadro P2000"/>
    <x v="0"/>
    <s v="1920x1080/3840x2160"/>
    <x v="1"/>
    <x v="0"/>
    <n v="200105"/>
    <s v="40_200-205"/>
    <s v="20_200-210"/>
    <x v="5"/>
    <x v="4"/>
    <s v="Q2`21"/>
    <n v="1000525"/>
    <n v="13557"/>
  </r>
  <r>
    <n v="341"/>
    <x v="5"/>
    <s v="IdeaPad 3 14IIL05"/>
    <x v="2"/>
    <x v="0"/>
    <x v="1"/>
    <x v="5"/>
    <s v="Int"/>
    <x v="2"/>
    <s v="1920x1080"/>
    <x v="0"/>
    <x v="0"/>
    <n v="47253"/>
    <s v="9_45-50"/>
    <s v="4_40-50"/>
    <x v="1"/>
    <x v="4"/>
    <s v="Q2`21"/>
    <n v="16113273"/>
    <n v="218337"/>
  </r>
  <r>
    <n v="47"/>
    <x v="5"/>
    <s v="IdeaPad 3 14ITL6"/>
    <x v="2"/>
    <x v="0"/>
    <x v="1"/>
    <x v="6"/>
    <s v="Int"/>
    <x v="2"/>
    <s v="1920x1080"/>
    <x v="0"/>
    <x v="0"/>
    <n v="39900"/>
    <s v="7_35-40"/>
    <s v="3_30-40"/>
    <x v="3"/>
    <x v="4"/>
    <s v="Q2`21"/>
    <n v="1875300"/>
    <n v="25411"/>
  </r>
  <r>
    <n v="6787"/>
    <x v="5"/>
    <s v="IdeaPad 3 15ADA05"/>
    <x v="0"/>
    <x v="0"/>
    <x v="0"/>
    <x v="1"/>
    <s v="Int"/>
    <x v="0"/>
    <s v="1920x1080"/>
    <x v="0"/>
    <x v="0"/>
    <n v="36079"/>
    <s v="7_35-40"/>
    <s v="3_30-40"/>
    <x v="3"/>
    <x v="4"/>
    <s v="Q2`21"/>
    <n v="244868173"/>
    <n v="3317997"/>
  </r>
  <r>
    <n v="645"/>
    <x v="5"/>
    <s v="IdeaPad 3 15ARE05"/>
    <x v="0"/>
    <x v="0"/>
    <x v="0"/>
    <x v="7"/>
    <s v="Int"/>
    <x v="0"/>
    <s v="1920x1080"/>
    <x v="0"/>
    <x v="0"/>
    <n v="45941"/>
    <s v="9_45-50"/>
    <s v="4_40-50"/>
    <x v="1"/>
    <x v="4"/>
    <s v="Q2`21"/>
    <n v="29631945"/>
    <n v="401517"/>
  </r>
  <r>
    <n v="2488"/>
    <x v="5"/>
    <s v="IdeaPad 3 15IGL05"/>
    <x v="0"/>
    <x v="0"/>
    <x v="1"/>
    <x v="2"/>
    <s v="Int"/>
    <x v="0"/>
    <s v="1920x1080"/>
    <x v="0"/>
    <x v="1"/>
    <n v="28248"/>
    <s v="5_25-30"/>
    <s v="2_20-30"/>
    <x v="0"/>
    <x v="4"/>
    <s v="Q2`21"/>
    <n v="70281024"/>
    <n v="952317"/>
  </r>
  <r>
    <n v="839"/>
    <x v="5"/>
    <s v="IdeaPad 3 15IIL05"/>
    <x v="0"/>
    <x v="0"/>
    <x v="1"/>
    <x v="5"/>
    <s v="Int"/>
    <x v="0"/>
    <s v="1920x1080"/>
    <x v="0"/>
    <x v="0"/>
    <n v="44126"/>
    <s v="8_40-45"/>
    <s v="4_40-50"/>
    <x v="1"/>
    <x v="4"/>
    <s v="Q2`21"/>
    <n v="37021714"/>
    <n v="501649"/>
  </r>
  <r>
    <n v="4"/>
    <x v="5"/>
    <s v="IdeaPad 330-15AST"/>
    <x v="0"/>
    <x v="0"/>
    <x v="0"/>
    <x v="0"/>
    <s v="Int"/>
    <x v="0"/>
    <s v="1366x768/1920x1080"/>
    <x v="0"/>
    <x v="0"/>
    <n v="30790"/>
    <s v="6_30-35"/>
    <s v="3_30-40"/>
    <x v="3"/>
    <x v="4"/>
    <s v="Q2`21"/>
    <n v="123160"/>
    <n v="1669"/>
  </r>
  <r>
    <n v="349"/>
    <x v="5"/>
    <s v="IdeaPad 5 14ARE05"/>
    <x v="2"/>
    <x v="0"/>
    <x v="0"/>
    <x v="7"/>
    <s v="Int"/>
    <x v="2"/>
    <s v="1920x1080"/>
    <x v="0"/>
    <x v="0"/>
    <n v="59845"/>
    <s v="11_55-60"/>
    <s v="5_50-60"/>
    <x v="2"/>
    <x v="4"/>
    <s v="Q2`21"/>
    <n v="20885905"/>
    <n v="283007"/>
  </r>
  <r>
    <n v="129"/>
    <x v="5"/>
    <s v="IdeaPad 5 14IIL05"/>
    <x v="2"/>
    <x v="0"/>
    <x v="1"/>
    <x v="5"/>
    <s v="Int"/>
    <x v="2"/>
    <s v="1920x1080"/>
    <x v="0"/>
    <x v="0"/>
    <n v="51798"/>
    <s v="10_50-55"/>
    <s v="5_50-60"/>
    <x v="2"/>
    <x v="4"/>
    <s v="Q2`21"/>
    <n v="6681942"/>
    <n v="90541"/>
  </r>
  <r>
    <n v="39"/>
    <x v="5"/>
    <s v="IdeaPad 5 14ITL05"/>
    <x v="2"/>
    <x v="0"/>
    <x v="1"/>
    <x v="6"/>
    <s v="Int"/>
    <x v="2"/>
    <s v="1920x1080"/>
    <x v="0"/>
    <x v="0"/>
    <n v="70734"/>
    <s v="14_70-75"/>
    <s v="7_70-80"/>
    <x v="6"/>
    <x v="4"/>
    <s v="Q2`21"/>
    <n v="2758626"/>
    <n v="37380"/>
  </r>
  <r>
    <n v="250"/>
    <x v="5"/>
    <s v="IdeaPad 5 15ARE05"/>
    <x v="0"/>
    <x v="0"/>
    <x v="0"/>
    <x v="7"/>
    <s v="Int"/>
    <x v="0"/>
    <s v="1920x1080"/>
    <x v="0"/>
    <x v="0"/>
    <n v="64244"/>
    <s v="12_60-65"/>
    <s v="6_60-70"/>
    <x v="4"/>
    <x v="4"/>
    <s v="Q2`21"/>
    <n v="16061000"/>
    <n v="217629"/>
  </r>
  <r>
    <n v="2"/>
    <x v="5"/>
    <s v="IdeaPad 5 15ITL05"/>
    <x v="0"/>
    <x v="0"/>
    <x v="1"/>
    <x v="6"/>
    <s v="Int"/>
    <x v="0"/>
    <s v="1920x1080"/>
    <x v="0"/>
    <x v="0"/>
    <n v="67461"/>
    <s v="13_65-70"/>
    <s v="6_60-70"/>
    <x v="4"/>
    <x v="4"/>
    <s v="Q2`21"/>
    <n v="134922"/>
    <n v="1828"/>
  </r>
  <r>
    <n v="4"/>
    <x v="5"/>
    <s v="IdeaPad Creator 5i 15IMH05"/>
    <x v="3"/>
    <x v="0"/>
    <x v="1"/>
    <x v="10"/>
    <s v="GTX1650"/>
    <x v="0"/>
    <s v="1920x1080"/>
    <x v="0"/>
    <x v="0"/>
    <n v="90993"/>
    <s v="18_90-95"/>
    <s v="9_90-100"/>
    <x v="5"/>
    <x v="4"/>
    <s v="Q2`21"/>
    <n v="363972"/>
    <n v="4932"/>
  </r>
  <r>
    <n v="935"/>
    <x v="5"/>
    <s v="IdeaPad Flex 3 11ADA05"/>
    <x v="4"/>
    <x v="0"/>
    <x v="0"/>
    <x v="1"/>
    <s v="Int"/>
    <x v="4"/>
    <s v="1366x768"/>
    <x v="1"/>
    <x v="0"/>
    <n v="33790"/>
    <s v="6_30-35"/>
    <s v="3_30-40"/>
    <x v="3"/>
    <x v="4"/>
    <s v="Q2`21"/>
    <n v="31593650"/>
    <n v="428098"/>
  </r>
  <r>
    <n v="4661"/>
    <x v="5"/>
    <s v="IdeaPad Gaming 3 15ARH05"/>
    <x v="3"/>
    <x v="0"/>
    <x v="0"/>
    <x v="7"/>
    <s v="GTX1650"/>
    <x v="0"/>
    <s v="1920x1080"/>
    <x v="0"/>
    <x v="0"/>
    <n v="71643"/>
    <s v="14_70-75"/>
    <s v="7_70-80"/>
    <x v="6"/>
    <x v="4"/>
    <s v="Q2`21"/>
    <n v="333928023"/>
    <n v="4524770"/>
  </r>
  <r>
    <n v="493"/>
    <x v="5"/>
    <s v="IdeaPad Gaming 3 15IMH05"/>
    <x v="3"/>
    <x v="0"/>
    <x v="1"/>
    <x v="10"/>
    <s v="GTX1650"/>
    <x v="0"/>
    <s v="1920x1080"/>
    <x v="0"/>
    <x v="0"/>
    <n v="74949"/>
    <s v="14_70-75"/>
    <s v="7_70-80"/>
    <x v="6"/>
    <x v="4"/>
    <s v="Q2`21"/>
    <n v="36949857"/>
    <n v="500676"/>
  </r>
  <r>
    <n v="18"/>
    <x v="5"/>
    <s v="IdeaPad L3 15IML05"/>
    <x v="0"/>
    <x v="0"/>
    <x v="1"/>
    <x v="11"/>
    <s v="Int"/>
    <x v="0"/>
    <s v="1920x1080"/>
    <x v="0"/>
    <x v="0"/>
    <n v="48046"/>
    <s v="9_45-50"/>
    <s v="4_40-50"/>
    <x v="1"/>
    <x v="4"/>
    <s v="Q2`21"/>
    <n v="864828"/>
    <n v="11719"/>
  </r>
  <r>
    <n v="2928"/>
    <x v="5"/>
    <s v="IdeaPad L340-15API"/>
    <x v="0"/>
    <x v="0"/>
    <x v="0"/>
    <x v="1"/>
    <s v="Int"/>
    <x v="0"/>
    <s v="1920x1080"/>
    <x v="0"/>
    <x v="0"/>
    <n v="39975"/>
    <s v="7_35-40"/>
    <s v="3_30-40"/>
    <x v="3"/>
    <x v="4"/>
    <s v="Q2`21"/>
    <n v="117046800"/>
    <n v="1586000"/>
  </r>
  <r>
    <n v="8"/>
    <x v="5"/>
    <s v="IdeaPad L340-17API"/>
    <x v="0"/>
    <x v="0"/>
    <x v="0"/>
    <x v="1"/>
    <s v="Int"/>
    <x v="1"/>
    <s v="1920x1080"/>
    <x v="0"/>
    <x v="0"/>
    <n v="63443"/>
    <s v="12_60-65"/>
    <s v="6_60-70"/>
    <x v="4"/>
    <x v="4"/>
    <s v="Q2`21"/>
    <n v="507544"/>
    <n v="6877"/>
  </r>
  <r>
    <n v="1585"/>
    <x v="5"/>
    <s v="IdeaPad L340-17IRH"/>
    <x v="3"/>
    <x v="0"/>
    <x v="1"/>
    <x v="9"/>
    <s v="GTX1050/GTX1650"/>
    <x v="1"/>
    <s v="1920x1080"/>
    <x v="0"/>
    <x v="0"/>
    <n v="63491"/>
    <s v="12_60-65"/>
    <s v="6_60-70"/>
    <x v="4"/>
    <x v="4"/>
    <s v="Q2`21"/>
    <n v="100633235"/>
    <n v="1363594"/>
  </r>
  <r>
    <n v="4"/>
    <x v="5"/>
    <s v="IdeaPad L340-17IWL"/>
    <x v="0"/>
    <x v="0"/>
    <x v="1"/>
    <x v="4"/>
    <s v="Int"/>
    <x v="1"/>
    <s v="1920x1080"/>
    <x v="0"/>
    <x v="0"/>
    <n v="37990"/>
    <s v="7_35-40"/>
    <s v="3_30-40"/>
    <x v="3"/>
    <x v="4"/>
    <s v="Q2`21"/>
    <n v="151960"/>
    <n v="2059"/>
  </r>
  <r>
    <n v="397"/>
    <x v="5"/>
    <s v="IdeaPad S145-15API"/>
    <x v="0"/>
    <x v="0"/>
    <x v="0"/>
    <x v="1"/>
    <s v="Int"/>
    <x v="0"/>
    <s v="1920x1080"/>
    <x v="0"/>
    <x v="0"/>
    <n v="38332"/>
    <s v="7_35-40"/>
    <s v="3_30-40"/>
    <x v="3"/>
    <x v="4"/>
    <s v="Q2`21"/>
    <n v="15217804"/>
    <n v="206203"/>
  </r>
  <r>
    <n v="2"/>
    <x v="5"/>
    <s v="IdeaPad S145-15AST"/>
    <x v="0"/>
    <x v="0"/>
    <x v="0"/>
    <x v="0"/>
    <s v="Int"/>
    <x v="0"/>
    <s v="1920x1080"/>
    <x v="0"/>
    <x v="0"/>
    <n v="30937"/>
    <s v="6_30-35"/>
    <s v="3_30-40"/>
    <x v="3"/>
    <x v="4"/>
    <s v="Q2`21"/>
    <n v="61874"/>
    <n v="838"/>
  </r>
  <r>
    <n v="2981"/>
    <x v="5"/>
    <s v="IdeaPad S145-15IIL"/>
    <x v="0"/>
    <x v="0"/>
    <x v="1"/>
    <x v="5"/>
    <s v="Int"/>
    <x v="0"/>
    <s v="1920x1080"/>
    <x v="0"/>
    <x v="0"/>
    <n v="39845"/>
    <s v="7_35-40"/>
    <s v="3_30-40"/>
    <x v="3"/>
    <x v="4"/>
    <s v="Q2`21"/>
    <n v="118777945"/>
    <n v="1609457"/>
  </r>
  <r>
    <n v="301"/>
    <x v="5"/>
    <s v="Legion 5 15ACH6H"/>
    <x v="3"/>
    <x v="0"/>
    <x v="0"/>
    <x v="22"/>
    <s v="RTX3060/RTX3070"/>
    <x v="0"/>
    <s v="2560x1600"/>
    <x v="0"/>
    <x v="0"/>
    <n v="139990"/>
    <s v="27_135-140"/>
    <s v="13_130-140"/>
    <x v="5"/>
    <x v="4"/>
    <s v="Q2`21"/>
    <n v="42136990"/>
    <n v="570962"/>
  </r>
  <r>
    <n v="341"/>
    <x v="5"/>
    <s v="Legion 5 15ARH05"/>
    <x v="3"/>
    <x v="0"/>
    <x v="0"/>
    <x v="7"/>
    <s v="GTX1650/GTX1660"/>
    <x v="0"/>
    <s v="1920x1080"/>
    <x v="0"/>
    <x v="0"/>
    <n v="82190"/>
    <s v="16_80-85"/>
    <s v="8_80-90"/>
    <x v="5"/>
    <x v="4"/>
    <s v="Q2`21"/>
    <n v="28026790"/>
    <n v="379767"/>
  </r>
  <r>
    <n v="291"/>
    <x v="5"/>
    <s v="Legion 5 17IMH05"/>
    <x v="3"/>
    <x v="0"/>
    <x v="1"/>
    <x v="10"/>
    <s v="GTX1660"/>
    <x v="1"/>
    <s v="1920x1080"/>
    <x v="0"/>
    <x v="0"/>
    <n v="96904"/>
    <s v="19_95-100"/>
    <s v="9_90-100"/>
    <x v="5"/>
    <x v="4"/>
    <s v="Q2`21"/>
    <n v="28199064"/>
    <n v="382101"/>
  </r>
  <r>
    <n v="21"/>
    <x v="5"/>
    <s v="Legion 5i 15IMH05"/>
    <x v="3"/>
    <x v="0"/>
    <x v="1"/>
    <x v="10"/>
    <s v="GTX1650/GTX1660/RTX2060"/>
    <x v="0"/>
    <s v="1920x1080"/>
    <x v="0"/>
    <x v="0"/>
    <n v="97415"/>
    <s v="19_95-100"/>
    <s v="9_90-100"/>
    <x v="5"/>
    <x v="4"/>
    <s v="Q2`21"/>
    <n v="2045715"/>
    <n v="27720"/>
  </r>
  <r>
    <n v="395"/>
    <x v="5"/>
    <s v="Legion 5Pi 15IMH05"/>
    <x v="3"/>
    <x v="0"/>
    <x v="1"/>
    <x v="10"/>
    <s v="GTX1650/GTX1660"/>
    <x v="0"/>
    <s v="1920x1080"/>
    <x v="0"/>
    <x v="0"/>
    <n v="84990"/>
    <s v="16_80-85"/>
    <s v="8_80-90"/>
    <x v="5"/>
    <x v="4"/>
    <s v="Q2`21"/>
    <n v="33571050"/>
    <n v="454892"/>
  </r>
  <r>
    <n v="16"/>
    <x v="5"/>
    <s v="Legion 7 16ACH6H"/>
    <x v="3"/>
    <x v="0"/>
    <x v="0"/>
    <x v="22"/>
    <s v="RTX3060, RTX3080"/>
    <x v="5"/>
    <s v="2560x1600"/>
    <x v="0"/>
    <x v="0"/>
    <n v="175990"/>
    <s v="35_175-180"/>
    <s v="17_170-180"/>
    <x v="5"/>
    <x v="4"/>
    <s v="Q2`21"/>
    <n v="2815840"/>
    <n v="38155"/>
  </r>
  <r>
    <n v="137"/>
    <x v="5"/>
    <s v="Legion 7i 15IMH05"/>
    <x v="3"/>
    <x v="0"/>
    <x v="1"/>
    <x v="10"/>
    <s v="RTX2060/RTX2070/RTX2080"/>
    <x v="0"/>
    <s v="1920x1080"/>
    <x v="0"/>
    <x v="0"/>
    <n v="146381"/>
    <s v="29_145-150"/>
    <s v="14_140-150"/>
    <x v="5"/>
    <x v="4"/>
    <s v="Q2`21"/>
    <n v="20054197"/>
    <n v="271737"/>
  </r>
  <r>
    <n v="8"/>
    <x v="5"/>
    <s v="Legion 7i 15IMHG05"/>
    <x v="3"/>
    <x v="0"/>
    <x v="1"/>
    <x v="10"/>
    <s v="RTX2070/RTX2080"/>
    <x v="0"/>
    <s v="1920x1080"/>
    <x v="0"/>
    <x v="0"/>
    <n v="185246"/>
    <s v="37_185-190"/>
    <s v="18_180-190"/>
    <x v="5"/>
    <x v="4"/>
    <s v="Q2`21"/>
    <n v="1481968"/>
    <n v="20081"/>
  </r>
  <r>
    <n v="2"/>
    <x v="5"/>
    <s v="Legion Creator 7i 15IMH05"/>
    <x v="3"/>
    <x v="0"/>
    <x v="1"/>
    <x v="10"/>
    <s v="RTX2060"/>
    <x v="0"/>
    <s v="1920x1080"/>
    <x v="0"/>
    <x v="0"/>
    <n v="202490"/>
    <s v="40_200-205"/>
    <s v="20_200-210"/>
    <x v="5"/>
    <x v="4"/>
    <s v="Q2`21"/>
    <n v="404980"/>
    <n v="5488"/>
  </r>
  <r>
    <n v="11"/>
    <x v="5"/>
    <s v="Thinkbook 13s-IML"/>
    <x v="2"/>
    <x v="1"/>
    <x v="1"/>
    <x v="11"/>
    <s v="Int"/>
    <x v="3"/>
    <s v="1920x1080"/>
    <x v="0"/>
    <x v="0"/>
    <n v="69231"/>
    <s v="13_65-70"/>
    <s v="6_60-70"/>
    <x v="4"/>
    <x v="4"/>
    <s v="Q2`21"/>
    <n v="761541"/>
    <n v="10319"/>
  </r>
  <r>
    <n v="435"/>
    <x v="5"/>
    <s v="Thinkbook 13s-ITL G2"/>
    <x v="2"/>
    <x v="1"/>
    <x v="1"/>
    <x v="6"/>
    <s v="Int"/>
    <x v="3"/>
    <s v="1920x1200/2560x1600"/>
    <x v="0"/>
    <x v="0"/>
    <n v="77712"/>
    <s v="15_75-80"/>
    <s v="7_70-80"/>
    <x v="6"/>
    <x v="4"/>
    <s v="Q2`21"/>
    <n v="33804720"/>
    <n v="458059"/>
  </r>
  <r>
    <n v="322"/>
    <x v="5"/>
    <s v="Thinkbook 14-ARE G2"/>
    <x v="2"/>
    <x v="1"/>
    <x v="0"/>
    <x v="7"/>
    <s v="Int"/>
    <x v="2"/>
    <s v="1920x1080"/>
    <x v="0"/>
    <x v="0"/>
    <n v="49356"/>
    <s v="9_45-50"/>
    <s v="4_40-50"/>
    <x v="1"/>
    <x v="4"/>
    <s v="Q2`21"/>
    <n v="15892632"/>
    <n v="215347"/>
  </r>
  <r>
    <n v="192"/>
    <x v="5"/>
    <s v="Thinkbook 14-IIL"/>
    <x v="2"/>
    <x v="1"/>
    <x v="1"/>
    <x v="11"/>
    <s v="Int"/>
    <x v="2"/>
    <s v="1920x1080"/>
    <x v="0"/>
    <x v="0"/>
    <n v="56805"/>
    <s v="11_55-60"/>
    <s v="5_50-60"/>
    <x v="2"/>
    <x v="4"/>
    <s v="Q2`21"/>
    <n v="10906560"/>
    <n v="147785"/>
  </r>
  <r>
    <n v="778"/>
    <x v="5"/>
    <s v="Thinkbook 14-ITL G2"/>
    <x v="2"/>
    <x v="1"/>
    <x v="1"/>
    <x v="6"/>
    <s v="Int"/>
    <x v="2"/>
    <s v="1920x1080"/>
    <x v="0"/>
    <x v="0"/>
    <n v="62756"/>
    <s v="12_60-65"/>
    <s v="6_60-70"/>
    <x v="4"/>
    <x v="4"/>
    <s v="Q2`21"/>
    <n v="48824168"/>
    <n v="661574"/>
  </r>
  <r>
    <n v="54"/>
    <x v="5"/>
    <s v="Thinkbook 14s Yoga ITL"/>
    <x v="2"/>
    <x v="1"/>
    <x v="1"/>
    <x v="6"/>
    <s v="Int"/>
    <x v="2"/>
    <s v="1920x1080"/>
    <x v="1"/>
    <x v="0"/>
    <n v="65800"/>
    <s v="13_65-70"/>
    <s v="6_60-70"/>
    <x v="4"/>
    <x v="4"/>
    <s v="Q2`21"/>
    <n v="3553200"/>
    <n v="48146"/>
  </r>
  <r>
    <n v="694"/>
    <x v="5"/>
    <s v="Thinkbook 15-ARE G2"/>
    <x v="0"/>
    <x v="1"/>
    <x v="0"/>
    <x v="7"/>
    <s v="Int"/>
    <x v="0"/>
    <s v="1920x1080"/>
    <x v="0"/>
    <x v="0"/>
    <n v="60485"/>
    <s v="12_60-65"/>
    <s v="6_60-70"/>
    <x v="4"/>
    <x v="4"/>
    <s v="Q2`21"/>
    <n v="41976590"/>
    <n v="568788"/>
  </r>
  <r>
    <n v="153"/>
    <x v="5"/>
    <s v="Thinkbook 15-IIL"/>
    <x v="0"/>
    <x v="1"/>
    <x v="1"/>
    <x v="5"/>
    <s v="Int"/>
    <x v="0"/>
    <s v="1920x1080"/>
    <x v="0"/>
    <x v="0"/>
    <n v="60376"/>
    <s v="12_60-65"/>
    <s v="6_60-70"/>
    <x v="4"/>
    <x v="4"/>
    <s v="Q2`21"/>
    <n v="9237528"/>
    <n v="125170"/>
  </r>
  <r>
    <n v="2020"/>
    <x v="5"/>
    <s v="Thinkbook 15-ITL G2"/>
    <x v="0"/>
    <x v="1"/>
    <x v="1"/>
    <x v="6"/>
    <s v="Int"/>
    <x v="0"/>
    <s v="1920x1080"/>
    <x v="0"/>
    <x v="0"/>
    <n v="63729"/>
    <s v="12_60-65"/>
    <s v="6_60-70"/>
    <x v="4"/>
    <x v="4"/>
    <s v="Q2`21"/>
    <n v="128732580"/>
    <n v="1744344"/>
  </r>
  <r>
    <n v="20"/>
    <x v="5"/>
    <s v="Thinkbook 15P-IMH"/>
    <x v="3"/>
    <x v="1"/>
    <x v="1"/>
    <x v="10"/>
    <s v="GTX1650"/>
    <x v="0"/>
    <s v="1920x1080"/>
    <x v="0"/>
    <x v="0"/>
    <n v="76193"/>
    <s v="15_75-80"/>
    <s v="7_70-80"/>
    <x v="6"/>
    <x v="4"/>
    <s v="Q2`21"/>
    <n v="1523860"/>
    <n v="20649"/>
  </r>
  <r>
    <n v="3"/>
    <x v="5"/>
    <s v="ThinkPad E14 Gen2-ARE"/>
    <x v="2"/>
    <x v="1"/>
    <x v="0"/>
    <x v="7"/>
    <s v="Int"/>
    <x v="2"/>
    <s v="1920x1080"/>
    <x v="0"/>
    <x v="0"/>
    <n v="72450"/>
    <s v="14_70-75"/>
    <s v="7_70-80"/>
    <x v="6"/>
    <x v="4"/>
    <s v="Q2`21"/>
    <n v="217350"/>
    <n v="2945"/>
  </r>
  <r>
    <n v="773"/>
    <x v="5"/>
    <s v="ThinkPad E14 Gen2-ITU"/>
    <x v="2"/>
    <x v="1"/>
    <x v="1"/>
    <x v="6"/>
    <s v="Int"/>
    <x v="2"/>
    <s v="1920x1080"/>
    <x v="0"/>
    <x v="0"/>
    <n v="75698"/>
    <s v="15_75-80"/>
    <s v="7_70-80"/>
    <x v="6"/>
    <x v="4"/>
    <s v="Q2`21"/>
    <n v="58514554"/>
    <n v="792880"/>
  </r>
  <r>
    <n v="325"/>
    <x v="5"/>
    <s v="ThinkPad E14-IML"/>
    <x v="2"/>
    <x v="1"/>
    <x v="1"/>
    <x v="11"/>
    <s v="Int"/>
    <x v="2"/>
    <s v="1920x1080"/>
    <x v="0"/>
    <x v="0"/>
    <n v="77870"/>
    <s v="15_75-80"/>
    <s v="7_70-80"/>
    <x v="6"/>
    <x v="4"/>
    <s v="Q2`21"/>
    <n v="25307750"/>
    <n v="342923"/>
  </r>
  <r>
    <n v="31"/>
    <x v="5"/>
    <s v="ThinkPad E15 Gen2-ARE"/>
    <x v="0"/>
    <x v="1"/>
    <x v="0"/>
    <x v="7"/>
    <s v="Int"/>
    <x v="0"/>
    <s v="1920x1080"/>
    <x v="0"/>
    <x v="0"/>
    <n v="81957"/>
    <s v="16_80-85"/>
    <s v="8_80-90"/>
    <x v="5"/>
    <x v="4"/>
    <s v="Q2`21"/>
    <n v="2540667"/>
    <n v="34426"/>
  </r>
  <r>
    <n v="141"/>
    <x v="5"/>
    <s v="ThinkPad E15 Gen2-ITU"/>
    <x v="0"/>
    <x v="1"/>
    <x v="1"/>
    <x v="6"/>
    <s v="Int"/>
    <x v="0"/>
    <s v="1920x1080"/>
    <x v="0"/>
    <x v="0"/>
    <n v="83483"/>
    <s v="16_80-85"/>
    <s v="8_80-90"/>
    <x v="5"/>
    <x v="4"/>
    <s v="Q2`21"/>
    <n v="11771103"/>
    <n v="159500"/>
  </r>
  <r>
    <n v="129"/>
    <x v="5"/>
    <s v="ThinkPad E15-IML"/>
    <x v="0"/>
    <x v="1"/>
    <x v="1"/>
    <x v="11"/>
    <s v="Int"/>
    <x v="0"/>
    <s v="1920x1080"/>
    <x v="0"/>
    <x v="0"/>
    <n v="88942"/>
    <s v="17_85-90"/>
    <s v="8_80-90"/>
    <x v="5"/>
    <x v="4"/>
    <s v="Q2`21"/>
    <n v="11473518"/>
    <n v="155468"/>
  </r>
  <r>
    <n v="121"/>
    <x v="5"/>
    <s v="ThinkPad L13"/>
    <x v="2"/>
    <x v="1"/>
    <x v="1"/>
    <x v="11"/>
    <s v="Int"/>
    <x v="3"/>
    <s v="1920x1080"/>
    <x v="0"/>
    <x v="0"/>
    <n v="91370"/>
    <s v="18_90-95"/>
    <s v="9_90-100"/>
    <x v="5"/>
    <x v="4"/>
    <s v="Q2`21"/>
    <n v="11055770"/>
    <n v="149807"/>
  </r>
  <r>
    <n v="209"/>
    <x v="5"/>
    <s v="ThinkPad L13 Gen2"/>
    <x v="2"/>
    <x v="1"/>
    <x v="1"/>
    <x v="6"/>
    <s v="Int"/>
    <x v="3"/>
    <s v="1920x1080"/>
    <x v="0"/>
    <x v="0"/>
    <n v="71198"/>
    <s v="14_70-75"/>
    <s v="7_70-80"/>
    <x v="6"/>
    <x v="4"/>
    <s v="Q2`21"/>
    <n v="14880382"/>
    <n v="201631"/>
  </r>
  <r>
    <n v="57"/>
    <x v="5"/>
    <s v="ThinkPad L13 Yoga"/>
    <x v="2"/>
    <x v="1"/>
    <x v="1"/>
    <x v="11"/>
    <s v="Int"/>
    <x v="3"/>
    <s v="1920x1080"/>
    <x v="1"/>
    <x v="0"/>
    <n v="99032"/>
    <s v="19_95-100"/>
    <s v="9_90-100"/>
    <x v="5"/>
    <x v="4"/>
    <s v="Q2`21"/>
    <n v="5644824"/>
    <n v="76488"/>
  </r>
  <r>
    <n v="20"/>
    <x v="5"/>
    <s v="ThinkPad L13 Yoga Gen2"/>
    <x v="2"/>
    <x v="1"/>
    <x v="1"/>
    <x v="6"/>
    <s v="Int"/>
    <x v="3"/>
    <s v="1920x1080"/>
    <x v="1"/>
    <x v="0"/>
    <n v="113450"/>
    <s v="22_110-115"/>
    <s v="11_110-120"/>
    <x v="5"/>
    <x v="4"/>
    <s v="Q2`21"/>
    <n v="2269000"/>
    <n v="30745"/>
  </r>
  <r>
    <n v="46"/>
    <x v="5"/>
    <s v="ThinkPad L14 AMD Gen1"/>
    <x v="2"/>
    <x v="1"/>
    <x v="0"/>
    <x v="7"/>
    <s v="Int"/>
    <x v="2"/>
    <s v="1920x1080"/>
    <x v="1"/>
    <x v="0"/>
    <n v="96300"/>
    <s v="19_95-100"/>
    <s v="9_90-100"/>
    <x v="5"/>
    <x v="4"/>
    <s v="Q2`21"/>
    <n v="4429800"/>
    <n v="60024"/>
  </r>
  <r>
    <n v="494"/>
    <x v="5"/>
    <s v="ThinkPad L14 Gen1"/>
    <x v="2"/>
    <x v="1"/>
    <x v="1"/>
    <x v="11"/>
    <s v="Int"/>
    <x v="2"/>
    <s v="1920x1080"/>
    <x v="1"/>
    <x v="0"/>
    <n v="150999"/>
    <s v="30_150-155"/>
    <s v="15_150-160"/>
    <x v="5"/>
    <x v="4"/>
    <s v="Q2`21"/>
    <n v="74593506"/>
    <n v="1010752"/>
  </r>
  <r>
    <n v="24"/>
    <x v="5"/>
    <s v="ThinkPad L15 AMD Gen1"/>
    <x v="0"/>
    <x v="1"/>
    <x v="0"/>
    <x v="7"/>
    <s v="Int"/>
    <x v="0"/>
    <s v="1920x1080"/>
    <x v="0"/>
    <x v="0"/>
    <n v="101340"/>
    <s v="20_100-105"/>
    <s v="10_100-110"/>
    <x v="5"/>
    <x v="4"/>
    <s v="Q2`21"/>
    <n v="2432160"/>
    <n v="32956"/>
  </r>
  <r>
    <n v="200"/>
    <x v="5"/>
    <s v="ThinkPad L15 Gen1"/>
    <x v="0"/>
    <x v="1"/>
    <x v="1"/>
    <x v="10"/>
    <s v="Int"/>
    <x v="0"/>
    <s v="1920x1080"/>
    <x v="0"/>
    <x v="0"/>
    <n v="132149"/>
    <s v="26_130-135"/>
    <s v="13_130-140"/>
    <x v="5"/>
    <x v="4"/>
    <s v="Q2`21"/>
    <n v="26429800"/>
    <n v="358127"/>
  </r>
  <r>
    <n v="23"/>
    <x v="5"/>
    <s v="ThinkPad P1 Gen3"/>
    <x v="5"/>
    <x v="1"/>
    <x v="1"/>
    <x v="10"/>
    <s v="Int/Quadro T1000/P2000"/>
    <x v="0"/>
    <s v="1920x1080/3840x2160"/>
    <x v="0"/>
    <x v="0"/>
    <n v="275893"/>
    <s v="55_275-280"/>
    <s v="27_270-280"/>
    <x v="5"/>
    <x v="4"/>
    <s v="Q2`21"/>
    <n v="6345539"/>
    <n v="85983"/>
  </r>
  <r>
    <n v="45"/>
    <x v="5"/>
    <s v="ThinkPad P14s AMD Gen1"/>
    <x v="5"/>
    <x v="1"/>
    <x v="0"/>
    <x v="7"/>
    <s v="Int"/>
    <x v="2"/>
    <s v="1920x1080/3840x2160"/>
    <x v="0"/>
    <x v="0"/>
    <n v="99600"/>
    <s v="19_95-100"/>
    <s v="9_90-100"/>
    <x v="5"/>
    <x v="4"/>
    <s v="Q2`21"/>
    <n v="4482000"/>
    <n v="60732"/>
  </r>
  <r>
    <n v="26"/>
    <x v="5"/>
    <s v="ThinkPad P14s Gen1"/>
    <x v="5"/>
    <x v="1"/>
    <x v="1"/>
    <x v="11"/>
    <s v="Quadro P520"/>
    <x v="2"/>
    <s v="1920x1080/3840x2160"/>
    <x v="0"/>
    <x v="0"/>
    <n v="126212"/>
    <s v="25_125-130"/>
    <s v="12_120-130"/>
    <x v="5"/>
    <x v="4"/>
    <s v="Q2`21"/>
    <n v="3281512"/>
    <n v="44465"/>
  </r>
  <r>
    <n v="1"/>
    <x v="5"/>
    <s v="ThinkPad P14s Gen2"/>
    <x v="5"/>
    <x v="1"/>
    <x v="1"/>
    <x v="6"/>
    <s v="Quadro T500"/>
    <x v="2"/>
    <s v="1920x1080/3840x2160"/>
    <x v="0"/>
    <x v="0"/>
    <n v="122903"/>
    <s v="24_120-125"/>
    <s v="12_120-130"/>
    <x v="5"/>
    <x v="4"/>
    <s v="Q2`21"/>
    <n v="122903"/>
    <n v="1665"/>
  </r>
  <r>
    <n v="25"/>
    <x v="5"/>
    <s v="ThinkPad P15 Gen1"/>
    <x v="5"/>
    <x v="1"/>
    <x v="1"/>
    <x v="10"/>
    <s v="RTX3000/RTX4000"/>
    <x v="0"/>
    <s v="1920x1080/3840x2160"/>
    <x v="0"/>
    <x v="0"/>
    <n v="216365"/>
    <s v="43_215-220"/>
    <s v="21_210-220"/>
    <x v="5"/>
    <x v="4"/>
    <s v="Q2`21"/>
    <n v="5409125"/>
    <n v="73294"/>
  </r>
  <r>
    <n v="39"/>
    <x v="5"/>
    <s v="ThinkPad P15s Gen1"/>
    <x v="5"/>
    <x v="1"/>
    <x v="1"/>
    <x v="11"/>
    <s v="Qoadro P520"/>
    <x v="0"/>
    <s v="1920x1080"/>
    <x v="0"/>
    <x v="0"/>
    <n v="143850"/>
    <s v="28_140-145"/>
    <s v="14_140-150"/>
    <x v="5"/>
    <x v="4"/>
    <s v="Q2`21"/>
    <n v="5610150"/>
    <n v="76018"/>
  </r>
  <r>
    <n v="22"/>
    <x v="5"/>
    <s v="ThinkPad P15v Gen1"/>
    <x v="5"/>
    <x v="1"/>
    <x v="1"/>
    <x v="10"/>
    <s v="Int/Quadro P620"/>
    <x v="0"/>
    <s v="1920x1080"/>
    <x v="0"/>
    <x v="0"/>
    <n v="118354"/>
    <s v="23_115-120"/>
    <s v="11_110-120"/>
    <x v="5"/>
    <x v="4"/>
    <s v="Q2`21"/>
    <n v="2603788"/>
    <n v="35282"/>
  </r>
  <r>
    <n v="15"/>
    <x v="5"/>
    <s v="ThinkPad P17 Gen1"/>
    <x v="5"/>
    <x v="1"/>
    <x v="1"/>
    <x v="10"/>
    <s v="Quadro T2000/RTX5000"/>
    <x v="1"/>
    <s v="1920x1080/3840x2160"/>
    <x v="0"/>
    <x v="0"/>
    <n v="287020"/>
    <s v="57_285-290"/>
    <s v="28_280-290"/>
    <x v="5"/>
    <x v="4"/>
    <s v="Q2`21"/>
    <n v="4305300"/>
    <n v="58337"/>
  </r>
  <r>
    <n v="1"/>
    <x v="5"/>
    <s v="ThinkPad P73"/>
    <x v="5"/>
    <x v="1"/>
    <x v="1"/>
    <x v="9"/>
    <s v="Quadro P620/T2000"/>
    <x v="1"/>
    <s v="1920x1080/2560x1440/3840x2160"/>
    <x v="0"/>
    <x v="0"/>
    <n v="294940"/>
    <s v="58_290-295"/>
    <s v="29_290-300"/>
    <x v="5"/>
    <x v="4"/>
    <s v="Q2`21"/>
    <n v="294940"/>
    <n v="3996"/>
  </r>
  <r>
    <n v="715"/>
    <x v="5"/>
    <s v="ThinkPad T14 AMD Gen1"/>
    <x v="2"/>
    <x v="1"/>
    <x v="0"/>
    <x v="7"/>
    <s v="Int"/>
    <x v="2"/>
    <s v="1920x1080"/>
    <x v="0"/>
    <x v="0"/>
    <n v="107999"/>
    <s v="21_105-110"/>
    <s v="10_100-110"/>
    <x v="5"/>
    <x v="4"/>
    <s v="Q2`21"/>
    <n v="77219285"/>
    <n v="1046332"/>
  </r>
  <r>
    <n v="1125"/>
    <x v="5"/>
    <s v="ThinkPad T14 Gen1"/>
    <x v="2"/>
    <x v="1"/>
    <x v="1"/>
    <x v="11"/>
    <s v="Int"/>
    <x v="2"/>
    <s v="1920x1080/3840x2160"/>
    <x v="0"/>
    <x v="0"/>
    <n v="134924"/>
    <s v="26_130-135"/>
    <s v="13_130-140"/>
    <x v="5"/>
    <x v="4"/>
    <s v="Q2`21"/>
    <n v="151789500"/>
    <n v="2056768"/>
  </r>
  <r>
    <n v="1010"/>
    <x v="5"/>
    <s v="ThinkPad T14 Gen2"/>
    <x v="2"/>
    <x v="1"/>
    <x v="1"/>
    <x v="6"/>
    <s v="Int"/>
    <x v="2"/>
    <s v="1920x1080/3840x2160"/>
    <x v="0"/>
    <x v="0"/>
    <n v="106540"/>
    <s v="21_105-110"/>
    <s v="10_100-110"/>
    <x v="5"/>
    <x v="4"/>
    <s v="Q2`21"/>
    <n v="107605400"/>
    <n v="1458068"/>
  </r>
  <r>
    <n v="338"/>
    <x v="5"/>
    <s v="ThinkPad T14s AMD Gen1"/>
    <x v="2"/>
    <x v="1"/>
    <x v="0"/>
    <x v="7"/>
    <s v="Int"/>
    <x v="2"/>
    <s v="1920x1080"/>
    <x v="0"/>
    <x v="0"/>
    <n v="127645"/>
    <s v="25_125-130"/>
    <s v="12_120-130"/>
    <x v="5"/>
    <x v="4"/>
    <s v="Q2`21"/>
    <n v="43144010"/>
    <n v="584607"/>
  </r>
  <r>
    <n v="227"/>
    <x v="5"/>
    <s v="ThinkPad T14s Gen1"/>
    <x v="2"/>
    <x v="1"/>
    <x v="1"/>
    <x v="11"/>
    <s v="Int"/>
    <x v="2"/>
    <s v="1920x1080"/>
    <x v="0"/>
    <x v="0"/>
    <n v="131036"/>
    <s v="26_130-135"/>
    <s v="13_130-140"/>
    <x v="5"/>
    <x v="4"/>
    <s v="Q2`21"/>
    <n v="29745172"/>
    <n v="403051"/>
  </r>
  <r>
    <n v="299"/>
    <x v="5"/>
    <s v="ThinkPad T15 Gen1"/>
    <x v="1"/>
    <x v="1"/>
    <x v="1"/>
    <x v="11"/>
    <s v="Int/MX330"/>
    <x v="0"/>
    <s v="1920x1080"/>
    <x v="0"/>
    <x v="0"/>
    <n v="116464"/>
    <s v="23_115-120"/>
    <s v="11_110-120"/>
    <x v="5"/>
    <x v="4"/>
    <s v="Q2`21"/>
    <n v="34822736"/>
    <n v="471853"/>
  </r>
  <r>
    <n v="792"/>
    <x v="5"/>
    <s v="ThinkPad T15 Gen2"/>
    <x v="1"/>
    <x v="1"/>
    <x v="1"/>
    <x v="6"/>
    <s v="Int/MX450"/>
    <x v="0"/>
    <s v="1920x1080"/>
    <x v="0"/>
    <x v="0"/>
    <n v="1223450"/>
    <s v="244_1220-1225"/>
    <s v="122_1220-1230"/>
    <x v="5"/>
    <x v="4"/>
    <s v="Q2`21"/>
    <n v="968972400"/>
    <n v="13129707"/>
  </r>
  <r>
    <n v="2"/>
    <x v="5"/>
    <s v="ThinkPad T15g Gen1"/>
    <x v="3"/>
    <x v="1"/>
    <x v="1"/>
    <x v="10"/>
    <s v="RTX2070"/>
    <x v="0"/>
    <s v="3840x2160"/>
    <x v="0"/>
    <x v="0"/>
    <n v="284780"/>
    <s v="56_280-285"/>
    <s v="28_280-290"/>
    <x v="5"/>
    <x v="4"/>
    <s v="Q2`21"/>
    <n v="569560"/>
    <n v="7718"/>
  </r>
  <r>
    <n v="63"/>
    <x v="5"/>
    <s v="ThinkPad T15p Gen1"/>
    <x v="1"/>
    <x v="1"/>
    <x v="1"/>
    <x v="10"/>
    <s v="Int/GTX1050"/>
    <x v="0"/>
    <s v="1920x1080/3840x2160"/>
    <x v="0"/>
    <x v="0"/>
    <n v="116820"/>
    <s v="23_115-120"/>
    <s v="11_110-120"/>
    <x v="5"/>
    <x v="4"/>
    <s v="Q2`21"/>
    <n v="7359660"/>
    <n v="99724"/>
  </r>
  <r>
    <n v="10"/>
    <x v="5"/>
    <s v="ThinkPad X1 Carbon Gen7"/>
    <x v="2"/>
    <x v="1"/>
    <x v="1"/>
    <x v="4"/>
    <s v="Int"/>
    <x v="2"/>
    <s v="1920x1080/2560x1440"/>
    <x v="0"/>
    <x v="0"/>
    <n v="142296"/>
    <s v="28_140-145"/>
    <s v="14_140-150"/>
    <x v="5"/>
    <x v="4"/>
    <s v="Q2`21"/>
    <n v="1422960"/>
    <n v="19281"/>
  </r>
  <r>
    <n v="185"/>
    <x v="5"/>
    <s v="ThinkPad X1 Carbon Gen8"/>
    <x v="2"/>
    <x v="1"/>
    <x v="1"/>
    <x v="11"/>
    <s v="Int"/>
    <x v="2"/>
    <s v="1920x1080/3840x2160"/>
    <x v="1"/>
    <x v="0"/>
    <n v="149730"/>
    <s v="29_145-150"/>
    <s v="14_140-150"/>
    <x v="5"/>
    <x v="4"/>
    <s v="Q2`21"/>
    <n v="27700050"/>
    <n v="375339"/>
  </r>
  <r>
    <n v="72"/>
    <x v="5"/>
    <s v="ThinkPad X1 Carbon Gen9"/>
    <x v="2"/>
    <x v="1"/>
    <x v="1"/>
    <x v="6"/>
    <s v="Int"/>
    <x v="2"/>
    <s v="1920×1200/3840x2400"/>
    <x v="0"/>
    <x v="0"/>
    <n v="145890"/>
    <s v="29_145-150"/>
    <s v="14_140-150"/>
    <x v="5"/>
    <x v="4"/>
    <s v="Q2`21"/>
    <n v="10504080"/>
    <n v="142332"/>
  </r>
  <r>
    <n v="300"/>
    <x v="5"/>
    <s v="ThinkPad X1 Extreme Gen3"/>
    <x v="3"/>
    <x v="1"/>
    <x v="1"/>
    <x v="10"/>
    <s v="GTX1650"/>
    <x v="0"/>
    <s v="1920x1080/3840x2160"/>
    <x v="0"/>
    <x v="0"/>
    <n v="242950"/>
    <s v="48_240-245"/>
    <s v="24_240-250"/>
    <x v="5"/>
    <x v="4"/>
    <s v="Q2`21"/>
    <n v="72885000"/>
    <n v="987602"/>
  </r>
  <r>
    <n v="16"/>
    <x v="5"/>
    <s v="ThinkPad X1 Fold Gen1"/>
    <x v="2"/>
    <x v="1"/>
    <x v="1"/>
    <x v="17"/>
    <s v="Int"/>
    <x v="3"/>
    <s v="2048x1536 Flex"/>
    <x v="1"/>
    <x v="2"/>
    <n v="329990"/>
    <s v="65_325-330"/>
    <s v="32_320-330"/>
    <x v="5"/>
    <x v="4"/>
    <s v="Q2`21"/>
    <n v="5279840"/>
    <n v="71543"/>
  </r>
  <r>
    <n v="93"/>
    <x v="5"/>
    <s v="ThinkPad X1 Nano Gen1"/>
    <x v="2"/>
    <x v="1"/>
    <x v="1"/>
    <x v="6"/>
    <s v="Int"/>
    <x v="3"/>
    <s v="2160x1350"/>
    <x v="1"/>
    <x v="0"/>
    <n v="145132"/>
    <s v="29_145-150"/>
    <s v="14_140-150"/>
    <x v="5"/>
    <x v="4"/>
    <s v="Q2`21"/>
    <n v="13497276"/>
    <n v="182890"/>
  </r>
  <r>
    <n v="5"/>
    <x v="5"/>
    <s v="ThinkPad X1 Titanium Yoga Gen1"/>
    <x v="2"/>
    <x v="1"/>
    <x v="1"/>
    <x v="6"/>
    <s v="Int"/>
    <x v="3"/>
    <s v="2256x1504"/>
    <x v="1"/>
    <x v="0"/>
    <n v="198900"/>
    <s v="39_195-200"/>
    <s v="19_190-200"/>
    <x v="5"/>
    <x v="4"/>
    <s v="Q2`21"/>
    <n v="994500"/>
    <n v="13476"/>
  </r>
  <r>
    <n v="42"/>
    <x v="5"/>
    <s v="ThinkPad X1 Yoga 14 Gen5"/>
    <x v="2"/>
    <x v="1"/>
    <x v="1"/>
    <x v="11"/>
    <s v="Int"/>
    <x v="2"/>
    <s v="1920x1080/2560x1440/3840x2160"/>
    <x v="1"/>
    <x v="0"/>
    <n v="181668"/>
    <s v="36_180-185"/>
    <s v="18_180-190"/>
    <x v="5"/>
    <x v="4"/>
    <s v="Q2`21"/>
    <n v="7630056"/>
    <n v="103388"/>
  </r>
  <r>
    <n v="5"/>
    <x v="5"/>
    <s v="ThinkPad X1 Yoga G6"/>
    <x v="2"/>
    <x v="1"/>
    <x v="1"/>
    <x v="6"/>
    <s v="Int"/>
    <x v="2"/>
    <s v="1920x1200"/>
    <x v="1"/>
    <x v="0"/>
    <n v="142190"/>
    <s v="28_140-145"/>
    <s v="14_140-150"/>
    <x v="5"/>
    <x v="4"/>
    <s v="Q2`21"/>
    <n v="710950"/>
    <n v="9633"/>
  </r>
  <r>
    <n v="44"/>
    <x v="5"/>
    <s v="ThinkPad X13 AMD G1"/>
    <x v="2"/>
    <x v="1"/>
    <x v="0"/>
    <x v="7"/>
    <s v="Int"/>
    <x v="3"/>
    <s v="1920x1080"/>
    <x v="0"/>
    <x v="0"/>
    <n v="98615"/>
    <s v="19_95-100"/>
    <s v="9_90-100"/>
    <x v="5"/>
    <x v="4"/>
    <s v="Q2`21"/>
    <n v="4339060"/>
    <n v="58795"/>
  </r>
  <r>
    <n v="407"/>
    <x v="5"/>
    <s v="ThinkPad X13 G1"/>
    <x v="2"/>
    <x v="1"/>
    <x v="1"/>
    <x v="11"/>
    <s v="Int"/>
    <x v="3"/>
    <s v="1920x1080"/>
    <x v="0"/>
    <x v="0"/>
    <n v="109772"/>
    <s v="21_105-110"/>
    <s v="10_100-110"/>
    <x v="5"/>
    <x v="4"/>
    <s v="Q2`21"/>
    <n v="44677204"/>
    <n v="605382"/>
  </r>
  <r>
    <n v="18"/>
    <x v="5"/>
    <s v="ThinkPad X13 Yoga G1"/>
    <x v="2"/>
    <x v="1"/>
    <x v="1"/>
    <x v="11"/>
    <s v="Int"/>
    <x v="3"/>
    <s v="1920x1080"/>
    <x v="1"/>
    <x v="0"/>
    <n v="155032"/>
    <s v="31_155-160"/>
    <s v="15_150-160"/>
    <x v="5"/>
    <x v="4"/>
    <s v="Q2`21"/>
    <n v="2790576"/>
    <n v="37813"/>
  </r>
  <r>
    <n v="44"/>
    <x v="5"/>
    <s v="ThinkPad X395"/>
    <x v="2"/>
    <x v="1"/>
    <x v="0"/>
    <x v="1"/>
    <s v="Int"/>
    <x v="3"/>
    <s v="1920x1080"/>
    <x v="0"/>
    <x v="0"/>
    <n v="79990"/>
    <s v="15_75-80"/>
    <s v="7_70-80"/>
    <x v="6"/>
    <x v="4"/>
    <s v="Q2`21"/>
    <n v="3519560"/>
    <n v="47691"/>
  </r>
  <r>
    <n v="36"/>
    <x v="5"/>
    <s v="V130-15IKB"/>
    <x v="0"/>
    <x v="1"/>
    <x v="1"/>
    <x v="3"/>
    <s v="Int"/>
    <x v="0"/>
    <s v="1920x1080"/>
    <x v="0"/>
    <x v="0"/>
    <n v="38997"/>
    <s v="7_35-40"/>
    <s v="3_30-40"/>
    <x v="3"/>
    <x v="4"/>
    <s v="Q2`21"/>
    <n v="1403892"/>
    <n v="19023"/>
  </r>
  <r>
    <n v="648"/>
    <x v="5"/>
    <s v="V145-15AST"/>
    <x v="0"/>
    <x v="1"/>
    <x v="0"/>
    <x v="0"/>
    <s v="Int"/>
    <x v="0"/>
    <s v="1920x1080"/>
    <x v="0"/>
    <x v="0"/>
    <n v="33597"/>
    <s v="6_30-35"/>
    <s v="3_30-40"/>
    <x v="3"/>
    <x v="4"/>
    <s v="Q2`21"/>
    <n v="21770856"/>
    <n v="294998"/>
  </r>
  <r>
    <n v="450"/>
    <x v="5"/>
    <s v="V14-ADA"/>
    <x v="2"/>
    <x v="1"/>
    <x v="0"/>
    <x v="1"/>
    <s v="Int"/>
    <x v="2"/>
    <s v="1920x1080"/>
    <x v="0"/>
    <x v="0"/>
    <n v="43540"/>
    <s v="8_40-45"/>
    <s v="4_40-50"/>
    <x v="1"/>
    <x v="4"/>
    <s v="Q2`21"/>
    <n v="19593000"/>
    <n v="265488"/>
  </r>
  <r>
    <n v="2"/>
    <x v="5"/>
    <s v="V14-IGL"/>
    <x v="2"/>
    <x v="1"/>
    <x v="1"/>
    <x v="2"/>
    <s v="Int"/>
    <x v="2"/>
    <s v="1920x1080"/>
    <x v="0"/>
    <x v="1"/>
    <n v="25360"/>
    <s v="5_25-30"/>
    <s v="2_20-30"/>
    <x v="0"/>
    <x v="4"/>
    <s v="Q2`21"/>
    <n v="50720"/>
    <n v="687"/>
  </r>
  <r>
    <n v="56"/>
    <x v="5"/>
    <s v="V14-IIL"/>
    <x v="2"/>
    <x v="1"/>
    <x v="1"/>
    <x v="5"/>
    <s v="Int"/>
    <x v="2"/>
    <s v="1920x1080"/>
    <x v="0"/>
    <x v="0"/>
    <n v="52577"/>
    <s v="10_50-55"/>
    <s v="5_50-60"/>
    <x v="2"/>
    <x v="4"/>
    <s v="Q2`21"/>
    <n v="2944312"/>
    <n v="39896"/>
  </r>
  <r>
    <n v="136"/>
    <x v="5"/>
    <s v="V155-15API"/>
    <x v="0"/>
    <x v="1"/>
    <x v="0"/>
    <x v="1"/>
    <s v="Int"/>
    <x v="0"/>
    <s v="1920x1080"/>
    <x v="0"/>
    <x v="0"/>
    <n v="45590"/>
    <s v="9_45-50"/>
    <s v="4_40-50"/>
    <x v="1"/>
    <x v="4"/>
    <s v="Q2`21"/>
    <n v="6200240"/>
    <n v="84014"/>
  </r>
  <r>
    <n v="968"/>
    <x v="5"/>
    <s v="V15-ADA"/>
    <x v="0"/>
    <x v="1"/>
    <x v="0"/>
    <x v="1"/>
    <s v="Int"/>
    <x v="0"/>
    <s v="1920x1080"/>
    <x v="0"/>
    <x v="0"/>
    <n v="38739"/>
    <s v="7_35-40"/>
    <s v="3_30-40"/>
    <x v="3"/>
    <x v="4"/>
    <s v="Q2`21"/>
    <n v="37499352"/>
    <n v="508121"/>
  </r>
  <r>
    <n v="116"/>
    <x v="5"/>
    <s v="V15-IIL"/>
    <x v="0"/>
    <x v="1"/>
    <x v="1"/>
    <x v="5"/>
    <s v="Int"/>
    <x v="0"/>
    <s v="1920x1080"/>
    <x v="0"/>
    <x v="0"/>
    <n v="52319"/>
    <s v="10_50-55"/>
    <s v="5_50-60"/>
    <x v="2"/>
    <x v="4"/>
    <s v="Q2`21"/>
    <n v="6069004"/>
    <n v="82236"/>
  </r>
  <r>
    <n v="258"/>
    <x v="5"/>
    <s v="V17-IIL"/>
    <x v="1"/>
    <x v="1"/>
    <x v="1"/>
    <x v="5"/>
    <s v="Int/MX330"/>
    <x v="1"/>
    <s v="1920x1080"/>
    <x v="0"/>
    <x v="0"/>
    <n v="71282"/>
    <s v="14_70-75"/>
    <s v="7_70-80"/>
    <x v="6"/>
    <x v="4"/>
    <s v="Q2`21"/>
    <n v="18390756"/>
    <n v="249197"/>
  </r>
  <r>
    <n v="50"/>
    <x v="5"/>
    <s v="V340-17IWL"/>
    <x v="0"/>
    <x v="1"/>
    <x v="1"/>
    <x v="4"/>
    <s v="Int"/>
    <x v="1"/>
    <s v="1920x1080"/>
    <x v="0"/>
    <x v="0"/>
    <n v="69990"/>
    <s v="13_65-70"/>
    <s v="6_60-70"/>
    <x v="4"/>
    <x v="4"/>
    <s v="Q2`21"/>
    <n v="3499500"/>
    <n v="47419"/>
  </r>
  <r>
    <n v="23"/>
    <x v="5"/>
    <s v="Yoga 7 14ITL05"/>
    <x v="2"/>
    <x v="0"/>
    <x v="1"/>
    <x v="6"/>
    <s v="Int"/>
    <x v="2"/>
    <s v="1920x1080"/>
    <x v="1"/>
    <x v="0"/>
    <n v="95196"/>
    <s v="19_95-100"/>
    <s v="9_90-100"/>
    <x v="5"/>
    <x v="4"/>
    <s v="Q2`21"/>
    <n v="2189508"/>
    <n v="29668"/>
  </r>
  <r>
    <n v="16"/>
    <x v="5"/>
    <s v="Yoga 7i 15ITL5"/>
    <x v="0"/>
    <x v="0"/>
    <x v="1"/>
    <x v="6"/>
    <s v="Int"/>
    <x v="0"/>
    <s v="1920x1080"/>
    <x v="1"/>
    <x v="0"/>
    <n v="93943"/>
    <s v="18_90-95"/>
    <s v="9_90-100"/>
    <x v="5"/>
    <x v="4"/>
    <s v="Q2`21"/>
    <n v="1503088"/>
    <n v="20367"/>
  </r>
  <r>
    <n v="4"/>
    <x v="5"/>
    <s v="Yoga 9 15IMH5"/>
    <x v="3"/>
    <x v="0"/>
    <x v="1"/>
    <x v="10"/>
    <s v="GTX1650"/>
    <x v="0"/>
    <s v="1920x1080"/>
    <x v="1"/>
    <x v="0"/>
    <n v="167365"/>
    <s v="33_165-170"/>
    <s v="16_160-170"/>
    <x v="5"/>
    <x v="4"/>
    <s v="Q2`21"/>
    <n v="669460"/>
    <n v="9071"/>
  </r>
  <r>
    <n v="12"/>
    <x v="5"/>
    <s v="Yoga 9i 14ITL5"/>
    <x v="2"/>
    <x v="0"/>
    <x v="1"/>
    <x v="6"/>
    <s v="Int"/>
    <x v="2"/>
    <s v="3840x2160"/>
    <x v="1"/>
    <x v="0"/>
    <n v="184262"/>
    <s v="36_180-185"/>
    <s v="18_180-190"/>
    <x v="5"/>
    <x v="4"/>
    <s v="Q2`21"/>
    <n v="2211144"/>
    <n v="29961"/>
  </r>
  <r>
    <n v="6"/>
    <x v="5"/>
    <s v="Yoga C940-15IRH"/>
    <x v="3"/>
    <x v="0"/>
    <x v="1"/>
    <x v="9"/>
    <s v="GTX1650"/>
    <x v="0"/>
    <s v="1920x1080/3840x2160"/>
    <x v="1"/>
    <x v="0"/>
    <n v="167997"/>
    <s v="33_165-170"/>
    <s v="16_160-170"/>
    <x v="5"/>
    <x v="4"/>
    <s v="Q2`21"/>
    <n v="1007982"/>
    <n v="13658"/>
  </r>
  <r>
    <n v="2"/>
    <x v="5"/>
    <s v="Yoga S740-14IIL"/>
    <x v="2"/>
    <x v="0"/>
    <x v="1"/>
    <x v="5"/>
    <s v="Int"/>
    <x v="2"/>
    <s v="1920x1080"/>
    <x v="1"/>
    <x v="0"/>
    <n v="80768"/>
    <s v="16_80-85"/>
    <s v="8_80-90"/>
    <x v="5"/>
    <x v="4"/>
    <s v="Q2`21"/>
    <n v="161536"/>
    <n v="2189"/>
  </r>
  <r>
    <n v="2"/>
    <x v="5"/>
    <s v="Yoga S740-15IRH"/>
    <x v="3"/>
    <x v="0"/>
    <x v="1"/>
    <x v="9"/>
    <s v="GTX1650"/>
    <x v="0"/>
    <s v="1920x1080"/>
    <x v="1"/>
    <x v="0"/>
    <n v="82490"/>
    <s v="16_80-85"/>
    <s v="8_80-90"/>
    <x v="5"/>
    <x v="4"/>
    <s v="Q2`21"/>
    <n v="164980"/>
    <n v="2236"/>
  </r>
  <r>
    <n v="2"/>
    <x v="5"/>
    <s v="Yoga S940-14IIL"/>
    <x v="2"/>
    <x v="0"/>
    <x v="1"/>
    <x v="5"/>
    <s v="Int"/>
    <x v="2"/>
    <s v="1920x1080"/>
    <x v="1"/>
    <x v="0"/>
    <n v="144078"/>
    <s v="28_140-145"/>
    <s v="14_140-150"/>
    <x v="5"/>
    <x v="4"/>
    <s v="Q2`21"/>
    <n v="288156"/>
    <n v="3905"/>
  </r>
  <r>
    <n v="55"/>
    <x v="5"/>
    <s v="Yoga Slim 7 14ARE05"/>
    <x v="2"/>
    <x v="0"/>
    <x v="0"/>
    <x v="7"/>
    <s v="Int"/>
    <x v="2"/>
    <s v="1920x1080"/>
    <x v="1"/>
    <x v="0"/>
    <n v="84230"/>
    <s v="16_80-85"/>
    <s v="8_80-90"/>
    <x v="5"/>
    <x v="4"/>
    <s v="Q2`21"/>
    <n v="4632650"/>
    <n v="62773"/>
  </r>
  <r>
    <n v="25"/>
    <x v="5"/>
    <s v="Yoga Slim 7 14IIL05"/>
    <x v="2"/>
    <x v="0"/>
    <x v="1"/>
    <x v="5"/>
    <s v="Int"/>
    <x v="2"/>
    <s v="1920x1080"/>
    <x v="1"/>
    <x v="0"/>
    <n v="88849"/>
    <s v="17_85-90"/>
    <s v="8_80-90"/>
    <x v="5"/>
    <x v="4"/>
    <s v="Q2`21"/>
    <n v="2221225"/>
    <n v="30098"/>
  </r>
  <r>
    <n v="18"/>
    <x v="5"/>
    <s v="Yoga Slim 7 14ITL05"/>
    <x v="2"/>
    <x v="0"/>
    <x v="1"/>
    <x v="6"/>
    <s v="Int"/>
    <x v="2"/>
    <s v="1920x1080"/>
    <x v="1"/>
    <x v="0"/>
    <n v="91949"/>
    <s v="18_90-95"/>
    <s v="9_90-100"/>
    <x v="5"/>
    <x v="4"/>
    <s v="Q2`21"/>
    <n v="1655082"/>
    <n v="22427"/>
  </r>
  <r>
    <n v="39"/>
    <x v="5"/>
    <s v="Yoga Slim 7 15IMH05"/>
    <x v="3"/>
    <x v="0"/>
    <x v="1"/>
    <x v="10"/>
    <s v="GTX1650"/>
    <x v="0"/>
    <s v="1920x1080"/>
    <x v="1"/>
    <x v="0"/>
    <n v="112715"/>
    <s v="22_110-115"/>
    <s v="11_110-120"/>
    <x v="5"/>
    <x v="4"/>
    <s v="Q2`21"/>
    <n v="4395885"/>
    <n v="59565"/>
  </r>
  <r>
    <n v="10"/>
    <x v="5"/>
    <s v="Yoga Slim 7 15ITL05"/>
    <x v="0"/>
    <x v="0"/>
    <x v="1"/>
    <x v="6"/>
    <s v="Int"/>
    <x v="0"/>
    <s v="1920x1080"/>
    <x v="1"/>
    <x v="0"/>
    <n v="80230"/>
    <s v="16_80-85"/>
    <s v="8_80-90"/>
    <x v="5"/>
    <x v="4"/>
    <s v="Q2`21"/>
    <n v="802300"/>
    <n v="10871"/>
  </r>
  <r>
    <n v="7"/>
    <x v="5"/>
    <s v="Yoga Slim 9 14ITL5"/>
    <x v="2"/>
    <x v="0"/>
    <x v="1"/>
    <x v="6"/>
    <s v="Int"/>
    <x v="2"/>
    <s v="1920x1080/3840x2160"/>
    <x v="1"/>
    <x v="0"/>
    <n v="182360"/>
    <s v="36_180-185"/>
    <s v="18_180-190"/>
    <x v="5"/>
    <x v="4"/>
    <s v="Q2`21"/>
    <n v="1276520"/>
    <n v="17297"/>
  </r>
  <r>
    <n v="64"/>
    <x v="6"/>
    <s v="Alpha 15 A4D"/>
    <x v="3"/>
    <x v="0"/>
    <x v="0"/>
    <x v="7"/>
    <s v="RX 5600M"/>
    <x v="0"/>
    <s v="1920x1080"/>
    <x v="0"/>
    <x v="0"/>
    <n v="99536"/>
    <s v="19_95-100"/>
    <s v="9_90-100"/>
    <x v="5"/>
    <x v="4"/>
    <s v="Q2`21"/>
    <n v="6370304"/>
    <n v="86318"/>
  </r>
  <r>
    <n v="122"/>
    <x v="6"/>
    <s v="Bravo 15 A4D"/>
    <x v="3"/>
    <x v="0"/>
    <x v="0"/>
    <x v="7"/>
    <s v="RX 5500"/>
    <x v="0"/>
    <s v="3840x2160"/>
    <x v="0"/>
    <x v="0"/>
    <n v="79020"/>
    <s v="15_75-80"/>
    <s v="7_70-80"/>
    <x v="6"/>
    <x v="4"/>
    <s v="Q2`21"/>
    <n v="9640440"/>
    <n v="130629"/>
  </r>
  <r>
    <n v="6"/>
    <x v="6"/>
    <s v="Creator 15 A10S"/>
    <x v="3"/>
    <x v="0"/>
    <x v="1"/>
    <x v="10"/>
    <s v="RTX2070/RTX2080"/>
    <x v="0"/>
    <s v="1920x1080"/>
    <x v="0"/>
    <x v="0"/>
    <n v="188639"/>
    <s v="37_185-190"/>
    <s v="18_180-190"/>
    <x v="5"/>
    <x v="4"/>
    <s v="Q2`21"/>
    <n v="1131834"/>
    <n v="15337"/>
  </r>
  <r>
    <n v="3"/>
    <x v="6"/>
    <s v="Creator 15 A10ST"/>
    <x v="3"/>
    <x v="0"/>
    <x v="1"/>
    <x v="10"/>
    <s v="RTX2070/RTX2080"/>
    <x v="0"/>
    <s v="1920x1080"/>
    <x v="1"/>
    <x v="0"/>
    <n v="168300"/>
    <s v="33_165-170"/>
    <s v="16_160-170"/>
    <x v="5"/>
    <x v="4"/>
    <s v="Q2`21"/>
    <n v="504900"/>
    <n v="6841"/>
  </r>
  <r>
    <n v="30"/>
    <x v="6"/>
    <s v="Creator 15 A10U"/>
    <x v="3"/>
    <x v="0"/>
    <x v="1"/>
    <x v="10"/>
    <s v="RTX3060/RTX3070/RTX3080"/>
    <x v="0"/>
    <s v="1920x1080/3840x2160"/>
    <x v="0"/>
    <x v="0"/>
    <n v="240955"/>
    <s v="48_240-245"/>
    <s v="24_240-250"/>
    <x v="5"/>
    <x v="4"/>
    <s v="Q2`21"/>
    <n v="7228650"/>
    <n v="97949"/>
  </r>
  <r>
    <n v="6"/>
    <x v="6"/>
    <s v="Creator 15M A10S"/>
    <x v="3"/>
    <x v="0"/>
    <x v="1"/>
    <x v="10"/>
    <s v="GTX1660/RTX2060"/>
    <x v="0"/>
    <s v="1920x1080"/>
    <x v="0"/>
    <x v="0"/>
    <n v="117618"/>
    <s v="23_115-120"/>
    <s v="11_110-120"/>
    <x v="5"/>
    <x v="4"/>
    <s v="Q2`21"/>
    <n v="705708"/>
    <n v="9562"/>
  </r>
  <r>
    <n v="9"/>
    <x v="6"/>
    <s v="Creator 17 A10S"/>
    <x v="3"/>
    <x v="0"/>
    <x v="1"/>
    <x v="10"/>
    <s v="RTX2070/RTX2080"/>
    <x v="1"/>
    <s v="1920x1080/3840x2160"/>
    <x v="0"/>
    <x v="0"/>
    <n v="275667"/>
    <s v="55_275-280"/>
    <s v="27_270-280"/>
    <x v="5"/>
    <x v="4"/>
    <s v="Q2`21"/>
    <n v="2481003"/>
    <n v="33618"/>
  </r>
  <r>
    <n v="2"/>
    <x v="6"/>
    <s v="Creator 17M A10S"/>
    <x v="3"/>
    <x v="0"/>
    <x v="1"/>
    <x v="10"/>
    <s v="GTX1660/RTX2060/RTX2070"/>
    <x v="1"/>
    <s v="1920x1080/3840x2160"/>
    <x v="0"/>
    <x v="0"/>
    <n v="119990"/>
    <s v="23_115-120"/>
    <s v="11_110-120"/>
    <x v="5"/>
    <x v="4"/>
    <s v="Q2`21"/>
    <n v="239980"/>
    <n v="3252"/>
  </r>
  <r>
    <n v="335"/>
    <x v="6"/>
    <s v="Modern 14 B10M"/>
    <x v="2"/>
    <x v="0"/>
    <x v="1"/>
    <x v="11"/>
    <s v="Int"/>
    <x v="2"/>
    <s v="1920x1080"/>
    <x v="0"/>
    <x v="0"/>
    <n v="58693"/>
    <s v="11_55-60"/>
    <s v="5_50-60"/>
    <x v="2"/>
    <x v="4"/>
    <s v="Q2`21"/>
    <n v="19662155"/>
    <n v="266425"/>
  </r>
  <r>
    <n v="3"/>
    <x v="6"/>
    <s v="Modern 14 B10R"/>
    <x v="2"/>
    <x v="0"/>
    <x v="1"/>
    <x v="11"/>
    <s v="Int/MX330"/>
    <x v="2"/>
    <s v="1920x1080"/>
    <x v="0"/>
    <x v="0"/>
    <n v="76161"/>
    <s v="15_75-80"/>
    <s v="7_70-80"/>
    <x v="6"/>
    <x v="4"/>
    <s v="Q2`21"/>
    <n v="228483"/>
    <n v="3096"/>
  </r>
  <r>
    <n v="28"/>
    <x v="6"/>
    <s v="Modern 14 B11M"/>
    <x v="2"/>
    <x v="0"/>
    <x v="1"/>
    <x v="6"/>
    <s v="Int"/>
    <x v="2"/>
    <s v="1920x1080"/>
    <x v="0"/>
    <x v="0"/>
    <n v="68857"/>
    <s v="13_65-70"/>
    <s v="6_60-70"/>
    <x v="4"/>
    <x v="4"/>
    <s v="Q2`21"/>
    <n v="1927996"/>
    <n v="26125"/>
  </r>
  <r>
    <n v="16"/>
    <x v="6"/>
    <s v="Modern 14 B11S"/>
    <x v="2"/>
    <x v="0"/>
    <x v="1"/>
    <x v="6"/>
    <s v="MX450"/>
    <x v="2"/>
    <s v="1920x1080"/>
    <x v="0"/>
    <x v="0"/>
    <n v="81050"/>
    <s v="16_80-85"/>
    <s v="8_80-90"/>
    <x v="5"/>
    <x v="4"/>
    <s v="Q2`21"/>
    <n v="1296800"/>
    <n v="17572"/>
  </r>
  <r>
    <n v="2"/>
    <x v="6"/>
    <s v="Modern 14 B4M"/>
    <x v="2"/>
    <x v="0"/>
    <x v="0"/>
    <x v="7"/>
    <s v="Int"/>
    <x v="2"/>
    <s v="1920x1080"/>
    <x v="0"/>
    <x v="0"/>
    <n v="53965"/>
    <s v="10_50-55"/>
    <s v="5_50-60"/>
    <x v="2"/>
    <x v="4"/>
    <s v="Q2`21"/>
    <n v="107930"/>
    <n v="1462"/>
  </r>
  <r>
    <n v="6"/>
    <x v="6"/>
    <s v="MSI GE66CML"/>
    <x v="3"/>
    <x v="0"/>
    <x v="1"/>
    <x v="10"/>
    <s v="RTX2070/RTX2080"/>
    <x v="0"/>
    <s v="1920x1080"/>
    <x v="0"/>
    <x v="0"/>
    <n v="165229"/>
    <s v="33_165-170"/>
    <s v="16_160-170"/>
    <x v="5"/>
    <x v="4"/>
    <s v="Q2`21"/>
    <n v="991374"/>
    <n v="13433"/>
  </r>
  <r>
    <n v="36"/>
    <x v="6"/>
    <s v="MSI GE66CML 10U"/>
    <x v="3"/>
    <x v="0"/>
    <x v="1"/>
    <x v="10"/>
    <s v="RTX3070/RTX3080"/>
    <x v="0"/>
    <s v="1920x1080"/>
    <x v="0"/>
    <x v="0"/>
    <n v="250495"/>
    <s v="50_250-255"/>
    <s v="25_250-260"/>
    <x v="5"/>
    <x v="4"/>
    <s v="Q2`21"/>
    <n v="9017820"/>
    <n v="122193"/>
  </r>
  <r>
    <n v="23"/>
    <x v="6"/>
    <s v="MSI GE76CML 10U"/>
    <x v="3"/>
    <x v="0"/>
    <x v="1"/>
    <x v="10"/>
    <s v="RTX3080"/>
    <x v="1"/>
    <s v="1920x1080"/>
    <x v="0"/>
    <x v="0"/>
    <n v="279990"/>
    <s v="55_275-280"/>
    <s v="27_270-280"/>
    <x v="5"/>
    <x v="4"/>
    <s v="Q2`21"/>
    <n v="6439770"/>
    <n v="87260"/>
  </r>
  <r>
    <n v="1748"/>
    <x v="6"/>
    <s v="MSI GF63C"/>
    <x v="3"/>
    <x v="0"/>
    <x v="1"/>
    <x v="9"/>
    <s v="GTX1050/GTX1050 Ti"/>
    <x v="0"/>
    <s v="1920x1080"/>
    <x v="0"/>
    <x v="0"/>
    <n v="67201"/>
    <s v="13_65-70"/>
    <s v="6_60-70"/>
    <x v="4"/>
    <x v="4"/>
    <s v="Q2`21"/>
    <n v="117467348"/>
    <n v="1591698"/>
  </r>
  <r>
    <n v="240"/>
    <x v="6"/>
    <s v="MSI GF65C"/>
    <x v="3"/>
    <x v="0"/>
    <x v="1"/>
    <x v="9"/>
    <s v="RTX2060"/>
    <x v="0"/>
    <s v="1920x1080"/>
    <x v="0"/>
    <x v="0"/>
    <n v="81686"/>
    <s v="16_80-85"/>
    <s v="8_80-90"/>
    <x v="5"/>
    <x v="4"/>
    <s v="Q2`21"/>
    <n v="19604640"/>
    <n v="265646"/>
  </r>
  <r>
    <n v="25"/>
    <x v="6"/>
    <s v="MSI GF75C"/>
    <x v="3"/>
    <x v="0"/>
    <x v="1"/>
    <x v="9"/>
    <s v="GTX1050"/>
    <x v="1"/>
    <s v="1920x1080"/>
    <x v="0"/>
    <x v="0"/>
    <n v="78587"/>
    <s v="15_75-80"/>
    <s v="7_70-80"/>
    <x v="6"/>
    <x v="4"/>
    <s v="Q2`21"/>
    <n v="1964675"/>
    <n v="26622"/>
  </r>
  <r>
    <n v="154"/>
    <x v="6"/>
    <s v="MSI GF75CML"/>
    <x v="3"/>
    <x v="0"/>
    <x v="1"/>
    <x v="10"/>
    <s v="GTX1660"/>
    <x v="1"/>
    <s v="1920x1080"/>
    <x v="0"/>
    <x v="0"/>
    <n v="717889"/>
    <s v="143_715-720"/>
    <s v="71_710-720"/>
    <x v="5"/>
    <x v="4"/>
    <s v="Q2`21"/>
    <n v="110554906"/>
    <n v="1498034"/>
  </r>
  <r>
    <n v="70"/>
    <x v="6"/>
    <s v="MSI GF75CML 10U"/>
    <x v="3"/>
    <x v="0"/>
    <x v="1"/>
    <x v="10"/>
    <s v="RTX3060"/>
    <x v="1"/>
    <s v="1920x1080"/>
    <x v="0"/>
    <x v="0"/>
    <n v="132495"/>
    <s v="26_130-135"/>
    <s v="13_130-140"/>
    <x v="5"/>
    <x v="4"/>
    <s v="Q2`21"/>
    <n v="9274650"/>
    <n v="125673"/>
  </r>
  <r>
    <n v="260"/>
    <x v="6"/>
    <s v="MSI GL65CML"/>
    <x v="3"/>
    <x v="0"/>
    <x v="1"/>
    <x v="10"/>
    <s v="GTX1650/GTX1660"/>
    <x v="0"/>
    <s v="1920x1080"/>
    <x v="0"/>
    <x v="0"/>
    <n v="84469"/>
    <s v="16_80-85"/>
    <s v="8_80-90"/>
    <x v="5"/>
    <x v="4"/>
    <s v="Q2`21"/>
    <n v="21961940"/>
    <n v="297587"/>
  </r>
  <r>
    <n v="12"/>
    <x v="6"/>
    <s v="MSI GL75C"/>
    <x v="3"/>
    <x v="0"/>
    <x v="1"/>
    <x v="9"/>
    <s v="GTX1650/GTX1660/RTX2060"/>
    <x v="1"/>
    <s v="1920x1080"/>
    <x v="0"/>
    <x v="0"/>
    <n v="88730"/>
    <s v="17_85-90"/>
    <s v="8_80-90"/>
    <x v="5"/>
    <x v="4"/>
    <s v="Q2`21"/>
    <n v="1064760"/>
    <n v="14428"/>
  </r>
  <r>
    <n v="169"/>
    <x v="6"/>
    <s v="MSI GL75CML"/>
    <x v="3"/>
    <x v="0"/>
    <x v="1"/>
    <x v="11"/>
    <s v="GTX1650/GTX1660"/>
    <x v="1"/>
    <s v="1920x1080"/>
    <x v="0"/>
    <x v="0"/>
    <n v="96091"/>
    <s v="19_95-100"/>
    <s v="9_90-100"/>
    <x v="5"/>
    <x v="4"/>
    <s v="Q2`21"/>
    <n v="16239379"/>
    <n v="220046"/>
  </r>
  <r>
    <n v="315"/>
    <x v="6"/>
    <s v="MSI GP65CML"/>
    <x v="3"/>
    <x v="0"/>
    <x v="1"/>
    <x v="10"/>
    <s v="RTX2070"/>
    <x v="0"/>
    <s v="1920x1080"/>
    <x v="0"/>
    <x v="0"/>
    <n v="118765"/>
    <s v="23_115-120"/>
    <s v="11_110-120"/>
    <x v="5"/>
    <x v="4"/>
    <s v="Q2`21"/>
    <n v="37410975"/>
    <n v="506924"/>
  </r>
  <r>
    <n v="37"/>
    <x v="6"/>
    <s v="MSI GP75CML"/>
    <x v="3"/>
    <x v="0"/>
    <x v="1"/>
    <x v="10"/>
    <s v="RTX2070"/>
    <x v="1"/>
    <s v="1920x1080"/>
    <x v="0"/>
    <x v="0"/>
    <n v="140490"/>
    <s v="28_140-145"/>
    <s v="14_140-150"/>
    <x v="5"/>
    <x v="4"/>
    <s v="Q2`21"/>
    <n v="5198130"/>
    <n v="70435"/>
  </r>
  <r>
    <n v="9"/>
    <x v="6"/>
    <s v="MSI GP76CML 10U"/>
    <x v="3"/>
    <x v="0"/>
    <x v="1"/>
    <x v="10"/>
    <s v="RTX3060/RTX3070"/>
    <x v="1"/>
    <s v="1920x1080"/>
    <x v="0"/>
    <x v="0"/>
    <n v="163445"/>
    <s v="32_160-165"/>
    <s v="16_160-170"/>
    <x v="5"/>
    <x v="4"/>
    <s v="Q2`21"/>
    <n v="1471005"/>
    <n v="19932"/>
  </r>
  <r>
    <n v="9"/>
    <x v="6"/>
    <s v="MSI GS66CML"/>
    <x v="3"/>
    <x v="0"/>
    <x v="1"/>
    <x v="10"/>
    <s v="RTX2070"/>
    <x v="0"/>
    <s v="1920x1080"/>
    <x v="0"/>
    <x v="0"/>
    <n v="165890"/>
    <s v="33_165-170"/>
    <s v="16_160-170"/>
    <x v="5"/>
    <x v="4"/>
    <s v="Q2`21"/>
    <n v="1493010"/>
    <n v="20230"/>
  </r>
  <r>
    <n v="30"/>
    <x v="6"/>
    <s v="MSI GS66CML 10U"/>
    <x v="3"/>
    <x v="0"/>
    <x v="1"/>
    <x v="10"/>
    <s v="RTX3060"/>
    <x v="0"/>
    <s v="1920x1080"/>
    <x v="0"/>
    <x v="0"/>
    <n v="252189"/>
    <s v="50_250-255"/>
    <s v="25_250-260"/>
    <x v="5"/>
    <x v="4"/>
    <s v="Q2`21"/>
    <n v="7565670"/>
    <n v="102516"/>
  </r>
  <r>
    <n v="2"/>
    <x v="6"/>
    <s v="MSI GS75CML"/>
    <x v="3"/>
    <x v="0"/>
    <x v="1"/>
    <x v="10"/>
    <s v="RTX2070/RTX2080"/>
    <x v="1"/>
    <s v="1920x1080"/>
    <x v="0"/>
    <x v="0"/>
    <n v="181777"/>
    <s v="36_180-185"/>
    <s v="18_180-190"/>
    <x v="5"/>
    <x v="4"/>
    <s v="Q2`21"/>
    <n v="363554"/>
    <n v="4926"/>
  </r>
  <r>
    <n v="9"/>
    <x v="6"/>
    <s v="MSI WF65 10T"/>
    <x v="5"/>
    <x v="0"/>
    <x v="1"/>
    <x v="10"/>
    <s v="Quadro P620/T1000"/>
    <x v="0"/>
    <s v="1920x1080"/>
    <x v="0"/>
    <x v="0"/>
    <n v="142308"/>
    <s v="28_140-145"/>
    <s v="14_140-150"/>
    <x v="5"/>
    <x v="4"/>
    <s v="Q2`21"/>
    <n v="1280772"/>
    <n v="17355"/>
  </r>
  <r>
    <n v="3"/>
    <x v="6"/>
    <s v="MSI WS66"/>
    <x v="5"/>
    <x v="1"/>
    <x v="1"/>
    <x v="10"/>
    <s v="RTX3000/RTX5000"/>
    <x v="0"/>
    <s v="1920x1080/3840x2160 "/>
    <x v="0"/>
    <x v="0"/>
    <n v="271430"/>
    <s v="54_270-275"/>
    <s v="27_270-280"/>
    <x v="5"/>
    <x v="4"/>
    <s v="Q2`21"/>
    <n v="814290"/>
    <n v="11034"/>
  </r>
  <r>
    <n v="6"/>
    <x v="6"/>
    <s v="Prestige 14 A10SC"/>
    <x v="2"/>
    <x v="0"/>
    <x v="1"/>
    <x v="11"/>
    <s v="GTX1650"/>
    <x v="2"/>
    <s v="1920x1080"/>
    <x v="0"/>
    <x v="0"/>
    <n v="96548"/>
    <s v="19_95-100"/>
    <s v="9_90-100"/>
    <x v="5"/>
    <x v="4"/>
    <s v="Q2`21"/>
    <n v="579288"/>
    <n v="7849"/>
  </r>
  <r>
    <n v="16"/>
    <x v="6"/>
    <s v="Prestige 14 A11SC"/>
    <x v="2"/>
    <x v="0"/>
    <x v="1"/>
    <x v="6"/>
    <s v="GTX1650"/>
    <x v="2"/>
    <s v="1920x1080"/>
    <x v="0"/>
    <x v="0"/>
    <n v="115074"/>
    <s v="23_115-120"/>
    <s v="11_110-120"/>
    <x v="5"/>
    <x v="4"/>
    <s v="Q2`21"/>
    <n v="1841184"/>
    <n v="24948"/>
  </r>
  <r>
    <n v="19"/>
    <x v="6"/>
    <s v="Prestige 15 A10SC"/>
    <x v="3"/>
    <x v="0"/>
    <x v="1"/>
    <x v="11"/>
    <s v="GTX1650"/>
    <x v="0"/>
    <s v="1920x1080"/>
    <x v="0"/>
    <x v="0"/>
    <n v="100862"/>
    <s v="20_100-105"/>
    <s v="10_100-110"/>
    <x v="5"/>
    <x v="4"/>
    <s v="Q2`21"/>
    <n v="1916378"/>
    <n v="25967"/>
  </r>
  <r>
    <n v="34"/>
    <x v="6"/>
    <s v="Prestige 15 A11SC"/>
    <x v="3"/>
    <x v="0"/>
    <x v="1"/>
    <x v="6"/>
    <s v="GTX1650"/>
    <x v="0"/>
    <s v="1920x1080"/>
    <x v="0"/>
    <x v="0"/>
    <n v="126586"/>
    <s v="25_125-130"/>
    <s v="12_120-130"/>
    <x v="5"/>
    <x v="4"/>
    <s v="Q2`21"/>
    <n v="4303924"/>
    <n v="58319"/>
  </r>
  <r>
    <n v="53"/>
    <x v="6"/>
    <s v="Stealth 15M A11S"/>
    <x v="3"/>
    <x v="0"/>
    <x v="1"/>
    <x v="6"/>
    <s v="RTX2060"/>
    <x v="0"/>
    <s v="1920x1080"/>
    <x v="0"/>
    <x v="0"/>
    <n v="111154"/>
    <s v="22_110-115"/>
    <s v="11_110-120"/>
    <x v="5"/>
    <x v="4"/>
    <s v="Q2`21"/>
    <n v="5891162"/>
    <n v="79826"/>
  </r>
  <r>
    <n v="12"/>
    <x v="6"/>
    <s v="Summit B14 A11M"/>
    <x v="2"/>
    <x v="0"/>
    <x v="1"/>
    <x v="6"/>
    <s v="Int"/>
    <x v="2"/>
    <s v="1920x1080"/>
    <x v="1"/>
    <x v="0"/>
    <n v="83854"/>
    <s v="16_80-85"/>
    <s v="8_80-90"/>
    <x v="5"/>
    <x v="4"/>
    <s v="Q2`21"/>
    <n v="1006248"/>
    <n v="13635"/>
  </r>
  <r>
    <n v="36"/>
    <x v="6"/>
    <s v="Summit B15 A11M"/>
    <x v="0"/>
    <x v="0"/>
    <x v="1"/>
    <x v="6"/>
    <s v="Int"/>
    <x v="0"/>
    <s v="1920x1080"/>
    <x v="1"/>
    <x v="0"/>
    <n v="90981"/>
    <s v="18_90-95"/>
    <s v="9_90-100"/>
    <x v="5"/>
    <x v="4"/>
    <s v="Q2`21"/>
    <n v="3275316"/>
    <n v="44381"/>
  </r>
  <r>
    <n v="3"/>
    <x v="6"/>
    <s v="Summit E14 A11SC"/>
    <x v="2"/>
    <x v="0"/>
    <x v="1"/>
    <x v="6"/>
    <s v="GTX1650"/>
    <x v="2"/>
    <s v="1920x1080"/>
    <x v="1"/>
    <x v="0"/>
    <n v="131662"/>
    <s v="26_130-135"/>
    <s v="13_130-140"/>
    <x v="5"/>
    <x v="4"/>
    <s v="Q2`21"/>
    <n v="394986"/>
    <n v="5352"/>
  </r>
  <r>
    <n v="8"/>
    <x v="6"/>
    <s v="Summit E15 A11SC"/>
    <x v="3"/>
    <x v="0"/>
    <x v="1"/>
    <x v="6"/>
    <s v="GTX1650"/>
    <x v="0"/>
    <s v="1920x1080"/>
    <x v="1"/>
    <x v="0"/>
    <n v="136657"/>
    <s v="27_135-140"/>
    <s v="13_130-140"/>
    <x v="5"/>
    <x v="4"/>
    <s v="Q2`21"/>
    <n v="1093256"/>
    <n v="14814"/>
  </r>
  <r>
    <n v="1"/>
    <x v="7"/>
    <s v="Matebook D14 AMD Nbl"/>
    <x v="2"/>
    <x v="0"/>
    <x v="0"/>
    <x v="1"/>
    <s v="Int"/>
    <x v="2"/>
    <s v="1920x1080"/>
    <x v="0"/>
    <x v="0"/>
    <n v="55992"/>
    <s v="11_55-60"/>
    <s v="5_50-60"/>
    <x v="2"/>
    <x v="4"/>
    <s v="Q2`21"/>
    <n v="55992"/>
    <n v="759"/>
  </r>
  <r>
    <n v="30"/>
    <x v="7"/>
    <s v="Matebook D15 AMD"/>
    <x v="0"/>
    <x v="0"/>
    <x v="0"/>
    <x v="1"/>
    <s v="Int"/>
    <x v="0"/>
    <s v="1920x1080"/>
    <x v="0"/>
    <x v="0"/>
    <n v="56750"/>
    <s v="11_55-60"/>
    <s v="5_50-60"/>
    <x v="2"/>
    <x v="4"/>
    <s v="Q2`21"/>
    <n v="1702500"/>
    <n v="23069"/>
  </r>
  <r>
    <n v="1"/>
    <x v="7"/>
    <s v="Matebook D15 AMD Bohl"/>
    <x v="0"/>
    <x v="0"/>
    <x v="0"/>
    <x v="7"/>
    <s v="Int"/>
    <x v="0"/>
    <s v="1920x1080"/>
    <x v="0"/>
    <x v="0"/>
    <n v="55663"/>
    <s v="11_55-60"/>
    <s v="5_50-60"/>
    <x v="2"/>
    <x v="4"/>
    <s v="Q2`21"/>
    <n v="55663"/>
    <n v="754"/>
  </r>
  <r>
    <n v="4"/>
    <x v="7"/>
    <s v="Matebook X EUL"/>
    <x v="2"/>
    <x v="0"/>
    <x v="1"/>
    <x v="11"/>
    <s v="Int"/>
    <x v="3"/>
    <s v="3000x2000"/>
    <x v="1"/>
    <x v="0"/>
    <n v="98386"/>
    <s v="19_95-100"/>
    <s v="9_90-100"/>
    <x v="5"/>
    <x v="4"/>
    <s v="Q2`21"/>
    <n v="393544"/>
    <n v="5333"/>
  </r>
  <r>
    <n v="44"/>
    <x v="7"/>
    <s v="Matebook X PRO 2020"/>
    <x v="2"/>
    <x v="0"/>
    <x v="1"/>
    <x v="11"/>
    <s v="MX250/MX350"/>
    <x v="2"/>
    <s v="1920x1080/3000x2000"/>
    <x v="0"/>
    <x v="0"/>
    <n v="108781"/>
    <s v="21_105-110"/>
    <s v="10_100-110"/>
    <x v="5"/>
    <x v="4"/>
    <s v="Q2`21"/>
    <n v="4786364"/>
    <n v="64856"/>
  </r>
  <r>
    <n v="1"/>
    <x v="8"/>
    <s v="Honor Hunter V700"/>
    <x v="3"/>
    <x v="0"/>
    <x v="1"/>
    <x v="10"/>
    <s v="RTX2060"/>
    <x v="5"/>
    <s v="1920x1080"/>
    <x v="0"/>
    <x v="0"/>
    <n v="130894"/>
    <s v="26_130-135"/>
    <s v="13_130-140"/>
    <x v="5"/>
    <x v="4"/>
    <s v="Q2`21"/>
    <n v="130894"/>
    <n v="1774"/>
  </r>
  <r>
    <n v="72"/>
    <x v="8"/>
    <s v="Honor MagicBook 14 2021 (53011T)"/>
    <x v="2"/>
    <x v="0"/>
    <x v="1"/>
    <x v="6"/>
    <s v="Int"/>
    <x v="2"/>
    <s v="1920x1080"/>
    <x v="0"/>
    <x v="0"/>
    <n v="84595"/>
    <s v="16_80-85"/>
    <s v="8_80-90"/>
    <x v="5"/>
    <x v="4"/>
    <s v="Q2`21"/>
    <n v="6090840"/>
    <n v="82532"/>
  </r>
  <r>
    <n v="127"/>
    <x v="8"/>
    <s v="Honor MagicBook 14 AMD Nbl"/>
    <x v="2"/>
    <x v="0"/>
    <x v="0"/>
    <x v="1"/>
    <s v="Int"/>
    <x v="2"/>
    <s v="1920x1080"/>
    <x v="0"/>
    <x v="0"/>
    <n v="54370"/>
    <s v="10_50-55"/>
    <s v="5_50-60"/>
    <x v="2"/>
    <x v="4"/>
    <s v="Q2`21"/>
    <n v="6904990"/>
    <n v="93564"/>
  </r>
  <r>
    <n v="33"/>
    <x v="8"/>
    <s v="Honor MagicBook 15 2021 (53011T)"/>
    <x v="0"/>
    <x v="0"/>
    <x v="1"/>
    <x v="6"/>
    <s v="Int"/>
    <x v="0"/>
    <s v="1920x1080"/>
    <x v="0"/>
    <x v="0"/>
    <n v="88408"/>
    <s v="17_85-90"/>
    <s v="8_80-90"/>
    <x v="5"/>
    <x v="4"/>
    <s v="Q2`21"/>
    <n v="2917464"/>
    <n v="39532"/>
  </r>
  <r>
    <n v="326"/>
    <x v="8"/>
    <s v="Honor MagicBook 15 AMD Boh"/>
    <x v="0"/>
    <x v="0"/>
    <x v="0"/>
    <x v="1"/>
    <s v="Int"/>
    <x v="0"/>
    <s v="1920x1080"/>
    <x v="0"/>
    <x v="0"/>
    <n v="61591"/>
    <s v="12_60-65"/>
    <s v="6_60-70"/>
    <x v="4"/>
    <x v="4"/>
    <s v="Q2`21"/>
    <n v="20078666"/>
    <n v="272069"/>
  </r>
  <r>
    <n v="10"/>
    <x v="8"/>
    <s v="Honor MagicBook PRO"/>
    <x v="0"/>
    <x v="0"/>
    <x v="0"/>
    <x v="1"/>
    <s v="Int"/>
    <x v="5"/>
    <s v="1920x1080"/>
    <x v="0"/>
    <x v="0"/>
    <n v="67490"/>
    <s v="13_65-70"/>
    <s v="6_60-70"/>
    <x v="4"/>
    <x v="4"/>
    <s v="Q2`21"/>
    <n v="674900"/>
    <n v="9145"/>
  </r>
  <r>
    <n v="22"/>
    <x v="8"/>
    <s v="Honor MagicBook PRO 2020"/>
    <x v="1"/>
    <x v="0"/>
    <x v="1"/>
    <x v="11"/>
    <s v="MX350"/>
    <x v="5"/>
    <s v="1920x1080"/>
    <x v="0"/>
    <x v="0"/>
    <n v="85617"/>
    <s v="17_85-90"/>
    <s v="8_80-90"/>
    <x v="5"/>
    <x v="4"/>
    <s v="Q2`21"/>
    <n v="1883574"/>
    <n v="25523"/>
  </r>
  <r>
    <n v="349"/>
    <x v="8"/>
    <s v="Honor MagicBook PRO II"/>
    <x v="0"/>
    <x v="0"/>
    <x v="0"/>
    <x v="7"/>
    <s v="Int"/>
    <x v="5"/>
    <s v="1920x1080"/>
    <x v="0"/>
    <x v="0"/>
    <n v="73742"/>
    <s v="14_70-75"/>
    <s v="7_70-80"/>
    <x v="6"/>
    <x v="4"/>
    <s v="Q2`21"/>
    <n v="25735958"/>
    <n v="348726"/>
  </r>
  <r>
    <n v="50"/>
    <x v="9"/>
    <s v="Other"/>
    <x v="2"/>
    <x v="0"/>
    <x v="1"/>
    <x v="18"/>
    <s v="Int"/>
    <x v="2"/>
    <s v="1366x768"/>
    <x v="0"/>
    <x v="2"/>
    <n v="25400"/>
    <s v="5_25-30"/>
    <s v="2_20-30"/>
    <x v="0"/>
    <x v="4"/>
    <s v="Q2`21"/>
    <n v="1270000"/>
    <n v="17209"/>
  </r>
  <r>
    <n v="370"/>
    <x v="9"/>
    <s v="Other"/>
    <x v="0"/>
    <x v="0"/>
    <x v="1"/>
    <x v="2"/>
    <s v="Int"/>
    <x v="0"/>
    <m/>
    <x v="0"/>
    <x v="1"/>
    <n v="31000"/>
    <s v="6_30-35"/>
    <s v="3_30-40"/>
    <x v="3"/>
    <x v="4"/>
    <s v="Q2`21"/>
    <n v="11470000"/>
    <n v="155420"/>
  </r>
  <r>
    <n v="450"/>
    <x v="9"/>
    <s v="Other"/>
    <x v="0"/>
    <x v="0"/>
    <x v="1"/>
    <x v="12"/>
    <s v="Int"/>
    <x v="0"/>
    <m/>
    <x v="0"/>
    <x v="1"/>
    <n v="25400"/>
    <s v="5_25-30"/>
    <s v="2_20-30"/>
    <x v="0"/>
    <x v="4"/>
    <s v="Q2`21"/>
    <n v="11430000"/>
    <n v="154878"/>
  </r>
  <r>
    <n v="50"/>
    <x v="9"/>
    <s v="Other"/>
    <x v="0"/>
    <x v="0"/>
    <x v="1"/>
    <x v="24"/>
    <s v="Int"/>
    <x v="0"/>
    <m/>
    <x v="0"/>
    <x v="1"/>
    <n v="23400"/>
    <s v="4_20-25"/>
    <s v="2_20-30"/>
    <x v="0"/>
    <x v="4"/>
    <s v="Q2`21"/>
    <n v="1170000"/>
    <n v="15854"/>
  </r>
  <r>
    <n v="340"/>
    <x v="9"/>
    <s v="Other"/>
    <x v="0"/>
    <x v="0"/>
    <x v="1"/>
    <x v="4"/>
    <s v="Int"/>
    <x v="0"/>
    <m/>
    <x v="0"/>
    <x v="0"/>
    <n v="35700"/>
    <s v="7_35-40"/>
    <s v="3_30-40"/>
    <x v="3"/>
    <x v="4"/>
    <s v="Q2`21"/>
    <n v="12138000"/>
    <n v="164472"/>
  </r>
  <r>
    <n v="120"/>
    <x v="9"/>
    <s v="Other"/>
    <x v="0"/>
    <x v="0"/>
    <x v="1"/>
    <x v="11"/>
    <s v="Int"/>
    <x v="0"/>
    <m/>
    <x v="0"/>
    <x v="0"/>
    <n v="38000"/>
    <s v="7_35-40"/>
    <s v="3_30-40"/>
    <x v="3"/>
    <x v="4"/>
    <s v="Q2`21"/>
    <n v="4560000"/>
    <n v="61789"/>
  </r>
  <r>
    <n v="30"/>
    <x v="9"/>
    <s v="Other"/>
    <x v="0"/>
    <x v="0"/>
    <x v="1"/>
    <x v="5"/>
    <s v="Int"/>
    <x v="0"/>
    <m/>
    <x v="0"/>
    <x v="0"/>
    <n v="38500"/>
    <s v="7_35-40"/>
    <s v="3_30-40"/>
    <x v="3"/>
    <x v="4"/>
    <s v="Q2`21"/>
    <n v="1155000"/>
    <n v="15650"/>
  </r>
  <r>
    <n v="110"/>
    <x v="9"/>
    <s v="Other"/>
    <x v="1"/>
    <x v="0"/>
    <x v="0"/>
    <x v="1"/>
    <s v="Int"/>
    <x v="0"/>
    <m/>
    <x v="0"/>
    <x v="0"/>
    <n v="35000"/>
    <s v="7_35-40"/>
    <s v="3_30-40"/>
    <x v="3"/>
    <x v="4"/>
    <s v="Q2`21"/>
    <n v="3850000"/>
    <n v="52168"/>
  </r>
  <r>
    <n v="120"/>
    <x v="9"/>
    <s v="Other"/>
    <x v="1"/>
    <x v="0"/>
    <x v="0"/>
    <x v="7"/>
    <s v="Int"/>
    <x v="0"/>
    <m/>
    <x v="0"/>
    <x v="0"/>
    <n v="35000"/>
    <s v="7_35-40"/>
    <s v="3_30-40"/>
    <x v="3"/>
    <x v="4"/>
    <s v="Q2`21"/>
    <n v="4200000"/>
    <n v="56911"/>
  </r>
  <r>
    <n v="120"/>
    <x v="9"/>
    <s v="Other"/>
    <x v="1"/>
    <x v="0"/>
    <x v="0"/>
    <x v="25"/>
    <s v="Int"/>
    <x v="0"/>
    <m/>
    <x v="0"/>
    <x v="0"/>
    <n v="35000"/>
    <s v="7_35-40"/>
    <s v="3_30-40"/>
    <x v="3"/>
    <x v="4"/>
    <s v="Q2`21"/>
    <n v="4200000"/>
    <n v="56911"/>
  </r>
  <r>
    <n v="70"/>
    <x v="9"/>
    <s v="Other"/>
    <x v="3"/>
    <x v="0"/>
    <x v="1"/>
    <x v="9"/>
    <s v="GTX"/>
    <x v="0"/>
    <m/>
    <x v="0"/>
    <x v="0"/>
    <n v="61000"/>
    <s v="12_60-65"/>
    <s v="6_60-70"/>
    <x v="4"/>
    <x v="4"/>
    <s v="Q2`21"/>
    <n v="4270000"/>
    <n v="57859"/>
  </r>
  <r>
    <n v="10"/>
    <x v="9"/>
    <s v="Other"/>
    <x v="3"/>
    <x v="0"/>
    <x v="0"/>
    <x v="22"/>
    <s v="RTX"/>
    <x v="0"/>
    <m/>
    <x v="0"/>
    <x v="0"/>
    <n v="61000"/>
    <s v="12_60-65"/>
    <s v="6_60-70"/>
    <x v="4"/>
    <x v="4"/>
    <s v="Q2`21"/>
    <n v="610000"/>
    <n v="8266"/>
  </r>
  <r>
    <n v="15"/>
    <x v="9"/>
    <s v="Other"/>
    <x v="3"/>
    <x v="0"/>
    <x v="1"/>
    <x v="21"/>
    <s v="RTX"/>
    <x v="0"/>
    <m/>
    <x v="0"/>
    <x v="0"/>
    <n v="61000"/>
    <s v="12_60-65"/>
    <s v="6_60-70"/>
    <x v="4"/>
    <x v="4"/>
    <s v="Q2`21"/>
    <n v="915000"/>
    <n v="12398"/>
  </r>
  <r>
    <n v="160"/>
    <x v="9"/>
    <s v="Other"/>
    <x v="2"/>
    <x v="0"/>
    <x v="1"/>
    <x v="18"/>
    <s v="Int"/>
    <x v="3"/>
    <m/>
    <x v="1"/>
    <x v="2"/>
    <n v="28600"/>
    <s v="5_25-30"/>
    <s v="2_20-30"/>
    <x v="0"/>
    <x v="4"/>
    <s v="Q2`21"/>
    <n v="4576000"/>
    <n v="62005"/>
  </r>
  <r>
    <n v="830"/>
    <x v="9"/>
    <s v="Other"/>
    <x v="2"/>
    <x v="0"/>
    <x v="1"/>
    <x v="2"/>
    <s v="Int"/>
    <x v="3"/>
    <m/>
    <x v="0"/>
    <x v="1"/>
    <n v="25400"/>
    <s v="5_25-30"/>
    <s v="2_20-30"/>
    <x v="0"/>
    <x v="4"/>
    <s v="Q2`21"/>
    <n v="21082000"/>
    <n v="285664"/>
  </r>
  <r>
    <n v="10"/>
    <x v="9"/>
    <s v="Other"/>
    <x v="2"/>
    <x v="0"/>
    <x v="1"/>
    <x v="11"/>
    <s v="Int"/>
    <x v="3"/>
    <m/>
    <x v="0"/>
    <x v="0"/>
    <n v="31000"/>
    <s v="6_30-35"/>
    <s v="3_30-40"/>
    <x v="3"/>
    <x v="4"/>
    <s v="Q2`21"/>
    <n v="310000"/>
    <n v="4201"/>
  </r>
  <r>
    <n v="50"/>
    <x v="9"/>
    <s v="Other"/>
    <x v="2"/>
    <x v="0"/>
    <x v="1"/>
    <x v="4"/>
    <s v="Int"/>
    <x v="2"/>
    <m/>
    <x v="0"/>
    <x v="0"/>
    <n v="29000"/>
    <s v="5_25-30"/>
    <s v="2_20-30"/>
    <x v="0"/>
    <x v="4"/>
    <s v="Q2`21"/>
    <n v="1450000"/>
    <n v="19648"/>
  </r>
  <r>
    <n v="20"/>
    <x v="9"/>
    <s v="Other"/>
    <x v="2"/>
    <x v="0"/>
    <x v="1"/>
    <x v="2"/>
    <s v="Int"/>
    <x v="2"/>
    <m/>
    <x v="0"/>
    <x v="1"/>
    <n v="28300"/>
    <s v="5_25-30"/>
    <s v="2_20-30"/>
    <x v="0"/>
    <x v="4"/>
    <s v="Q2`21"/>
    <n v="566000"/>
    <n v="7669"/>
  </r>
  <r>
    <n v="90"/>
    <x v="9"/>
    <s v="Other"/>
    <x v="2"/>
    <x v="0"/>
    <x v="0"/>
    <x v="0"/>
    <s v="Int"/>
    <x v="2"/>
    <m/>
    <x v="0"/>
    <x v="0"/>
    <n v="27300"/>
    <s v="5_25-30"/>
    <s v="2_20-30"/>
    <x v="0"/>
    <x v="4"/>
    <s v="Q2`21"/>
    <n v="2457000"/>
    <n v="33293"/>
  </r>
  <r>
    <n v="670"/>
    <x v="9"/>
    <s v="Other"/>
    <x v="2"/>
    <x v="0"/>
    <x v="1"/>
    <x v="12"/>
    <s v="Int"/>
    <x v="2"/>
    <m/>
    <x v="0"/>
    <x v="1"/>
    <n v="24500"/>
    <s v="4_20-25"/>
    <s v="2_20-30"/>
    <x v="0"/>
    <x v="4"/>
    <s v="Q2`21"/>
    <n v="16415000"/>
    <n v="222425"/>
  </r>
  <r>
    <n v="75"/>
    <x v="9"/>
    <s v="Other"/>
    <x v="2"/>
    <x v="0"/>
    <x v="1"/>
    <x v="24"/>
    <s v="Int"/>
    <x v="2"/>
    <m/>
    <x v="0"/>
    <x v="1"/>
    <n v="24500"/>
    <s v="4_20-25"/>
    <s v="2_20-30"/>
    <x v="0"/>
    <x v="4"/>
    <s v="Q2`21"/>
    <n v="1837500"/>
    <n v="24898"/>
  </r>
  <r>
    <n v="150"/>
    <x v="9"/>
    <s v="Other"/>
    <x v="2"/>
    <x v="0"/>
    <x v="1"/>
    <x v="18"/>
    <s v="Int"/>
    <x v="2"/>
    <m/>
    <x v="0"/>
    <x v="2"/>
    <n v="19900"/>
    <s v="3_15-20"/>
    <s v="1_10-20"/>
    <x v="7"/>
    <x v="4"/>
    <s v="Q2`21"/>
    <n v="2985000"/>
    <n v="40447"/>
  </r>
  <r>
    <n v="120"/>
    <x v="9"/>
    <s v="Other"/>
    <x v="2"/>
    <x v="0"/>
    <x v="1"/>
    <x v="5"/>
    <s v="Int"/>
    <x v="3"/>
    <m/>
    <x v="0"/>
    <x v="0"/>
    <n v="55000"/>
    <s v="11_55-60"/>
    <s v="5_50-60"/>
    <x v="2"/>
    <x v="4"/>
    <s v="Q2`21"/>
    <n v="6600000"/>
    <n v="89431"/>
  </r>
  <r>
    <n v="150"/>
    <x v="9"/>
    <s v="Other"/>
    <x v="2"/>
    <x v="0"/>
    <x v="1"/>
    <x v="5"/>
    <s v="Int"/>
    <x v="2"/>
    <m/>
    <x v="0"/>
    <x v="0"/>
    <n v="45000"/>
    <s v="9_45-50"/>
    <s v="4_40-50"/>
    <x v="1"/>
    <x v="4"/>
    <s v="Q2`21"/>
    <n v="6750000"/>
    <n v="91463"/>
  </r>
  <r>
    <n v="50"/>
    <x v="9"/>
    <s v="Other"/>
    <x v="2"/>
    <x v="0"/>
    <x v="1"/>
    <x v="6"/>
    <s v="Int"/>
    <x v="2"/>
    <m/>
    <x v="0"/>
    <x v="0"/>
    <n v="45000"/>
    <s v="9_45-50"/>
    <s v="4_40-50"/>
    <x v="1"/>
    <x v="4"/>
    <s v="Q2`21"/>
    <n v="2250000"/>
    <n v="30488"/>
  </r>
  <r>
    <n v="10"/>
    <x v="9"/>
    <s v="Other"/>
    <x v="4"/>
    <x v="0"/>
    <x v="1"/>
    <x v="18"/>
    <s v="Int"/>
    <x v="7"/>
    <m/>
    <x v="0"/>
    <x v="2"/>
    <n v="17800"/>
    <s v="3_15-20"/>
    <s v="1_10-20"/>
    <x v="7"/>
    <x v="4"/>
    <s v="Q2`21"/>
    <n v="178000"/>
    <n v="2412"/>
  </r>
  <r>
    <n v="160"/>
    <x v="9"/>
    <s v="Other"/>
    <x v="4"/>
    <x v="0"/>
    <x v="1"/>
    <x v="19"/>
    <s v="Int"/>
    <x v="7"/>
    <m/>
    <x v="1"/>
    <x v="2"/>
    <n v="19300"/>
    <s v="3_15-20"/>
    <s v="1_10-20"/>
    <x v="7"/>
    <x v="4"/>
    <s v="Q2`21"/>
    <n v="3088000"/>
    <n v="41843"/>
  </r>
  <r>
    <n v="160"/>
    <x v="9"/>
    <s v="Other"/>
    <x v="4"/>
    <x v="0"/>
    <x v="1"/>
    <x v="2"/>
    <s v="Int"/>
    <x v="4"/>
    <m/>
    <x v="0"/>
    <x v="1"/>
    <n v="21300"/>
    <s v="4_20-25"/>
    <s v="2_20-30"/>
    <x v="0"/>
    <x v="4"/>
    <s v="Q2`21"/>
    <n v="3408000"/>
    <n v="46179"/>
  </r>
  <r>
    <n v="670"/>
    <x v="9"/>
    <s v="Other"/>
    <x v="4"/>
    <x v="1"/>
    <x v="1"/>
    <x v="18"/>
    <s v="Int"/>
    <x v="4"/>
    <m/>
    <x v="1"/>
    <x v="2"/>
    <n v="19600"/>
    <s v="3_15-20"/>
    <s v="1_10-20"/>
    <x v="7"/>
    <x v="4"/>
    <s v="Q2`21"/>
    <n v="13132000"/>
    <n v="177940"/>
  </r>
  <r>
    <n v="1610"/>
    <x v="9"/>
    <s v="Other"/>
    <x v="4"/>
    <x v="1"/>
    <x v="1"/>
    <x v="2"/>
    <s v="Int"/>
    <x v="4"/>
    <m/>
    <x v="1"/>
    <x v="1"/>
    <n v="26700"/>
    <s v="5_25-30"/>
    <s v="2_20-30"/>
    <x v="0"/>
    <x v="4"/>
    <s v="Q2`21"/>
    <n v="42987000"/>
    <n v="582480"/>
  </r>
  <r>
    <n v="270"/>
    <x v="9"/>
    <s v="Other"/>
    <x v="2"/>
    <x v="1"/>
    <x v="1"/>
    <x v="4"/>
    <s v="Int"/>
    <x v="2"/>
    <m/>
    <x v="1"/>
    <x v="0"/>
    <n v="28120"/>
    <s v="5_25-30"/>
    <s v="2_20-30"/>
    <x v="0"/>
    <x v="4"/>
    <s v="Q2`21"/>
    <n v="7592400"/>
    <n v="102878"/>
  </r>
  <r>
    <m/>
    <x v="10"/>
    <m/>
    <x v="6"/>
    <x v="2"/>
    <x v="3"/>
    <x v="28"/>
    <m/>
    <x v="8"/>
    <m/>
    <x v="0"/>
    <x v="4"/>
    <m/>
    <m/>
    <m/>
    <x v="8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395">
  <r>
    <n v="2"/>
    <x v="0"/>
    <x v="0"/>
    <s v="Full Size LE (15&quot;&gt;, Int GPU)"/>
    <x v="0"/>
    <s v="AMD"/>
    <s v="Stoney Ridge"/>
    <s v="Int"/>
    <n v="15"/>
    <s v="1366x768"/>
    <m/>
    <s v="Standard"/>
    <n v="29170"/>
    <s v="5_25-30"/>
    <s v="2_20-30"/>
    <s v="02_20-30"/>
    <x v="0"/>
    <s v="Q1`21"/>
    <n v="58340"/>
    <n v="785"/>
    <m/>
    <x v="0"/>
  </r>
  <r>
    <n v="3846"/>
    <x v="0"/>
    <x v="1"/>
    <s v="Full Size LE (15&quot;&gt;, Int GPU)"/>
    <x v="0"/>
    <s v="AMD"/>
    <s v="Picasso"/>
    <s v="Int"/>
    <n v="15"/>
    <s v="1920x1080"/>
    <m/>
    <s v="Standard"/>
    <n v="44070"/>
    <s v="8_40-45"/>
    <s v="4_40-50"/>
    <s v="04_40-50"/>
    <x v="0"/>
    <s v="Q1`21"/>
    <n v="169493220"/>
    <n v="2281201"/>
    <m/>
    <x v="0"/>
  </r>
  <r>
    <n v="2610"/>
    <x v="0"/>
    <x v="2"/>
    <s v="Full Size MS (15&quot;&gt;, Mainstream Ex. GPU)"/>
    <x v="0"/>
    <s v="AMD"/>
    <s v="Picasso"/>
    <n v="540"/>
    <n v="15"/>
    <s v="1920x1080"/>
    <m/>
    <s v="Standard"/>
    <n v="51531"/>
    <s v="10_50-55"/>
    <s v="5_50-60"/>
    <s v="05_50-60"/>
    <x v="0"/>
    <s v="Q1`21"/>
    <n v="134495910"/>
    <n v="1810174"/>
    <m/>
    <x v="0"/>
  </r>
  <r>
    <n v="9"/>
    <x v="0"/>
    <x v="3"/>
    <s v="Full Size LE (15&quot;&gt;, Int GPU)"/>
    <x v="0"/>
    <s v="Intel"/>
    <s v="Gemini Lake"/>
    <s v="Int"/>
    <n v="15"/>
    <s v="1366x768"/>
    <m/>
    <s v="Budget"/>
    <n v="38990"/>
    <s v="7_35-40"/>
    <s v="3_30-40"/>
    <s v="03_30-40"/>
    <x v="0"/>
    <s v="Q1`21"/>
    <n v="350910"/>
    <n v="4723"/>
    <m/>
    <x v="0"/>
  </r>
  <r>
    <n v="236"/>
    <x v="0"/>
    <x v="4"/>
    <s v="Full Size LE (15&quot;&gt;, Int GPU)"/>
    <x v="0"/>
    <s v="AMD"/>
    <s v="Picasso"/>
    <s v="Int"/>
    <n v="15"/>
    <s v="1366x768/1920x0180"/>
    <m/>
    <s v="Standard"/>
    <n v="56264"/>
    <s v="11_55-60"/>
    <s v="5_50-60"/>
    <s v="05_50-60"/>
    <x v="0"/>
    <s v="Q1`21"/>
    <n v="13278304"/>
    <n v="178712"/>
    <m/>
    <x v="0"/>
  </r>
  <r>
    <n v="247"/>
    <x v="0"/>
    <x v="5"/>
    <s v="Full Size MS (15&quot;&gt;, Mainstream Ex. GPU)"/>
    <x v="0"/>
    <s v="AMD"/>
    <s v="Picasso"/>
    <s v="RX540"/>
    <n v="15"/>
    <s v="1920x0180"/>
    <m/>
    <s v="Standard"/>
    <n v="56353"/>
    <s v="11_55-60"/>
    <s v="5_50-60"/>
    <s v="05_50-60"/>
    <x v="0"/>
    <s v="Q1`21"/>
    <n v="13919191"/>
    <n v="187338"/>
    <m/>
    <x v="0"/>
  </r>
  <r>
    <n v="4"/>
    <x v="0"/>
    <x v="6"/>
    <s v="Full Size LE (15&quot;&gt;, Int GPU)"/>
    <x v="0"/>
    <s v="Intel"/>
    <s v="Kaby Lake"/>
    <s v="Int"/>
    <n v="15"/>
    <s v="1920x1080"/>
    <m/>
    <s v="Standard"/>
    <n v="40590"/>
    <s v="8_40-45"/>
    <s v="4_40-50"/>
    <s v="04_40-50"/>
    <x v="0"/>
    <s v="Q1`21"/>
    <n v="162360"/>
    <n v="2185"/>
    <m/>
    <x v="0"/>
  </r>
  <r>
    <n v="9"/>
    <x v="0"/>
    <x v="7"/>
    <s v="Full Size MS (15&quot;&gt;, Mainstream Ex. GPU)"/>
    <x v="0"/>
    <s v="Intel"/>
    <s v="Whiskey Lake"/>
    <s v="MX230"/>
    <n v="15"/>
    <s v="1920x1080"/>
    <m/>
    <s v="Standard"/>
    <n v="54409"/>
    <s v="10_50-55"/>
    <s v="5_50-60"/>
    <s v="05_50-60"/>
    <x v="0"/>
    <s v="Q1`21"/>
    <n v="489681"/>
    <n v="6591"/>
    <m/>
    <x v="0"/>
  </r>
  <r>
    <n v="9"/>
    <x v="0"/>
    <x v="8"/>
    <s v="Full Size LE (15&quot;&gt;, Int GPU)"/>
    <x v="0"/>
    <s v="Intel"/>
    <s v="Ice Lake"/>
    <s v="Int"/>
    <n v="15"/>
    <s v="1920x1080"/>
    <m/>
    <s v="Standard"/>
    <n v="49705"/>
    <s v="9_45-50"/>
    <s v="4_40-50"/>
    <s v="04_40-50"/>
    <x v="0"/>
    <s v="Q1`21"/>
    <n v="447345"/>
    <n v="6021"/>
    <m/>
    <x v="0"/>
  </r>
  <r>
    <n v="1907"/>
    <x v="0"/>
    <x v="9"/>
    <s v="Full Size MS (15&quot;&gt;, Mainstream Ex. GPU)"/>
    <x v="0"/>
    <s v="Intel"/>
    <s v="Ice Lake"/>
    <s v="MX330"/>
    <n v="15"/>
    <s v="1920x1080"/>
    <m/>
    <s v="Standard"/>
    <n v="47892"/>
    <s v="9_45-50"/>
    <s v="4_40-50"/>
    <s v="04_40-50"/>
    <x v="0"/>
    <s v="Q1`21"/>
    <n v="91330044"/>
    <n v="1229207"/>
    <m/>
    <x v="0"/>
  </r>
  <r>
    <n v="1229"/>
    <x v="0"/>
    <x v="10"/>
    <s v="Full Size LE (15&quot;&gt;, Int GPU)"/>
    <x v="0"/>
    <s v="Intel"/>
    <s v="Gemini Lake"/>
    <s v="Int"/>
    <n v="17"/>
    <s v="1600x900"/>
    <m/>
    <s v="Budget"/>
    <n v="39089"/>
    <s v="7_35-40"/>
    <s v="3_30-40"/>
    <s v="03_30-40"/>
    <x v="0"/>
    <s v="Q1`21"/>
    <n v="48040381"/>
    <n v="646573"/>
    <m/>
    <x v="0"/>
  </r>
  <r>
    <n v="20"/>
    <x v="0"/>
    <x v="11"/>
    <s v="Full Size MS (15&quot;&gt;, Mainstream Ex. GPU)"/>
    <x v="0"/>
    <s v="Intel"/>
    <s v="Whiskey Lake"/>
    <s v="MX230"/>
    <n v="17"/>
    <s v="1920x1080"/>
    <m/>
    <s v="Standard"/>
    <n v="59397"/>
    <s v="11_55-60"/>
    <s v="5_50-60"/>
    <s v="05_50-60"/>
    <x v="0"/>
    <s v="Q1`21"/>
    <n v="1187940"/>
    <n v="15988"/>
    <m/>
    <x v="0"/>
  </r>
  <r>
    <n v="22"/>
    <x v="0"/>
    <x v="12"/>
    <s v="Full Size LE (15&quot;&gt;, Int GPU)"/>
    <x v="0"/>
    <s v="Intel"/>
    <s v="Ice Lake"/>
    <s v="Int"/>
    <n v="17"/>
    <s v="1920x1080"/>
    <m/>
    <s v="Standard"/>
    <n v="54833"/>
    <s v="10_50-55"/>
    <s v="5_50-60"/>
    <s v="05_50-60"/>
    <x v="0"/>
    <s v="Q1`21"/>
    <n v="1206326"/>
    <n v="16236"/>
    <m/>
    <x v="0"/>
  </r>
  <r>
    <n v="9"/>
    <x v="0"/>
    <x v="13"/>
    <s v="Light (13&quot;-14&quot;)"/>
    <x v="0"/>
    <s v="Intel"/>
    <s v="Tiger Lake"/>
    <s v="Int"/>
    <n v="14"/>
    <s v="1920x1080"/>
    <m/>
    <s v="Standard"/>
    <n v="51473"/>
    <s v="10_50-55"/>
    <s v="5_50-60"/>
    <s v="05_50-60"/>
    <x v="0"/>
    <s v="Q1`21"/>
    <n v="463257"/>
    <n v="6235"/>
    <m/>
    <x v="0"/>
  </r>
  <r>
    <n v="4"/>
    <x v="0"/>
    <x v="14"/>
    <s v="Full Size LE (15&quot;&gt;, Int GPU)"/>
    <x v="0"/>
    <s v="AMD"/>
    <s v="Renior"/>
    <s v="Int"/>
    <n v="15"/>
    <s v="1920x1080"/>
    <m/>
    <s v="Standard"/>
    <n v="59726"/>
    <s v="11_55-60"/>
    <s v="5_50-60"/>
    <s v="05_50-60"/>
    <x v="0"/>
    <s v="Q1`21"/>
    <n v="238904"/>
    <n v="3215"/>
    <m/>
    <x v="0"/>
  </r>
  <r>
    <n v="173"/>
    <x v="0"/>
    <x v="15"/>
    <s v="Full Size LE (15&quot;&gt;, Int GPU)"/>
    <x v="0"/>
    <s v="Intel"/>
    <s v="Ice Lake"/>
    <s v="Int"/>
    <n v="15"/>
    <s v="1920x1080"/>
    <m/>
    <s v="Standard"/>
    <n v="50409"/>
    <s v="10_50-55"/>
    <s v="5_50-60"/>
    <s v="05_50-60"/>
    <x v="0"/>
    <s v="Q1`21"/>
    <n v="8720757"/>
    <n v="117372"/>
    <m/>
    <x v="0"/>
  </r>
  <r>
    <n v="142"/>
    <x v="0"/>
    <x v="16"/>
    <s v="Full Size MS (15&quot;&gt;, Mainstream Ex. GPU)"/>
    <x v="0"/>
    <s v="Intel"/>
    <s v="Ice Lake"/>
    <s v="MX350"/>
    <n v="15"/>
    <s v="1920x1080"/>
    <m/>
    <s v="Standard"/>
    <n v="55314"/>
    <s v="11_55-60"/>
    <s v="5_50-60"/>
    <s v="05_50-60"/>
    <x v="0"/>
    <s v="Q1`21"/>
    <n v="7854588"/>
    <n v="105715"/>
    <m/>
    <x v="0"/>
  </r>
  <r>
    <n v="216"/>
    <x v="0"/>
    <x v="17"/>
    <s v="Full Size GM (15&quot;&gt; Gamer GPU)"/>
    <x v="0"/>
    <s v="AMD"/>
    <s v="Picasso"/>
    <s v="GTX1650"/>
    <n v="15"/>
    <s v="1920x1080"/>
    <m/>
    <s v="Standard"/>
    <n v="69106"/>
    <s v="13_65-70"/>
    <s v="6_60-70"/>
    <s v="06_60-70"/>
    <x v="0"/>
    <s v="Q1`21"/>
    <n v="14926896"/>
    <n v="200900"/>
    <m/>
    <x v="0"/>
  </r>
  <r>
    <n v="51"/>
    <x v="0"/>
    <x v="18"/>
    <s v="Full Size GM (15&quot;&gt; Gamer GPU)"/>
    <x v="0"/>
    <s v="AMD"/>
    <s v="Ryzen"/>
    <s v="RX560"/>
    <n v="15"/>
    <s v="1920x1080"/>
    <m/>
    <s v="Standard"/>
    <n v="65105"/>
    <s v="13_65-70"/>
    <s v="6_60-70"/>
    <s v="06_60-70"/>
    <x v="0"/>
    <s v="Q1`21"/>
    <n v="3320355"/>
    <n v="44688"/>
    <m/>
    <x v="0"/>
  </r>
  <r>
    <n v="307"/>
    <x v="0"/>
    <x v="19"/>
    <s v="Full Size GM (15&quot;&gt; Gamer GPU)"/>
    <x v="0"/>
    <s v="AMD"/>
    <s v="Renior"/>
    <s v="GTX1650"/>
    <n v="15"/>
    <s v="1920x1080"/>
    <m/>
    <s v="Standard"/>
    <n v="86244"/>
    <s v="17_85-90"/>
    <s v="8_80-90"/>
    <s v="08_80&gt;"/>
    <x v="0"/>
    <s v="Q1`21"/>
    <n v="26476908"/>
    <n v="356351"/>
    <m/>
    <x v="0"/>
  </r>
  <r>
    <n v="329"/>
    <x v="0"/>
    <x v="20"/>
    <s v="Full Size GM (15&quot;&gt; Gamer GPU)"/>
    <x v="0"/>
    <s v="Intel"/>
    <s v="Coffee Lake"/>
    <s v="GTX1050/GTX1650/GTX1660"/>
    <n v="15"/>
    <s v="1920x1080"/>
    <m/>
    <s v="Standard"/>
    <n v="80620"/>
    <s v="16_80-85"/>
    <s v="8_80-90"/>
    <s v="08_80&gt;"/>
    <x v="0"/>
    <s v="Q1`21"/>
    <n v="26523980"/>
    <n v="356985"/>
    <m/>
    <x v="0"/>
  </r>
  <r>
    <n v="164"/>
    <x v="0"/>
    <x v="21"/>
    <s v="Full Size GM (15&quot;&gt; Gamer GPU)"/>
    <x v="0"/>
    <s v="Intel"/>
    <s v="Comet Lake-H"/>
    <s v="GTX1650/RTX2060"/>
    <n v="15"/>
    <s v="1920x1080"/>
    <m/>
    <s v="Standard"/>
    <n v="88192"/>
    <s v="17_85-90"/>
    <s v="8_80-90"/>
    <s v="08_80&gt;"/>
    <x v="0"/>
    <s v="Q1`21"/>
    <n v="14463488"/>
    <n v="194663"/>
    <m/>
    <x v="0"/>
  </r>
  <r>
    <n v="496"/>
    <x v="0"/>
    <x v="22"/>
    <s v="Full Size GM (15&quot;&gt; Gamer GPU)"/>
    <x v="0"/>
    <s v="Intel"/>
    <s v="Coffee Lake"/>
    <s v="GTX1050"/>
    <n v="15"/>
    <s v="1920x1080"/>
    <m/>
    <s v="Standard"/>
    <n v="84807"/>
    <s v="16_80-85"/>
    <s v="8_80-90"/>
    <s v="08_80&gt;"/>
    <x v="0"/>
    <s v="Q1`21"/>
    <n v="42064272"/>
    <n v="566141"/>
    <m/>
    <x v="0"/>
  </r>
  <r>
    <n v="95"/>
    <x v="0"/>
    <x v="23"/>
    <s v="Full Size GM (15&quot;&gt; Gamer GPU)"/>
    <x v="0"/>
    <s v="Intel"/>
    <s v="Comet Lake-H"/>
    <s v="GTX1650/RTX2060"/>
    <n v="15"/>
    <s v="1920x1080"/>
    <m/>
    <s v="Standard"/>
    <n v="90286"/>
    <s v="18_90-95"/>
    <s v="9_90-100"/>
    <s v="08_80&gt;"/>
    <x v="0"/>
    <s v="Q1`21"/>
    <n v="8577170"/>
    <n v="115440"/>
    <m/>
    <x v="0"/>
  </r>
  <r>
    <n v="9"/>
    <x v="0"/>
    <x v="24"/>
    <s v="Full Size GM (15&quot;&gt; Gamer GPU)"/>
    <x v="0"/>
    <s v="Intel"/>
    <s v="Comet Lake-H"/>
    <s v="GTX1660"/>
    <n v="15"/>
    <s v="1920x1080"/>
    <m/>
    <s v="Standard"/>
    <n v="119999"/>
    <s v="23_115-120"/>
    <s v="11_110-120"/>
    <s v="08_80&gt;"/>
    <x v="0"/>
    <s v="Q1`21"/>
    <n v="1079991"/>
    <n v="14536"/>
    <m/>
    <x v="0"/>
  </r>
  <r>
    <n v="65"/>
    <x v="0"/>
    <x v="25"/>
    <s v="Full Size LE (15&quot;&gt;, Int GPU)"/>
    <x v="0"/>
    <s v="AMD"/>
    <s v="Stoney Ridge"/>
    <s v="Int"/>
    <n v="15"/>
    <s v="1366x768/1920x1080"/>
    <m/>
    <s v="Standard"/>
    <n v="39531"/>
    <s v="7_35-40"/>
    <s v="3_30-40"/>
    <s v="03_30-40"/>
    <x v="0"/>
    <s v="Q1`21"/>
    <n v="2569515"/>
    <n v="34583"/>
    <m/>
    <x v="0"/>
  </r>
  <r>
    <n v="2357"/>
    <x v="0"/>
    <x v="26"/>
    <s v="Full Size LE (15&quot;&gt;, Int GPU)"/>
    <x v="0"/>
    <s v="Intel"/>
    <s v="Gemini Lake"/>
    <s v="Int"/>
    <n v="15"/>
    <s v="1366x768/1920x1080"/>
    <m/>
    <s v="Budget"/>
    <n v="39210"/>
    <s v="7_35-40"/>
    <s v="3_30-40"/>
    <s v="03_30-40"/>
    <x v="0"/>
    <s v="Q1`21"/>
    <n v="92417970"/>
    <n v="1243849"/>
    <m/>
    <x v="0"/>
  </r>
  <r>
    <n v="7"/>
    <x v="0"/>
    <x v="27"/>
    <s v="Full Size LE (15&quot;&gt;, Int GPU)"/>
    <x v="0"/>
    <s v="Intel"/>
    <s v="Kaby Lake"/>
    <s v="Int"/>
    <n v="15"/>
    <s v="1600x900/1366x7688/1920x1080"/>
    <m/>
    <s v="Standard"/>
    <n v="49692"/>
    <s v="9_45-50"/>
    <s v="4_40-50"/>
    <s v="04_40-50"/>
    <x v="0"/>
    <s v="Q1`21"/>
    <n v="347844"/>
    <n v="4682"/>
    <m/>
    <x v="0"/>
  </r>
  <r>
    <n v="104"/>
    <x v="0"/>
    <x v="28"/>
    <s v="Full Size LE (15&quot;&gt;, Int GPU)"/>
    <x v="0"/>
    <s v="Intel"/>
    <s v="Ice Lake"/>
    <s v="Int"/>
    <n v="15"/>
    <s v="1920x1080"/>
    <m/>
    <s v="Standard"/>
    <n v="54703"/>
    <s v="10_50-55"/>
    <s v="5_50-60"/>
    <s v="05_50-60"/>
    <x v="0"/>
    <s v="Q1`21"/>
    <n v="5689112"/>
    <n v="76569"/>
    <m/>
    <x v="0"/>
  </r>
  <r>
    <n v="4400"/>
    <x v="0"/>
    <x v="29"/>
    <s v="Full Size LE (15&quot;&gt;, Int GPU)"/>
    <x v="0"/>
    <s v="AMD"/>
    <s v="Picasso"/>
    <s v="Int"/>
    <n v="15"/>
    <s v="1920x1080"/>
    <m/>
    <s v="Standard"/>
    <n v="46205"/>
    <s v="9_45-50"/>
    <s v="4_40-50"/>
    <s v="04_40-50"/>
    <x v="0"/>
    <s v="Q1`21"/>
    <n v="203302000"/>
    <n v="2736231"/>
    <m/>
    <x v="0"/>
  </r>
  <r>
    <n v="393"/>
    <x v="0"/>
    <x v="30"/>
    <s v="Full Size MS (15&quot;&gt;, Mainstream Ex. GPU)"/>
    <x v="0"/>
    <s v="AMD"/>
    <s v="Picasso"/>
    <n v="625"/>
    <n v="15"/>
    <s v="1920x1080"/>
    <m/>
    <s v="Standard"/>
    <n v="52415"/>
    <s v="10_50-55"/>
    <s v="5_50-60"/>
    <s v="05_50-60"/>
    <x v="0"/>
    <s v="Q1`21"/>
    <n v="20599095"/>
    <n v="277242"/>
    <m/>
    <x v="0"/>
  </r>
  <r>
    <n v="7"/>
    <x v="0"/>
    <x v="31"/>
    <s v="Full Size LE (15&quot;&gt;, Int GPU)"/>
    <x v="0"/>
    <s v="Intel"/>
    <s v="Comet Lake"/>
    <s v="Int"/>
    <n v="15"/>
    <s v="1920x1080"/>
    <m/>
    <s v="Standard"/>
    <n v="54728"/>
    <s v="10_50-55"/>
    <s v="5_50-60"/>
    <s v="05_50-60"/>
    <x v="0"/>
    <s v="Q1`21"/>
    <n v="383096"/>
    <n v="5156"/>
    <m/>
    <x v="0"/>
  </r>
  <r>
    <n v="11"/>
    <x v="0"/>
    <x v="32"/>
    <s v="Full Size MS (15&quot;&gt;, Mainstream Ex. GPU)"/>
    <x v="0"/>
    <s v="Intel"/>
    <s v="Comet Lake"/>
    <s v="MX230"/>
    <n v="15"/>
    <s v="1920x1080"/>
    <m/>
    <s v="Standard"/>
    <n v="51798"/>
    <s v="10_50-55"/>
    <s v="5_50-60"/>
    <s v="05_50-60"/>
    <x v="0"/>
    <s v="Q1`21"/>
    <n v="569778"/>
    <n v="7669"/>
    <m/>
    <x v="0"/>
  </r>
  <r>
    <n v="4876"/>
    <x v="0"/>
    <x v="33"/>
    <s v="Full Size MS (15&quot;&gt;, Mainstream Ex. GPU)"/>
    <x v="0"/>
    <s v="Intel"/>
    <s v="Ice Lake"/>
    <s v="MX330"/>
    <n v="15"/>
    <s v="1920x1080"/>
    <m/>
    <s v="Standard"/>
    <n v="66003"/>
    <s v="13_65-70"/>
    <s v="6_60-70"/>
    <s v="06_60-70"/>
    <x v="0"/>
    <s v="Q1`21"/>
    <n v="321830628"/>
    <n v="4331502"/>
    <m/>
    <x v="0"/>
  </r>
  <r>
    <n v="4"/>
    <x v="0"/>
    <x v="34"/>
    <s v="Full Size GM (15&quot;&gt; Gamer GPU)"/>
    <x v="0"/>
    <s v="Intel"/>
    <s v="Coffee Lake"/>
    <s v="GTX1660/RTX2060"/>
    <n v="15"/>
    <s v="1920x1080"/>
    <m/>
    <s v="Standard"/>
    <n v="99248"/>
    <s v="19_95-100"/>
    <s v="9_90-100"/>
    <s v="08_80&gt;"/>
    <x v="0"/>
    <s v="Q1`21"/>
    <n v="396992"/>
    <n v="5343"/>
    <m/>
    <x v="0"/>
  </r>
  <r>
    <n v="65"/>
    <x v="0"/>
    <x v="35"/>
    <s v="Full Size GM (15&quot;&gt; Gamer GPU)"/>
    <x v="0"/>
    <s v="Intel"/>
    <s v="Comet Lake-H"/>
    <s v="GTX1660/RTX2060/RTX2070"/>
    <n v="15"/>
    <s v="1920x1080"/>
    <m/>
    <s v="Standard"/>
    <n v="123863"/>
    <s v="24_120-125"/>
    <s v="12_120-130"/>
    <s v="08_80&gt;"/>
    <x v="0"/>
    <s v="Q1`21"/>
    <n v="8051095"/>
    <n v="108359"/>
    <m/>
    <x v="0"/>
  </r>
  <r>
    <n v="4"/>
    <x v="0"/>
    <x v="36"/>
    <s v="Full Size GM (15&quot;&gt; Gamer GPU)"/>
    <x v="0"/>
    <s v="Intel"/>
    <s v="Coffee Lake"/>
    <s v="GTX1050/GTX1060"/>
    <n v="17"/>
    <s v="1920x1080"/>
    <m/>
    <s v="Standard"/>
    <n v="89686"/>
    <s v="17_85-90"/>
    <s v="8_80-90"/>
    <s v="08_80&gt;"/>
    <x v="0"/>
    <s v="Q1`21"/>
    <n v="358744"/>
    <n v="4828"/>
    <m/>
    <x v="0"/>
  </r>
  <r>
    <n v="9"/>
    <x v="0"/>
    <x v="37"/>
    <s v="Light (13&quot;-14&quot;)"/>
    <x v="0"/>
    <s v="Intel"/>
    <s v="Whiskey Lake"/>
    <s v="Int"/>
    <n v="13"/>
    <s v="1920x1080"/>
    <s v="Touch"/>
    <s v="Standard"/>
    <n v="56990"/>
    <s v="11_55-60"/>
    <s v="5_50-60"/>
    <s v="05_50-60"/>
    <x v="0"/>
    <s v="Q1`21"/>
    <n v="512910"/>
    <n v="6903"/>
    <m/>
    <x v="0"/>
  </r>
  <r>
    <n v="374"/>
    <x v="0"/>
    <x v="38"/>
    <s v="Light (13&quot;-14&quot;)"/>
    <x v="0"/>
    <s v="Intel"/>
    <s v="Gemini Lake"/>
    <s v="Int"/>
    <n v="14"/>
    <s v="1920x1080"/>
    <m/>
    <s v="Budget"/>
    <n v="36933"/>
    <s v="7_35-40"/>
    <s v="3_30-40"/>
    <s v="03_30-40"/>
    <x v="0"/>
    <s v="Q1`21"/>
    <n v="13812942"/>
    <n v="185908"/>
    <m/>
    <x v="0"/>
  </r>
  <r>
    <n v="84"/>
    <x v="0"/>
    <x v="39"/>
    <s v="Light (13&quot;-14&quot;)"/>
    <x v="0"/>
    <s v="AMD"/>
    <s v="Renior"/>
    <s v="Int"/>
    <n v="14"/>
    <s v="1920x1080"/>
    <m/>
    <s v="Standard"/>
    <n v="68408"/>
    <s v="13_65-70"/>
    <s v="6_60-70"/>
    <s v="06_60-70"/>
    <x v="0"/>
    <s v="Q1`21"/>
    <n v="5746272"/>
    <n v="77339"/>
    <m/>
    <x v="0"/>
  </r>
  <r>
    <n v="18"/>
    <x v="0"/>
    <x v="40"/>
    <s v="Light (13&quot;-14&quot;)"/>
    <x v="0"/>
    <s v="Intel"/>
    <s v="Ice Lake"/>
    <s v="Int/MX250"/>
    <n v="14"/>
    <s v="1920x1080"/>
    <m/>
    <s v="Standard"/>
    <n v="72197"/>
    <s v="14_70-75"/>
    <s v="7_70-80"/>
    <s v="07_70-80"/>
    <x v="0"/>
    <s v="Q1`21"/>
    <n v="1299546"/>
    <n v="17491"/>
    <m/>
    <x v="0"/>
  </r>
  <r>
    <n v="4"/>
    <x v="0"/>
    <x v="41"/>
    <s v="Light (13&quot;-14&quot;)"/>
    <x v="0"/>
    <s v="Intel"/>
    <s v="Ice Lake"/>
    <s v="MX250"/>
    <n v="14"/>
    <s v="1920x1080"/>
    <m/>
    <s v="Standard"/>
    <n v="79038"/>
    <s v="15_75-80"/>
    <s v="7_70-80"/>
    <s v="07_70-80"/>
    <x v="0"/>
    <s v="Q1`21"/>
    <n v="316152"/>
    <n v="4255"/>
    <m/>
    <x v="0"/>
  </r>
  <r>
    <n v="6"/>
    <x v="0"/>
    <x v="42"/>
    <s v="Light (13&quot;-14&quot;)"/>
    <x v="0"/>
    <s v="Intel"/>
    <s v="Tiger Lake"/>
    <s v="Int"/>
    <n v="14"/>
    <s v="1920x1080"/>
    <m/>
    <s v="Standard"/>
    <n v="79449"/>
    <s v="15_75-80"/>
    <s v="7_70-80"/>
    <s v="07_70-80"/>
    <x v="0"/>
    <s v="Q1`21"/>
    <n v="476694"/>
    <n v="6416"/>
    <m/>
    <x v="0"/>
  </r>
  <r>
    <n v="5426"/>
    <x v="0"/>
    <x v="43"/>
    <s v="Mini (&lt;12&quot;)"/>
    <x v="1"/>
    <s v="Intel"/>
    <s v="Apollo Lake"/>
    <s v="Int"/>
    <n v="11"/>
    <s v="1920x1080"/>
    <m/>
    <s v="Budget"/>
    <n v="24000"/>
    <s v="4_20-25"/>
    <s v="2_20-30"/>
    <s v="02_20-30"/>
    <x v="0"/>
    <s v="Q1`21"/>
    <n v="130224000"/>
    <n v="1752678"/>
    <m/>
    <x v="0"/>
  </r>
  <r>
    <n v="80"/>
    <x v="0"/>
    <x v="44"/>
    <s v="Light (13&quot;-14&quot;)"/>
    <x v="1"/>
    <s v="Intel"/>
    <s v="Comet Lake"/>
    <s v="Int"/>
    <n v="14"/>
    <s v="1920x1080"/>
    <m/>
    <s v="Standard"/>
    <n v="71977"/>
    <s v="14_70-75"/>
    <s v="7_70-80"/>
    <s v="07_70-80"/>
    <x v="0"/>
    <s v="Q1`21"/>
    <n v="5758160"/>
    <n v="77499"/>
    <m/>
    <x v="0"/>
  </r>
  <r>
    <n v="7"/>
    <x v="0"/>
    <x v="45"/>
    <s v="Full Size LE (15&quot;&gt;, Int GPU)"/>
    <x v="1"/>
    <s v="Intel"/>
    <s v="Comet Lake"/>
    <s v="Int"/>
    <n v="15"/>
    <s v="1920x1080"/>
    <m/>
    <s v="Standard"/>
    <n v="81914"/>
    <s v="16_80-85"/>
    <s v="8_80-90"/>
    <s v="08_80&gt;"/>
    <x v="0"/>
    <s v="Q1`21"/>
    <n v="573398"/>
    <n v="7717"/>
    <m/>
    <x v="0"/>
  </r>
  <r>
    <n v="2"/>
    <x v="0"/>
    <x v="46"/>
    <s v="Full Size MS (15&quot;&gt;, Mainstream Ex. GPU)"/>
    <x v="1"/>
    <s v="Intel"/>
    <s v="Comet Lake"/>
    <s v="MX230"/>
    <n v="15"/>
    <s v="1920x1080"/>
    <m/>
    <s v="Standard"/>
    <n v="107710"/>
    <s v="21_105-110"/>
    <s v="10_100-110"/>
    <s v="08_80&gt;"/>
    <x v="0"/>
    <s v="Q1`21"/>
    <n v="215420"/>
    <n v="2899"/>
    <m/>
    <x v="0"/>
  </r>
  <r>
    <n v="2"/>
    <x v="0"/>
    <x v="47"/>
    <s v="Light (13&quot;-14&quot;)"/>
    <x v="1"/>
    <s v="Intel"/>
    <s v="Comet Lake"/>
    <s v="Int"/>
    <n v="14"/>
    <s v="1920x1080"/>
    <s v="Touch"/>
    <s v="Standard"/>
    <n v="133600"/>
    <s v="26_130-135"/>
    <s v="13_130-140"/>
    <s v="08_80&gt;"/>
    <x v="0"/>
    <s v="Q1`21"/>
    <n v="267200"/>
    <n v="3596"/>
    <m/>
    <x v="0"/>
  </r>
  <r>
    <n v="896"/>
    <x v="1"/>
    <x v="48"/>
    <s v="Light (13&quot;-14&quot;)"/>
    <x v="0"/>
    <s v="Intel"/>
    <s v="Kaby Lake-Y"/>
    <s v="Int"/>
    <n v="13"/>
    <s v="2304x1440/2560x1600"/>
    <m/>
    <s v="Extra Mobile"/>
    <n v="74941"/>
    <s v="14_70-75"/>
    <s v="7_70-80"/>
    <s v="07_70-80"/>
    <x v="0"/>
    <s v="Q1`21"/>
    <n v="67147136"/>
    <n v="903730"/>
    <m/>
    <x v="0"/>
  </r>
  <r>
    <n v="10488"/>
    <x v="1"/>
    <x v="49"/>
    <s v="Light (13&quot;-14&quot;)"/>
    <x v="0"/>
    <s v="Apple"/>
    <s v="Apple M1"/>
    <s v="Int"/>
    <n v="13"/>
    <s v="2560x1600"/>
    <m/>
    <s v="ARM"/>
    <n v="127514"/>
    <s v="25_125-130"/>
    <s v="12_120-130"/>
    <s v="08_80&gt;"/>
    <x v="0"/>
    <s v="Q1`21"/>
    <n v="1337366832"/>
    <n v="17999554"/>
    <m/>
    <x v="0"/>
  </r>
  <r>
    <n v="9"/>
    <x v="1"/>
    <x v="50"/>
    <s v="Light (13&quot;-14&quot;)"/>
    <x v="0"/>
    <s v="Intel"/>
    <s v="Coffee Lake"/>
    <s v="Int"/>
    <n v="13"/>
    <s v="2560x1600"/>
    <m/>
    <s v="Standard"/>
    <n v="162409"/>
    <s v="32_160-165"/>
    <s v="16_160-170"/>
    <s v="08_80&gt;"/>
    <x v="0"/>
    <s v="Q1`21"/>
    <n v="1461681"/>
    <n v="19673"/>
    <m/>
    <x v="0"/>
  </r>
  <r>
    <n v="162"/>
    <x v="1"/>
    <x v="51"/>
    <s v="Light (13&quot;-14&quot;)"/>
    <x v="0"/>
    <s v="Intel"/>
    <s v="Ice Lake"/>
    <s v="Int"/>
    <n v="13"/>
    <s v="2560x1600"/>
    <m/>
    <s v="Standard"/>
    <n v="199340"/>
    <s v="39_195-200"/>
    <s v="19_190-200"/>
    <s v="08_80&gt;"/>
    <x v="0"/>
    <s v="Q1`21"/>
    <n v="32293080"/>
    <n v="434631"/>
    <m/>
    <x v="0"/>
  </r>
  <r>
    <n v="15"/>
    <x v="1"/>
    <x v="52"/>
    <s v="Light (13&quot;-14&quot;)"/>
    <x v="0"/>
    <s v="Apple"/>
    <s v="Apple M1"/>
    <s v="Int"/>
    <n v="13"/>
    <s v="2560x1600"/>
    <m/>
    <s v="ARM"/>
    <n v="145670"/>
    <s v="29_145-150"/>
    <s v="14_140-150"/>
    <s v="08_80&gt;"/>
    <x v="0"/>
    <s v="Q1`21"/>
    <n v="2185050"/>
    <n v="29408"/>
    <m/>
    <x v="0"/>
  </r>
  <r>
    <n v="840"/>
    <x v="1"/>
    <x v="53"/>
    <s v="Full Size GM (15&quot;&gt; Gamer GPU)"/>
    <x v="0"/>
    <s v="Intel"/>
    <s v="Coffee Lake"/>
    <s v="Pro 5300M/5500M"/>
    <n v="16"/>
    <s v="3072x1920"/>
    <m/>
    <s v="Standard"/>
    <n v="279830"/>
    <s v="55_275-280"/>
    <s v="27_270-280"/>
    <s v="08_80&gt;"/>
    <x v="0"/>
    <s v="Q1`21"/>
    <n v="235057200"/>
    <n v="3163623"/>
    <m/>
    <x v="0"/>
  </r>
  <r>
    <n v="555"/>
    <x v="2"/>
    <x v="54"/>
    <s v="Full Size GM (15&quot;&gt; Gamer GPU)"/>
    <x v="0"/>
    <s v="AMD"/>
    <s v="Picasso"/>
    <s v="RX560"/>
    <n v="15"/>
    <s v="1920x1080"/>
    <m/>
    <s v="Standard"/>
    <n v="67981"/>
    <s v="13_65-70"/>
    <s v="6_60-70"/>
    <s v="06_60-70"/>
    <x v="0"/>
    <s v="Q1`21"/>
    <n v="37729455"/>
    <n v="507799"/>
    <m/>
    <x v="0"/>
  </r>
  <r>
    <n v="60"/>
    <x v="2"/>
    <x v="55"/>
    <s v="Full Size GM (15&quot;&gt; Gamer GPU)"/>
    <x v="0"/>
    <s v="AMD"/>
    <s v="Renior"/>
    <s v="GTX1650/GTX1660/RTX2060"/>
    <n v="15"/>
    <s v="1920x1080"/>
    <m/>
    <s v="Standard"/>
    <n v="92787"/>
    <s v="18_90-95"/>
    <s v="9_90-100"/>
    <s v="08_80&gt;"/>
    <x v="0"/>
    <s v="Q1`21"/>
    <n v="5567220"/>
    <n v="74929"/>
    <m/>
    <x v="0"/>
  </r>
  <r>
    <n v="2"/>
    <x v="2"/>
    <x v="56"/>
    <s v="Full Size GM (15&quot;&gt; Gamer GPU)"/>
    <x v="0"/>
    <s v="Intel"/>
    <s v="Comet Lake-H"/>
    <s v="GTX1650"/>
    <n v="15"/>
    <s v="1920x1080"/>
    <m/>
    <s v="Standard"/>
    <n v="79250"/>
    <s v="15_75-80"/>
    <s v="7_70-80"/>
    <s v="07_70-80"/>
    <x v="0"/>
    <s v="Q1`21"/>
    <n v="158500"/>
    <n v="2133"/>
    <m/>
    <x v="0"/>
  </r>
  <r>
    <n v="87"/>
    <x v="2"/>
    <x v="57"/>
    <s v="Full Size GM (15&quot;&gt; Gamer GPU)"/>
    <x v="0"/>
    <s v="AMD"/>
    <s v="Renior"/>
    <s v="GTX1650/GTX1660"/>
    <n v="15"/>
    <s v="1920x1080"/>
    <m/>
    <s v="Standard"/>
    <n v="93977"/>
    <s v="18_90-95"/>
    <s v="9_90-100"/>
    <s v="08_80&gt;"/>
    <x v="0"/>
    <s v="Q1`21"/>
    <n v="8175999"/>
    <n v="110040"/>
    <m/>
    <x v="0"/>
  </r>
  <r>
    <n v="104"/>
    <x v="2"/>
    <x v="58"/>
    <s v="Full Size GM (15&quot;&gt; Gamer GPU)"/>
    <x v="0"/>
    <s v="Intel"/>
    <s v="Comet Lake-H"/>
    <s v="GTX1660"/>
    <n v="15"/>
    <s v="1920x1080"/>
    <m/>
    <s v="Standard"/>
    <n v="124685"/>
    <s v="24_120-125"/>
    <s v="12_120-130"/>
    <s v="08_80&gt;"/>
    <x v="0"/>
    <s v="Q1`21"/>
    <n v="12967240"/>
    <n v="174525"/>
    <m/>
    <x v="0"/>
  </r>
  <r>
    <n v="13"/>
    <x v="2"/>
    <x v="59"/>
    <s v="Full Size GM (15&quot;&gt; Gamer GPU)"/>
    <x v="0"/>
    <s v="Intel"/>
    <s v="Comet Lake-H"/>
    <s v="RTX2070"/>
    <n v="15"/>
    <s v="1920x1080"/>
    <m/>
    <s v="Standard"/>
    <n v="166708"/>
    <s v="33_165-170"/>
    <s v="16_160-170"/>
    <s v="08_80&gt;"/>
    <x v="0"/>
    <s v="Q1`21"/>
    <n v="2167204"/>
    <n v="29168"/>
    <m/>
    <x v="0"/>
  </r>
  <r>
    <n v="223"/>
    <x v="2"/>
    <x v="60"/>
    <s v="Full Size GM (15&quot;&gt; Gamer GPU)"/>
    <x v="0"/>
    <s v="Intel"/>
    <s v="Comet Lake-H"/>
    <s v="RTX2060"/>
    <n v="17"/>
    <s v="1920x1080"/>
    <m/>
    <s v="Standard"/>
    <n v="133278"/>
    <s v="26_130-135"/>
    <s v="13_130-140"/>
    <s v="08_80&gt;"/>
    <x v="0"/>
    <s v="Q1`21"/>
    <n v="29720994"/>
    <n v="400013"/>
    <m/>
    <x v="0"/>
  </r>
  <r>
    <n v="34"/>
    <x v="2"/>
    <x v="61"/>
    <s v="Full Size GM (15&quot;&gt; Gamer GPU)"/>
    <x v="0"/>
    <s v="Intel"/>
    <s v="Comet Lake-H"/>
    <s v="RTX2060/RTX2080"/>
    <n v="17"/>
    <s v="1920x1080"/>
    <m/>
    <s v="Standard"/>
    <n v="192609"/>
    <s v="38_190-195"/>
    <s v="19_190-200"/>
    <s v="08_80&gt;"/>
    <x v="0"/>
    <s v="Q1`21"/>
    <n v="6548706"/>
    <n v="88139"/>
    <m/>
    <x v="0"/>
  </r>
  <r>
    <n v="49"/>
    <x v="2"/>
    <x v="62"/>
    <s v="Light (13&quot;-14&quot;)"/>
    <x v="0"/>
    <s v="AMD"/>
    <s v="Renior"/>
    <s v="GTX1650/GTX1660"/>
    <n v="14"/>
    <s v="1920x1080/2560x1440"/>
    <m/>
    <s v="Standard"/>
    <n v="117549"/>
    <s v="23_115-120"/>
    <s v="11_110-120"/>
    <s v="08_80&gt;"/>
    <x v="0"/>
    <s v="Q1`21"/>
    <n v="5759901"/>
    <n v="77522"/>
    <m/>
    <x v="0"/>
  </r>
  <r>
    <n v="74"/>
    <x v="2"/>
    <x v="63"/>
    <s v="Full Size GM (15&quot;&gt; Gamer GPU)"/>
    <x v="0"/>
    <s v="AMD"/>
    <s v="Renior"/>
    <s v="GTX1660/RTX2060"/>
    <n v="15"/>
    <s v="1920x1080/2560x1440"/>
    <m/>
    <s v="Standard"/>
    <n v="106315"/>
    <s v="21_105-110"/>
    <s v="10_100-110"/>
    <s v="08_80&gt;"/>
    <x v="0"/>
    <s v="Q1`21"/>
    <n v="7867310"/>
    <n v="105886"/>
    <m/>
    <x v="0"/>
  </r>
  <r>
    <n v="38"/>
    <x v="2"/>
    <x v="64"/>
    <s v="Full Size GM (15&quot;&gt; Gamer GPU)"/>
    <x v="0"/>
    <s v="Intel"/>
    <s v="Comet Lake-H"/>
    <s v="GTX1660"/>
    <n v="17"/>
    <s v="1920x1080"/>
    <m/>
    <s v="Standard"/>
    <n v="107340"/>
    <s v="21_105-110"/>
    <s v="10_100-110"/>
    <s v="08_80&gt;"/>
    <x v="0"/>
    <s v="Q1`21"/>
    <n v="4078920"/>
    <n v="54898"/>
    <m/>
    <x v="0"/>
  </r>
  <r>
    <n v="28"/>
    <x v="2"/>
    <x v="65"/>
    <s v="Full Size GM (15&quot;&gt; Gamer GPU)"/>
    <x v="0"/>
    <s v="Intel"/>
    <s v="Comet Lake-H"/>
    <s v="RTX2060"/>
    <n v="15"/>
    <s v="1920x1080"/>
    <m/>
    <s v="Standard"/>
    <n v="140097"/>
    <s v="28_140-145"/>
    <s v="14_140-150"/>
    <s v="08_80&gt;"/>
    <x v="0"/>
    <s v="Q1`21"/>
    <n v="3922716"/>
    <n v="52796"/>
    <m/>
    <x v="0"/>
  </r>
  <r>
    <n v="442"/>
    <x v="2"/>
    <x v="66"/>
    <s v="Light (13&quot;-14&quot;)"/>
    <x v="1"/>
    <s v="Intel"/>
    <s v="Whiskey Lake"/>
    <s v="Int"/>
    <n v="14"/>
    <s v="1920x1080"/>
    <m/>
    <s v="Standard"/>
    <n v="50842"/>
    <s v="10_50-55"/>
    <s v="5_50-60"/>
    <s v="05_50-60"/>
    <x v="0"/>
    <s v="Q1`21"/>
    <n v="22472164"/>
    <n v="302452"/>
    <m/>
    <x v="0"/>
  </r>
  <r>
    <n v="549"/>
    <x v="2"/>
    <x v="67"/>
    <s v="Full Size MS (15&quot;&gt;, Mainstream Ex. GPU)"/>
    <x v="1"/>
    <s v="Intel"/>
    <s v="Whiskey Lake"/>
    <s v="MX110"/>
    <n v="15"/>
    <s v="1920x1080"/>
    <m/>
    <s v="Standard"/>
    <n v="64873"/>
    <s v="12_60-65"/>
    <s v="6_60-70"/>
    <s v="06_60-70"/>
    <x v="0"/>
    <s v="Q1`21"/>
    <n v="35615277"/>
    <n v="479344"/>
    <m/>
    <x v="0"/>
  </r>
  <r>
    <n v="17"/>
    <x v="2"/>
    <x v="68"/>
    <s v="Full Size LE (15&quot;&gt;, Int GPU)"/>
    <x v="1"/>
    <s v="Intel"/>
    <s v="Whiskey Lake"/>
    <s v="Int"/>
    <n v="15"/>
    <s v="1920x1080"/>
    <m/>
    <s v="Standard"/>
    <n v="67113"/>
    <s v="13_65-70"/>
    <s v="6_60-70"/>
    <s v="06_60-70"/>
    <x v="0"/>
    <s v="Q1`21"/>
    <n v="1140921"/>
    <n v="15356"/>
    <m/>
    <x v="0"/>
  </r>
  <r>
    <n v="485"/>
    <x v="2"/>
    <x v="69"/>
    <s v="Full Size MS (15&quot;&gt;, Mainstream Ex. GPU)"/>
    <x v="0"/>
    <s v="AMD"/>
    <s v="Picasso"/>
    <s v="Int/MX230"/>
    <n v="15"/>
    <s v="1920x1080"/>
    <m/>
    <s v="Standard"/>
    <n v="51949"/>
    <s v="10_50-55"/>
    <s v="5_50-60"/>
    <s v="05_50-60"/>
    <x v="0"/>
    <s v="Q1`21"/>
    <n v="25195265"/>
    <n v="339102"/>
    <m/>
    <x v="0"/>
  </r>
  <r>
    <n v="128"/>
    <x v="2"/>
    <x v="70"/>
    <s v="Full Size MS (15&quot;&gt;, Mainstream Ex. GPU)"/>
    <x v="0"/>
    <s v="Intel"/>
    <s v="Ice Lake"/>
    <s v="Int/MX110"/>
    <n v="15"/>
    <s v="1920x1080"/>
    <m/>
    <s v="Standard"/>
    <n v="53809"/>
    <s v="10_50-55"/>
    <s v="5_50-60"/>
    <s v="05_50-60"/>
    <x v="0"/>
    <s v="Q1`21"/>
    <n v="6887552"/>
    <n v="92699"/>
    <m/>
    <x v="0"/>
  </r>
  <r>
    <n v="77"/>
    <x v="2"/>
    <x v="71"/>
    <s v="Full Size MS (15&quot;&gt;, Mainstream Ex. GPU)"/>
    <x v="0"/>
    <s v="Intel"/>
    <s v="Ice Lake"/>
    <s v="MX130"/>
    <n v="15"/>
    <s v="1920x1080"/>
    <m/>
    <s v="Standard"/>
    <n v="58106"/>
    <s v="11_55-60"/>
    <s v="5_50-60"/>
    <s v="05_50-60"/>
    <x v="0"/>
    <s v="Q1`21"/>
    <n v="4474162"/>
    <n v="60218"/>
    <m/>
    <x v="0"/>
  </r>
  <r>
    <n v="3926"/>
    <x v="2"/>
    <x v="72"/>
    <s v="Full Size LE (15&quot;&gt;, Int GPU)"/>
    <x v="0"/>
    <s v="AMD"/>
    <s v="Stoney Ridge"/>
    <s v="Int"/>
    <n v="15"/>
    <s v="1920x1080"/>
    <m/>
    <s v="Standard"/>
    <n v="37915"/>
    <s v="7_35-40"/>
    <s v="3_30-40"/>
    <s v="03_30-40"/>
    <x v="0"/>
    <s v="Q1`21"/>
    <n v="148854290"/>
    <n v="2003422"/>
    <m/>
    <x v="0"/>
  </r>
  <r>
    <n v="989"/>
    <x v="2"/>
    <x v="73"/>
    <s v="Full Size GM (15&quot;&gt; Gamer GPU)"/>
    <x v="0"/>
    <s v="AMD"/>
    <s v="Picasso"/>
    <s v="GTX1050"/>
    <n v="15"/>
    <s v="1920x1080"/>
    <m/>
    <s v="Standard"/>
    <n v="61158"/>
    <s v="12_60-65"/>
    <s v="6_60-70"/>
    <s v="06_60-70"/>
    <x v="0"/>
    <s v="Q1`21"/>
    <n v="60485262"/>
    <n v="814068"/>
    <m/>
    <x v="0"/>
  </r>
  <r>
    <n v="85"/>
    <x v="2"/>
    <x v="74"/>
    <s v="Light (13&quot;-14&quot;)"/>
    <x v="1"/>
    <s v="Intel"/>
    <s v="Tiger Lake"/>
    <s v="Int"/>
    <n v="14"/>
    <s v="1920x1080"/>
    <m/>
    <s v="Standard"/>
    <n v="148281"/>
    <s v="29_145-150"/>
    <s v="14_140-150"/>
    <s v="08_80&gt;"/>
    <x v="0"/>
    <s v="Q1`21"/>
    <n v="12603885"/>
    <n v="169635"/>
    <m/>
    <x v="0"/>
  </r>
  <r>
    <n v="4"/>
    <x v="2"/>
    <x v="75"/>
    <s v="Light (13&quot;-14&quot;)"/>
    <x v="1"/>
    <s v="Intel"/>
    <s v="Comet Lake"/>
    <s v="Int"/>
    <n v="14"/>
    <s v="1920x1080"/>
    <m/>
    <s v="Standard"/>
    <n v="102954"/>
    <s v="20_100-105"/>
    <s v="10_100-110"/>
    <s v="08_80&gt;"/>
    <x v="0"/>
    <s v="Q1`21"/>
    <n v="411816"/>
    <n v="5543"/>
    <m/>
    <x v="0"/>
  </r>
  <r>
    <n v="13"/>
    <x v="2"/>
    <x v="76"/>
    <s v="Prof. Workstation (Prof. GPU)"/>
    <x v="1"/>
    <s v="Intel"/>
    <s v="Coffee Lake"/>
    <s v="RTX2060"/>
    <n v="15"/>
    <s v="3840x2160"/>
    <m/>
    <s v="Standard"/>
    <n v="159990"/>
    <s v="31_155-160"/>
    <s v="15_150-160"/>
    <s v="08_80&gt;"/>
    <x v="0"/>
    <s v="Q1`21"/>
    <n v="2079870"/>
    <n v="27993"/>
    <m/>
    <x v="0"/>
  </r>
  <r>
    <n v="4"/>
    <x v="2"/>
    <x v="77"/>
    <s v="Prof. Workstation (Prof. GPU)"/>
    <x v="1"/>
    <s v="Intel"/>
    <s v="Coffee Lake"/>
    <s v="Quadro RTX5000"/>
    <n v="17"/>
    <s v="1920x1200"/>
    <m/>
    <s v="Standard"/>
    <n v="387000"/>
    <s v="77_385-390"/>
    <s v="38_380-390"/>
    <s v="08_80&gt;"/>
    <x v="0"/>
    <s v="Q1`21"/>
    <n v="1548000"/>
    <n v="20834"/>
    <m/>
    <x v="0"/>
  </r>
  <r>
    <n v="3"/>
    <x v="2"/>
    <x v="78"/>
    <s v="Light (13&quot;-14&quot;)"/>
    <x v="0"/>
    <s v="AMD"/>
    <s v="Renior"/>
    <s v="Int"/>
    <n v="14"/>
    <s v="1920x1080"/>
    <s v="Touch"/>
    <s v="Standard"/>
    <n v="54542"/>
    <s v="10_50-55"/>
    <s v="5_50-60"/>
    <s v="05_50-60"/>
    <x v="0"/>
    <s v="Q1`21"/>
    <n v="163626"/>
    <n v="2202"/>
    <m/>
    <x v="0"/>
  </r>
  <r>
    <n v="81"/>
    <x v="2"/>
    <x v="79"/>
    <s v="Full Size LE (15&quot;&gt;, Int GPU)"/>
    <x v="0"/>
    <s v="AMD"/>
    <s v="Renior"/>
    <s v="Int"/>
    <n v="15"/>
    <s v="1920x1080"/>
    <m/>
    <s v="Standard"/>
    <n v="63328"/>
    <s v="12_60-65"/>
    <s v="6_60-70"/>
    <s v="06_60-70"/>
    <x v="0"/>
    <s v="Q1`21"/>
    <n v="5129568"/>
    <n v="69039"/>
    <m/>
    <x v="0"/>
  </r>
  <r>
    <n v="26"/>
    <x v="2"/>
    <x v="80"/>
    <s v="Light (13&quot;-14&quot;)"/>
    <x v="0"/>
    <s v="Intel"/>
    <s v="Ice Lake"/>
    <s v="Int"/>
    <n v="13"/>
    <s v="1920x1080"/>
    <m/>
    <s v="Standard"/>
    <n v="66858"/>
    <s v="13_65-70"/>
    <s v="6_60-70"/>
    <s v="06_60-70"/>
    <x v="0"/>
    <s v="Q1`21"/>
    <n v="1738308"/>
    <n v="23396"/>
    <m/>
    <x v="0"/>
  </r>
  <r>
    <n v="43"/>
    <x v="2"/>
    <x v="81"/>
    <s v="Light (13&quot;-14&quot;)"/>
    <x v="0"/>
    <s v="Intel"/>
    <s v="Comet Lake"/>
    <s v="Int"/>
    <n v="14"/>
    <s v="1920x1080"/>
    <m/>
    <s v="Standard"/>
    <n v="61628"/>
    <s v="12_60-65"/>
    <s v="6_60-70"/>
    <s v="06_60-70"/>
    <x v="0"/>
    <s v="Q1`21"/>
    <n v="2650004"/>
    <n v="35666"/>
    <m/>
    <x v="0"/>
  </r>
  <r>
    <n v="223"/>
    <x v="2"/>
    <x v="82"/>
    <s v="Full Size MS (15&quot;&gt;, Mainstream Ex. GPU)"/>
    <x v="0"/>
    <s v="Intel"/>
    <s v="Whiskey Lake"/>
    <s v="MX250"/>
    <n v="15"/>
    <s v="1920x1080"/>
    <m/>
    <s v="Standard"/>
    <n v="58925"/>
    <s v="11_55-60"/>
    <s v="5_50-60"/>
    <s v="05_50-60"/>
    <x v="0"/>
    <s v="Q1`21"/>
    <n v="13140275"/>
    <n v="176854"/>
    <m/>
    <x v="0"/>
  </r>
  <r>
    <n v="5041"/>
    <x v="2"/>
    <x v="83"/>
    <s v="Full Size LE (15&quot;&gt;, Int GPU)"/>
    <x v="0"/>
    <s v="Intel"/>
    <s v="Gemini Lake"/>
    <s v="Int"/>
    <n v="15"/>
    <s v="1920x1080"/>
    <m/>
    <s v="Budget"/>
    <n v="35220"/>
    <s v="7_35-40"/>
    <s v="3_30-40"/>
    <s v="03_30-40"/>
    <x v="0"/>
    <s v="Q1`21"/>
    <n v="177544020"/>
    <n v="2389556"/>
    <m/>
    <x v="0"/>
  </r>
  <r>
    <n v="1320"/>
    <x v="2"/>
    <x v="84"/>
    <s v="Full Size LE (15&quot;&gt;, Int GPU)"/>
    <x v="0"/>
    <s v="AMD"/>
    <s v="Stoney Ridge"/>
    <s v="Int"/>
    <n v="17"/>
    <s v="1920x1080"/>
    <m/>
    <s v="Standard"/>
    <n v="38495"/>
    <s v="7_35-40"/>
    <s v="3_30-40"/>
    <s v="03_30-40"/>
    <x v="0"/>
    <s v="Q1`21"/>
    <n v="50813400"/>
    <n v="683895"/>
    <m/>
    <x v="0"/>
  </r>
  <r>
    <n v="57"/>
    <x v="2"/>
    <x v="85"/>
    <s v="Light (13&quot;-14&quot;)"/>
    <x v="0"/>
    <s v="Intel"/>
    <s v="Tiger Lake"/>
    <s v="Int/MX450"/>
    <n v="14"/>
    <s v="1920x1080+ScreenPad"/>
    <s v="Touch"/>
    <s v="Standard"/>
    <n v="131176"/>
    <s v="26_130-135"/>
    <s v="13_130-140"/>
    <s v="08_80&gt;"/>
    <x v="0"/>
    <s v="Q1`21"/>
    <n v="7477032"/>
    <n v="100633"/>
    <m/>
    <x v="0"/>
  </r>
  <r>
    <n v="111"/>
    <x v="2"/>
    <x v="86"/>
    <s v="Light (13&quot;-14&quot;)"/>
    <x v="0"/>
    <s v="Intel"/>
    <s v="Tiger Lake"/>
    <s v="Int"/>
    <n v="13"/>
    <s v="3840х2160"/>
    <s v="Touch"/>
    <s v="Standard"/>
    <n v="99999"/>
    <s v="19_95-100"/>
    <s v="9_90-100"/>
    <s v="08_80&gt;"/>
    <x v="0"/>
    <s v="Q1`21"/>
    <n v="11099889"/>
    <n v="149393"/>
    <m/>
    <x v="0"/>
  </r>
  <r>
    <n v="285"/>
    <x v="2"/>
    <x v="87"/>
    <s v="Light (13&quot;-14&quot;)"/>
    <x v="0"/>
    <s v="AMD"/>
    <s v="Picasso"/>
    <s v="Int"/>
    <n v="14"/>
    <s v="1920x1080"/>
    <s v="Touch"/>
    <s v="Standard"/>
    <n v="60995"/>
    <s v="12_60-65"/>
    <s v="6_60-70"/>
    <s v="06_60-70"/>
    <x v="0"/>
    <s v="Q1`21"/>
    <n v="17383575"/>
    <n v="233965"/>
    <m/>
    <x v="0"/>
  </r>
  <r>
    <n v="119"/>
    <x v="2"/>
    <x v="88"/>
    <s v="Light (13&quot;-14&quot;)"/>
    <x v="0"/>
    <s v="Intel"/>
    <s v="Tiger Lake"/>
    <s v="Int"/>
    <n v="13"/>
    <s v="1920x1080"/>
    <s v="Touch"/>
    <s v="Standard"/>
    <n v="99924"/>
    <s v="19_95-100"/>
    <s v="9_90-100"/>
    <s v="08_80&gt;"/>
    <x v="0"/>
    <s v="Q1`21"/>
    <n v="11890956"/>
    <n v="160040"/>
    <m/>
    <x v="0"/>
  </r>
  <r>
    <n v="23"/>
    <x v="2"/>
    <x v="89"/>
    <s v="Light (13&quot;-14&quot;)"/>
    <x v="0"/>
    <s v="Intel"/>
    <s v="Ice Lake"/>
    <s v="Int"/>
    <n v="13"/>
    <s v="1920x1080"/>
    <s v="Touch"/>
    <s v="Standard"/>
    <n v="96502"/>
    <s v="19_95-100"/>
    <s v="9_90-100"/>
    <s v="08_80&gt;"/>
    <x v="0"/>
    <s v="Q1`21"/>
    <n v="2219546"/>
    <n v="29873"/>
    <m/>
    <x v="0"/>
  </r>
  <r>
    <n v="13"/>
    <x v="2"/>
    <x v="90"/>
    <s v="Light (13&quot;-14&quot;)"/>
    <x v="0"/>
    <s v="Intel"/>
    <s v="Whiskey Lake"/>
    <s v="Int"/>
    <n v="14"/>
    <s v="1920x1080"/>
    <s v="Touch"/>
    <s v="Standard"/>
    <n v="81613"/>
    <s v="16_80-85"/>
    <s v="8_80-90"/>
    <s v="08_80&gt;"/>
    <x v="0"/>
    <s v="Q1`21"/>
    <n v="1060969"/>
    <n v="14280"/>
    <m/>
    <x v="0"/>
  </r>
  <r>
    <n v="106"/>
    <x v="2"/>
    <x v="91"/>
    <s v="Full Size GM (15&quot;&gt; Gamer GPU)"/>
    <x v="0"/>
    <s v="Intel"/>
    <s v="Whiskey Lake"/>
    <s v="GTX1050/GTX1060"/>
    <n v="15"/>
    <s v="1920x1080/3840x2160"/>
    <s v="Touch"/>
    <s v="Standard"/>
    <n v="105129"/>
    <s v="21_105-110"/>
    <s v="10_100-110"/>
    <s v="08_80&gt;"/>
    <x v="0"/>
    <s v="Q1`21"/>
    <n v="11143674"/>
    <n v="149982"/>
    <m/>
    <x v="0"/>
  </r>
  <r>
    <n v="213"/>
    <x v="2"/>
    <x v="92"/>
    <s v="Light (13&quot;-14&quot;)"/>
    <x v="0"/>
    <s v="Intel"/>
    <s v="Tiger Lake"/>
    <s v="Int"/>
    <n v="13"/>
    <s v="1920x1080"/>
    <m/>
    <s v="Standard"/>
    <n v="104489"/>
    <s v="20_100-105"/>
    <s v="10_100-110"/>
    <s v="08_80&gt;"/>
    <x v="0"/>
    <s v="Q1`21"/>
    <n v="22256157"/>
    <n v="299545"/>
    <m/>
    <x v="0"/>
  </r>
  <r>
    <n v="17"/>
    <x v="2"/>
    <x v="93"/>
    <s v="Light (13&quot;-14&quot;)"/>
    <x v="0"/>
    <s v="Intel"/>
    <s v="Tiger Lake"/>
    <s v="Int"/>
    <n v="14"/>
    <s v="1920x1080"/>
    <s v="Touch"/>
    <s v="Standard"/>
    <n v="123450"/>
    <s v="24_120-125"/>
    <s v="12_120-130"/>
    <s v="08_80&gt;"/>
    <x v="0"/>
    <s v="Q1`21"/>
    <n v="2098650"/>
    <n v="28246"/>
    <m/>
    <x v="0"/>
  </r>
  <r>
    <n v="230"/>
    <x v="2"/>
    <x v="94"/>
    <s v="Light (13&quot;-14&quot;)"/>
    <x v="0"/>
    <s v="Intel"/>
    <s v="Tiger Lake"/>
    <s v="Int"/>
    <n v="14"/>
    <s v="1920x1080"/>
    <m/>
    <s v="Standard"/>
    <n v="94139"/>
    <s v="18_90-95"/>
    <s v="9_90-100"/>
    <s v="08_80&gt;"/>
    <x v="0"/>
    <s v="Q1`21"/>
    <n v="21651970"/>
    <n v="291413"/>
    <m/>
    <x v="0"/>
  </r>
  <r>
    <n v="149"/>
    <x v="2"/>
    <x v="95"/>
    <s v="Light (13&quot;-14&quot;)"/>
    <x v="0"/>
    <s v="Intel"/>
    <s v="Whiskey Lake"/>
    <s v="Int"/>
    <n v="14"/>
    <s v="1920x1080"/>
    <m/>
    <s v="Standard"/>
    <n v="80416"/>
    <s v="16_80-85"/>
    <s v="8_80-90"/>
    <s v="08_80&gt;"/>
    <x v="0"/>
    <s v="Q1`21"/>
    <n v="11981984"/>
    <n v="161265"/>
    <m/>
    <x v="0"/>
  </r>
  <r>
    <n v="304"/>
    <x v="2"/>
    <x v="96"/>
    <s v="Light (13&quot;-14&quot;)"/>
    <x v="0"/>
    <s v="Intel"/>
    <s v="Comet Lake"/>
    <s v="MX250"/>
    <n v="14"/>
    <s v="1920x1080"/>
    <m/>
    <s v="Standard"/>
    <n v="92133"/>
    <s v="18_90-95"/>
    <s v="9_90-100"/>
    <s v="08_80&gt;"/>
    <x v="0"/>
    <s v="Q1`21"/>
    <n v="28008432"/>
    <n v="376964"/>
    <m/>
    <x v="0"/>
  </r>
  <r>
    <n v="130"/>
    <x v="2"/>
    <x v="97"/>
    <s v="Light (13&quot;-14&quot;)"/>
    <x v="0"/>
    <s v="Intel"/>
    <s v="Tiger Lake"/>
    <s v="Int"/>
    <n v="14"/>
    <s v="1920x1080"/>
    <m/>
    <s v="Standard"/>
    <n v="85680"/>
    <s v="17_85-90"/>
    <s v="8_80-90"/>
    <s v="08_80&gt;"/>
    <x v="0"/>
    <s v="Q1`21"/>
    <n v="11138400"/>
    <n v="149911"/>
    <m/>
    <x v="0"/>
  </r>
  <r>
    <n v="6"/>
    <x v="3"/>
    <x v="98"/>
    <s v="Full Size GM (15&quot;&gt; Gamer GPU)"/>
    <x v="0"/>
    <s v="Intel"/>
    <s v="Comet Lake-H"/>
    <s v="RTX2060/RTX2070/RTX2080"/>
    <n v="15"/>
    <s v="1920x1080/3840x2160"/>
    <m/>
    <s v="Standard"/>
    <n v="255613"/>
    <s v="51_255-260"/>
    <s v="25_250-260"/>
    <s v="08_80&gt;"/>
    <x v="0"/>
    <s v="Q1`21"/>
    <n v="1533678"/>
    <n v="20642"/>
    <m/>
    <x v="0"/>
  </r>
  <r>
    <n v="6"/>
    <x v="3"/>
    <x v="99"/>
    <s v="Full Size LE (15&quot;&gt;, Int GPU)"/>
    <x v="0"/>
    <s v="Intel"/>
    <s v="Ice Lake"/>
    <s v="Int"/>
    <n v="15"/>
    <s v="1920x1080"/>
    <m/>
    <s v="Standard"/>
    <n v="36990"/>
    <s v="7_35-40"/>
    <s v="3_30-40"/>
    <s v="03_30-40"/>
    <x v="0"/>
    <s v="Q1`21"/>
    <n v="221940"/>
    <n v="2987"/>
    <m/>
    <x v="0"/>
  </r>
  <r>
    <n v="10"/>
    <x v="3"/>
    <x v="100"/>
    <s v="Full Size MS (15&quot;&gt;, Mainstream Ex. GPU)"/>
    <x v="0"/>
    <s v="Intel"/>
    <s v="Ice Lake"/>
    <s v="Int/MX230"/>
    <n v="15"/>
    <s v="1920x1080"/>
    <m/>
    <s v="Standard"/>
    <n v="54270"/>
    <s v="10_50-55"/>
    <s v="5_50-60"/>
    <s v="05_50-60"/>
    <x v="0"/>
    <s v="Q1`21"/>
    <n v="542700"/>
    <n v="7304"/>
    <m/>
    <x v="0"/>
  </r>
  <r>
    <n v="895"/>
    <x v="3"/>
    <x v="101"/>
    <s v="Full Size MS (15&quot;&gt;, Mainstream Ex. GPU)"/>
    <x v="0"/>
    <s v="Intel"/>
    <s v="Ice Lake"/>
    <s v="Int/MX230/MX250"/>
    <n v="17"/>
    <s v="1920x1080"/>
    <m/>
    <s v="Standard"/>
    <n v="70777"/>
    <s v="14_70-75"/>
    <s v="7_70-80"/>
    <s v="07_70-80"/>
    <x v="0"/>
    <s v="Q1`21"/>
    <n v="63345415"/>
    <n v="852563"/>
    <m/>
    <x v="0"/>
  </r>
  <r>
    <n v="20"/>
    <x v="3"/>
    <x v="102"/>
    <s v="Light (13&quot;-14&quot;)"/>
    <x v="0"/>
    <s v="Intel"/>
    <s v="Tiger Lake"/>
    <s v="Int/MX350"/>
    <n v="14"/>
    <s v="2560x1600"/>
    <m/>
    <s v="Standard"/>
    <n v="99723"/>
    <s v="19_95-100"/>
    <s v="9_90-100"/>
    <s v="08_80&gt;"/>
    <x v="0"/>
    <s v="Q1`21"/>
    <n v="1994460"/>
    <n v="26843"/>
    <m/>
    <x v="0"/>
  </r>
  <r>
    <n v="274"/>
    <x v="3"/>
    <x v="103"/>
    <s v="Full Size GM (15&quot;&gt; Gamer GPU)"/>
    <x v="0"/>
    <s v="Intel"/>
    <s v="Comet Lake-H"/>
    <s v="GTX1650/GTX1650/RTX2060"/>
    <n v="15"/>
    <s v="1920x1080"/>
    <m/>
    <s v="Standard"/>
    <n v="98120"/>
    <s v="19_95-100"/>
    <s v="9_90-100"/>
    <s v="08_80&gt;"/>
    <x v="0"/>
    <s v="Q1`21"/>
    <n v="26884880"/>
    <n v="361842"/>
    <m/>
    <x v="0"/>
  </r>
  <r>
    <n v="294"/>
    <x v="3"/>
    <x v="104"/>
    <s v="Full Size GM (15&quot;&gt; Gamer GPU)"/>
    <x v="0"/>
    <s v="Intel"/>
    <s v="Comet Lake-H"/>
    <s v="GTX1650/RTX2060/RTX2070"/>
    <n v="15"/>
    <s v="1920x1080"/>
    <m/>
    <s v="Standard"/>
    <n v="116996"/>
    <s v="23_115-120"/>
    <s v="11_110-120"/>
    <s v="08_80&gt;"/>
    <x v="0"/>
    <s v="Q1`21"/>
    <n v="34396824"/>
    <n v="462945"/>
    <m/>
    <x v="0"/>
  </r>
  <r>
    <n v="16"/>
    <x v="3"/>
    <x v="105"/>
    <s v="Full Size GM (15&quot;&gt; Gamer GPU)"/>
    <x v="0"/>
    <s v="Intel"/>
    <s v="Coffee Lake"/>
    <s v="GTX1660/RTX2060/RTX2070"/>
    <n v="15"/>
    <s v="1920x1080"/>
    <m/>
    <s v="Standard"/>
    <n v="105599"/>
    <s v="21_105-110"/>
    <s v="10_100-110"/>
    <s v="08_80&gt;"/>
    <x v="0"/>
    <s v="Q1`21"/>
    <n v="1689584"/>
    <n v="22740"/>
    <m/>
    <x v="0"/>
  </r>
  <r>
    <n v="58"/>
    <x v="3"/>
    <x v="106"/>
    <s v="Full Size GM (15&quot;&gt; Gamer GPU)"/>
    <x v="0"/>
    <s v="Intel"/>
    <s v="Comet Lake-H"/>
    <s v="GTX1660/RTX2060/RTX2070"/>
    <n v="17"/>
    <s v="1920x1080"/>
    <m/>
    <s v="Standard"/>
    <n v="155505"/>
    <s v="31_155-160"/>
    <s v="15_150-160"/>
    <s v="08_80&gt;"/>
    <x v="0"/>
    <s v="Q1`21"/>
    <n v="9019290"/>
    <n v="121390"/>
    <m/>
    <x v="0"/>
  </r>
  <r>
    <n v="79"/>
    <x v="3"/>
    <x v="107"/>
    <s v="Light (13&quot;-14&quot;)"/>
    <x v="1"/>
    <s v="Intel"/>
    <s v="Whiskey Lake"/>
    <s v="Int"/>
    <n v="13"/>
    <s v="1920x1080"/>
    <m/>
    <s v="Standard"/>
    <n v="74020"/>
    <s v="14_70-75"/>
    <s v="7_70-80"/>
    <s v="07_70-80"/>
    <x v="0"/>
    <s v="Q1`21"/>
    <n v="5847580"/>
    <n v="78702"/>
    <m/>
    <x v="0"/>
  </r>
  <r>
    <n v="212"/>
    <x v="3"/>
    <x v="108"/>
    <s v="Light (13&quot;-14&quot;)"/>
    <x v="1"/>
    <s v="Intel"/>
    <s v="Comet Lake"/>
    <s v="Int"/>
    <n v="14"/>
    <s v="1920x1080"/>
    <m/>
    <s v="Standard"/>
    <n v="69147"/>
    <s v="13_65-70"/>
    <s v="6_60-70"/>
    <s v="06_60-70"/>
    <x v="0"/>
    <s v="Q1`21"/>
    <n v="14659164"/>
    <n v="197297"/>
    <m/>
    <x v="0"/>
  </r>
  <r>
    <n v="964"/>
    <x v="3"/>
    <x v="109"/>
    <s v="Full Size MS (15&quot;&gt;, Mainstream Ex. GPU)"/>
    <x v="1"/>
    <s v="Intel"/>
    <s v="Comet Lake"/>
    <s v="Int/RX640"/>
    <n v="15"/>
    <s v="1920x1080"/>
    <m/>
    <s v="Standard"/>
    <n v="55713"/>
    <s v="11_55-60"/>
    <s v="5_50-60"/>
    <s v="05_50-60"/>
    <x v="0"/>
    <s v="Q1`21"/>
    <n v="53707332"/>
    <n v="722844"/>
    <m/>
    <x v="0"/>
  </r>
  <r>
    <n v="218"/>
    <x v="3"/>
    <x v="110"/>
    <s v="Light (13&quot;-14&quot;)"/>
    <x v="1"/>
    <s v="Intel"/>
    <s v="Comet Lake"/>
    <s v="Int"/>
    <n v="13"/>
    <s v="1920x1080"/>
    <m/>
    <s v="Standard"/>
    <n v="92696"/>
    <s v="18_90-95"/>
    <s v="9_90-100"/>
    <s v="08_80&gt;"/>
    <x v="0"/>
    <s v="Q1`21"/>
    <n v="20207728"/>
    <n v="271975"/>
    <m/>
    <x v="0"/>
  </r>
  <r>
    <n v="34"/>
    <x v="3"/>
    <x v="111"/>
    <s v="Light (13&quot;-14&quot;)"/>
    <x v="1"/>
    <s v="Intel"/>
    <s v="Comet Lake"/>
    <s v="Int"/>
    <n v="13"/>
    <s v="1920x1080"/>
    <s v="Touch"/>
    <s v="Standard"/>
    <n v="102570"/>
    <s v="20_100-105"/>
    <s v="10_100-110"/>
    <s v="08_80&gt;"/>
    <x v="0"/>
    <s v="Q1`21"/>
    <n v="3487380"/>
    <n v="46936"/>
    <m/>
    <x v="0"/>
  </r>
  <r>
    <n v="744"/>
    <x v="3"/>
    <x v="112"/>
    <s v="Light (13&quot;-14&quot;)"/>
    <x v="1"/>
    <s v="Intel"/>
    <s v="Comet Lake"/>
    <s v="Int"/>
    <n v="14"/>
    <s v="1920x1080"/>
    <m/>
    <s v="Standard"/>
    <n v="81720"/>
    <s v="16_80-85"/>
    <s v="8_80-90"/>
    <s v="08_80&gt;"/>
    <x v="0"/>
    <s v="Q1`21"/>
    <n v="60799680"/>
    <n v="818300"/>
    <m/>
    <x v="0"/>
  </r>
  <r>
    <n v="73"/>
    <x v="3"/>
    <x v="113"/>
    <s v="Light (13&quot;-14&quot;)"/>
    <x v="1"/>
    <s v="Intel"/>
    <s v="Comet Lake-H"/>
    <s v="Int/MX250"/>
    <n v="14"/>
    <s v="1920x1080"/>
    <m/>
    <s v="Standard"/>
    <n v="94580"/>
    <s v="18_90-95"/>
    <s v="9_90-100"/>
    <s v="08_80&gt;"/>
    <x v="0"/>
    <s v="Q1`21"/>
    <n v="6904340"/>
    <n v="92925"/>
    <m/>
    <x v="0"/>
  </r>
  <r>
    <n v="22"/>
    <x v="3"/>
    <x v="114"/>
    <s v="Full Size LE (15&quot;&gt;, Int GPU)"/>
    <x v="1"/>
    <s v="Intel"/>
    <s v="Coffee Lake"/>
    <s v="Int"/>
    <n v="15"/>
    <s v="1920x1080"/>
    <m/>
    <s v="Standard"/>
    <n v="102999"/>
    <s v="20_100-105"/>
    <s v="10_100-110"/>
    <s v="08_80&gt;"/>
    <x v="0"/>
    <s v="Q1`21"/>
    <n v="2265978"/>
    <n v="30498"/>
    <m/>
    <x v="0"/>
  </r>
  <r>
    <n v="50"/>
    <x v="3"/>
    <x v="115"/>
    <s v="Full Size LE (15&quot;&gt;, Int GPU)"/>
    <x v="1"/>
    <s v="Intel"/>
    <s v="Comet Lake"/>
    <s v="Int"/>
    <n v="15"/>
    <s v="1920x1080"/>
    <m/>
    <s v="Standard"/>
    <n v="79770"/>
    <s v="15_75-80"/>
    <s v="7_70-80"/>
    <s v="07_70-80"/>
    <x v="0"/>
    <s v="Q1`21"/>
    <n v="3988500"/>
    <n v="53681"/>
    <m/>
    <x v="0"/>
  </r>
  <r>
    <n v="347"/>
    <x v="3"/>
    <x v="116"/>
    <s v="Full Size LE (15&quot;&gt;, Int GPU)"/>
    <x v="1"/>
    <s v="Intel"/>
    <s v="Comet Lake"/>
    <s v="Int"/>
    <n v="15"/>
    <s v="1920x1080"/>
    <m/>
    <s v="Standard"/>
    <n v="94832"/>
    <s v="18_90-95"/>
    <s v="9_90-100"/>
    <s v="08_80&gt;"/>
    <x v="0"/>
    <s v="Q1`21"/>
    <n v="32906704"/>
    <n v="442890"/>
    <m/>
    <x v="0"/>
  </r>
  <r>
    <n v="280"/>
    <x v="3"/>
    <x v="117"/>
    <s v="Mini (&lt;12&quot;)"/>
    <x v="1"/>
    <s v="Intel"/>
    <s v="Comet Lake"/>
    <s v="Int"/>
    <n v="12"/>
    <s v="1920x1080"/>
    <s v="Touch"/>
    <s v="Standard"/>
    <n v="125000"/>
    <s v="25_125-130"/>
    <s v="12_120-130"/>
    <s v="08_80&gt;"/>
    <x v="0"/>
    <s v="Q1`21"/>
    <n v="35000000"/>
    <n v="471063"/>
    <m/>
    <x v="0"/>
  </r>
  <r>
    <n v="40"/>
    <x v="3"/>
    <x v="118"/>
    <s v="Light (13&quot;-14&quot;)"/>
    <x v="1"/>
    <s v="Intel"/>
    <s v="Comet Lake"/>
    <s v="Int"/>
    <n v="13"/>
    <s v="1920x1080"/>
    <m/>
    <s v="Standard"/>
    <n v="104047"/>
    <s v="20_100-105"/>
    <s v="10_100-110"/>
    <s v="08_80&gt;"/>
    <x v="0"/>
    <s v="Q1`21"/>
    <n v="4161880"/>
    <n v="56015"/>
    <m/>
    <x v="0"/>
  </r>
  <r>
    <n v="270"/>
    <x v="3"/>
    <x v="119"/>
    <s v="Light (13&quot;-14&quot;)"/>
    <x v="1"/>
    <s v="Intel"/>
    <s v="Comet Lake"/>
    <s v="Int"/>
    <n v="14"/>
    <s v="1920x1080/3840x2160"/>
    <m/>
    <s v="Standard"/>
    <n v="121418"/>
    <s v="24_120-125"/>
    <s v="12_120-130"/>
    <s v="08_80&gt;"/>
    <x v="0"/>
    <s v="Q1`21"/>
    <n v="32782860"/>
    <n v="441223"/>
    <m/>
    <x v="0"/>
  </r>
  <r>
    <n v="28"/>
    <x v="3"/>
    <x v="120"/>
    <s v="Full Size LE (15&quot;&gt;, Int GPU)"/>
    <x v="1"/>
    <s v="Intel"/>
    <s v="Comet Lake"/>
    <s v="Int"/>
    <n v="15"/>
    <s v="1920x1080"/>
    <s v="Touch"/>
    <s v="Standard"/>
    <n v="203360"/>
    <s v="40_200-205"/>
    <s v="20_200-210"/>
    <s v="08_80&gt;"/>
    <x v="0"/>
    <s v="Q1`21"/>
    <n v="5694080"/>
    <n v="76636"/>
    <m/>
    <x v="0"/>
  </r>
  <r>
    <n v="169"/>
    <x v="3"/>
    <x v="121"/>
    <s v="Light (13&quot;-14&quot;)"/>
    <x v="1"/>
    <s v="Intel"/>
    <s v="Kaby Lake Refresh"/>
    <s v="Int"/>
    <n v="14"/>
    <s v="1920x1080"/>
    <m/>
    <s v="Standard"/>
    <n v="125000"/>
    <s v="25_125-130"/>
    <s v="12_120-130"/>
    <s v="08_80&gt;"/>
    <x v="0"/>
    <s v="Q1`21"/>
    <n v="21125000"/>
    <n v="284320"/>
    <m/>
    <x v="0"/>
  </r>
  <r>
    <n v="28"/>
    <x v="3"/>
    <x v="122"/>
    <s v="Prof. Workstation (Prof. GPU)"/>
    <x v="1"/>
    <s v="Intel"/>
    <s v="Comet Lake-H"/>
    <s v="Quadro P520"/>
    <n v="15"/>
    <s v="1920x1080"/>
    <m/>
    <s v="Standard"/>
    <n v="114675"/>
    <s v="22_110-115"/>
    <s v="11_110-120"/>
    <s v="08_80&gt;"/>
    <x v="0"/>
    <s v="Q1`21"/>
    <n v="3210900"/>
    <n v="43215"/>
    <m/>
    <x v="0"/>
  </r>
  <r>
    <n v="22"/>
    <x v="3"/>
    <x v="123"/>
    <s v="Prof. Workstation (Prof. GPU)"/>
    <x v="1"/>
    <s v="Intel"/>
    <s v="Comet Lake-H"/>
    <s v="Quadro P620"/>
    <n v="15"/>
    <s v="1920x1080"/>
    <m/>
    <s v="Standard"/>
    <n v="144565"/>
    <s v="28_140-145"/>
    <s v="14_140-150"/>
    <s v="08_80&gt;"/>
    <x v="0"/>
    <s v="Q1`21"/>
    <n v="3180430"/>
    <n v="42805"/>
    <m/>
    <x v="0"/>
  </r>
  <r>
    <n v="12"/>
    <x v="3"/>
    <x v="124"/>
    <s v="Prof. Workstation (Prof. GPU)"/>
    <x v="1"/>
    <s v="Intel"/>
    <s v="Coffee Lake"/>
    <s v="Quadro T1000/T2000"/>
    <n v="15"/>
    <s v="1920x1080/3840x2160"/>
    <m/>
    <s v="Standard"/>
    <n v="225165"/>
    <s v="45_225-230"/>
    <s v="22_220-230"/>
    <s v="08_80&gt;"/>
    <x v="0"/>
    <s v="Q1`21"/>
    <n v="2701980"/>
    <n v="36366"/>
    <m/>
    <x v="0"/>
  </r>
  <r>
    <n v="6"/>
    <x v="3"/>
    <x v="125"/>
    <s v="Prof. Workstation (Prof. GPU)"/>
    <x v="1"/>
    <s v="Intel"/>
    <s v="Comet Lake-H"/>
    <s v="Quadro RTX3000"/>
    <n v="15"/>
    <s v="1920x1280/3840x2400"/>
    <m/>
    <s v="Standard"/>
    <n v="285108"/>
    <s v="57_285-290"/>
    <s v="28_280-290"/>
    <s v="08_80&gt;"/>
    <x v="0"/>
    <s v="Q1`21"/>
    <n v="1710648"/>
    <n v="23024"/>
    <m/>
    <x v="0"/>
  </r>
  <r>
    <n v="16"/>
    <x v="3"/>
    <x v="126"/>
    <s v="Prof. Workstation (Prof. GPU)"/>
    <x v="1"/>
    <s v="Intel"/>
    <s v="Comet Lake-H"/>
    <s v="Quadro RTX4000/RTX5000"/>
    <n v="15"/>
    <s v="1920x1080/3840x2160"/>
    <m/>
    <s v="Standard"/>
    <n v="264763"/>
    <s v="52_260-265"/>
    <s v="26_260-270"/>
    <s v="08_80&gt;"/>
    <x v="0"/>
    <s v="Q1`21"/>
    <n v="4236208"/>
    <n v="57015"/>
    <m/>
    <x v="0"/>
  </r>
  <r>
    <n v="12"/>
    <x v="3"/>
    <x v="127"/>
    <s v="Prof. Workstation (Prof. GPU)"/>
    <x v="1"/>
    <s v="Intel"/>
    <s v="Comet Lake-H"/>
    <s v="RTX3000/RTX4000"/>
    <n v="17"/>
    <s v="3840x2160"/>
    <m/>
    <s v="Standard"/>
    <n v="297888"/>
    <s v="59_295-300"/>
    <s v="29_290-300"/>
    <s v="08_80&gt;"/>
    <x v="0"/>
    <s v="Q1`21"/>
    <n v="3574656"/>
    <n v="48111"/>
    <m/>
    <x v="0"/>
  </r>
  <r>
    <n v="117"/>
    <x v="3"/>
    <x v="128"/>
    <s v="Light (13&quot;-14&quot;)"/>
    <x v="1"/>
    <s v="Intel"/>
    <s v="Ice Lake"/>
    <s v="Int"/>
    <n v="14"/>
    <s v="1920x1080"/>
    <m/>
    <s v="Standard"/>
    <n v="48746"/>
    <s v="9_45-50"/>
    <s v="4_40-50"/>
    <s v="04_40-50"/>
    <x v="0"/>
    <s v="Q1`21"/>
    <n v="5703282"/>
    <n v="76760"/>
    <m/>
    <x v="0"/>
  </r>
  <r>
    <n v="95"/>
    <x v="3"/>
    <x v="129"/>
    <s v="Light (13&quot;-14&quot;)"/>
    <x v="1"/>
    <s v="Intel"/>
    <s v="Comet Lake"/>
    <s v="Int"/>
    <n v="14"/>
    <s v="1366x768/1920x1080"/>
    <m/>
    <s v="Standard"/>
    <n v="54293"/>
    <s v="10_50-55"/>
    <s v="5_50-60"/>
    <s v="05_50-60"/>
    <x v="0"/>
    <s v="Q1`21"/>
    <n v="5157835"/>
    <n v="69419"/>
    <m/>
    <x v="0"/>
  </r>
  <r>
    <n v="83"/>
    <x v="3"/>
    <x v="130"/>
    <s v="Light (13&quot;-14&quot;)"/>
    <x v="1"/>
    <s v="Intel"/>
    <s v="Ice Lake"/>
    <s v="Int"/>
    <n v="14"/>
    <s v="1920x1080"/>
    <m/>
    <s v="Standard"/>
    <n v="49367"/>
    <s v="9_45-50"/>
    <s v="4_40-50"/>
    <s v="04_40-50"/>
    <x v="0"/>
    <s v="Q1`21"/>
    <n v="4097461"/>
    <n v="55148"/>
    <m/>
    <x v="0"/>
  </r>
  <r>
    <n v="6"/>
    <x v="3"/>
    <x v="131"/>
    <s v="Full Size LE (15&quot;&gt;, Int GPU)"/>
    <x v="1"/>
    <s v="Intel"/>
    <s v="Ice Lake"/>
    <s v="Int"/>
    <n v="15"/>
    <s v="1920x1080"/>
    <m/>
    <s v="Standard"/>
    <n v="53103"/>
    <s v="10_50-55"/>
    <s v="5_50-60"/>
    <s v="05_50-60"/>
    <x v="0"/>
    <s v="Q1`21"/>
    <n v="318618"/>
    <n v="4288"/>
    <m/>
    <x v="0"/>
  </r>
  <r>
    <n v="6"/>
    <x v="3"/>
    <x v="132"/>
    <s v="Full Size LE (15&quot;&gt;, Int GPU)"/>
    <x v="1"/>
    <s v="Intel"/>
    <s v="Ice Lake"/>
    <s v="Int"/>
    <n v="15"/>
    <s v="1920x1080"/>
    <m/>
    <s v="Standard"/>
    <n v="52061"/>
    <s v="10_50-55"/>
    <s v="5_50-60"/>
    <s v="05_50-60"/>
    <x v="0"/>
    <s v="Q1`21"/>
    <n v="312366"/>
    <n v="4204"/>
    <m/>
    <x v="0"/>
  </r>
  <r>
    <n v="67"/>
    <x v="3"/>
    <x v="133"/>
    <s v="Light (13&quot;-14&quot;)"/>
    <x v="1"/>
    <s v="Intel"/>
    <s v="Tiger Lake"/>
    <s v="Int"/>
    <n v="13"/>
    <s v="1920x1080"/>
    <m/>
    <s v="Standard"/>
    <n v="76977"/>
    <s v="15_75-80"/>
    <s v="7_70-80"/>
    <s v="07_70-80"/>
    <x v="0"/>
    <s v="Q1`21"/>
    <n v="5157459"/>
    <n v="69414"/>
    <m/>
    <x v="0"/>
  </r>
  <r>
    <n v="12"/>
    <x v="3"/>
    <x v="134"/>
    <s v="Light (13&quot;-14&quot;)"/>
    <x v="1"/>
    <s v="Intel"/>
    <s v="Comet Lake"/>
    <s v="Int/MX230"/>
    <n v="13"/>
    <s v="1920x1080"/>
    <m/>
    <s v="Standard"/>
    <n v="59110"/>
    <s v="11_55-60"/>
    <s v="5_50-60"/>
    <s v="05_50-60"/>
    <x v="0"/>
    <s v="Q1`21"/>
    <n v="709320"/>
    <n v="9547"/>
    <m/>
    <x v="0"/>
  </r>
  <r>
    <n v="16"/>
    <x v="3"/>
    <x v="135"/>
    <s v="Light (13&quot;-14&quot;)"/>
    <x v="1"/>
    <s v="Intel"/>
    <s v="Ice Lake"/>
    <s v="Int"/>
    <n v="14"/>
    <s v="1920x1080"/>
    <m/>
    <s v="Standard"/>
    <n v="64862"/>
    <s v="12_60-65"/>
    <s v="6_60-70"/>
    <s v="06_60-70"/>
    <x v="0"/>
    <s v="Q1`21"/>
    <n v="1037792"/>
    <n v="13968"/>
    <m/>
    <x v="0"/>
  </r>
  <r>
    <n v="202"/>
    <x v="3"/>
    <x v="136"/>
    <s v="Full Size LE (15&quot;&gt;, Int GPU)"/>
    <x v="1"/>
    <s v="Intel"/>
    <s v="Ice Lake"/>
    <s v="Int"/>
    <n v="15"/>
    <s v="1920x1080"/>
    <m/>
    <s v="Standard"/>
    <n v="68779"/>
    <s v="13_65-70"/>
    <s v="6_60-70"/>
    <s v="06_60-70"/>
    <x v="0"/>
    <s v="Q1`21"/>
    <n v="13893358"/>
    <n v="186990"/>
    <m/>
    <x v="0"/>
  </r>
  <r>
    <n v="12"/>
    <x v="3"/>
    <x v="137"/>
    <s v="Full Size GM (15&quot;&gt; Gamer GPU)"/>
    <x v="1"/>
    <s v="Intel"/>
    <s v="Comet Lake-H"/>
    <s v="GTX1650"/>
    <n v="15"/>
    <s v="1920x1080"/>
    <m/>
    <s v="Standard"/>
    <n v="107890"/>
    <s v="21_105-110"/>
    <s v="10_100-110"/>
    <s v="08_80&gt;"/>
    <x v="0"/>
    <s v="Q1`21"/>
    <n v="1294680"/>
    <n v="17425"/>
    <m/>
    <x v="0"/>
  </r>
  <r>
    <n v="34"/>
    <x v="3"/>
    <x v="138"/>
    <s v="Full Size GM (15&quot;&gt; Gamer GPU)"/>
    <x v="1"/>
    <s v="Intel"/>
    <s v="Coffee Lake"/>
    <s v="GTX1650"/>
    <n v="15"/>
    <s v="1920x1080"/>
    <m/>
    <s v="Standard"/>
    <n v="88546"/>
    <s v="17_85-90"/>
    <s v="8_80-90"/>
    <s v="08_80&gt;"/>
    <x v="0"/>
    <s v="Q1`21"/>
    <n v="3010564"/>
    <n v="40519"/>
    <m/>
    <x v="0"/>
  </r>
  <r>
    <n v="42"/>
    <x v="3"/>
    <x v="139"/>
    <s v="Light (13&quot;-14&quot;)"/>
    <x v="0"/>
    <s v="Intel"/>
    <s v="Comet Lake"/>
    <s v="Int"/>
    <n v="13"/>
    <s v="1920x1080/3840x2160"/>
    <s v="Touch"/>
    <s v="Standard"/>
    <n v="125192"/>
    <s v="25_125-130"/>
    <s v="12_120-130"/>
    <s v="08_80&gt;"/>
    <x v="0"/>
    <s v="Q1`21"/>
    <n v="5258064"/>
    <n v="70768"/>
    <m/>
    <x v="0"/>
  </r>
  <r>
    <n v="6"/>
    <x v="3"/>
    <x v="140"/>
    <s v="Light (13&quot;-14&quot;)"/>
    <x v="0"/>
    <s v="Intel"/>
    <s v="Ice Lake"/>
    <s v="Int"/>
    <n v="13"/>
    <s v="1920x1080/3840x2160"/>
    <s v="Touch"/>
    <s v="Standard"/>
    <n v="120952"/>
    <s v="24_120-125"/>
    <s v="12_120-130"/>
    <s v="08_80&gt;"/>
    <x v="0"/>
    <s v="Q1`21"/>
    <n v="725712"/>
    <n v="9767"/>
    <m/>
    <x v="0"/>
  </r>
  <r>
    <n v="6"/>
    <x v="3"/>
    <x v="141"/>
    <s v="Light (13&quot;-14&quot;)"/>
    <x v="0"/>
    <s v="Intel"/>
    <s v="Ice Lake"/>
    <s v="Int"/>
    <n v="13"/>
    <s v="1920x1080/1920x1200/3840x2400"/>
    <s v="Touch"/>
    <s v="Standard"/>
    <n v="146158"/>
    <s v="29_145-150"/>
    <s v="14_140-150"/>
    <s v="08_80&gt;"/>
    <x v="0"/>
    <s v="Q1`21"/>
    <n v="876948"/>
    <n v="11803"/>
    <m/>
    <x v="0"/>
  </r>
  <r>
    <n v="20"/>
    <x v="3"/>
    <x v="142"/>
    <s v="Light (13&quot;-14&quot;)"/>
    <x v="0"/>
    <s v="Intel"/>
    <s v="Tiger Lake"/>
    <s v="Int"/>
    <n v="13"/>
    <s v="1920x1080/1920x1200/3840x2400"/>
    <m/>
    <s v="Standard"/>
    <n v="164936"/>
    <s v="32_160-165"/>
    <s v="16_160-170"/>
    <s v="08_80&gt;"/>
    <x v="0"/>
    <s v="Q1`21"/>
    <n v="3298720"/>
    <n v="44397"/>
    <m/>
    <x v="0"/>
  </r>
  <r>
    <n v="17"/>
    <x v="3"/>
    <x v="143"/>
    <s v="Light (13&quot;-14&quot;)"/>
    <x v="0"/>
    <s v="Intel"/>
    <s v="Tiger Lake"/>
    <s v="Int"/>
    <n v="13"/>
    <s v="1920x1080/1920x1200/3840x2400"/>
    <s v="Touch"/>
    <s v="Standard"/>
    <n v="166952"/>
    <s v="33_165-170"/>
    <s v="16_160-170"/>
    <s v="08_80&gt;"/>
    <x v="0"/>
    <s v="Q1`21"/>
    <n v="2838184"/>
    <n v="38199"/>
    <m/>
    <x v="0"/>
  </r>
  <r>
    <n v="32"/>
    <x v="3"/>
    <x v="144"/>
    <s v="Full Size GM (15&quot;&gt; Gamer GPU)"/>
    <x v="0"/>
    <s v="Intel"/>
    <s v="Coffee Lake"/>
    <s v="GTX1050/GTX1650"/>
    <n v="15"/>
    <s v="1920x1080/3840x2160"/>
    <m/>
    <s v="Standard"/>
    <n v="156448"/>
    <s v="31_155-160"/>
    <s v="15_150-160"/>
    <s v="08_80&gt;"/>
    <x v="0"/>
    <s v="Q1`21"/>
    <n v="5006336"/>
    <n v="67380"/>
    <m/>
    <x v="0"/>
  </r>
  <r>
    <n v="200"/>
    <x v="3"/>
    <x v="145"/>
    <s v="Full Size GM (15&quot;&gt; Gamer GPU)"/>
    <x v="0"/>
    <s v="Intel"/>
    <s v="Comet Lake-H"/>
    <s v="GTX1650"/>
    <n v="15"/>
    <s v="1920x1080/3840x2400"/>
    <s v="Touch"/>
    <s v="Standard"/>
    <n v="215605"/>
    <s v="43_215-220"/>
    <s v="21_210-220"/>
    <s v="08_80&gt;"/>
    <x v="0"/>
    <s v="Q1`21"/>
    <n v="43121000"/>
    <n v="580363"/>
    <m/>
    <x v="0"/>
  </r>
  <r>
    <n v="32"/>
    <x v="3"/>
    <x v="146"/>
    <s v="Full Size GM (15&quot;&gt; Gamer GPU)"/>
    <x v="0"/>
    <s v="Intel"/>
    <s v="Comet Lake-H"/>
    <s v="RTX2060"/>
    <n v="15"/>
    <n v="0"/>
    <m/>
    <s v="Standard"/>
    <n v="243928"/>
    <s v="48_240-245"/>
    <s v="24_240-250"/>
    <s v="08_80&gt;"/>
    <x v="0"/>
    <s v="Q1`21"/>
    <n v="7805696"/>
    <n v="105056"/>
    <m/>
    <x v="0"/>
  </r>
  <r>
    <n v="40"/>
    <x v="4"/>
    <x v="147"/>
    <s v="Light (13&quot;-14&quot;)"/>
    <x v="1"/>
    <s v="Intel"/>
    <s v="Ice Lake"/>
    <s v="Int"/>
    <n v="14"/>
    <s v="1920x1080"/>
    <m/>
    <s v="Standard"/>
    <n v="56927"/>
    <s v="11_55-60"/>
    <s v="5_50-60"/>
    <s v="05_50-60"/>
    <x v="0"/>
    <s v="Q1`21"/>
    <n v="2277080"/>
    <n v="30647"/>
    <m/>
    <x v="0"/>
  </r>
  <r>
    <n v="54"/>
    <x v="4"/>
    <x v="148"/>
    <s v="Light (13&quot;-14&quot;)"/>
    <x v="1"/>
    <s v="Intel"/>
    <s v="Whiskey Lake"/>
    <s v="Int"/>
    <n v="13"/>
    <s v="1920x1080"/>
    <s v="Touch"/>
    <s v="Standard"/>
    <n v="161066"/>
    <s v="32_160-165"/>
    <s v="16_160-170"/>
    <s v="08_80&gt;"/>
    <x v="0"/>
    <s v="Q1`21"/>
    <n v="8697564"/>
    <n v="117060"/>
    <m/>
    <x v="0"/>
  </r>
  <r>
    <n v="34"/>
    <x v="4"/>
    <x v="149"/>
    <s v="Light (13&quot;-14&quot;)"/>
    <x v="1"/>
    <s v="AMD"/>
    <s v="Picasso"/>
    <s v="Int"/>
    <n v="13"/>
    <s v="1920x1080"/>
    <m/>
    <s v="Standard"/>
    <n v="106990"/>
    <s v="21_105-110"/>
    <s v="10_100-110"/>
    <s v="08_80&gt;"/>
    <x v="0"/>
    <s v="Q1`21"/>
    <n v="3637660"/>
    <n v="48959"/>
    <m/>
    <x v="0"/>
  </r>
  <r>
    <n v="12"/>
    <x v="4"/>
    <x v="150"/>
    <s v="Light (13&quot;-14&quot;)"/>
    <x v="1"/>
    <s v="Intel"/>
    <s v="Whiskey Lake"/>
    <s v="Int"/>
    <n v="13"/>
    <s v="1920x1080"/>
    <m/>
    <s v="Standard"/>
    <n v="95990"/>
    <s v="19_95-100"/>
    <s v="9_90-100"/>
    <s v="08_80&gt;"/>
    <x v="0"/>
    <s v="Q1`21"/>
    <n v="1151880"/>
    <n v="15503"/>
    <m/>
    <x v="0"/>
  </r>
  <r>
    <n v="128"/>
    <x v="4"/>
    <x v="151"/>
    <s v="Light (13&quot;-14&quot;)"/>
    <x v="1"/>
    <s v="Intel"/>
    <s v="Comet Lake"/>
    <s v="Int"/>
    <n v="13"/>
    <s v="1920x1080"/>
    <m/>
    <s v="Standard"/>
    <n v="127499"/>
    <s v="25_125-130"/>
    <s v="12_120-130"/>
    <s v="08_80&gt;"/>
    <x v="0"/>
    <s v="Q1`21"/>
    <n v="16319872"/>
    <n v="219648"/>
    <m/>
    <x v="0"/>
  </r>
  <r>
    <n v="70"/>
    <x v="4"/>
    <x v="152"/>
    <s v="Light (13&quot;-14&quot;)"/>
    <x v="1"/>
    <s v="AMD"/>
    <s v="Renior"/>
    <s v="Int"/>
    <n v="13"/>
    <s v="1920x1080"/>
    <m/>
    <s v="Standard"/>
    <n v="114666"/>
    <s v="22_110-115"/>
    <s v="11_110-120"/>
    <s v="08_80&gt;"/>
    <x v="0"/>
    <s v="Q1`21"/>
    <n v="8026620"/>
    <n v="108030"/>
    <m/>
    <x v="0"/>
  </r>
  <r>
    <n v="3"/>
    <x v="4"/>
    <x v="153"/>
    <s v="Light (13&quot;-14&quot;)"/>
    <x v="1"/>
    <s v="Intel"/>
    <s v="Whiskey Lake"/>
    <s v="Int"/>
    <n v="14"/>
    <s v="1920x1080"/>
    <m/>
    <s v="Standard"/>
    <n v="90403"/>
    <s v="18_90-95"/>
    <s v="9_90-100"/>
    <s v="08_80&gt;"/>
    <x v="0"/>
    <s v="Q1`21"/>
    <n v="271209"/>
    <n v="3650"/>
    <m/>
    <x v="0"/>
  </r>
  <r>
    <n v="1402"/>
    <x v="4"/>
    <x v="154"/>
    <s v="Light (13&quot;-14&quot;)"/>
    <x v="1"/>
    <s v="Intel"/>
    <s v="Comet Lake"/>
    <s v="Int"/>
    <n v="14"/>
    <s v="1920x1080"/>
    <m/>
    <s v="Standard"/>
    <n v="108230"/>
    <s v="21_105-110"/>
    <s v="10_100-110"/>
    <s v="08_80&gt;"/>
    <x v="0"/>
    <s v="Q1`21"/>
    <n v="151738460"/>
    <n v="2042240"/>
    <m/>
    <x v="0"/>
  </r>
  <r>
    <n v="3467"/>
    <x v="4"/>
    <x v="155"/>
    <s v="Light (13&quot;-14&quot;)"/>
    <x v="1"/>
    <s v="AMD"/>
    <s v="Renior"/>
    <s v="Int"/>
    <n v="14"/>
    <s v="1920x1080"/>
    <m/>
    <s v="Standard"/>
    <n v="91461"/>
    <s v="18_90-95"/>
    <s v="9_90-100"/>
    <s v="08_80&gt;"/>
    <x v="0"/>
    <s v="Q1`21"/>
    <n v="317095287"/>
    <n v="4267770"/>
    <m/>
    <x v="0"/>
  </r>
  <r>
    <n v="9"/>
    <x v="4"/>
    <x v="156"/>
    <s v="Full Size LE (15&quot;&gt;, Int GPU)"/>
    <x v="1"/>
    <s v="Intel"/>
    <s v="Whiskey Lake"/>
    <s v="Int"/>
    <n v="15"/>
    <s v="1920x1080"/>
    <m/>
    <s v="Standard"/>
    <n v="101354"/>
    <s v="20_100-105"/>
    <s v="10_100-110"/>
    <s v="08_80&gt;"/>
    <x v="0"/>
    <s v="Q1`21"/>
    <n v="912186"/>
    <n v="12277"/>
    <m/>
    <x v="0"/>
  </r>
  <r>
    <n v="49"/>
    <x v="4"/>
    <x v="157"/>
    <s v="Full Size MS (15&quot;&gt;, Mainstream Ex. GPU)"/>
    <x v="1"/>
    <s v="Intel"/>
    <s v="Comet Lake"/>
    <s v="Int/MX230"/>
    <n v="15"/>
    <s v="1920x1080"/>
    <m/>
    <s v="Standard"/>
    <n v="90613"/>
    <s v="18_90-95"/>
    <s v="9_90-100"/>
    <s v="08_80&gt;"/>
    <x v="0"/>
    <s v="Q1`21"/>
    <n v="4440037"/>
    <n v="59758"/>
    <m/>
    <x v="0"/>
  </r>
  <r>
    <n v="21"/>
    <x v="4"/>
    <x v="158"/>
    <s v="Full Size LE (15&quot;&gt;, Int GPU)"/>
    <x v="1"/>
    <s v="AMD"/>
    <s v="Renior"/>
    <s v="Int"/>
    <n v="15"/>
    <s v="1920x1080"/>
    <m/>
    <s v="Standard"/>
    <n v="102384"/>
    <s v="20_100-105"/>
    <s v="10_100-110"/>
    <s v="08_80&gt;"/>
    <x v="0"/>
    <s v="Q1`21"/>
    <n v="2150064"/>
    <n v="28938"/>
    <m/>
    <x v="0"/>
  </r>
  <r>
    <n v="18"/>
    <x v="4"/>
    <x v="159"/>
    <s v="Light (13&quot;-14&quot;)"/>
    <x v="1"/>
    <s v="Intel"/>
    <s v="Whiskey Lake"/>
    <s v="Int"/>
    <n v="13"/>
    <s v="1920x1080"/>
    <s v="Touch"/>
    <s v="Standard"/>
    <n v="135918"/>
    <s v="27_135-140"/>
    <s v="13_130-140"/>
    <s v="08_80&gt;"/>
    <x v="0"/>
    <s v="Q1`21"/>
    <n v="2446524"/>
    <n v="32928"/>
    <m/>
    <x v="0"/>
  </r>
  <r>
    <n v="63"/>
    <x v="4"/>
    <x v="160"/>
    <s v="Light (13&quot;-14&quot;)"/>
    <x v="1"/>
    <s v="Intel"/>
    <s v="Comet Lake"/>
    <s v="Int"/>
    <n v="13"/>
    <s v="1920x1080"/>
    <s v="Touch"/>
    <s v="Standard"/>
    <n v="167999"/>
    <s v="33_165-170"/>
    <s v="16_160-170"/>
    <s v="08_80&gt;"/>
    <x v="0"/>
    <s v="Q1`21"/>
    <n v="10583937"/>
    <n v="142449"/>
    <m/>
    <x v="0"/>
  </r>
  <r>
    <n v="25"/>
    <x v="4"/>
    <x v="161"/>
    <s v="Light (13&quot;-14&quot;)"/>
    <x v="1"/>
    <s v="Intel"/>
    <s v="Whiskey Lake"/>
    <s v="Int"/>
    <n v="14"/>
    <s v="1920x1080/3840x2160"/>
    <s v="Touch"/>
    <s v="Standard"/>
    <n v="64891"/>
    <s v="12_60-65"/>
    <s v="6_60-70"/>
    <s v="06_60-70"/>
    <x v="0"/>
    <s v="Q1`21"/>
    <n v="1622275"/>
    <n v="21834"/>
    <m/>
    <x v="0"/>
  </r>
  <r>
    <n v="94"/>
    <x v="4"/>
    <x v="162"/>
    <s v="Light (13&quot;-14&quot;)"/>
    <x v="1"/>
    <s v="Intel"/>
    <s v="Comet Lake"/>
    <s v="Int"/>
    <n v="14"/>
    <s v="1920x1080/3840x2160"/>
    <s v="Touch"/>
    <s v="Standard"/>
    <n v="151221"/>
    <s v="30_150-155"/>
    <s v="15_150-160"/>
    <s v="08_80&gt;"/>
    <x v="0"/>
    <s v="Q1`21"/>
    <n v="14214774"/>
    <n v="191316"/>
    <m/>
    <x v="0"/>
  </r>
  <r>
    <n v="9"/>
    <x v="4"/>
    <x v="163"/>
    <s v="Light (13&quot;-14&quot;)"/>
    <x v="1"/>
    <s v="Intel"/>
    <s v="Whiskey Lake"/>
    <s v="Int"/>
    <n v="13"/>
    <s v="1920x1080"/>
    <s v="Touch"/>
    <s v="Standard"/>
    <n v="141700"/>
    <s v="28_140-145"/>
    <s v="14_140-150"/>
    <s v="08_80&gt;"/>
    <x v="0"/>
    <s v="Q1`21"/>
    <n v="1275300"/>
    <n v="17164"/>
    <m/>
    <x v="0"/>
  </r>
  <r>
    <n v="590"/>
    <x v="4"/>
    <x v="164"/>
    <s v="Light (13&quot;-14&quot;)"/>
    <x v="1"/>
    <s v="Intel"/>
    <s v="Comet Lake"/>
    <s v="Int"/>
    <n v="13"/>
    <s v="1920x1080"/>
    <s v="Touch"/>
    <s v="Standard"/>
    <n v="118220"/>
    <s v="23_115-120"/>
    <s v="11_110-120"/>
    <s v="08_80&gt;"/>
    <x v="0"/>
    <s v="Q1`21"/>
    <n v="69749800"/>
    <n v="938759"/>
    <m/>
    <x v="0"/>
  </r>
  <r>
    <n v="76"/>
    <x v="4"/>
    <x v="165"/>
    <s v="Light (13&quot;-14&quot;)"/>
    <x v="0"/>
    <s v="Intel"/>
    <s v="Tiger Lake"/>
    <s v="Int/MX450"/>
    <n v="13"/>
    <s v="1920x1080"/>
    <m/>
    <s v="Standard"/>
    <n v="88993"/>
    <s v="17_85-90"/>
    <s v="8_80-90"/>
    <s v="08_80&gt;"/>
    <x v="0"/>
    <s v="Q1`21"/>
    <n v="6763468"/>
    <n v="91029"/>
    <m/>
    <x v="0"/>
  </r>
  <r>
    <n v="154"/>
    <x v="4"/>
    <x v="166"/>
    <s v="Full Size GM (15&quot;&gt; Gamer GPU)"/>
    <x v="0"/>
    <s v="Intel"/>
    <s v="Comet Lake-H"/>
    <s v="GTX1650"/>
    <n v="15"/>
    <s v="1920x1080"/>
    <m/>
    <s v="Standard"/>
    <n v="135156"/>
    <s v="27_135-140"/>
    <s v="13_130-140"/>
    <s v="08_80&gt;"/>
    <x v="0"/>
    <s v="Q1`21"/>
    <n v="20814024"/>
    <n v="280135"/>
    <m/>
    <x v="0"/>
  </r>
  <r>
    <n v="959"/>
    <x v="4"/>
    <x v="167"/>
    <s v="Full Size MS (15&quot;&gt;, Mainstream Ex. GPU)"/>
    <x v="0"/>
    <s v="Intel"/>
    <s v="Tiger Lake"/>
    <s v="Int/MX450"/>
    <n v="17"/>
    <s v="1920x1080"/>
    <m/>
    <s v="Standard"/>
    <n v="96700"/>
    <s v="19_95-100"/>
    <s v="9_90-100"/>
    <s v="08_80&gt;"/>
    <x v="0"/>
    <s v="Q1`21"/>
    <n v="92735300"/>
    <n v="1248120"/>
    <m/>
    <x v="0"/>
  </r>
  <r>
    <n v="134"/>
    <x v="4"/>
    <x v="168"/>
    <s v="Light (13&quot;-14&quot;)"/>
    <x v="0"/>
    <s v="AMD"/>
    <s v="Renior"/>
    <s v="Int"/>
    <n v="13"/>
    <s v="1920x1080"/>
    <s v="Touch"/>
    <s v="Standard"/>
    <n v="71443"/>
    <s v="14_70-75"/>
    <s v="7_70-80"/>
    <s v="07_70-80"/>
    <x v="0"/>
    <s v="Q1`21"/>
    <n v="9573362"/>
    <n v="128847"/>
    <m/>
    <x v="0"/>
  </r>
  <r>
    <n v="288"/>
    <x v="4"/>
    <x v="169"/>
    <s v="Full Size MS (15&quot;&gt;, Mainstream Ex. GPU)"/>
    <x v="0"/>
    <s v="Intel"/>
    <s v="Tiger Lake"/>
    <s v="Int/MX450"/>
    <n v="15"/>
    <s v="1920x1080"/>
    <s v="Touch"/>
    <s v="Standard"/>
    <n v="93865"/>
    <s v="18_90-95"/>
    <s v="9_90-100"/>
    <s v="08_80&gt;"/>
    <x v="0"/>
    <s v="Q1`21"/>
    <n v="27033120"/>
    <n v="363837"/>
    <m/>
    <x v="0"/>
  </r>
  <r>
    <n v="212"/>
    <x v="4"/>
    <x v="170"/>
    <s v="Light (13&quot;-14&quot;)"/>
    <x v="1"/>
    <s v="Intel"/>
    <s v="Ice Lake"/>
    <s v="Int"/>
    <n v="14"/>
    <s v="1366x768/1920x1080"/>
    <m/>
    <s v="Standard"/>
    <n v="59990"/>
    <s v="11_55-60"/>
    <s v="5_50-60"/>
    <s v="05_50-60"/>
    <x v="0"/>
    <s v="Q1`21"/>
    <n v="12717880"/>
    <n v="171169"/>
    <m/>
    <x v="0"/>
  </r>
  <r>
    <n v="12"/>
    <x v="4"/>
    <x v="171"/>
    <s v="Full Size LE (15&quot;&gt;, Int GPU)"/>
    <x v="1"/>
    <s v="Intel"/>
    <s v="Gemini Lake"/>
    <s v="Int"/>
    <n v="15"/>
    <s v="1920x1080"/>
    <m/>
    <s v="Budget"/>
    <n v="38376"/>
    <s v="7_35-40"/>
    <s v="3_30-40"/>
    <s v="03_30-40"/>
    <x v="0"/>
    <s v="Q1`21"/>
    <n v="460512"/>
    <n v="6198"/>
    <m/>
    <x v="0"/>
  </r>
  <r>
    <n v="15"/>
    <x v="4"/>
    <x v="172"/>
    <s v="Full Size LE (15&quot;&gt;, Int GPU)"/>
    <x v="1"/>
    <s v="Intel"/>
    <s v="Whiskey Lake"/>
    <s v="Int"/>
    <n v="15"/>
    <s v="1920x1080"/>
    <m/>
    <s v="Standard"/>
    <n v="51897"/>
    <s v="10_50-55"/>
    <s v="5_50-60"/>
    <s v="05_50-60"/>
    <x v="0"/>
    <s v="Q1`21"/>
    <n v="778455"/>
    <n v="10477"/>
    <m/>
    <x v="0"/>
  </r>
  <r>
    <n v="670"/>
    <x v="4"/>
    <x v="173"/>
    <s v="Full Size LE (15&quot;&gt;, Int GPU)"/>
    <x v="1"/>
    <s v="Intel"/>
    <s v="Ice Lake"/>
    <s v="Int"/>
    <n v="15"/>
    <s v="1920x1080"/>
    <m/>
    <s v="Standard"/>
    <n v="58449"/>
    <s v="11_55-60"/>
    <s v="5_50-60"/>
    <s v="05_50-60"/>
    <x v="0"/>
    <s v="Q1`21"/>
    <n v="39160830"/>
    <n v="527064"/>
    <m/>
    <x v="0"/>
  </r>
  <r>
    <n v="198"/>
    <x v="4"/>
    <x v="174"/>
    <s v="Full Size LE (15&quot;&gt;, Int GPU)"/>
    <x v="1"/>
    <s v="Intel"/>
    <s v="Ice Lake"/>
    <s v="Int"/>
    <n v="15"/>
    <s v="1920x1080"/>
    <m/>
    <s v="Standard"/>
    <n v="66542"/>
    <s v="13_65-70"/>
    <s v="6_60-70"/>
    <s v="06_60-70"/>
    <x v="0"/>
    <s v="Q1`21"/>
    <n v="13175316"/>
    <n v="177326"/>
    <m/>
    <x v="0"/>
  </r>
  <r>
    <n v="1957"/>
    <x v="4"/>
    <x v="175"/>
    <s v="Full Size LE (15&quot;&gt;, Int GPU)"/>
    <x v="1"/>
    <s v="AMD"/>
    <s v="Ryzen"/>
    <s v="Int"/>
    <n v="15"/>
    <s v="1920x1080"/>
    <m/>
    <s v="Standard"/>
    <n v="51811"/>
    <s v="10_50-55"/>
    <s v="5_50-60"/>
    <s v="05_50-60"/>
    <x v="0"/>
    <s v="Q1`21"/>
    <n v="101394127"/>
    <n v="1364659"/>
    <m/>
    <x v="0"/>
  </r>
  <r>
    <n v="9"/>
    <x v="4"/>
    <x v="176"/>
    <s v="Light (13&quot;-14&quot;)"/>
    <x v="0"/>
    <s v="Intel"/>
    <s v="Kaby Lake"/>
    <n v="530"/>
    <n v="14"/>
    <s v="1366x768/1920x1080"/>
    <m/>
    <s v="Standard"/>
    <n v="46990"/>
    <s v="9_45-50"/>
    <s v="4_40-50"/>
    <s v="04_40-50"/>
    <x v="0"/>
    <s v="Q1`21"/>
    <n v="422910"/>
    <n v="5692"/>
    <m/>
    <x v="0"/>
  </r>
  <r>
    <n v="48"/>
    <x v="4"/>
    <x v="177"/>
    <s v="Light (13&quot;-14&quot;)"/>
    <x v="0"/>
    <s v="Intel"/>
    <s v="Ice Lake"/>
    <s v="Int/620"/>
    <n v="14"/>
    <s v="1920x1080"/>
    <m/>
    <s v="Standard"/>
    <n v="52773"/>
    <s v="10_50-55"/>
    <s v="5_50-60"/>
    <s v="05_50-60"/>
    <x v="0"/>
    <s v="Q1`21"/>
    <n v="2533104"/>
    <n v="34093"/>
    <m/>
    <x v="0"/>
  </r>
  <r>
    <n v="797"/>
    <x v="4"/>
    <x v="178"/>
    <s v="Light (13&quot;-14&quot;)"/>
    <x v="0"/>
    <s v="Intel"/>
    <s v="Ice Lake"/>
    <s v="Int"/>
    <n v="14"/>
    <s v="1366x768/1920x1080"/>
    <m/>
    <s v="Standard"/>
    <n v="49202"/>
    <s v="9_45-50"/>
    <s v="4_40-50"/>
    <s v="04_40-50"/>
    <x v="0"/>
    <s v="Q1`21"/>
    <n v="39213994"/>
    <n v="527779"/>
    <m/>
    <x v="0"/>
  </r>
  <r>
    <n v="192"/>
    <x v="4"/>
    <x v="179"/>
    <s v="Light (13&quot;-14&quot;)"/>
    <x v="0"/>
    <s v="Intel"/>
    <s v="Tiger Lake"/>
    <s v="Int"/>
    <n v="14"/>
    <s v="1920x1080"/>
    <m/>
    <s v="Standard"/>
    <n v="50990"/>
    <s v="10_50-55"/>
    <s v="5_50-60"/>
    <s v="05_50-60"/>
    <x v="0"/>
    <s v="Q1`21"/>
    <n v="9790080"/>
    <n v="131764"/>
    <m/>
    <x v="0"/>
  </r>
  <r>
    <n v="6037"/>
    <x v="4"/>
    <x v="180"/>
    <s v="Light (13&quot;-14&quot;)"/>
    <x v="0"/>
    <s v="AMD"/>
    <s v="Renior"/>
    <s v="Int"/>
    <n v="14"/>
    <s v="1366x768/1920x1080"/>
    <m/>
    <s v="Standard"/>
    <n v="42601"/>
    <s v="8_40-45"/>
    <s v="4_40-50"/>
    <s v="04_40-50"/>
    <x v="0"/>
    <s v="Q1`21"/>
    <n v="257182237"/>
    <n v="3461403"/>
    <m/>
    <x v="0"/>
  </r>
  <r>
    <n v="96"/>
    <x v="4"/>
    <x v="181"/>
    <s v="Full Size LE (15&quot;&gt;, Int GPU)"/>
    <x v="0"/>
    <s v="Intel"/>
    <s v="Ice Lake"/>
    <s v="Int"/>
    <n v="15"/>
    <s v="1920x0180"/>
    <m/>
    <s v="Standard"/>
    <n v="48913"/>
    <s v="9_45-50"/>
    <s v="4_40-50"/>
    <s v="04_40-50"/>
    <x v="0"/>
    <s v="Q1`21"/>
    <n v="4695648"/>
    <n v="63198"/>
    <m/>
    <x v="0"/>
  </r>
  <r>
    <n v="500"/>
    <x v="4"/>
    <x v="182"/>
    <s v="Full Size LE (15&quot;&gt;, Int GPU)"/>
    <x v="0"/>
    <s v="AMD"/>
    <s v="Picasso"/>
    <s v="Int"/>
    <n v="15"/>
    <s v="1366x768/1920x1080"/>
    <m/>
    <s v="Standard"/>
    <n v="46610"/>
    <s v="9_45-50"/>
    <s v="4_40-50"/>
    <s v="04_40-50"/>
    <x v="0"/>
    <s v="Q1`21"/>
    <n v="23305000"/>
    <n v="313661"/>
    <m/>
    <x v="0"/>
  </r>
  <r>
    <n v="28"/>
    <x v="4"/>
    <x v="183"/>
    <s v="Full Size LE (15&quot;&gt;, Int GPU)"/>
    <x v="0"/>
    <s v="Intel"/>
    <s v="Comet Lake"/>
    <s v="Int"/>
    <n v="15"/>
    <s v="1366x768/1920x1080"/>
    <m/>
    <s v="Standard"/>
    <n v="54049"/>
    <s v="10_50-55"/>
    <s v="5_50-60"/>
    <s v="05_50-60"/>
    <x v="0"/>
    <s v="Q1`21"/>
    <n v="1513372"/>
    <n v="20368"/>
    <m/>
    <x v="0"/>
  </r>
  <r>
    <n v="422"/>
    <x v="4"/>
    <x v="184"/>
    <s v="Full Size MS (15&quot;&gt;, Mainstream Ex. GPU)"/>
    <x v="0"/>
    <s v="Intel"/>
    <s v="Tiger Lake"/>
    <s v="MX350"/>
    <n v="15"/>
    <s v="1920x1080"/>
    <m/>
    <s v="Standard"/>
    <n v="61430"/>
    <s v="12_60-65"/>
    <s v="6_60-70"/>
    <s v="06_60-70"/>
    <x v="0"/>
    <s v="Q1`21"/>
    <n v="25923460"/>
    <n v="348903"/>
    <m/>
    <x v="0"/>
  </r>
  <r>
    <n v="327"/>
    <x v="4"/>
    <x v="185"/>
    <s v="Full Size LE (15&quot;&gt;, Int GPU)"/>
    <x v="0"/>
    <s v="AMD"/>
    <s v="Picasso"/>
    <s v="Int"/>
    <n v="15"/>
    <s v="1920x1080"/>
    <m/>
    <s v="Standard"/>
    <n v="44148"/>
    <s v="8_40-45"/>
    <s v="4_40-50"/>
    <s v="04_40-50"/>
    <x v="0"/>
    <s v="Q1`21"/>
    <n v="14436396"/>
    <n v="194299"/>
    <m/>
    <x v="0"/>
  </r>
  <r>
    <n v="720"/>
    <x v="4"/>
    <x v="186"/>
    <s v="Full Size LE (15&quot;&gt;, Int GPU)"/>
    <x v="0"/>
    <s v="AMD"/>
    <s v="Picasso"/>
    <s v="Int"/>
    <n v="15"/>
    <s v="1920x1080"/>
    <m/>
    <s v="Standard"/>
    <n v="48358"/>
    <s v="9_45-50"/>
    <s v="4_40-50"/>
    <s v="04_40-50"/>
    <x v="0"/>
    <s v="Q1`21"/>
    <n v="34817760"/>
    <n v="468610"/>
    <m/>
    <x v="0"/>
  </r>
  <r>
    <n v="1247"/>
    <x v="4"/>
    <x v="187"/>
    <s v="Full Size LE (15&quot;&gt;, Int GPU)"/>
    <x v="0"/>
    <s v="Intel"/>
    <s v="Ice Lake"/>
    <s v="Int"/>
    <n v="15"/>
    <s v="1366x768/1920x1080"/>
    <m/>
    <s v="Standard"/>
    <n v="44652"/>
    <s v="8_40-45"/>
    <s v="4_40-50"/>
    <s v="04_40-50"/>
    <x v="0"/>
    <s v="Q1`21"/>
    <n v="55681044"/>
    <n v="749408"/>
    <m/>
    <x v="0"/>
  </r>
  <r>
    <n v="3935"/>
    <x v="4"/>
    <x v="188"/>
    <s v="Full Size LE (15&quot;&gt;, Int GPU)"/>
    <x v="0"/>
    <s v="Intel"/>
    <s v="Tiger Lake"/>
    <s v="Int"/>
    <n v="15"/>
    <s v="1920x1080"/>
    <m/>
    <s v="Standard"/>
    <n v="56939"/>
    <s v="11_55-60"/>
    <s v="5_50-60"/>
    <s v="05_50-60"/>
    <x v="0"/>
    <s v="Q1`21"/>
    <n v="224054965"/>
    <n v="3015545"/>
    <m/>
    <x v="0"/>
  </r>
  <r>
    <n v="58"/>
    <x v="4"/>
    <x v="189"/>
    <s v="Full Size MS (15&quot;&gt;, Mainstream Ex. GPU)"/>
    <x v="0"/>
    <s v="Intel"/>
    <s v="Ice Lake"/>
    <s v="Int/MX330"/>
    <n v="17"/>
    <s v="1920x1080"/>
    <m/>
    <s v="Standard"/>
    <n v="63436"/>
    <s v="12_60-65"/>
    <s v="6_60-70"/>
    <s v="06_60-70"/>
    <x v="0"/>
    <s v="Q1`21"/>
    <n v="3679288"/>
    <n v="49519"/>
    <m/>
    <x v="0"/>
  </r>
  <r>
    <n v="154"/>
    <x v="4"/>
    <x v="190"/>
    <s v="Full Size MS (15&quot;&gt;, Mainstream Ex. GPU)"/>
    <x v="0"/>
    <s v="Intel"/>
    <s v="Tiger Lake"/>
    <s v="Int/MX350"/>
    <n v="17"/>
    <s v="1920x1080"/>
    <m/>
    <s v="Standard"/>
    <n v="45990"/>
    <s v="9_45-50"/>
    <s v="4_40-50"/>
    <s v="04_40-50"/>
    <x v="0"/>
    <s v="Q1`21"/>
    <n v="7082460"/>
    <n v="95322"/>
    <m/>
    <x v="0"/>
  </r>
  <r>
    <n v="58"/>
    <x v="4"/>
    <x v="191"/>
    <s v="Full Size LE (15&quot;&gt;, Int GPU)"/>
    <x v="0"/>
    <s v="AMD"/>
    <s v="Picasso"/>
    <s v="Int"/>
    <n v="17"/>
    <s v="1600x900/1920x1080"/>
    <m/>
    <s v="Standard"/>
    <n v="49482"/>
    <s v="9_45-50"/>
    <s v="4_40-50"/>
    <s v="04_40-50"/>
    <x v="0"/>
    <s v="Q1`21"/>
    <n v="2869956"/>
    <n v="38627"/>
    <m/>
    <x v="0"/>
  </r>
  <r>
    <n v="19"/>
    <x v="4"/>
    <x v="192"/>
    <s v="Full Size GM (15&quot;&gt; Gamer GPU)"/>
    <x v="0"/>
    <s v="Intel"/>
    <s v="Comet Lake-H"/>
    <s v="RTX2060/RTX2070"/>
    <n v="15"/>
    <s v="1920x1080"/>
    <m/>
    <s v="Standard"/>
    <n v="177022"/>
    <s v="35_175-180"/>
    <s v="17_170-180"/>
    <s v="08_80&gt;"/>
    <x v="0"/>
    <s v="Q1`21"/>
    <n v="3363418"/>
    <n v="45268"/>
    <m/>
    <x v="0"/>
  </r>
  <r>
    <n v="39"/>
    <x v="4"/>
    <x v="193"/>
    <s v="Full Size GM (15&quot;&gt; Gamer GPU)"/>
    <x v="0"/>
    <s v="Intel"/>
    <s v="Comet Lake-H"/>
    <s v="GTX1660"/>
    <n v="15"/>
    <s v="1920x1080"/>
    <m/>
    <s v="Standard"/>
    <n v="133940"/>
    <s v="26_130-135"/>
    <s v="13_130-140"/>
    <s v="08_80&gt;"/>
    <x v="0"/>
    <s v="Q1`21"/>
    <n v="5223660"/>
    <n v="70305"/>
    <m/>
    <x v="0"/>
  </r>
  <r>
    <n v="19"/>
    <x v="4"/>
    <x v="194"/>
    <s v="Full Size GM (15&quot;&gt; Gamer GPU)"/>
    <x v="0"/>
    <s v="AMD"/>
    <s v="Renior"/>
    <s v="GTX1660"/>
    <n v="15"/>
    <s v="1920x1080"/>
    <m/>
    <s v="Standard"/>
    <n v="95498"/>
    <s v="19_95-100"/>
    <s v="9_90-100"/>
    <s v="08_80&gt;"/>
    <x v="0"/>
    <s v="Q1`21"/>
    <n v="1814462"/>
    <n v="24421"/>
    <m/>
    <x v="0"/>
  </r>
  <r>
    <n v="163"/>
    <x v="4"/>
    <x v="195"/>
    <s v="Full Size GM (15&quot;&gt; Gamer GPU)"/>
    <x v="0"/>
    <s v="Intel"/>
    <s v="Comet Lake-H"/>
    <s v="RTX2070/RTX2080"/>
    <n v="17"/>
    <s v="1920x1080"/>
    <m/>
    <s v="Standard"/>
    <n v="138204"/>
    <s v="27_135-140"/>
    <s v="13_130-140"/>
    <s v="08_80&gt;"/>
    <x v="0"/>
    <s v="Q1`21"/>
    <n v="22527252"/>
    <n v="303193"/>
    <m/>
    <x v="0"/>
  </r>
  <r>
    <n v="212"/>
    <x v="4"/>
    <x v="196"/>
    <s v="Light (13&quot;-14&quot;)"/>
    <x v="0"/>
    <s v="Intel"/>
    <s v="Tiger Lake"/>
    <s v="Int"/>
    <n v="13"/>
    <s v="1920x1080"/>
    <m/>
    <s v="Standard"/>
    <n v="69134"/>
    <s v="13_65-70"/>
    <s v="6_60-70"/>
    <s v="06_60-70"/>
    <x v="0"/>
    <s v="Q1`21"/>
    <n v="14656408"/>
    <n v="197260"/>
    <m/>
    <x v="0"/>
  </r>
  <r>
    <n v="163"/>
    <x v="4"/>
    <x v="197"/>
    <s v="Full Size GM (15&quot;&gt; Gamer GPU)"/>
    <x v="0"/>
    <s v="Intel"/>
    <s v="Comet Lake-H"/>
    <s v="GTX1650/GTX1660"/>
    <n v="15"/>
    <s v="1920x1080"/>
    <m/>
    <s v="Standard"/>
    <n v="92616"/>
    <s v="18_90-95"/>
    <s v="9_90-100"/>
    <s v="08_80&gt;"/>
    <x v="0"/>
    <s v="Q1`21"/>
    <n v="15096408"/>
    <n v="203182"/>
    <m/>
    <x v="0"/>
  </r>
  <r>
    <n v="221"/>
    <x v="4"/>
    <x v="198"/>
    <s v="Full Size GM (15&quot;&gt; Gamer GPU)"/>
    <x v="0"/>
    <s v="AMD"/>
    <s v="Renior"/>
    <s v="GTX1650"/>
    <n v="15"/>
    <s v="1920x1080"/>
    <m/>
    <s v="Standard"/>
    <n v="84895"/>
    <s v="16_80-85"/>
    <s v="8_80-90"/>
    <s v="08_80&gt;"/>
    <x v="0"/>
    <s v="Q1`21"/>
    <n v="18761795"/>
    <n v="252514"/>
    <m/>
    <x v="0"/>
  </r>
  <r>
    <n v="154"/>
    <x v="4"/>
    <x v="199"/>
    <s v="Full Size MS (15&quot;&gt;, Mainstream Ex. GPU)"/>
    <x v="0"/>
    <s v="Intel"/>
    <s v="Tiger Lake"/>
    <s v="MX450"/>
    <n v="15"/>
    <s v="1920x1080"/>
    <m/>
    <s v="Standard"/>
    <n v="70990"/>
    <s v="14_70-75"/>
    <s v="7_70-80"/>
    <s v="07_70-80"/>
    <x v="0"/>
    <s v="Q1`21"/>
    <n v="10932460"/>
    <n v="147139"/>
    <m/>
    <x v="0"/>
  </r>
  <r>
    <n v="279"/>
    <x v="4"/>
    <x v="200"/>
    <s v="Full Size LE (15&quot;&gt;, Int GPU)"/>
    <x v="0"/>
    <s v="AMD"/>
    <s v="Renior"/>
    <s v="Int"/>
    <n v="15"/>
    <s v="1920x1080"/>
    <m/>
    <s v="Standard"/>
    <n v="44697"/>
    <s v="8_40-45"/>
    <s v="4_40-50"/>
    <s v="04_40-50"/>
    <x v="0"/>
    <s v="Q1`21"/>
    <n v="12470463"/>
    <n v="167839"/>
    <m/>
    <x v="0"/>
  </r>
  <r>
    <n v="192"/>
    <x v="4"/>
    <x v="201"/>
    <s v="Full Size GM (15&quot;&gt; Gamer GPU)"/>
    <x v="0"/>
    <s v="Intel"/>
    <s v="Comet Lake-H"/>
    <s v="GTX1650/GTX1660/RTX2060"/>
    <n v="16"/>
    <s v="1920x1080"/>
    <m/>
    <s v="Standard"/>
    <n v="92343"/>
    <s v="18_90-95"/>
    <s v="9_90-100"/>
    <s v="08_80&gt;"/>
    <x v="0"/>
    <s v="Q1`21"/>
    <n v="17729856"/>
    <n v="238625"/>
    <m/>
    <x v="0"/>
  </r>
  <r>
    <n v="240"/>
    <x v="4"/>
    <x v="202"/>
    <s v="Full Size GM (15&quot;&gt; Gamer GPU)"/>
    <x v="0"/>
    <s v="Intel"/>
    <s v="Comet Lake-H"/>
    <s v="GTX1650/GTX1660"/>
    <n v="17"/>
    <s v="1920x1080"/>
    <m/>
    <s v="Standard"/>
    <n v="95569"/>
    <s v="19_95-100"/>
    <s v="9_90-100"/>
    <s v="08_80&gt;"/>
    <x v="0"/>
    <s v="Q1`21"/>
    <n v="22936560"/>
    <n v="308702"/>
    <m/>
    <x v="0"/>
  </r>
  <r>
    <n v="595"/>
    <x v="4"/>
    <x v="203"/>
    <s v="Light (13&quot;-14&quot;)"/>
    <x v="0"/>
    <s v="Intel"/>
    <s v="Tiger Lake"/>
    <s v="Int"/>
    <n v="14"/>
    <s v="1920x1080"/>
    <s v="Touch"/>
    <s v="Standard"/>
    <n v="51749"/>
    <s v="10_50-55"/>
    <s v="5_50-60"/>
    <s v="05_50-60"/>
    <x v="0"/>
    <s v="Q1`21"/>
    <n v="30790655"/>
    <n v="414410"/>
    <m/>
    <x v="0"/>
  </r>
  <r>
    <n v="9"/>
    <x v="4"/>
    <x v="204"/>
    <s v="Full Size LE (15&quot;&gt;, Int GPU)"/>
    <x v="0"/>
    <s v="Intel"/>
    <s v="Whiskey Lake"/>
    <s v="Int"/>
    <n v="15"/>
    <s v="1920x1080"/>
    <s v="Touch"/>
    <s v="Standard"/>
    <n v="63210"/>
    <s v="12_60-65"/>
    <s v="6_60-70"/>
    <s v="06_60-70"/>
    <x v="0"/>
    <s v="Q1`21"/>
    <n v="568890"/>
    <n v="7657"/>
    <m/>
    <x v="0"/>
  </r>
  <r>
    <n v="673"/>
    <x v="4"/>
    <x v="205"/>
    <s v="Light (13&quot;-14&quot;)"/>
    <x v="1"/>
    <s v="Intel"/>
    <s v="Comet Lake"/>
    <s v="Int"/>
    <n v="13"/>
    <s v="1920x1080"/>
    <m/>
    <s v="Standard"/>
    <n v="70670"/>
    <s v="14_70-75"/>
    <s v="7_70-80"/>
    <s v="07_70-80"/>
    <x v="0"/>
    <s v="Q1`21"/>
    <n v="47560910"/>
    <n v="640120"/>
    <m/>
    <x v="0"/>
  </r>
  <r>
    <n v="3"/>
    <x v="4"/>
    <x v="206"/>
    <s v="Light (13&quot;-14&quot;)"/>
    <x v="1"/>
    <s v="Intel"/>
    <s v="Tiger Lake"/>
    <s v="Int"/>
    <n v="13"/>
    <s v="1920x1080"/>
    <m/>
    <s v="Standard"/>
    <n v="83562"/>
    <s v="16_80-85"/>
    <s v="8_80-90"/>
    <s v="08_80&gt;"/>
    <x v="0"/>
    <s v="Q1`21"/>
    <n v="250686"/>
    <n v="3374"/>
    <m/>
    <x v="0"/>
  </r>
  <r>
    <n v="1445"/>
    <x v="4"/>
    <x v="207"/>
    <s v="Light (13&quot;-14&quot;)"/>
    <x v="1"/>
    <s v="Intel"/>
    <s v="Comet Lake"/>
    <s v="Int"/>
    <n v="14"/>
    <s v="1366x768/1920x1080"/>
    <m/>
    <s v="Standard"/>
    <n v="70567"/>
    <s v="14_70-75"/>
    <s v="7_70-80"/>
    <s v="07_70-80"/>
    <x v="0"/>
    <s v="Q1`21"/>
    <n v="101969315"/>
    <n v="1372400"/>
    <m/>
    <x v="0"/>
  </r>
  <r>
    <n v="3"/>
    <x v="4"/>
    <x v="208"/>
    <s v="Light (13&quot;-14&quot;)"/>
    <x v="1"/>
    <s v="Intel"/>
    <s v="Tiger Lake"/>
    <s v="Int"/>
    <n v="14"/>
    <s v="1920x1080"/>
    <m/>
    <s v="Standard"/>
    <n v="79300"/>
    <s v="15_75-80"/>
    <s v="7_70-80"/>
    <s v="07_70-80"/>
    <x v="0"/>
    <s v="Q1`21"/>
    <n v="237900"/>
    <n v="3202"/>
    <m/>
    <x v="0"/>
  </r>
  <r>
    <n v="378"/>
    <x v="4"/>
    <x v="209"/>
    <s v="Light (13&quot;-14&quot;)"/>
    <x v="1"/>
    <s v="AMD"/>
    <s v="Renior"/>
    <s v="Int"/>
    <n v="14"/>
    <s v="1920x1080"/>
    <m/>
    <s v="Standard"/>
    <n v="67885"/>
    <s v="13_65-70"/>
    <s v="6_60-70"/>
    <s v="06_60-70"/>
    <x v="0"/>
    <s v="Q1`21"/>
    <n v="25660530"/>
    <n v="345364"/>
    <m/>
    <x v="0"/>
  </r>
  <r>
    <n v="970"/>
    <x v="4"/>
    <x v="210"/>
    <s v="Full Size LE (15&quot;&gt;, Int GPU)"/>
    <x v="1"/>
    <s v="Intel"/>
    <s v="Comet Lake"/>
    <s v="Int"/>
    <n v="15"/>
    <s v="1920x1080"/>
    <m/>
    <s v="Standard"/>
    <n v="79782"/>
    <s v="15_75-80"/>
    <s v="7_70-80"/>
    <s v="07_70-80"/>
    <x v="0"/>
    <s v="Q1`21"/>
    <n v="77388540"/>
    <n v="1041569"/>
    <m/>
    <x v="0"/>
  </r>
  <r>
    <n v="272"/>
    <x v="4"/>
    <x v="211"/>
    <s v="Full Size LE (15&quot;&gt;, Int GPU)"/>
    <x v="1"/>
    <s v="Intel"/>
    <s v="Tiger Lake"/>
    <s v="Int"/>
    <n v="15"/>
    <s v="1920x1080"/>
    <m/>
    <s v="Standard"/>
    <n v="81150"/>
    <s v="16_80-85"/>
    <s v="8_80-90"/>
    <s v="08_80&gt;"/>
    <x v="0"/>
    <s v="Q1`21"/>
    <n v="22072800"/>
    <n v="297077"/>
    <m/>
    <x v="0"/>
  </r>
  <r>
    <n v="3"/>
    <x v="4"/>
    <x v="212"/>
    <s v="Full Size LE (15&quot;&gt;, Int GPU)"/>
    <x v="1"/>
    <s v="AMD"/>
    <s v="Picasso"/>
    <s v="Int"/>
    <n v="15"/>
    <s v="1920x1080"/>
    <m/>
    <s v="Standard"/>
    <n v="65782"/>
    <s v="13_65-70"/>
    <s v="6_60-70"/>
    <s v="06_60-70"/>
    <x v="0"/>
    <s v="Q1`21"/>
    <n v="197346"/>
    <n v="2656"/>
    <m/>
    <x v="0"/>
  </r>
  <r>
    <n v="3"/>
    <x v="4"/>
    <x v="213"/>
    <s v="Full Size MS (15&quot;&gt;, Mainstream Ex. GPU)"/>
    <x v="1"/>
    <s v="Intel"/>
    <s v="Comet Lake"/>
    <n v="530"/>
    <n v="17"/>
    <s v="1920x1080"/>
    <m/>
    <s v="Standard"/>
    <n v="70812"/>
    <s v="14_70-75"/>
    <s v="7_70-80"/>
    <s v="07_70-80"/>
    <x v="0"/>
    <s v="Q1`21"/>
    <n v="212436"/>
    <n v="2859"/>
    <m/>
    <x v="0"/>
  </r>
  <r>
    <n v="15"/>
    <x v="4"/>
    <x v="214"/>
    <s v="Light (13&quot;-14&quot;)"/>
    <x v="1"/>
    <s v="Intel"/>
    <s v="Tiger Lake"/>
    <s v="Int"/>
    <n v="13"/>
    <s v="1920x1080"/>
    <m/>
    <s v="Standard"/>
    <n v="81200"/>
    <s v="16_80-85"/>
    <s v="8_80-90"/>
    <s v="08_80&gt;"/>
    <x v="0"/>
    <s v="Q1`21"/>
    <n v="1218000"/>
    <n v="16393"/>
    <m/>
    <x v="0"/>
  </r>
  <r>
    <n v="45"/>
    <x v="4"/>
    <x v="215"/>
    <s v="Light (13&quot;-14&quot;)"/>
    <x v="1"/>
    <s v="AMD"/>
    <s v="Renior"/>
    <s v="Int"/>
    <n v="13"/>
    <s v="1920x1080"/>
    <m/>
    <s v="Standard"/>
    <n v="83000"/>
    <s v="16_80-85"/>
    <s v="8_80-90"/>
    <s v="08_80&gt;"/>
    <x v="0"/>
    <s v="Q1`21"/>
    <n v="3735000"/>
    <n v="50269"/>
    <m/>
    <x v="0"/>
  </r>
  <r>
    <n v="9"/>
    <x v="4"/>
    <x v="216"/>
    <s v="Light (13&quot;-14&quot;)"/>
    <x v="1"/>
    <s v="Intel"/>
    <s v="Whiskey Lake"/>
    <s v="Int"/>
    <n v="14"/>
    <s v="1920x1080"/>
    <m/>
    <s v="Standard"/>
    <n v="87442"/>
    <s v="17_85-90"/>
    <s v="8_80-90"/>
    <s v="08_80&gt;"/>
    <x v="0"/>
    <s v="Q1`21"/>
    <n v="786978"/>
    <n v="10592"/>
    <m/>
    <x v="0"/>
  </r>
  <r>
    <n v="9"/>
    <x v="4"/>
    <x v="217"/>
    <s v="Light (13&quot;-14&quot;)"/>
    <x v="1"/>
    <s v="Intel"/>
    <s v="Tiger Lake"/>
    <s v="Int"/>
    <n v="14"/>
    <s v="1920x1080"/>
    <m/>
    <s v="Standard"/>
    <n v="89210"/>
    <s v="17_85-90"/>
    <s v="8_80-90"/>
    <s v="08_80&gt;"/>
    <x v="0"/>
    <s v="Q1`21"/>
    <n v="802890"/>
    <n v="10806"/>
    <m/>
    <x v="0"/>
  </r>
  <r>
    <n v="9"/>
    <x v="4"/>
    <x v="218"/>
    <s v="Full Size LE (15&quot;&gt;, Int GPU)"/>
    <x v="1"/>
    <s v="Intel"/>
    <s v="Whiskey Lake"/>
    <s v="Int"/>
    <n v="15"/>
    <s v="1920x1080"/>
    <m/>
    <s v="Standard"/>
    <n v="63442"/>
    <s v="12_60-65"/>
    <s v="6_60-70"/>
    <s v="06_60-70"/>
    <x v="0"/>
    <s v="Q1`21"/>
    <n v="570978"/>
    <n v="7685"/>
    <m/>
    <x v="0"/>
  </r>
  <r>
    <n v="27"/>
    <x v="4"/>
    <x v="219"/>
    <s v="Full Size LE (15&quot;&gt;, Int GPU)"/>
    <x v="1"/>
    <s v="Intel"/>
    <s v="Tiger Lake"/>
    <s v="Int"/>
    <n v="15"/>
    <s v="1920x1080"/>
    <m/>
    <s v="Standard"/>
    <n v="92862"/>
    <s v="18_90-95"/>
    <s v="9_90-100"/>
    <s v="08_80&gt;"/>
    <x v="0"/>
    <s v="Q1`21"/>
    <n v="2507274"/>
    <n v="33745"/>
    <m/>
    <x v="0"/>
  </r>
  <r>
    <n v="134"/>
    <x v="4"/>
    <x v="220"/>
    <s v="Light (13&quot;-14&quot;)"/>
    <x v="0"/>
    <s v="Intel"/>
    <s v="Tiger Lake"/>
    <s v="Int"/>
    <n v="13"/>
    <s v="1920x1080"/>
    <s v="Touch"/>
    <s v="Standard"/>
    <n v="125892"/>
    <s v="25_125-130"/>
    <s v="12_120-130"/>
    <s v="08_80&gt;"/>
    <x v="0"/>
    <s v="Q1`21"/>
    <n v="16869528"/>
    <n v="227046"/>
    <m/>
    <x v="0"/>
  </r>
  <r>
    <n v="6"/>
    <x v="4"/>
    <x v="221"/>
    <s v="Prof. Workstation (Prof. GPU)"/>
    <x v="1"/>
    <s v="Intel"/>
    <s v="Whiskey Lake"/>
    <s v="Pro WX3200"/>
    <n v="14"/>
    <s v="1920x1080"/>
    <m/>
    <s v="Standard"/>
    <n v="118264"/>
    <s v="23_115-120"/>
    <s v="11_110-120"/>
    <s v="08_80&gt;"/>
    <x v="0"/>
    <s v="Q1`21"/>
    <n v="709584"/>
    <n v="9550"/>
    <m/>
    <x v="0"/>
  </r>
  <r>
    <n v="9"/>
    <x v="4"/>
    <x v="222"/>
    <s v="Prof. Workstation (Prof. GPU)"/>
    <x v="1"/>
    <s v="Intel"/>
    <s v="Comet Lake-H"/>
    <s v="RTX2070"/>
    <n v="15"/>
    <s v="1920x1080/3840x2160"/>
    <m/>
    <s v="Standard"/>
    <n v="214956"/>
    <s v="42_210-215"/>
    <s v="21_210-220"/>
    <s v="08_80&gt;"/>
    <x v="0"/>
    <s v="Q1`21"/>
    <n v="1934604"/>
    <n v="26038"/>
    <m/>
    <x v="0"/>
  </r>
  <r>
    <n v="12"/>
    <x v="4"/>
    <x v="223"/>
    <s v="Prof. Workstation (Prof. GPU)"/>
    <x v="1"/>
    <s v="Intel"/>
    <s v="Coffee Lake"/>
    <s v="Int/T1000"/>
    <n v="15"/>
    <s v="1920x1080/3840x2160"/>
    <m/>
    <s v="Standard"/>
    <n v="237120"/>
    <s v="47_235-240"/>
    <s v="23_230-240"/>
    <s v="08_80&gt;"/>
    <x v="0"/>
    <s v="Q1`21"/>
    <n v="2845440"/>
    <n v="38297"/>
    <m/>
    <x v="0"/>
  </r>
  <r>
    <n v="4"/>
    <x v="4"/>
    <x v="224"/>
    <s v="Prof. Workstation (Prof. GPU)"/>
    <x v="1"/>
    <s v="Intel"/>
    <s v="Comet Lake-H"/>
    <s v="Quadro T1000"/>
    <n v="15"/>
    <s v="1920x1080/3840x2160"/>
    <m/>
    <s v="Standard"/>
    <n v="129990"/>
    <s v="25_125-130"/>
    <s v="12_120-130"/>
    <s v="08_80&gt;"/>
    <x v="0"/>
    <s v="Q1`21"/>
    <n v="519960"/>
    <n v="6998"/>
    <m/>
    <x v="0"/>
  </r>
  <r>
    <n v="6"/>
    <x v="4"/>
    <x v="225"/>
    <s v="Prof. Workstation (Prof. GPU)"/>
    <x v="1"/>
    <s v="Intel"/>
    <s v="Comet Lake-H"/>
    <s v="Quadro P1000/T1000"/>
    <n v="15"/>
    <s v="1920x1080/3840x2160"/>
    <m/>
    <s v="Standard"/>
    <n v="211340"/>
    <s v="42_210-215"/>
    <s v="21_210-220"/>
    <s v="08_80&gt;"/>
    <x v="0"/>
    <s v="Q1`21"/>
    <n v="1268040"/>
    <n v="17066"/>
    <m/>
    <x v="0"/>
  </r>
  <r>
    <n v="25"/>
    <x v="4"/>
    <x v="226"/>
    <s v="Prof. Workstation (Prof. GPU)"/>
    <x v="1"/>
    <s v="Intel"/>
    <s v="Coffee Lake"/>
    <s v="Quadro P600"/>
    <n v="15"/>
    <s v="1920x1080"/>
    <m/>
    <s v="Standard"/>
    <n v="133008"/>
    <s v="26_130-135"/>
    <s v="13_130-140"/>
    <s v="08_80&gt;"/>
    <x v="0"/>
    <s v="Q1`21"/>
    <n v="3325200"/>
    <n v="44754"/>
    <m/>
    <x v="0"/>
  </r>
  <r>
    <n v="9"/>
    <x v="4"/>
    <x v="227"/>
    <s v="Prof. Workstation (Prof. GPU)"/>
    <x v="1"/>
    <s v="Intel"/>
    <s v="Coffee Lake"/>
    <s v="RTX3000"/>
    <n v="17"/>
    <s v="1920x1080"/>
    <m/>
    <s v="Standard"/>
    <n v="224299"/>
    <s v="44_220-225"/>
    <s v="22_220-230"/>
    <s v="08_80&gt;"/>
    <x v="0"/>
    <s v="Q1`21"/>
    <n v="2018691"/>
    <n v="27169"/>
    <m/>
    <x v="0"/>
  </r>
  <r>
    <n v="430"/>
    <x v="4"/>
    <x v="228"/>
    <s v="Prof. Workstation (Prof. GPU)"/>
    <x v="1"/>
    <s v="Intel"/>
    <s v="Comet Lake-H"/>
    <s v="Int/Quadro P520"/>
    <n v="14"/>
    <s v="1920x1080"/>
    <m/>
    <s v="Standard"/>
    <n v="139376"/>
    <s v="27_135-140"/>
    <s v="13_130-140"/>
    <s v="08_80&gt;"/>
    <x v="0"/>
    <s v="Q1`21"/>
    <n v="59931680"/>
    <n v="806617"/>
    <m/>
    <x v="0"/>
  </r>
  <r>
    <n v="34"/>
    <x v="4"/>
    <x v="229"/>
    <s v="Prof. Workstation (Prof. GPU)"/>
    <x v="1"/>
    <s v="Intel"/>
    <s v="Comet Lake-H"/>
    <s v="Quadro P520"/>
    <n v="15"/>
    <s v="3840x2160"/>
    <m/>
    <s v="Standard"/>
    <n v="141990"/>
    <s v="28_140-145"/>
    <s v="14_140-150"/>
    <s v="08_80&gt;"/>
    <x v="0"/>
    <s v="Q1`21"/>
    <n v="4827660"/>
    <n v="64975"/>
    <m/>
    <x v="0"/>
  </r>
  <r>
    <n v="30"/>
    <x v="4"/>
    <x v="230"/>
    <s v="Prof. Workstation (Prof. GPU)"/>
    <x v="1"/>
    <s v="Intel"/>
    <s v="Comet Lake-H"/>
    <s v="Quadro T2000/RTX3000/RTX5000"/>
    <n v="17"/>
    <s v="3840x2160"/>
    <m/>
    <s v="Standard"/>
    <n v="233200"/>
    <s v="46_230-235"/>
    <s v="23_230-240"/>
    <s v="08_80&gt;"/>
    <x v="0"/>
    <s v="Q1`21"/>
    <n v="6996000"/>
    <n v="94159"/>
    <m/>
    <x v="0"/>
  </r>
  <r>
    <n v="21"/>
    <x v="4"/>
    <x v="231"/>
    <s v="Prof. Workstation (Prof. GPU)"/>
    <x v="1"/>
    <s v="Intel"/>
    <s v="Coffee Lake"/>
    <s v="Quadro P2000"/>
    <n v="15"/>
    <s v="1920x1080/3840x2160"/>
    <s v="Touch"/>
    <s v="Standard"/>
    <n v="221750"/>
    <s v="44_220-225"/>
    <s v="22_220-230"/>
    <s v="08_80&gt;"/>
    <x v="0"/>
    <s v="Q1`21"/>
    <n v="4656750"/>
    <n v="62675"/>
    <m/>
    <x v="0"/>
  </r>
  <r>
    <n v="4"/>
    <x v="5"/>
    <x v="232"/>
    <s v="Full Size MS (15&quot;&gt;, Mainstream Ex. GPU)"/>
    <x v="0"/>
    <s v="AMD"/>
    <s v="Carrizo-L"/>
    <s v="Int/R5 M430"/>
    <n v="15"/>
    <s v="1366x768"/>
    <m/>
    <s v="Budget"/>
    <n v="25000"/>
    <s v="5_25-30"/>
    <s v="2_20-30"/>
    <s v="02_20-30"/>
    <x v="0"/>
    <s v="Q1`21"/>
    <n v="100000"/>
    <n v="1346"/>
    <m/>
    <x v="0"/>
  </r>
  <r>
    <n v="133"/>
    <x v="5"/>
    <x v="233"/>
    <s v="Full Size LE (15&quot;&gt;, Int GPU)"/>
    <x v="0"/>
    <s v="AMD"/>
    <s v="Renior"/>
    <s v="Int"/>
    <n v="15"/>
    <s v="1920x1080"/>
    <m/>
    <s v="Standard"/>
    <n v="52754"/>
    <s v="10_50-55"/>
    <s v="5_50-60"/>
    <s v="05_50-60"/>
    <x v="0"/>
    <s v="Q1`21"/>
    <n v="7016282"/>
    <n v="94432"/>
    <m/>
    <x v="0"/>
  </r>
  <r>
    <n v="750"/>
    <x v="5"/>
    <x v="234"/>
    <s v="Full Size LE (15&quot;&gt;, Int GPU)"/>
    <x v="0"/>
    <s v="Intel"/>
    <s v="Ice Lake"/>
    <s v="Int"/>
    <n v="15"/>
    <s v="1920x1080"/>
    <m/>
    <s v="Standard"/>
    <n v="55440"/>
    <s v="11_55-60"/>
    <s v="5_50-60"/>
    <s v="05_50-60"/>
    <x v="0"/>
    <s v="Q1`21"/>
    <n v="41580000"/>
    <n v="559623"/>
    <m/>
    <x v="0"/>
  </r>
  <r>
    <n v="791"/>
    <x v="5"/>
    <x v="235"/>
    <s v="Full Size MS (15&quot;&gt;, Mainstream Ex. GPU)"/>
    <x v="0"/>
    <s v="Intel"/>
    <s v="Comet Lake"/>
    <s v="Int/MX130"/>
    <n v="15"/>
    <s v="1920x1080"/>
    <m/>
    <s v="Standard"/>
    <n v="49800"/>
    <s v="9_45-50"/>
    <s v="4_40-50"/>
    <s v="04_40-50"/>
    <x v="0"/>
    <s v="Q1`21"/>
    <n v="39391800"/>
    <n v="530172"/>
    <m/>
    <x v="0"/>
  </r>
  <r>
    <n v="509"/>
    <x v="5"/>
    <x v="236"/>
    <s v="Full Size LE (15&quot;&gt;, Int GPU)"/>
    <x v="0"/>
    <s v="AMD"/>
    <s v="Picasso"/>
    <s v="Int"/>
    <n v="17"/>
    <s v="1600x900"/>
    <m/>
    <s v="Standard"/>
    <n v="45986"/>
    <s v="9_45-50"/>
    <s v="4_40-50"/>
    <s v="04_40-50"/>
    <x v="0"/>
    <s v="Q1`21"/>
    <n v="23406874"/>
    <n v="315032"/>
    <m/>
    <x v="0"/>
  </r>
  <r>
    <n v="6"/>
    <x v="5"/>
    <x v="237"/>
    <s v="Full Size LE (15&quot;&gt;, Int GPU)"/>
    <x v="0"/>
    <s v="AMD"/>
    <s v="Ryzen"/>
    <s v="Int"/>
    <n v="15"/>
    <s v="1920x1080"/>
    <m/>
    <s v="Standard"/>
    <n v="42493"/>
    <s v="8_40-45"/>
    <s v="4_40-50"/>
    <s v="04_40-50"/>
    <x v="0"/>
    <s v="Q1`21"/>
    <n v="254958"/>
    <n v="3431"/>
    <m/>
    <x v="0"/>
  </r>
  <r>
    <n v="6"/>
    <x v="5"/>
    <x v="238"/>
    <s v="Full Size MS (15&quot;&gt;, Mainstream Ex. GPU)"/>
    <x v="0"/>
    <s v="Intel"/>
    <s v="Kaby Lake Refresh"/>
    <s v="MX150"/>
    <n v="17"/>
    <s v="1920x1080"/>
    <m/>
    <s v="Standard"/>
    <n v="75327"/>
    <s v="15_75-80"/>
    <s v="7_70-80"/>
    <s v="07_70-80"/>
    <x v="0"/>
    <s v="Q1`21"/>
    <n v="451962"/>
    <n v="6083"/>
    <m/>
    <x v="0"/>
  </r>
  <r>
    <n v="4"/>
    <x v="5"/>
    <x v="239"/>
    <s v="Full Size MS (15&quot;&gt;, Mainstream Ex. GPU)"/>
    <x v="0"/>
    <s v="Intel"/>
    <s v="Kaby Lake Refresh"/>
    <n v="540"/>
    <n v="15"/>
    <s v="1920x1080"/>
    <m/>
    <s v="Standard"/>
    <n v="50292"/>
    <s v="10_50-55"/>
    <s v="5_50-60"/>
    <s v="05_50-60"/>
    <x v="0"/>
    <s v="Q1`21"/>
    <n v="201168"/>
    <n v="2708"/>
    <m/>
    <x v="0"/>
  </r>
  <r>
    <n v="184"/>
    <x v="5"/>
    <x v="240"/>
    <s v="Light (13&quot;-14&quot;)"/>
    <x v="0"/>
    <s v="AMD"/>
    <s v="Renior"/>
    <s v="Int"/>
    <n v="14"/>
    <s v="1920x1080"/>
    <m/>
    <s v="Standard"/>
    <n v="54456"/>
    <s v="10_50-55"/>
    <s v="5_50-60"/>
    <s v="05_50-60"/>
    <x v="0"/>
    <s v="Q1`21"/>
    <n v="10019904"/>
    <n v="134857"/>
    <m/>
    <x v="0"/>
  </r>
  <r>
    <n v="14"/>
    <x v="5"/>
    <x v="241"/>
    <s v="Light (13&quot;-14&quot;)"/>
    <x v="0"/>
    <s v="Intel"/>
    <s v="Ice Lake"/>
    <s v="Int"/>
    <n v="14"/>
    <s v="1920x1080"/>
    <m/>
    <s v="Standard"/>
    <n v="53314"/>
    <s v="10_50-55"/>
    <s v="5_50-60"/>
    <s v="05_50-60"/>
    <x v="0"/>
    <s v="Q1`21"/>
    <n v="746396"/>
    <n v="10046"/>
    <m/>
    <x v="0"/>
  </r>
  <r>
    <n v="32"/>
    <x v="5"/>
    <x v="242"/>
    <s v="Light (13&quot;-14&quot;)"/>
    <x v="0"/>
    <s v="Intel"/>
    <s v="Tiger Lake"/>
    <s v="Int"/>
    <n v="14"/>
    <s v="1920x1080"/>
    <m/>
    <s v="Standard"/>
    <n v="78600"/>
    <s v="15_75-80"/>
    <s v="7_70-80"/>
    <s v="07_70-80"/>
    <x v="0"/>
    <s v="Q1`21"/>
    <n v="2515200"/>
    <n v="33852"/>
    <m/>
    <x v="0"/>
  </r>
  <r>
    <n v="66"/>
    <x v="5"/>
    <x v="243"/>
    <s v="Full Size LE (15&quot;&gt;, Int GPU)"/>
    <x v="0"/>
    <s v="AMD"/>
    <s v="Renior"/>
    <s v="Int"/>
    <n v="15"/>
    <s v="1920x1080"/>
    <m/>
    <s v="Standard"/>
    <n v="59460"/>
    <s v="11_55-60"/>
    <s v="5_50-60"/>
    <s v="05_50-60"/>
    <x v="0"/>
    <s v="Q1`21"/>
    <n v="3924360"/>
    <n v="52818"/>
    <m/>
    <x v="0"/>
  </r>
  <r>
    <n v="57"/>
    <x v="5"/>
    <x v="244"/>
    <s v="Full Size LE (15&quot;&gt;, Int GPU)"/>
    <x v="0"/>
    <s v="Intel"/>
    <s v="Ice Lake"/>
    <s v="Int"/>
    <n v="15"/>
    <s v="1920x1080"/>
    <m/>
    <s v="Standard"/>
    <n v="64379"/>
    <s v="12_60-65"/>
    <s v="6_60-70"/>
    <s v="06_60-70"/>
    <x v="0"/>
    <s v="Q1`21"/>
    <n v="3669603"/>
    <n v="49389"/>
    <m/>
    <x v="0"/>
  </r>
  <r>
    <n v="103"/>
    <x v="5"/>
    <x v="245"/>
    <s v="Full Size LE (15&quot;&gt;, Int GPU)"/>
    <x v="0"/>
    <s v="Intel"/>
    <s v="Tiger Lake"/>
    <s v="Int"/>
    <n v="15"/>
    <s v="1920x1080"/>
    <m/>
    <s v="Standard"/>
    <n v="80920"/>
    <s v="16_80-85"/>
    <s v="8_80-90"/>
    <s v="08_80&gt;"/>
    <x v="0"/>
    <s v="Q1`21"/>
    <n v="8334760"/>
    <n v="112177"/>
    <m/>
    <x v="0"/>
  </r>
  <r>
    <n v="2"/>
    <x v="5"/>
    <x v="246"/>
    <s v="Full Size MS (15&quot;&gt;, Mainstream Ex. GPU)"/>
    <x v="0"/>
    <s v="Intel"/>
    <s v="Kaby Lake Refresh"/>
    <s v="Int/MX150"/>
    <n v="15"/>
    <s v="1920x1080"/>
    <m/>
    <s v="Standard"/>
    <n v="57821"/>
    <s v="11_55-60"/>
    <s v="5_50-60"/>
    <s v="05_50-60"/>
    <x v="0"/>
    <s v="Q1`21"/>
    <n v="115642"/>
    <n v="1556"/>
    <m/>
    <x v="0"/>
  </r>
  <r>
    <n v="437"/>
    <x v="5"/>
    <x v="247"/>
    <s v="Light (13&quot;-14&quot;)"/>
    <x v="0"/>
    <s v="Intel"/>
    <s v="Comet Lake"/>
    <s v="Int"/>
    <n v="14"/>
    <s v="1920x1080"/>
    <s v="Touch"/>
    <s v="Standard"/>
    <n v="57522"/>
    <s v="11_55-60"/>
    <s v="5_50-60"/>
    <s v="05_50-60"/>
    <x v="0"/>
    <s v="Q1`21"/>
    <n v="25137114"/>
    <n v="338319"/>
    <m/>
    <x v="0"/>
  </r>
  <r>
    <n v="6"/>
    <x v="5"/>
    <x v="248"/>
    <s v="Light (13&quot;-14&quot;)"/>
    <x v="0"/>
    <s v="Intel"/>
    <s v="Ice Lake"/>
    <s v="Int"/>
    <n v="14"/>
    <s v="1920x1080"/>
    <s v="Touch"/>
    <s v="Standard"/>
    <n v="67549"/>
    <s v="13_65-70"/>
    <s v="6_60-70"/>
    <s v="06_60-70"/>
    <x v="0"/>
    <s v="Q1`21"/>
    <n v="405294"/>
    <n v="5455"/>
    <m/>
    <x v="0"/>
  </r>
  <r>
    <n v="3848"/>
    <x v="5"/>
    <x v="249"/>
    <s v="Full Size GM (15&quot;&gt; Gamer GPU)"/>
    <x v="0"/>
    <s v="AMD"/>
    <s v="Renior"/>
    <s v="GTX1650"/>
    <n v="15"/>
    <s v="1920x1080"/>
    <m/>
    <s v="Standard"/>
    <n v="78072"/>
    <s v="15_75-80"/>
    <s v="7_70-80"/>
    <s v="07_70-80"/>
    <x v="0"/>
    <s v="Q1`21"/>
    <n v="300421056"/>
    <n v="4043352"/>
    <m/>
    <x v="0"/>
  </r>
  <r>
    <n v="348"/>
    <x v="5"/>
    <x v="250"/>
    <s v="Full Size GM (15&quot;&gt; Gamer GPU)"/>
    <x v="0"/>
    <s v="Intel"/>
    <s v="Comet Lake-H"/>
    <s v="GTX1650"/>
    <n v="15"/>
    <s v="1920x1080"/>
    <m/>
    <s v="Standard"/>
    <n v="84488"/>
    <s v="16_80-85"/>
    <s v="8_80-90"/>
    <s v="08_80&gt;"/>
    <x v="0"/>
    <s v="Q1`21"/>
    <n v="29401824"/>
    <n v="395718"/>
    <m/>
    <x v="0"/>
  </r>
  <r>
    <n v="385"/>
    <x v="5"/>
    <x v="251"/>
    <s v="Full Size LE (15&quot;&gt;, Int GPU)"/>
    <x v="0"/>
    <s v="Intel"/>
    <s v="Comet Lake"/>
    <s v="Int"/>
    <n v="15"/>
    <s v="1920x1080"/>
    <m/>
    <s v="Standard"/>
    <n v="38978"/>
    <s v="7_35-40"/>
    <s v="3_30-40"/>
    <s v="03_30-40"/>
    <x v="0"/>
    <s v="Q1`21"/>
    <n v="15006530"/>
    <n v="201972"/>
    <m/>
    <x v="0"/>
  </r>
  <r>
    <n v="6728"/>
    <x v="5"/>
    <x v="252"/>
    <s v="Full Size LE (15&quot;&gt;, Int GPU)"/>
    <x v="0"/>
    <s v="AMD"/>
    <s v="Picasso"/>
    <s v="Int"/>
    <n v="15"/>
    <s v="1920x1080"/>
    <m/>
    <s v="Standard"/>
    <n v="45379"/>
    <s v="9_45-50"/>
    <s v="4_40-50"/>
    <s v="04_40-50"/>
    <x v="0"/>
    <s v="Q1`21"/>
    <n v="305309912"/>
    <n v="4109151"/>
    <m/>
    <x v="0"/>
  </r>
  <r>
    <n v="6"/>
    <x v="5"/>
    <x v="253"/>
    <s v="Full Size GM (15&quot;&gt; Gamer GPU)"/>
    <x v="0"/>
    <s v="Intel"/>
    <s v="Coffee Lake"/>
    <s v="GTX1050/GTX1650"/>
    <n v="15"/>
    <s v="1920x1080"/>
    <m/>
    <s v="Standard"/>
    <n v="69366"/>
    <s v="13_65-70"/>
    <s v="6_60-70"/>
    <s v="06_60-70"/>
    <x v="0"/>
    <s v="Q1`21"/>
    <n v="416196"/>
    <n v="5602"/>
    <m/>
    <x v="0"/>
  </r>
  <r>
    <n v="1016"/>
    <x v="5"/>
    <x v="254"/>
    <s v="Full Size LE (15&quot;&gt;, Int GPU)"/>
    <x v="0"/>
    <s v="Intel"/>
    <s v="Whiskey Lake"/>
    <s v="Int"/>
    <n v="15"/>
    <s v="1920x1080"/>
    <m/>
    <s v="Standard"/>
    <n v="46993"/>
    <s v="9_45-50"/>
    <s v="4_40-50"/>
    <s v="04_40-50"/>
    <x v="0"/>
    <s v="Q1`21"/>
    <n v="47744888"/>
    <n v="642596"/>
    <m/>
    <x v="0"/>
  </r>
  <r>
    <n v="44"/>
    <x v="5"/>
    <x v="255"/>
    <s v="Full Size LE (15&quot;&gt;, Int GPU)"/>
    <x v="0"/>
    <s v="AMD"/>
    <s v="Picasso"/>
    <s v="Int"/>
    <n v="17"/>
    <s v="1920x1080"/>
    <m/>
    <s v="Standard"/>
    <n v="66198"/>
    <s v="13_65-70"/>
    <s v="6_60-70"/>
    <s v="06_60-70"/>
    <x v="0"/>
    <s v="Q1`21"/>
    <n v="2912712"/>
    <n v="39202"/>
    <m/>
    <x v="0"/>
  </r>
  <r>
    <n v="4"/>
    <x v="5"/>
    <x v="256"/>
    <s v="Full Size GM (15&quot;&gt; Gamer GPU)"/>
    <x v="0"/>
    <s v="Intel"/>
    <s v="Coffee Lake"/>
    <s v="GTX1050/GTX1650"/>
    <n v="17"/>
    <s v="1920x1080"/>
    <m/>
    <s v="Standard"/>
    <n v="76664"/>
    <s v="15_75-80"/>
    <s v="7_70-80"/>
    <s v="07_70-80"/>
    <x v="0"/>
    <s v="Q1`21"/>
    <n v="306656"/>
    <n v="4127"/>
    <m/>
    <x v="0"/>
  </r>
  <r>
    <n v="32"/>
    <x v="5"/>
    <x v="257"/>
    <s v="Full Size LE (15&quot;&gt;, Int GPU)"/>
    <x v="0"/>
    <s v="AMD"/>
    <s v="Stoney Ridge"/>
    <s v="Int"/>
    <n v="15"/>
    <s v="1920x1080"/>
    <m/>
    <s v="Standard"/>
    <n v="35975"/>
    <s v="7_35-40"/>
    <s v="3_30-40"/>
    <s v="03_30-40"/>
    <x v="0"/>
    <s v="Q1`21"/>
    <n v="1151200"/>
    <n v="15494"/>
    <m/>
    <x v="0"/>
  </r>
  <r>
    <n v="1794"/>
    <x v="5"/>
    <x v="258"/>
    <s v="Full Size LE (15&quot;&gt;, Int GPU)"/>
    <x v="0"/>
    <s v="Intel"/>
    <s v="Ice Lake"/>
    <s v="Int"/>
    <n v="15"/>
    <s v="1920x1080"/>
    <m/>
    <s v="Standard"/>
    <n v="44594"/>
    <s v="8_40-45"/>
    <s v="4_40-50"/>
    <s v="04_40-50"/>
    <x v="0"/>
    <s v="Q1`21"/>
    <n v="80001636"/>
    <n v="1076738"/>
    <m/>
    <x v="0"/>
  </r>
  <r>
    <n v="2"/>
    <x v="5"/>
    <x v="259"/>
    <s v="Light (13&quot;-14&quot;)"/>
    <x v="0"/>
    <s v="AMD"/>
    <s v="Picasso"/>
    <s v="Int"/>
    <n v="13"/>
    <s v="1920x1080"/>
    <m/>
    <s v="Standard"/>
    <n v="77072"/>
    <s v="15_75-80"/>
    <s v="7_70-80"/>
    <s v="07_70-80"/>
    <x v="0"/>
    <s v="Q1`21"/>
    <n v="154144"/>
    <n v="2075"/>
    <m/>
    <x v="0"/>
  </r>
  <r>
    <n v="2"/>
    <x v="5"/>
    <x v="260"/>
    <s v="Light (13&quot;-14&quot;)"/>
    <x v="0"/>
    <s v="Intel"/>
    <s v="Comet Lake"/>
    <s v="Int"/>
    <n v="13"/>
    <s v="1920x1080"/>
    <m/>
    <s v="Standard"/>
    <n v="82074"/>
    <s v="16_80-85"/>
    <s v="8_80-90"/>
    <s v="08_80&gt;"/>
    <x v="0"/>
    <s v="Q1`21"/>
    <n v="164148"/>
    <n v="2209"/>
    <m/>
    <x v="0"/>
  </r>
  <r>
    <n v="121"/>
    <x v="5"/>
    <x v="261"/>
    <s v="Full Size GM (15&quot;&gt; Gamer GPU)"/>
    <x v="0"/>
    <s v="AMD"/>
    <s v="Renior"/>
    <s v="GTX1650/GTX1660"/>
    <n v="15"/>
    <s v="1920x1080"/>
    <m/>
    <s v="Standard"/>
    <n v="97111"/>
    <s v="19_95-100"/>
    <s v="9_90-100"/>
    <s v="08_80&gt;"/>
    <x v="0"/>
    <s v="Q1`21"/>
    <n v="11750431"/>
    <n v="158148"/>
    <m/>
    <x v="0"/>
  </r>
  <r>
    <n v="61"/>
    <x v="5"/>
    <x v="262"/>
    <s v="Full Size GM (15&quot;&gt; Gamer GPU)"/>
    <x v="0"/>
    <s v="Intel"/>
    <s v="Comet Lake-H"/>
    <s v="GTX1660"/>
    <n v="17"/>
    <s v="1920x1080"/>
    <m/>
    <s v="Standard"/>
    <n v="115252"/>
    <s v="23_115-120"/>
    <s v="11_110-120"/>
    <s v="08_80&gt;"/>
    <x v="0"/>
    <s v="Q1`21"/>
    <n v="7030372"/>
    <n v="94621"/>
    <m/>
    <x v="0"/>
  </r>
  <r>
    <n v="83"/>
    <x v="5"/>
    <x v="263"/>
    <s v="Full Size GM (15&quot;&gt; Gamer GPU)"/>
    <x v="0"/>
    <s v="Intel"/>
    <s v="Comet Lake-H"/>
    <s v="GTX1650/GTX1660/RTX2060"/>
    <n v="15"/>
    <s v="1920x1080"/>
    <m/>
    <s v="Standard"/>
    <n v="121229"/>
    <s v="24_120-125"/>
    <s v="12_120-130"/>
    <s v="08_80&gt;"/>
    <x v="0"/>
    <s v="Q1`21"/>
    <n v="10062007"/>
    <n v="135424"/>
    <m/>
    <x v="0"/>
  </r>
  <r>
    <n v="201"/>
    <x v="5"/>
    <x v="264"/>
    <s v="Full Size GM (15&quot;&gt; Gamer GPU)"/>
    <x v="0"/>
    <s v="Intel"/>
    <s v="Comet Lake-H"/>
    <s v="GTX1650/GTX1660"/>
    <n v="15"/>
    <s v="1920x1080"/>
    <m/>
    <s v="Standard"/>
    <n v="108160"/>
    <s v="21_105-110"/>
    <s v="10_100-110"/>
    <s v="08_80&gt;"/>
    <x v="0"/>
    <s v="Q1`21"/>
    <n v="21740160"/>
    <n v="292600"/>
    <m/>
    <x v="0"/>
  </r>
  <r>
    <n v="125"/>
    <x v="5"/>
    <x v="265"/>
    <s v="Full Size GM (15&quot;&gt; Gamer GPU)"/>
    <x v="0"/>
    <s v="Intel"/>
    <s v="Comet Lake-H"/>
    <s v="RTX2060/RTX2070/RTX2080"/>
    <n v="15"/>
    <s v="1920x1080"/>
    <m/>
    <s v="Standard"/>
    <n v="165212"/>
    <s v="33_165-170"/>
    <s v="16_160-170"/>
    <s v="08_80&gt;"/>
    <x v="0"/>
    <s v="Q1`21"/>
    <n v="20651500"/>
    <n v="277948"/>
    <m/>
    <x v="0"/>
  </r>
  <r>
    <n v="2"/>
    <x v="5"/>
    <x v="266"/>
    <s v="Full Size GM (15&quot;&gt; Gamer GPU)"/>
    <x v="0"/>
    <s v="Intel"/>
    <s v="Comet Lake-H"/>
    <s v="RTX2070/RTX2080"/>
    <n v="15"/>
    <s v="1920x1080"/>
    <m/>
    <s v="Standard"/>
    <n v="156269"/>
    <s v="31_155-160"/>
    <s v="15_150-160"/>
    <s v="08_80&gt;"/>
    <x v="0"/>
    <s v="Q1`21"/>
    <n v="312538"/>
    <n v="4206"/>
    <m/>
    <x v="0"/>
  </r>
  <r>
    <n v="63"/>
    <x v="5"/>
    <x v="267"/>
    <s v="Full Size GM (15&quot;&gt; Gamer GPU)"/>
    <x v="0"/>
    <s v="Intel"/>
    <s v="Coffee Lake"/>
    <s v="GTX1660"/>
    <n v="15"/>
    <s v="1920x1080"/>
    <m/>
    <s v="Standard"/>
    <n v="93703"/>
    <s v="18_90-95"/>
    <s v="9_90-100"/>
    <s v="08_80&gt;"/>
    <x v="0"/>
    <s v="Q1`21"/>
    <n v="5903289"/>
    <n v="79452"/>
    <m/>
    <x v="0"/>
  </r>
  <r>
    <n v="2"/>
    <x v="5"/>
    <x v="268"/>
    <s v="Full Size GM (15&quot;&gt; Gamer GPU)"/>
    <x v="0"/>
    <s v="Intel"/>
    <s v="Coffee Lake"/>
    <s v="GTX1660/RTX2060/RTX2070/RTX2080"/>
    <n v="15"/>
    <s v="1920x1080"/>
    <m/>
    <s v="Standard"/>
    <n v="109990"/>
    <s v="21_105-110"/>
    <s v="10_100-110"/>
    <s v="08_80&gt;"/>
    <x v="0"/>
    <s v="Q1`21"/>
    <n v="219980"/>
    <n v="2961"/>
    <m/>
    <x v="0"/>
  </r>
  <r>
    <n v="73"/>
    <x v="5"/>
    <x v="269"/>
    <s v="Light (13&quot;-14&quot;)"/>
    <x v="1"/>
    <s v="Intel"/>
    <s v="Comet Lake"/>
    <s v="Int"/>
    <n v="13"/>
    <s v="1920x1080"/>
    <m/>
    <s v="Standard"/>
    <n v="71299"/>
    <s v="14_70-75"/>
    <s v="7_70-80"/>
    <s v="07_70-80"/>
    <x v="0"/>
    <s v="Q1`21"/>
    <n v="5204827"/>
    <n v="70052"/>
    <m/>
    <x v="0"/>
  </r>
  <r>
    <n v="117"/>
    <x v="5"/>
    <x v="270"/>
    <s v="Light (13&quot;-14&quot;)"/>
    <x v="1"/>
    <s v="Intel"/>
    <s v="Tiger Lake"/>
    <s v="Int"/>
    <n v="13"/>
    <s v="1920x1200/2560x1600"/>
    <m/>
    <s v="Standard"/>
    <n v="76983"/>
    <s v="15_75-80"/>
    <s v="7_70-80"/>
    <s v="07_70-80"/>
    <x v="0"/>
    <s v="Q1`21"/>
    <n v="9007011"/>
    <n v="121225"/>
    <m/>
    <x v="0"/>
  </r>
  <r>
    <n v="420"/>
    <x v="5"/>
    <x v="271"/>
    <s v="Light (13&quot;-14&quot;)"/>
    <x v="1"/>
    <s v="Intel"/>
    <s v="Comet Lake"/>
    <s v="Int"/>
    <n v="14"/>
    <s v="1920x1080"/>
    <m/>
    <s v="Standard"/>
    <n v="68217"/>
    <s v="13_65-70"/>
    <s v="6_60-70"/>
    <s v="06_60-70"/>
    <x v="0"/>
    <s v="Q1`21"/>
    <n v="28651140"/>
    <n v="385614"/>
    <m/>
    <x v="0"/>
  </r>
  <r>
    <n v="215"/>
    <x v="5"/>
    <x v="272"/>
    <s v="Light (13&quot;-14&quot;)"/>
    <x v="1"/>
    <s v="Intel"/>
    <s v="Tiger Lake"/>
    <s v="Int"/>
    <n v="14"/>
    <s v="1920x1080"/>
    <m/>
    <s v="Standard"/>
    <n v="64290"/>
    <s v="12_60-65"/>
    <s v="6_60-70"/>
    <s v="06_60-70"/>
    <x v="0"/>
    <s v="Q1`21"/>
    <n v="13822350"/>
    <n v="186034"/>
    <m/>
    <x v="0"/>
  </r>
  <r>
    <n v="781"/>
    <x v="5"/>
    <x v="273"/>
    <s v="Full Size LE (15&quot;&gt;, Int GPU)"/>
    <x v="1"/>
    <s v="AMD"/>
    <s v="Renior"/>
    <s v="Int"/>
    <n v="15"/>
    <s v="1920x1080"/>
    <m/>
    <s v="Standard"/>
    <n v="45794"/>
    <s v="9_45-50"/>
    <s v="4_40-50"/>
    <s v="04_40-50"/>
    <x v="0"/>
    <s v="Q1`21"/>
    <n v="35765114"/>
    <n v="481361"/>
    <m/>
    <x v="0"/>
  </r>
  <r>
    <n v="1598"/>
    <x v="5"/>
    <x v="274"/>
    <s v="Full Size LE (15&quot;&gt;, Int GPU)"/>
    <x v="1"/>
    <s v="Intel"/>
    <s v="Ice Lake"/>
    <s v="Int"/>
    <n v="15"/>
    <s v="1920x1080"/>
    <m/>
    <s v="Standard"/>
    <n v="62718"/>
    <s v="12_60-65"/>
    <s v="6_60-70"/>
    <s v="06_60-70"/>
    <x v="0"/>
    <s v="Q1`21"/>
    <n v="100223364"/>
    <n v="1348901"/>
    <m/>
    <x v="0"/>
  </r>
  <r>
    <n v="1"/>
    <x v="5"/>
    <x v="275"/>
    <s v="Full Size LE (15&quot;&gt;, Int GPU)"/>
    <x v="1"/>
    <s v="Intel"/>
    <s v="Comet Lake"/>
    <s v="Int"/>
    <n v="15"/>
    <s v="1920x1080"/>
    <m/>
    <s v="Standard"/>
    <n v="56255"/>
    <s v="11_55-60"/>
    <s v="5_50-60"/>
    <s v="05_50-60"/>
    <x v="0"/>
    <s v="Q1`21"/>
    <n v="56255"/>
    <n v="757"/>
    <m/>
    <x v="0"/>
  </r>
  <r>
    <n v="14"/>
    <x v="5"/>
    <x v="276"/>
    <s v="Full Size LE (15&quot;&gt;, Int GPU)"/>
    <x v="1"/>
    <s v="Intel"/>
    <s v="Tiger Lake"/>
    <s v="Int"/>
    <n v="15"/>
    <s v="1920x1080"/>
    <m/>
    <s v="Standard"/>
    <n v="65328"/>
    <s v="13_65-70"/>
    <s v="6_60-70"/>
    <s v="06_60-70"/>
    <x v="0"/>
    <s v="Q1`21"/>
    <n v="914592"/>
    <n v="12309"/>
    <m/>
    <x v="0"/>
  </r>
  <r>
    <n v="19"/>
    <x v="5"/>
    <x v="277"/>
    <s v="Full Size GM (15&quot;&gt; Gamer GPU)"/>
    <x v="1"/>
    <s v="Intel"/>
    <s v="Comet Lake-H"/>
    <s v="GTX1650"/>
    <n v="15"/>
    <s v="1920x1080"/>
    <m/>
    <s v="Standard"/>
    <n v="118190"/>
    <s v="23_115-120"/>
    <s v="11_110-120"/>
    <s v="08_80&gt;"/>
    <x v="0"/>
    <s v="Q1`21"/>
    <n v="2245610"/>
    <n v="30224"/>
    <m/>
    <x v="0"/>
  </r>
  <r>
    <n v="2"/>
    <x v="5"/>
    <x v="278"/>
    <s v="Light (13&quot;-14&quot;)"/>
    <x v="1"/>
    <s v="Intel"/>
    <s v="Comet Lake"/>
    <s v="Int"/>
    <n v="13"/>
    <s v="1920x1080+10,8&quot;"/>
    <s v="Touch"/>
    <s v="Standard"/>
    <n v="111140"/>
    <s v="22_110-115"/>
    <s v="11_110-120"/>
    <s v="08_80&gt;"/>
    <x v="0"/>
    <s v="Q1`21"/>
    <n v="222280"/>
    <n v="2992"/>
    <m/>
    <x v="0"/>
  </r>
  <r>
    <n v="71"/>
    <x v="5"/>
    <x v="279"/>
    <s v="Light (13&quot;-14&quot;)"/>
    <x v="1"/>
    <s v="AMD"/>
    <s v="Renior"/>
    <s v="Int"/>
    <n v="14"/>
    <s v="1920x1080"/>
    <m/>
    <s v="Standard"/>
    <n v="75283"/>
    <s v="15_75-80"/>
    <s v="7_70-80"/>
    <s v="07_70-80"/>
    <x v="0"/>
    <s v="Q1`21"/>
    <n v="5345093"/>
    <n v="71939"/>
    <m/>
    <x v="0"/>
  </r>
  <r>
    <n v="2167"/>
    <x v="5"/>
    <x v="280"/>
    <s v="Light (13&quot;-14&quot;)"/>
    <x v="1"/>
    <s v="Intel"/>
    <s v="Tiger Lake"/>
    <s v="Int"/>
    <n v="14"/>
    <s v="1920x1080"/>
    <m/>
    <s v="Standard"/>
    <n v="48890"/>
    <s v="9_45-50"/>
    <s v="4_40-50"/>
    <s v="04_40-50"/>
    <x v="0"/>
    <s v="Q1`21"/>
    <n v="105944630"/>
    <n v="1425903"/>
    <m/>
    <x v="0"/>
  </r>
  <r>
    <n v="224"/>
    <x v="5"/>
    <x v="281"/>
    <s v="Light (13&quot;-14&quot;)"/>
    <x v="1"/>
    <s v="Intel"/>
    <s v="Comet Lake"/>
    <s v="Int"/>
    <n v="14"/>
    <s v="1920x1080"/>
    <m/>
    <s v="Standard"/>
    <n v="85154"/>
    <s v="17_85-90"/>
    <s v="8_80-90"/>
    <s v="08_80&gt;"/>
    <x v="0"/>
    <s v="Q1`21"/>
    <n v="19074496"/>
    <n v="256723"/>
    <m/>
    <x v="0"/>
  </r>
  <r>
    <n v="24"/>
    <x v="5"/>
    <x v="282"/>
    <s v="Full Size LE (15&quot;&gt;, Int GPU)"/>
    <x v="1"/>
    <s v="AMD"/>
    <s v="Renior"/>
    <s v="Int"/>
    <n v="15"/>
    <s v="1920x1080"/>
    <m/>
    <s v="Standard"/>
    <n v="66118"/>
    <s v="13_65-70"/>
    <s v="6_60-70"/>
    <s v="06_60-70"/>
    <x v="0"/>
    <s v="Q1`21"/>
    <n v="1586832"/>
    <n v="21357"/>
    <m/>
    <x v="0"/>
  </r>
  <r>
    <n v="50"/>
    <x v="5"/>
    <x v="283"/>
    <s v="Full Size LE (15&quot;&gt;, Int GPU)"/>
    <x v="1"/>
    <s v="Intel"/>
    <s v="Comet Lake"/>
    <s v="Int"/>
    <n v="15"/>
    <s v="1920x1080"/>
    <m/>
    <s v="Standard"/>
    <n v="94914"/>
    <s v="18_90-95"/>
    <s v="9_90-100"/>
    <s v="08_80&gt;"/>
    <x v="0"/>
    <s v="Q1`21"/>
    <n v="4745700"/>
    <n v="63872"/>
    <m/>
    <x v="0"/>
  </r>
  <r>
    <n v="104"/>
    <x v="5"/>
    <x v="284"/>
    <s v="Light (13&quot;-14&quot;)"/>
    <x v="1"/>
    <s v="Intel"/>
    <s v="Comet Lake"/>
    <s v="Int"/>
    <n v="13"/>
    <s v="1920x1080"/>
    <m/>
    <s v="Standard"/>
    <n v="76938"/>
    <s v="15_75-80"/>
    <s v="7_70-80"/>
    <s v="07_70-80"/>
    <x v="0"/>
    <s v="Q1`21"/>
    <n v="8001552"/>
    <n v="107692"/>
    <m/>
    <x v="0"/>
  </r>
  <r>
    <n v="19"/>
    <x v="5"/>
    <x v="285"/>
    <s v="Light (13&quot;-14&quot;)"/>
    <x v="1"/>
    <s v="Intel"/>
    <s v="Tiger Lake"/>
    <s v="Int"/>
    <n v="13"/>
    <s v="1920x1080"/>
    <m/>
    <s v="Standard"/>
    <n v="73110"/>
    <s v="14_70-75"/>
    <s v="7_70-80"/>
    <s v="07_70-80"/>
    <x v="0"/>
    <s v="Q1`21"/>
    <n v="1389090"/>
    <n v="18696"/>
    <m/>
    <x v="0"/>
  </r>
  <r>
    <n v="23"/>
    <x v="5"/>
    <x v="286"/>
    <s v="Light (13&quot;-14&quot;)"/>
    <x v="1"/>
    <s v="Intel"/>
    <s v="Comet Lake"/>
    <s v="Int"/>
    <n v="13"/>
    <s v="1920x1080"/>
    <s v="Touch"/>
    <s v="Standard"/>
    <n v="90343"/>
    <s v="18_90-95"/>
    <s v="9_90-100"/>
    <s v="08_80&gt;"/>
    <x v="0"/>
    <s v="Q1`21"/>
    <n v="2077889"/>
    <n v="27966"/>
    <m/>
    <x v="0"/>
  </r>
  <r>
    <n v="98"/>
    <x v="5"/>
    <x v="287"/>
    <s v="Light (13&quot;-14&quot;)"/>
    <x v="1"/>
    <s v="AMD"/>
    <s v="Renior"/>
    <s v="Int"/>
    <n v="14"/>
    <s v="1920x1080"/>
    <s v="Touch"/>
    <s v="Standard"/>
    <n v="108170"/>
    <s v="21_105-110"/>
    <s v="10_100-110"/>
    <s v="08_80&gt;"/>
    <x v="0"/>
    <s v="Q1`21"/>
    <n v="10600660"/>
    <n v="142674"/>
    <m/>
    <x v="0"/>
  </r>
  <r>
    <n v="24"/>
    <x v="5"/>
    <x v="288"/>
    <s v="Light (13&quot;-14&quot;)"/>
    <x v="1"/>
    <s v="Intel"/>
    <s v="Comet Lake"/>
    <s v="Int"/>
    <n v="14"/>
    <s v="1920x1080"/>
    <s v="Touch"/>
    <s v="Standard"/>
    <n v="116610"/>
    <s v="23_115-120"/>
    <s v="11_110-120"/>
    <s v="08_80&gt;"/>
    <x v="0"/>
    <s v="Q1`21"/>
    <n v="2798640"/>
    <n v="37667"/>
    <m/>
    <x v="0"/>
  </r>
  <r>
    <n v="2"/>
    <x v="5"/>
    <x v="289"/>
    <s v="Full Size LE (15&quot;&gt;, Int GPU)"/>
    <x v="1"/>
    <s v="Intel"/>
    <s v="Comet Lake-H"/>
    <s v="Int"/>
    <n v="15"/>
    <s v="1920x1080"/>
    <m/>
    <s v="Standard"/>
    <n v="114488"/>
    <s v="22_110-115"/>
    <s v="11_110-120"/>
    <s v="08_80&gt;"/>
    <x v="0"/>
    <s v="Q1`21"/>
    <n v="228976"/>
    <n v="3082"/>
    <m/>
    <x v="0"/>
  </r>
  <r>
    <n v="1"/>
    <x v="5"/>
    <x v="290"/>
    <s v="Light (13&quot;-14&quot;)"/>
    <x v="1"/>
    <s v="Intel"/>
    <s v="Whiskey Lake"/>
    <s v="Int"/>
    <n v="13"/>
    <s v="1920x1080"/>
    <s v="Touch"/>
    <s v="Standard"/>
    <n v="90910"/>
    <s v="18_90-95"/>
    <s v="9_90-100"/>
    <s v="08_80&gt;"/>
    <x v="0"/>
    <s v="Q1`21"/>
    <n v="90910"/>
    <n v="1224"/>
    <m/>
    <x v="0"/>
  </r>
  <r>
    <n v="7"/>
    <x v="5"/>
    <x v="291"/>
    <s v="Prof. Workstation (Prof. GPU)"/>
    <x v="1"/>
    <s v="Intel"/>
    <s v="Coffee Lake"/>
    <s v="Quadro T1000"/>
    <n v="15"/>
    <s v="1920x1080/3840x2160"/>
    <m/>
    <s v="Standard"/>
    <n v="217520"/>
    <s v="43_215-220"/>
    <s v="21_210-220"/>
    <s v="08_80&gt;"/>
    <x v="0"/>
    <s v="Q1`21"/>
    <n v="1522640"/>
    <n v="20493"/>
    <m/>
    <x v="0"/>
  </r>
  <r>
    <n v="9"/>
    <x v="5"/>
    <x v="292"/>
    <s v="Prof. Workstation (Prof. GPU)"/>
    <x v="1"/>
    <s v="Intel"/>
    <s v="Comet Lake-H"/>
    <s v="Int/Quadro T1000/P2000"/>
    <n v="15"/>
    <s v="1920x1080/3840x2160"/>
    <m/>
    <s v="Standard"/>
    <n v="216756"/>
    <s v="43_215-220"/>
    <s v="21_210-220"/>
    <s v="08_80&gt;"/>
    <x v="0"/>
    <s v="Q1`21"/>
    <n v="1950804"/>
    <n v="26256"/>
    <m/>
    <x v="0"/>
  </r>
  <r>
    <n v="5"/>
    <x v="5"/>
    <x v="293"/>
    <s v="Prof. Workstation (Prof. GPU)"/>
    <x v="1"/>
    <s v="AMD"/>
    <s v="Renior"/>
    <s v="Int"/>
    <n v="14"/>
    <s v="1920x1080/3840x2160"/>
    <m/>
    <s v="Standard"/>
    <n v="107114"/>
    <s v="21_105-110"/>
    <s v="10_100-110"/>
    <s v="08_80&gt;"/>
    <x v="0"/>
    <s v="Q1`21"/>
    <n v="535570"/>
    <n v="7208"/>
    <m/>
    <x v="0"/>
  </r>
  <r>
    <n v="34"/>
    <x v="5"/>
    <x v="294"/>
    <s v="Prof. Workstation (Prof. GPU)"/>
    <x v="1"/>
    <s v="Intel"/>
    <s v="Comet Lake"/>
    <s v="Quadro P520"/>
    <n v="14"/>
    <s v="1920x1080"/>
    <m/>
    <s v="Standard"/>
    <n v="117935"/>
    <s v="23_115-120"/>
    <s v="11_110-120"/>
    <s v="08_80&gt;"/>
    <x v="0"/>
    <s v="Q1`21"/>
    <n v="4009790"/>
    <n v="53968"/>
    <m/>
    <x v="0"/>
  </r>
  <r>
    <n v="23"/>
    <x v="5"/>
    <x v="295"/>
    <s v="Prof. Workstation (Prof. GPU)"/>
    <x v="1"/>
    <s v="Intel"/>
    <s v="Comet Lake-H"/>
    <s v="RTX3000/RTX4000"/>
    <n v="15"/>
    <s v="3840x2160"/>
    <m/>
    <s v="Standard"/>
    <n v="209145"/>
    <s v="41_205-210"/>
    <s v="20_200-210"/>
    <s v="08_80&gt;"/>
    <x v="0"/>
    <s v="Q1`21"/>
    <n v="4810335"/>
    <n v="64742"/>
    <m/>
    <x v="0"/>
  </r>
  <r>
    <n v="11"/>
    <x v="5"/>
    <x v="296"/>
    <s v="Prof. Workstation (Prof. GPU)"/>
    <x v="1"/>
    <s v="Intel"/>
    <s v="Comet Lake"/>
    <s v="Qoadro P520"/>
    <n v="15"/>
    <s v="1920x1080"/>
    <m/>
    <s v="Standard"/>
    <n v="134600"/>
    <s v="26_130-135"/>
    <s v="13_130-140"/>
    <s v="08_80&gt;"/>
    <x v="0"/>
    <s v="Q1`21"/>
    <n v="1480600"/>
    <n v="19927"/>
    <m/>
    <x v="0"/>
  </r>
  <r>
    <n v="6"/>
    <x v="5"/>
    <x v="297"/>
    <s v="Prof. Workstation (Prof. GPU)"/>
    <x v="1"/>
    <s v="Intel"/>
    <s v="Comet Lake-H"/>
    <s v="Int/Quadro P620"/>
    <n v="15"/>
    <s v="1920x1080"/>
    <m/>
    <s v="Standard"/>
    <n v="125500"/>
    <s v="25_125-130"/>
    <s v="12_120-130"/>
    <s v="08_80&gt;"/>
    <x v="0"/>
    <s v="Q1`21"/>
    <n v="753000"/>
    <n v="10135"/>
    <m/>
    <x v="0"/>
  </r>
  <r>
    <n v="19"/>
    <x v="5"/>
    <x v="298"/>
    <s v="Prof. Workstation (Prof. GPU)"/>
    <x v="1"/>
    <s v="Intel"/>
    <s v="Comet Lake-H"/>
    <s v="Quadro T2000/RTX5000"/>
    <n v="17"/>
    <s v="1920x1080/3840x2160"/>
    <m/>
    <s v="Standard"/>
    <n v="410987"/>
    <s v="82_410-415"/>
    <s v="41_410-420"/>
    <s v="08_80&gt;"/>
    <x v="0"/>
    <s v="Q1`21"/>
    <n v="7808753"/>
    <n v="105098"/>
    <m/>
    <x v="0"/>
  </r>
  <r>
    <n v="18"/>
    <x v="5"/>
    <x v="299"/>
    <s v="Light (13&quot;-14&quot;)"/>
    <x v="1"/>
    <s v="AMD"/>
    <s v="Renior"/>
    <s v="Int"/>
    <n v="14"/>
    <s v="1920x1080"/>
    <m/>
    <s v="Standard"/>
    <n v="87330"/>
    <s v="17_85-90"/>
    <s v="8_80-90"/>
    <s v="08_80&gt;"/>
    <x v="0"/>
    <s v="Q1`21"/>
    <n v="1571940"/>
    <n v="21157"/>
    <m/>
    <x v="0"/>
  </r>
  <r>
    <n v="800"/>
    <x v="5"/>
    <x v="300"/>
    <s v="Light (13&quot;-14&quot;)"/>
    <x v="1"/>
    <s v="Intel"/>
    <s v="Comet Lake"/>
    <s v="Int"/>
    <n v="14"/>
    <s v="1920x1080/3840x2160"/>
    <m/>
    <s v="Standard"/>
    <n v="119994"/>
    <s v="23_115-120"/>
    <s v="11_110-120"/>
    <s v="08_80&gt;"/>
    <x v="0"/>
    <s v="Q1`21"/>
    <n v="95995200"/>
    <n v="1291995"/>
    <m/>
    <x v="0"/>
  </r>
  <r>
    <n v="6"/>
    <x v="5"/>
    <x v="301"/>
    <s v="Light (13&quot;-14&quot;)"/>
    <x v="1"/>
    <s v="AMD"/>
    <s v="Renior"/>
    <s v="Int"/>
    <n v="14"/>
    <s v="1920x1080"/>
    <m/>
    <s v="Standard"/>
    <n v="124560"/>
    <s v="24_120-125"/>
    <s v="12_120-130"/>
    <s v="08_80&gt;"/>
    <x v="0"/>
    <s v="Q1`21"/>
    <n v="747360"/>
    <n v="10059"/>
    <m/>
    <x v="0"/>
  </r>
  <r>
    <n v="140"/>
    <x v="5"/>
    <x v="302"/>
    <s v="Light (13&quot;-14&quot;)"/>
    <x v="1"/>
    <s v="Intel"/>
    <s v="Comet Lake"/>
    <s v="Int"/>
    <n v="14"/>
    <s v="1920x1080"/>
    <m/>
    <s v="Standard"/>
    <n v="134443"/>
    <s v="26_130-135"/>
    <s v="13_130-140"/>
    <s v="08_80&gt;"/>
    <x v="0"/>
    <s v="Q1`21"/>
    <n v="18822020"/>
    <n v="253325"/>
    <m/>
    <x v="0"/>
  </r>
  <r>
    <n v="375"/>
    <x v="5"/>
    <x v="303"/>
    <s v="Full Size MS (15&quot;&gt;, Mainstream Ex. GPU)"/>
    <x v="1"/>
    <s v="Intel"/>
    <s v="Comet Lake"/>
    <s v="Int/MX330"/>
    <n v="15"/>
    <s v="1920x1080"/>
    <m/>
    <s v="Standard"/>
    <n v="121449"/>
    <s v="24_120-125"/>
    <s v="12_120-130"/>
    <s v="08_80&gt;"/>
    <x v="0"/>
    <s v="Q1`21"/>
    <n v="45543375"/>
    <n v="612966"/>
    <m/>
    <x v="0"/>
  </r>
  <r>
    <n v="6"/>
    <x v="5"/>
    <x v="304"/>
    <s v="Full Size MS (15&quot;&gt;, Mainstream Ex. GPU)"/>
    <x v="1"/>
    <s v="Intel"/>
    <s v="Comet Lake"/>
    <s v="Int/GTX1050"/>
    <n v="15"/>
    <s v="1920x1080/3840x2160"/>
    <m/>
    <s v="Standard"/>
    <n v="129620"/>
    <s v="25_125-130"/>
    <s v="12_120-130"/>
    <s v="08_80&gt;"/>
    <x v="0"/>
    <s v="Q1`21"/>
    <n v="777720"/>
    <n v="10467"/>
    <m/>
    <x v="0"/>
  </r>
  <r>
    <n v="41"/>
    <x v="5"/>
    <x v="305"/>
    <s v="Light (13&quot;-14&quot;)"/>
    <x v="1"/>
    <s v="Intel"/>
    <s v="Whiskey Lake"/>
    <s v="Int"/>
    <n v="14"/>
    <s v="1920x1080/2560x1440"/>
    <m/>
    <s v="Standard"/>
    <n v="113364"/>
    <s v="22_110-115"/>
    <s v="11_110-120"/>
    <s v="08_80&gt;"/>
    <x v="0"/>
    <s v="Q1`21"/>
    <n v="4647924"/>
    <n v="62556"/>
    <m/>
    <x v="0"/>
  </r>
  <r>
    <n v="5"/>
    <x v="5"/>
    <x v="306"/>
    <s v="Full Size MS (15&quot;&gt;, Mainstream Ex. GPU)"/>
    <x v="1"/>
    <s v="Intel"/>
    <s v="Whiskey Lake"/>
    <s v="Int/MX250"/>
    <n v="15"/>
    <s v="1920x1080"/>
    <m/>
    <s v="Standard"/>
    <n v="117397"/>
    <s v="23_115-120"/>
    <s v="11_110-120"/>
    <s v="08_80&gt;"/>
    <x v="0"/>
    <s v="Q1`21"/>
    <n v="586985"/>
    <n v="7900"/>
    <m/>
    <x v="0"/>
  </r>
  <r>
    <n v="100"/>
    <x v="5"/>
    <x v="307"/>
    <s v="Light (13&quot;-14&quot;)"/>
    <x v="1"/>
    <s v="Intel"/>
    <s v="Whiskey Lake"/>
    <s v="Int"/>
    <n v="14"/>
    <s v="1920x1080/2560x1440"/>
    <m/>
    <s v="Standard"/>
    <n v="144077"/>
    <s v="28_140-145"/>
    <s v="14_140-150"/>
    <s v="08_80&gt;"/>
    <x v="0"/>
    <s v="Q1`21"/>
    <n v="14407700"/>
    <n v="193913"/>
    <m/>
    <x v="0"/>
  </r>
  <r>
    <n v="97"/>
    <x v="5"/>
    <x v="308"/>
    <s v="Light (13&quot;-14&quot;)"/>
    <x v="1"/>
    <s v="Intel"/>
    <s v="Comet Lake"/>
    <s v="Int"/>
    <n v="14"/>
    <s v="1920x1080/3840x2160"/>
    <s v="Touch"/>
    <s v="Standard"/>
    <n v="153978"/>
    <s v="30_150-155"/>
    <s v="15_150-160"/>
    <s v="08_80&gt;"/>
    <x v="0"/>
    <s v="Q1`21"/>
    <n v="14935866"/>
    <n v="201021"/>
    <m/>
    <x v="0"/>
  </r>
  <r>
    <n v="1"/>
    <x v="5"/>
    <x v="309"/>
    <s v="Full Size GM (15&quot;&gt; Gamer GPU)"/>
    <x v="1"/>
    <s v="Intel"/>
    <s v="Coffee Lake"/>
    <s v="GTX1650"/>
    <n v="15"/>
    <s v="1920x1080"/>
    <m/>
    <s v="Standard"/>
    <n v="163870"/>
    <s v="32_160-165"/>
    <s v="16_160-170"/>
    <s v="08_80&gt;"/>
    <x v="0"/>
    <s v="Q1`21"/>
    <n v="163870"/>
    <n v="2206"/>
    <m/>
    <x v="0"/>
  </r>
  <r>
    <n v="7"/>
    <x v="5"/>
    <x v="310"/>
    <s v="Full Size GM (15&quot;&gt; Gamer GPU)"/>
    <x v="1"/>
    <s v="Intel"/>
    <s v="Comet Lake-H"/>
    <s v="GTX1650"/>
    <n v="15"/>
    <s v="1920x1080/3840x2160"/>
    <m/>
    <s v="Standard"/>
    <n v="199299"/>
    <s v="39_195-200"/>
    <s v="19_190-200"/>
    <s v="08_80&gt;"/>
    <x v="0"/>
    <s v="Q1`21"/>
    <n v="1395093"/>
    <n v="18776"/>
    <m/>
    <x v="0"/>
  </r>
  <r>
    <n v="12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0"/>
    <s v="Q1`21"/>
    <n v="3959880"/>
    <n v="53296"/>
    <m/>
    <x v="0"/>
  </r>
  <r>
    <n v="19"/>
    <x v="5"/>
    <x v="312"/>
    <s v="Light (13&quot;-14&quot;)"/>
    <x v="1"/>
    <s v="Intel"/>
    <s v="Whiskey Lake"/>
    <s v="Int"/>
    <n v="13"/>
    <s v="3000x2000"/>
    <s v="Touch"/>
    <s v="Standard"/>
    <n v="140610"/>
    <s v="28_140-145"/>
    <s v="14_140-150"/>
    <s v="08_80&gt;"/>
    <x v="0"/>
    <s v="Q1`21"/>
    <n v="2671590"/>
    <n v="35957"/>
    <m/>
    <x v="0"/>
  </r>
  <r>
    <n v="11"/>
    <x v="5"/>
    <x v="313"/>
    <s v="Light (13&quot;-14&quot;)"/>
    <x v="1"/>
    <s v="Intel"/>
    <s v="Whiskey Lake"/>
    <s v="Int"/>
    <n v="14"/>
    <s v="3840x2160/2560x1440"/>
    <s v="Touch"/>
    <s v="Standard"/>
    <n v="163160"/>
    <s v="32_160-165"/>
    <s v="16_160-170"/>
    <s v="08_80&gt;"/>
    <x v="0"/>
    <s v="Q1`21"/>
    <n v="1794760"/>
    <n v="24156"/>
    <m/>
    <x v="0"/>
  </r>
  <r>
    <n v="193"/>
    <x v="5"/>
    <x v="314"/>
    <s v="Light (13&quot;-14&quot;)"/>
    <x v="1"/>
    <s v="Intel"/>
    <s v="Comet Lake"/>
    <s v="Int"/>
    <n v="14"/>
    <s v="3840x2160/2560x1440"/>
    <s v="Touch"/>
    <s v="Standard"/>
    <n v="156011"/>
    <s v="31_155-160"/>
    <s v="15_150-160"/>
    <s v="08_80&gt;"/>
    <x v="0"/>
    <s v="Q1`21"/>
    <n v="30110123"/>
    <n v="405251"/>
    <m/>
    <x v="0"/>
  </r>
  <r>
    <n v="16"/>
    <x v="5"/>
    <x v="315"/>
    <s v="Light (13&quot;-14&quot;)"/>
    <x v="1"/>
    <s v="AMD"/>
    <s v="Renior"/>
    <s v="Int"/>
    <n v="13"/>
    <s v="1920x1080"/>
    <m/>
    <s v="Standard"/>
    <n v="113648"/>
    <s v="22_110-115"/>
    <s v="11_110-120"/>
    <s v="08_80&gt;"/>
    <x v="0"/>
    <s v="Q1`21"/>
    <n v="1818368"/>
    <n v="24473"/>
    <m/>
    <x v="0"/>
  </r>
  <r>
    <n v="196"/>
    <x v="5"/>
    <x v="316"/>
    <s v="Light (13&quot;-14&quot;)"/>
    <x v="1"/>
    <s v="Intel"/>
    <s v="Comet Lake"/>
    <s v="Int"/>
    <n v="13"/>
    <s v="1920x1080"/>
    <m/>
    <s v="Standard"/>
    <n v="113713"/>
    <s v="22_110-115"/>
    <s v="11_110-120"/>
    <s v="08_80&gt;"/>
    <x v="0"/>
    <s v="Q1`21"/>
    <n v="22287748"/>
    <n v="299970"/>
    <m/>
    <x v="0"/>
  </r>
  <r>
    <n v="13"/>
    <x v="5"/>
    <x v="317"/>
    <s v="Light (13&quot;-14&quot;)"/>
    <x v="1"/>
    <s v="Intel"/>
    <s v="Comet Lake"/>
    <s v="Int"/>
    <n v="13"/>
    <s v="1920x1080"/>
    <s v="Touch"/>
    <s v="Standard"/>
    <n v="113088"/>
    <s v="22_110-115"/>
    <s v="11_110-120"/>
    <s v="08_80&gt;"/>
    <x v="0"/>
    <s v="Q1`21"/>
    <n v="1470144"/>
    <n v="19787"/>
    <m/>
    <x v="0"/>
  </r>
  <r>
    <n v="4"/>
    <x v="5"/>
    <x v="318"/>
    <s v="Light (13&quot;-14&quot;)"/>
    <x v="1"/>
    <s v="Intel"/>
    <s v="Whiskey Lake"/>
    <s v="Int"/>
    <n v="13"/>
    <s v="1920x1080"/>
    <m/>
    <s v="Standard"/>
    <n v="107490"/>
    <s v="21_105-110"/>
    <s v="10_100-110"/>
    <s v="08_80&gt;"/>
    <x v="0"/>
    <s v="Q1`21"/>
    <n v="429960"/>
    <n v="5787"/>
    <m/>
    <x v="0"/>
  </r>
  <r>
    <n v="2"/>
    <x v="5"/>
    <x v="319"/>
    <s v="Light (13&quot;-14&quot;)"/>
    <x v="1"/>
    <s v="Intel"/>
    <s v="Whiskey Lake"/>
    <s v="Int"/>
    <n v="13"/>
    <s v="1920x1080"/>
    <s v="Touch"/>
    <s v="Standard"/>
    <n v="101525"/>
    <s v="20_100-105"/>
    <s v="10_100-110"/>
    <s v="08_80&gt;"/>
    <x v="0"/>
    <s v="Q1`21"/>
    <n v="203050"/>
    <n v="2733"/>
    <m/>
    <x v="0"/>
  </r>
  <r>
    <n v="468"/>
    <x v="5"/>
    <x v="320"/>
    <s v="Full Size LE (15&quot;&gt;, Int GPU)"/>
    <x v="1"/>
    <s v="Intel"/>
    <s v="Kaby Lake"/>
    <s v="Int"/>
    <n v="15"/>
    <s v="1920x1080"/>
    <m/>
    <s v="Standard"/>
    <n v="52332"/>
    <s v="10_50-55"/>
    <s v="5_50-60"/>
    <s v="05_50-60"/>
    <x v="0"/>
    <s v="Q1`21"/>
    <n v="24491376"/>
    <n v="329628"/>
    <m/>
    <x v="0"/>
  </r>
  <r>
    <n v="2"/>
    <x v="5"/>
    <x v="321"/>
    <s v="Full Size LE (15&quot;&gt;, Int GPU)"/>
    <x v="1"/>
    <s v="AMD"/>
    <s v="Stoney Ridge"/>
    <s v="Int"/>
    <n v="15"/>
    <s v="1920x1080"/>
    <m/>
    <s v="Standard"/>
    <n v="38592"/>
    <s v="7_35-40"/>
    <s v="3_30-40"/>
    <s v="03_30-40"/>
    <x v="0"/>
    <s v="Q1`21"/>
    <n v="77184"/>
    <n v="1039"/>
    <m/>
    <x v="0"/>
  </r>
  <r>
    <n v="1"/>
    <x v="5"/>
    <x v="322"/>
    <s v="Light (13&quot;-14&quot;)"/>
    <x v="1"/>
    <s v="AMD"/>
    <s v="Picasso"/>
    <s v="Int"/>
    <n v="14"/>
    <s v="1920x1080"/>
    <m/>
    <s v="Standard"/>
    <n v="48123"/>
    <s v="9_45-50"/>
    <s v="4_40-50"/>
    <s v="04_40-50"/>
    <x v="0"/>
    <s v="Q1`21"/>
    <n v="48123"/>
    <n v="648"/>
    <m/>
    <x v="0"/>
  </r>
  <r>
    <n v="52"/>
    <x v="5"/>
    <x v="323"/>
    <s v="Light (13&quot;-14&quot;)"/>
    <x v="1"/>
    <s v="Intel"/>
    <s v="Ice Lake"/>
    <s v="Int"/>
    <n v="14"/>
    <s v="1920x1080"/>
    <m/>
    <s v="Standard"/>
    <n v="55297"/>
    <s v="11_55-60"/>
    <s v="5_50-60"/>
    <s v="05_50-60"/>
    <x v="0"/>
    <s v="Q1`21"/>
    <n v="2875444"/>
    <n v="38700"/>
    <m/>
    <x v="0"/>
  </r>
  <r>
    <n v="643"/>
    <x v="5"/>
    <x v="324"/>
    <s v="Full Size LE (15&quot;&gt;, Int GPU)"/>
    <x v="1"/>
    <s v="AMD"/>
    <s v="Picasso"/>
    <s v="Int"/>
    <n v="15"/>
    <s v="1920x1080"/>
    <m/>
    <s v="Standard"/>
    <n v="55629"/>
    <s v="11_55-60"/>
    <s v="5_50-60"/>
    <s v="05_50-60"/>
    <x v="0"/>
    <s v="Q1`21"/>
    <n v="35769447"/>
    <n v="481419"/>
    <m/>
    <x v="0"/>
  </r>
  <r>
    <n v="246"/>
    <x v="5"/>
    <x v="325"/>
    <s v="Full Size LE (15&quot;&gt;, Int GPU)"/>
    <x v="1"/>
    <s v="AMD"/>
    <s v="Picasso"/>
    <s v="Int"/>
    <n v="15"/>
    <s v="1920x1080"/>
    <m/>
    <s v="Standard"/>
    <n v="46817"/>
    <s v="9_45-50"/>
    <s v="4_40-50"/>
    <s v="04_40-50"/>
    <x v="0"/>
    <s v="Q1`21"/>
    <n v="11516982"/>
    <n v="155006"/>
    <m/>
    <x v="0"/>
  </r>
  <r>
    <n v="138"/>
    <x v="5"/>
    <x v="326"/>
    <s v="Full Size LE (15&quot;&gt;, Int GPU)"/>
    <x v="1"/>
    <s v="Intel"/>
    <s v="Ice Lake"/>
    <s v="Int"/>
    <n v="15"/>
    <s v="1920x1080"/>
    <m/>
    <s v="Standard"/>
    <n v="58542"/>
    <s v="11_55-60"/>
    <s v="5_50-60"/>
    <s v="05_50-60"/>
    <x v="0"/>
    <s v="Q1`21"/>
    <n v="8078796"/>
    <n v="108732"/>
    <m/>
    <x v="0"/>
  </r>
  <r>
    <n v="27"/>
    <x v="5"/>
    <x v="327"/>
    <s v="Full Size MS (15&quot;&gt;, Mainstream Ex. GPU)"/>
    <x v="1"/>
    <s v="Intel"/>
    <s v="Ice Lake"/>
    <s v="Int/MX330"/>
    <n v="17"/>
    <s v="1920x1080"/>
    <m/>
    <s v="Standard"/>
    <n v="86979"/>
    <s v="17_85-90"/>
    <s v="8_80-90"/>
    <s v="08_80&gt;"/>
    <x v="0"/>
    <s v="Q1`21"/>
    <n v="2348433"/>
    <n v="31607"/>
    <m/>
    <x v="0"/>
  </r>
  <r>
    <n v="2"/>
    <x v="5"/>
    <x v="328"/>
    <s v="Full Size LE (15&quot;&gt;, Int GPU)"/>
    <x v="1"/>
    <s v="Intel"/>
    <s v="Whiskey Lake"/>
    <s v="Int"/>
    <n v="17"/>
    <s v="1920x1080"/>
    <m/>
    <s v="Standard"/>
    <n v="87438"/>
    <s v="17_85-90"/>
    <s v="8_80-90"/>
    <s v="08_80&gt;"/>
    <x v="0"/>
    <s v="Q1`21"/>
    <n v="174876"/>
    <n v="2354"/>
    <m/>
    <x v="0"/>
  </r>
  <r>
    <n v="105"/>
    <x v="5"/>
    <x v="329"/>
    <s v="Mini (&lt;12&quot;)"/>
    <x v="0"/>
    <s v="Intel"/>
    <s v="Apollo Lake"/>
    <s v="Int"/>
    <n v="11"/>
    <s v="1366x768"/>
    <s v="Touch"/>
    <s v="Budget"/>
    <n v="38980"/>
    <s v="7_35-40"/>
    <s v="3_30-40"/>
    <s v="03_30-40"/>
    <x v="0"/>
    <s v="Q1`21"/>
    <n v="4092900"/>
    <n v="55086"/>
    <m/>
    <x v="0"/>
  </r>
  <r>
    <n v="2"/>
    <x v="5"/>
    <x v="330"/>
    <s v="Light (13&quot;-14&quot;)"/>
    <x v="0"/>
    <s v="Intel"/>
    <s v="Kaby Lake Refresh"/>
    <s v="Int"/>
    <n v="14"/>
    <s v="1920x1080"/>
    <s v="Touch"/>
    <s v="Standard"/>
    <n v="39790"/>
    <s v="7_35-40"/>
    <s v="3_30-40"/>
    <s v="03_30-40"/>
    <x v="0"/>
    <s v="Q1`21"/>
    <n v="79580"/>
    <n v="1071"/>
    <m/>
    <x v="0"/>
  </r>
  <r>
    <n v="61"/>
    <x v="5"/>
    <x v="331"/>
    <s v="Light (13&quot;-14&quot;)"/>
    <x v="0"/>
    <s v="Intel"/>
    <s v="Tiger Lake"/>
    <s v="Int"/>
    <n v="14"/>
    <s v="1920x1080"/>
    <s v="Touch"/>
    <s v="Standard"/>
    <n v="119088"/>
    <s v="23_115-120"/>
    <s v="11_110-120"/>
    <s v="08_80&gt;"/>
    <x v="0"/>
    <s v="Q1`21"/>
    <n v="7264368"/>
    <n v="97771"/>
    <m/>
    <x v="0"/>
  </r>
  <r>
    <n v="16"/>
    <x v="5"/>
    <x v="332"/>
    <s v="Full Size LE (15&quot;&gt;, Int GPU)"/>
    <x v="0"/>
    <s v="Intel"/>
    <s v="Tiger Lake"/>
    <s v="Int"/>
    <n v="15"/>
    <s v="1920x1080"/>
    <s v="Touch"/>
    <s v="Standard"/>
    <n v="106780"/>
    <s v="21_105-110"/>
    <s v="10_100-110"/>
    <s v="08_80&gt;"/>
    <x v="0"/>
    <s v="Q1`21"/>
    <n v="1708480"/>
    <n v="22994"/>
    <m/>
    <x v="0"/>
  </r>
  <r>
    <n v="11"/>
    <x v="5"/>
    <x v="333"/>
    <s v="Light (13&quot;-14&quot;)"/>
    <x v="0"/>
    <s v="Intel"/>
    <s v="Tiger Lake"/>
    <s v="Int"/>
    <n v="14"/>
    <s v="3840x2160"/>
    <s v="Touch"/>
    <s v="Standard"/>
    <n v="193200"/>
    <s v="38_190-195"/>
    <s v="19_190-200"/>
    <s v="08_80&gt;"/>
    <x v="0"/>
    <s v="Q1`21"/>
    <n v="2125200"/>
    <n v="28603"/>
    <m/>
    <x v="0"/>
  </r>
  <r>
    <n v="10"/>
    <x v="5"/>
    <x v="334"/>
    <s v="Full Size GM (15&quot;&gt; Gamer GPU)"/>
    <x v="0"/>
    <s v="Intel"/>
    <s v="Comet Lake-H"/>
    <s v="GTX1650"/>
    <n v="15"/>
    <s v="1920x1080"/>
    <s v="Touch"/>
    <s v="Standard"/>
    <n v="126999"/>
    <s v="25_125-130"/>
    <s v="12_120-130"/>
    <s v="08_80&gt;"/>
    <x v="0"/>
    <s v="Q1`21"/>
    <n v="1269990"/>
    <n v="17093"/>
    <m/>
    <x v="0"/>
  </r>
  <r>
    <n v="2"/>
    <x v="5"/>
    <x v="335"/>
    <s v="Light (13&quot;-14&quot;)"/>
    <x v="0"/>
    <s v="Intel"/>
    <s v="Ice Lake"/>
    <s v="Int"/>
    <n v="14"/>
    <s v="1920x1080"/>
    <s v="Touch"/>
    <s v="Standard"/>
    <n v="70490"/>
    <s v="14_70-75"/>
    <s v="7_70-80"/>
    <s v="07_70-80"/>
    <x v="0"/>
    <s v="Q1`21"/>
    <n v="140980"/>
    <n v="1897"/>
    <m/>
    <x v="0"/>
  </r>
  <r>
    <n v="2"/>
    <x v="5"/>
    <x v="336"/>
    <s v="Full Size GM (15&quot;&gt; Gamer GPU)"/>
    <x v="0"/>
    <s v="Intel"/>
    <s v="Coffee Lake"/>
    <s v="GTX1650"/>
    <n v="15"/>
    <s v="1920x1080"/>
    <s v="Touch"/>
    <s v="Standard"/>
    <n v="151885"/>
    <s v="30_150-155"/>
    <s v="15_150-160"/>
    <s v="08_80&gt;"/>
    <x v="0"/>
    <s v="Q1`21"/>
    <n v="303770"/>
    <n v="4088"/>
    <m/>
    <x v="0"/>
  </r>
  <r>
    <n v="155"/>
    <x v="5"/>
    <x v="337"/>
    <s v="Light (13&quot;-14&quot;)"/>
    <x v="0"/>
    <s v="AMD"/>
    <s v="Renior"/>
    <s v="Int"/>
    <n v="14"/>
    <s v="1920x1080"/>
    <s v="Touch"/>
    <s v="Standard"/>
    <n v="91950"/>
    <s v="18_90-95"/>
    <s v="9_90-100"/>
    <s v="08_80&gt;"/>
    <x v="0"/>
    <s v="Q1`21"/>
    <n v="14252250"/>
    <n v="191820"/>
    <m/>
    <x v="0"/>
  </r>
  <r>
    <n v="78"/>
    <x v="5"/>
    <x v="338"/>
    <s v="Light (13&quot;-14&quot;)"/>
    <x v="0"/>
    <s v="Intel"/>
    <s v="Ice Lake"/>
    <s v="Int"/>
    <n v="14"/>
    <s v="1920x1080"/>
    <s v="Touch"/>
    <s v="Standard"/>
    <n v="100235"/>
    <s v="20_100-105"/>
    <s v="10_100-110"/>
    <s v="08_80&gt;"/>
    <x v="0"/>
    <s v="Q1`21"/>
    <n v="7818330"/>
    <n v="105227"/>
    <m/>
    <x v="0"/>
  </r>
  <r>
    <n v="131"/>
    <x v="5"/>
    <x v="339"/>
    <s v="Light (13&quot;-14&quot;)"/>
    <x v="0"/>
    <s v="Intel"/>
    <s v="Tiger Lake"/>
    <s v="Int"/>
    <n v="14"/>
    <s v="1920x1080"/>
    <s v="Touch"/>
    <s v="Standard"/>
    <n v="103134"/>
    <s v="20_100-105"/>
    <s v="10_100-110"/>
    <s v="08_80&gt;"/>
    <x v="0"/>
    <s v="Q1`21"/>
    <n v="13510554"/>
    <n v="181838"/>
    <m/>
    <x v="0"/>
  </r>
  <r>
    <n v="74"/>
    <x v="5"/>
    <x v="340"/>
    <s v="Full Size LE (15&quot;&gt;, Int GPU)"/>
    <x v="0"/>
    <s v="Intel"/>
    <s v="Ice Lake"/>
    <s v="Int"/>
    <n v="15"/>
    <s v="1920x1080"/>
    <s v="Touch"/>
    <s v="Standard"/>
    <n v="72683"/>
    <s v="14_70-75"/>
    <s v="7_70-80"/>
    <s v="07_70-80"/>
    <x v="0"/>
    <s v="Q1`21"/>
    <n v="5378542"/>
    <n v="72390"/>
    <m/>
    <x v="0"/>
  </r>
  <r>
    <n v="10"/>
    <x v="5"/>
    <x v="341"/>
    <s v="Light (13&quot;-14&quot;)"/>
    <x v="0"/>
    <s v="Intel"/>
    <s v="Tiger Lake"/>
    <s v="Int"/>
    <n v="14"/>
    <s v="1920x1080/3840x2160"/>
    <s v="Touch"/>
    <s v="Standard"/>
    <n v="224598"/>
    <s v="44_220-225"/>
    <s v="22_220-230"/>
    <s v="08_80&gt;"/>
    <x v="0"/>
    <s v="Q1`21"/>
    <n v="2245980"/>
    <n v="30229"/>
    <m/>
    <x v="0"/>
  </r>
  <r>
    <n v="15"/>
    <x v="6"/>
    <x v="342"/>
    <s v="Full Size GM (15&quot;&gt; Gamer GPU)"/>
    <x v="0"/>
    <s v="AMD"/>
    <s v="Renior"/>
    <s v="RX 5600"/>
    <n v="15"/>
    <s v="1920x1080"/>
    <m/>
    <s v="Standard"/>
    <n v="104612"/>
    <s v="20_100-105"/>
    <s v="10_100-110"/>
    <s v="08_80&gt;"/>
    <x v="0"/>
    <s v="Q1`21"/>
    <n v="1569180"/>
    <n v="21120"/>
    <m/>
    <x v="0"/>
  </r>
  <r>
    <n v="47"/>
    <x v="6"/>
    <x v="343"/>
    <s v="Full Size GM (15&quot;&gt; Gamer GPU)"/>
    <x v="0"/>
    <s v="AMD"/>
    <s v="Renior"/>
    <s v="RX 5500"/>
    <n v="15"/>
    <s v="3840x2160"/>
    <m/>
    <s v="Standard"/>
    <n v="83429"/>
    <s v="16_80-85"/>
    <s v="8_80-90"/>
    <s v="08_80&gt;"/>
    <x v="0"/>
    <s v="Q1`21"/>
    <n v="3921163"/>
    <n v="52775"/>
    <m/>
    <x v="0"/>
  </r>
  <r>
    <n v="33"/>
    <x v="6"/>
    <x v="344"/>
    <s v="Full Size GM (15&quot;&gt; Gamer GPU)"/>
    <x v="0"/>
    <s v="Intel"/>
    <s v="Comet Lake-H"/>
    <s v="RTX2070/RTX2080"/>
    <n v="15"/>
    <s v="1920x1080"/>
    <m/>
    <s v="Standard"/>
    <n v="190790"/>
    <s v="38_190-195"/>
    <s v="19_190-200"/>
    <s v="08_80&gt;"/>
    <x v="0"/>
    <s v="Q1`21"/>
    <n v="6296070"/>
    <n v="84738"/>
    <m/>
    <x v="0"/>
  </r>
  <r>
    <n v="27"/>
    <x v="6"/>
    <x v="345"/>
    <s v="Full Size GM (15&quot;&gt; Gamer GPU)"/>
    <x v="0"/>
    <s v="Intel"/>
    <s v="Comet Lake-H"/>
    <s v="GTX1660/RTX2060"/>
    <n v="15"/>
    <s v="1920x1080"/>
    <m/>
    <s v="Standard"/>
    <n v="126990"/>
    <s v="25_125-130"/>
    <s v="12_120-130"/>
    <s v="08_80&gt;"/>
    <x v="0"/>
    <s v="Q1`21"/>
    <n v="3428730"/>
    <n v="46147"/>
    <m/>
    <x v="0"/>
  </r>
  <r>
    <n v="10"/>
    <x v="6"/>
    <x v="346"/>
    <s v="Full Size GM (15&quot;&gt; Gamer GPU)"/>
    <x v="0"/>
    <s v="Intel"/>
    <s v="Comet Lake-H"/>
    <s v="RTX2070/RTX2080"/>
    <n v="17"/>
    <s v="1920x1080/3840x2160"/>
    <m/>
    <s v="Standard"/>
    <n v="219151"/>
    <s v="43_215-220"/>
    <s v="21_210-220"/>
    <s v="08_80&gt;"/>
    <x v="0"/>
    <s v="Q1`21"/>
    <n v="2191510"/>
    <n v="29495"/>
    <m/>
    <x v="0"/>
  </r>
  <r>
    <n v="23"/>
    <x v="6"/>
    <x v="347"/>
    <s v="Full Size GM (15&quot;&gt; Gamer GPU)"/>
    <x v="0"/>
    <s v="Intel"/>
    <s v="Comet Lake-H"/>
    <s v="GTX1660/RTX2060/RTX2070"/>
    <n v="17"/>
    <s v="1920x1080/3840x2160"/>
    <m/>
    <s v="Standard"/>
    <n v="126434"/>
    <s v="25_125-130"/>
    <s v="12_120-130"/>
    <s v="08_80&gt;"/>
    <x v="0"/>
    <s v="Q1`21"/>
    <n v="2907982"/>
    <n v="39138"/>
    <m/>
    <x v="0"/>
  </r>
  <r>
    <n v="62"/>
    <x v="6"/>
    <x v="348"/>
    <s v="Light (13&quot;-14&quot;)"/>
    <x v="0"/>
    <s v="Intel"/>
    <s v="Comet Lake"/>
    <s v="Int"/>
    <n v="14"/>
    <s v="1920x1080"/>
    <m/>
    <s v="Standard"/>
    <n v="64611"/>
    <s v="12_60-65"/>
    <s v="6_60-70"/>
    <s v="06_60-70"/>
    <x v="0"/>
    <s v="Q1`21"/>
    <n v="4005882"/>
    <n v="53915"/>
    <m/>
    <x v="0"/>
  </r>
  <r>
    <n v="33"/>
    <x v="6"/>
    <x v="349"/>
    <s v="Light (13&quot;-14&quot;)"/>
    <x v="0"/>
    <s v="Intel"/>
    <s v="Comet Lake"/>
    <s v="Int"/>
    <n v="14"/>
    <s v="1920x1080"/>
    <m/>
    <s v="Standard"/>
    <n v="75558"/>
    <s v="15_75-80"/>
    <s v="7_70-80"/>
    <s v="07_70-80"/>
    <x v="0"/>
    <s v="Q1`21"/>
    <n v="2493414"/>
    <n v="33559"/>
    <m/>
    <x v="0"/>
  </r>
  <r>
    <n v="60"/>
    <x v="6"/>
    <x v="350"/>
    <s v="Light (13&quot;-14&quot;)"/>
    <x v="0"/>
    <s v="AMD"/>
    <s v="Renior"/>
    <s v="Int"/>
    <n v="14"/>
    <s v="1920x1080"/>
    <m/>
    <s v="Standard"/>
    <n v="56253"/>
    <s v="11_55-60"/>
    <s v="5_50-60"/>
    <s v="05_50-60"/>
    <x v="0"/>
    <s v="Q1`21"/>
    <n v="3375180"/>
    <n v="45426"/>
    <m/>
    <x v="0"/>
  </r>
  <r>
    <n v="35"/>
    <x v="6"/>
    <x v="351"/>
    <s v="Full Size MS (15&quot;&gt;, Mainstream Ex. GPU)"/>
    <x v="0"/>
    <s v="Intel"/>
    <s v="Tiger Lake"/>
    <s v="MX450"/>
    <n v="15"/>
    <s v="1920x1080"/>
    <m/>
    <s v="Standard"/>
    <n v="82077"/>
    <s v="16_80-85"/>
    <s v="8_80-90"/>
    <s v="08_80&gt;"/>
    <x v="0"/>
    <s v="Q1`21"/>
    <n v="2872695"/>
    <n v="38663"/>
    <m/>
    <x v="0"/>
  </r>
  <r>
    <n v="12"/>
    <x v="6"/>
    <x v="352"/>
    <s v="Full Size GM (15&quot;&gt; Gamer GPU)"/>
    <x v="0"/>
    <s v="Intel"/>
    <s v="Comet Lake-H"/>
    <s v="RTX2070/RTX2080"/>
    <n v="15"/>
    <s v="1920x1080"/>
    <m/>
    <s v="Standard"/>
    <n v="191256"/>
    <s v="38_190-195"/>
    <s v="19_190-200"/>
    <s v="08_80&gt;"/>
    <x v="0"/>
    <s v="Q1`21"/>
    <n v="2295072"/>
    <n v="30889"/>
    <m/>
    <x v="0"/>
  </r>
  <r>
    <n v="2"/>
    <x v="6"/>
    <x v="353"/>
    <s v="Full Size GM (15&quot;&gt; Gamer GPU)"/>
    <x v="0"/>
    <s v="Intel"/>
    <s v="Comet Lake-H"/>
    <s v="RTX2070/RTX2080"/>
    <n v="17"/>
    <s v="1920x1080"/>
    <m/>
    <s v="Standard"/>
    <n v="217990"/>
    <s v="43_215-220"/>
    <s v="21_210-220"/>
    <s v="08_80&gt;"/>
    <x v="0"/>
    <s v="Q1`21"/>
    <n v="435980"/>
    <n v="5868"/>
    <m/>
    <x v="0"/>
  </r>
  <r>
    <n v="1002"/>
    <x v="6"/>
    <x v="354"/>
    <s v="Full Size GM (15&quot;&gt; Gamer GPU)"/>
    <x v="0"/>
    <s v="Intel"/>
    <s v="Coffee Lake"/>
    <s v="GTX1050/GTX1050 Ti"/>
    <n v="15"/>
    <s v="1920x1080"/>
    <m/>
    <s v="Standard"/>
    <n v="74632"/>
    <s v="14_70-75"/>
    <s v="7_70-80"/>
    <s v="07_70-80"/>
    <x v="0"/>
    <s v="Q1`21"/>
    <n v="74781264"/>
    <n v="1006477"/>
    <m/>
    <x v="0"/>
  </r>
  <r>
    <n v="1322"/>
    <x v="6"/>
    <x v="355"/>
    <s v="Full Size GM (15&quot;&gt; Gamer GPU)"/>
    <x v="0"/>
    <s v="Intel"/>
    <s v="Coffee Lake"/>
    <s v="RTX2060"/>
    <n v="15"/>
    <s v="1920x1080"/>
    <m/>
    <s v="Standard"/>
    <n v="89551"/>
    <s v="17_85-90"/>
    <s v="8_80-90"/>
    <s v="08_80&gt;"/>
    <x v="0"/>
    <s v="Q1`21"/>
    <n v="118386422"/>
    <n v="1593357"/>
    <m/>
    <x v="0"/>
  </r>
  <r>
    <n v="1328"/>
    <x v="6"/>
    <x v="356"/>
    <s v="Full Size GM (15&quot;&gt; Gamer GPU)"/>
    <x v="0"/>
    <s v="Intel"/>
    <s v="Coffee Lake"/>
    <s v="GTX1050"/>
    <n v="17"/>
    <s v="1920x1080"/>
    <m/>
    <s v="Standard"/>
    <n v="79997"/>
    <s v="15_75-80"/>
    <s v="7_70-80"/>
    <s v="07_70-80"/>
    <x v="0"/>
    <s v="Q1`21"/>
    <n v="106236016"/>
    <n v="1429825"/>
    <m/>
    <x v="0"/>
  </r>
  <r>
    <n v="192"/>
    <x v="6"/>
    <x v="357"/>
    <s v="Full Size GM (15&quot;&gt; Gamer GPU)"/>
    <x v="0"/>
    <s v="Intel"/>
    <s v="Comet Lake-H"/>
    <s v="GTX1650/GTX1660"/>
    <n v="15"/>
    <s v="1920x1080"/>
    <m/>
    <s v="Standard"/>
    <n v="90132"/>
    <s v="18_90-95"/>
    <s v="9_90-100"/>
    <s v="08_80&gt;"/>
    <x v="0"/>
    <s v="Q1`21"/>
    <n v="17305344"/>
    <n v="232912"/>
    <m/>
    <x v="0"/>
  </r>
  <r>
    <n v="30"/>
    <x v="6"/>
    <x v="358"/>
    <s v="Full Size GM (15&quot;&gt; Gamer GPU)"/>
    <x v="0"/>
    <s v="Intel"/>
    <s v="Coffee Lake"/>
    <s v="GTX1650/GTX1660/RTX2060"/>
    <n v="17"/>
    <s v="1920x1080"/>
    <m/>
    <s v="Standard"/>
    <n v="99930"/>
    <s v="19_95-100"/>
    <s v="9_90-100"/>
    <s v="08_80&gt;"/>
    <x v="0"/>
    <s v="Q1`21"/>
    <n v="2997900"/>
    <n v="40349"/>
    <m/>
    <x v="0"/>
  </r>
  <r>
    <n v="164"/>
    <x v="6"/>
    <x v="359"/>
    <s v="Full Size GM (15&quot;&gt; Gamer GPU)"/>
    <x v="0"/>
    <s v="Intel"/>
    <s v="Comet Lake"/>
    <s v="GTX1650/GTX1660"/>
    <n v="17"/>
    <s v="1920x1080"/>
    <m/>
    <s v="Standard"/>
    <n v="92898"/>
    <s v="18_90-95"/>
    <s v="9_90-100"/>
    <s v="08_80&gt;"/>
    <x v="0"/>
    <s v="Q1`21"/>
    <n v="15235272"/>
    <n v="205051"/>
    <m/>
    <x v="0"/>
  </r>
  <r>
    <n v="100"/>
    <x v="6"/>
    <x v="360"/>
    <s v="Full Size GM (15&quot;&gt; Gamer GPU)"/>
    <x v="0"/>
    <s v="Intel"/>
    <s v="Comet Lake-H"/>
    <s v="RTX2070"/>
    <n v="15"/>
    <s v="1920x1080"/>
    <m/>
    <s v="Standard"/>
    <n v="142492"/>
    <s v="28_140-145"/>
    <s v="14_140-150"/>
    <s v="08_80&gt;"/>
    <x v="0"/>
    <s v="Q1`21"/>
    <n v="14249200"/>
    <n v="191779"/>
    <m/>
    <x v="0"/>
  </r>
  <r>
    <n v="20"/>
    <x v="6"/>
    <x v="361"/>
    <s v="Full Size GM (15&quot;&gt; Gamer GPU)"/>
    <x v="0"/>
    <s v="Intel"/>
    <s v="Comet Lake-H"/>
    <s v="RTX2070"/>
    <n v="17"/>
    <s v="1920x1080"/>
    <m/>
    <s v="Standard"/>
    <n v="139892"/>
    <s v="27_135-140"/>
    <s v="13_130-140"/>
    <s v="08_80&gt;"/>
    <x v="0"/>
    <s v="Q1`21"/>
    <n v="2797840"/>
    <n v="37656"/>
    <m/>
    <x v="0"/>
  </r>
  <r>
    <n v="10"/>
    <x v="6"/>
    <x v="362"/>
    <s v="Full Size GM (15&quot;&gt; Gamer GPU)"/>
    <x v="0"/>
    <s v="Intel"/>
    <s v="Comet Lake-H"/>
    <s v="RTX2070"/>
    <n v="15"/>
    <s v="1920x1080"/>
    <m/>
    <s v="Standard"/>
    <n v="231794"/>
    <s v="46_230-235"/>
    <s v="23_230-240"/>
    <s v="08_80&gt;"/>
    <x v="0"/>
    <s v="Q1`21"/>
    <n v="2317940"/>
    <n v="31197"/>
    <m/>
    <x v="0"/>
  </r>
  <r>
    <n v="7"/>
    <x v="6"/>
    <x v="363"/>
    <s v="Full Size GM (15&quot;&gt; Gamer GPU)"/>
    <x v="0"/>
    <s v="Intel"/>
    <s v="Comet Lake-H"/>
    <s v="RTX2070/RTX2080"/>
    <n v="17"/>
    <s v="1920x1080"/>
    <m/>
    <s v="Standard"/>
    <n v="217990"/>
    <s v="43_215-220"/>
    <s v="21_210-220"/>
    <s v="08_80&gt;"/>
    <x v="0"/>
    <s v="Q1`21"/>
    <n v="1525930"/>
    <n v="20537"/>
    <m/>
    <x v="0"/>
  </r>
  <r>
    <n v="3"/>
    <x v="6"/>
    <x v="364"/>
    <s v="Prof. Workstation (Prof. GPU)"/>
    <x v="0"/>
    <s v="Intel"/>
    <s v="Comet Lake-H"/>
    <s v="Quadro T1000/RTX3000"/>
    <n v="17"/>
    <s v="1920x1080"/>
    <m/>
    <s v="Standard"/>
    <n v="253400"/>
    <s v="50_250-255"/>
    <s v="25_250-260"/>
    <s v="08_80&gt;"/>
    <x v="0"/>
    <s v="Q1`21"/>
    <n v="760200"/>
    <n v="10231"/>
    <m/>
    <x v="0"/>
  </r>
  <r>
    <n v="3"/>
    <x v="6"/>
    <x v="365"/>
    <s v="Light (13&quot;-14&quot;)"/>
    <x v="0"/>
    <s v="Intel"/>
    <s v="Comet Lake"/>
    <s v="MX330"/>
    <n v="14"/>
    <s v="1920x1080"/>
    <m/>
    <s v="Standard"/>
    <n v="123993"/>
    <s v="24_120-125"/>
    <s v="12_120-130"/>
    <s v="08_80&gt;"/>
    <x v="0"/>
    <s v="Q1`21"/>
    <n v="371979"/>
    <n v="5006"/>
    <m/>
    <x v="0"/>
  </r>
  <r>
    <n v="50"/>
    <x v="6"/>
    <x v="366"/>
    <s v="Light (13&quot;-14&quot;)"/>
    <x v="0"/>
    <s v="Intel"/>
    <s v="Comet Lake"/>
    <s v="GTX1650"/>
    <n v="14"/>
    <s v="1920x1080"/>
    <m/>
    <s v="Standard"/>
    <n v="97660"/>
    <s v="19_95-100"/>
    <s v="9_90-100"/>
    <s v="08_80&gt;"/>
    <x v="0"/>
    <s v="Q1`21"/>
    <n v="4883000"/>
    <n v="65720"/>
    <m/>
    <x v="0"/>
  </r>
  <r>
    <n v="33"/>
    <x v="6"/>
    <x v="367"/>
    <s v="Light (13&quot;-14&quot;)"/>
    <x v="0"/>
    <s v="Intel"/>
    <s v="Tiger Lake"/>
    <s v="GTX1650"/>
    <n v="14"/>
    <s v="1920x1080"/>
    <m/>
    <s v="Standard"/>
    <n v="129014"/>
    <s v="25_125-130"/>
    <s v="12_120-130"/>
    <s v="08_80&gt;"/>
    <x v="0"/>
    <s v="Q1`21"/>
    <n v="4257462"/>
    <n v="57301"/>
    <m/>
    <x v="0"/>
  </r>
  <r>
    <n v="10"/>
    <x v="6"/>
    <x v="368"/>
    <s v="Full Size GM (15&quot;&gt; Gamer GPU)"/>
    <x v="0"/>
    <s v="Intel"/>
    <s v="Comet Lake"/>
    <s v="GTX1650"/>
    <n v="15"/>
    <s v="1920x1080"/>
    <m/>
    <s v="Standard"/>
    <n v="106243"/>
    <s v="21_105-110"/>
    <s v="10_100-110"/>
    <s v="08_80&gt;"/>
    <x v="0"/>
    <s v="Q1`21"/>
    <n v="1062430"/>
    <n v="14299"/>
    <m/>
    <x v="0"/>
  </r>
  <r>
    <n v="47"/>
    <x v="6"/>
    <x v="369"/>
    <s v="Full Size GM (15&quot;&gt; Gamer GPU)"/>
    <x v="0"/>
    <s v="Intel"/>
    <s v="Tiger Lake"/>
    <s v="GTX1650"/>
    <n v="15"/>
    <s v="1920x1080"/>
    <m/>
    <s v="Standard"/>
    <n v="136500"/>
    <s v="27_135-140"/>
    <s v="13_130-140"/>
    <s v="08_80&gt;"/>
    <x v="0"/>
    <s v="Q1`21"/>
    <n v="6415500"/>
    <n v="86346"/>
    <m/>
    <x v="0"/>
  </r>
  <r>
    <n v="20"/>
    <x v="6"/>
    <x v="370"/>
    <s v="Full Size GM (15&quot;&gt; Gamer GPU)"/>
    <x v="0"/>
    <s v="Intel"/>
    <s v="Tiger Lake"/>
    <s v="RTX2060"/>
    <n v="15"/>
    <s v="1920x1080"/>
    <m/>
    <s v="Standard"/>
    <n v="123316"/>
    <s v="24_120-125"/>
    <s v="12_120-130"/>
    <s v="08_80&gt;"/>
    <x v="0"/>
    <s v="Q1`21"/>
    <n v="2466320"/>
    <n v="33194"/>
    <m/>
    <x v="0"/>
  </r>
  <r>
    <n v="8"/>
    <x v="6"/>
    <x v="371"/>
    <s v="Light (13&quot;-14&quot;)"/>
    <x v="0"/>
    <s v="Intel"/>
    <s v="Tiger Lake"/>
    <s v="GTX1650"/>
    <n v="14"/>
    <s v="1920x1080"/>
    <s v="Touch"/>
    <s v="Standard"/>
    <n v="135016"/>
    <s v="27_135-140"/>
    <s v="13_130-140"/>
    <s v="08_80&gt;"/>
    <x v="0"/>
    <s v="Q1`21"/>
    <n v="1080128"/>
    <n v="14537"/>
    <m/>
    <x v="0"/>
  </r>
  <r>
    <n v="12"/>
    <x v="6"/>
    <x v="372"/>
    <s v="Full Size GM (15&quot;&gt; Gamer GPU)"/>
    <x v="0"/>
    <s v="Intel"/>
    <s v="Tiger Lake"/>
    <s v="GTX1650"/>
    <n v="15"/>
    <s v="1920x1080"/>
    <s v="Touch"/>
    <s v="Standard"/>
    <n v="134696"/>
    <s v="26_130-135"/>
    <s v="13_130-140"/>
    <s v="08_80&gt;"/>
    <x v="0"/>
    <s v="Q1`21"/>
    <n v="1616352"/>
    <n v="21754"/>
    <m/>
    <x v="0"/>
  </r>
  <r>
    <n v="18"/>
    <x v="7"/>
    <x v="373"/>
    <s v="Light (13&quot;-14&quot;)"/>
    <x v="0"/>
    <s v="AMD"/>
    <s v="Picasso"/>
    <s v="Int"/>
    <n v="13"/>
    <s v="2160x1440"/>
    <m/>
    <s v="Standard"/>
    <n v="64529"/>
    <s v="12_60-65"/>
    <s v="6_60-70"/>
    <s v="06_60-70"/>
    <x v="0"/>
    <s v="Q1`21"/>
    <n v="1161522"/>
    <n v="15633"/>
    <m/>
    <x v="0"/>
  </r>
  <r>
    <n v="10"/>
    <x v="7"/>
    <x v="374"/>
    <s v="Light (13&quot;-14&quot;)"/>
    <x v="0"/>
    <s v="AMD"/>
    <s v="Renior"/>
    <s v="Int"/>
    <n v="14"/>
    <s v="1920x1080"/>
    <m/>
    <s v="Standard"/>
    <n v="59400"/>
    <s v="11_55-60"/>
    <s v="5_50-60"/>
    <s v="05_50-60"/>
    <x v="0"/>
    <s v="Q1`21"/>
    <n v="594000"/>
    <n v="7995"/>
    <m/>
    <x v="0"/>
  </r>
  <r>
    <n v="87"/>
    <x v="7"/>
    <x v="375"/>
    <s v="Light (13&quot;-14&quot;)"/>
    <x v="0"/>
    <s v="AMD"/>
    <s v="Picasso"/>
    <s v="Int"/>
    <n v="14"/>
    <s v="1920x1080"/>
    <m/>
    <s v="Standard"/>
    <n v="54643"/>
    <s v="10_50-55"/>
    <s v="5_50-60"/>
    <s v="05_50-60"/>
    <x v="0"/>
    <s v="Q1`21"/>
    <n v="4753941"/>
    <n v="63983"/>
    <m/>
    <x v="0"/>
  </r>
  <r>
    <n v="6"/>
    <x v="7"/>
    <x v="376"/>
    <s v="Light (13&quot;-14&quot;)"/>
    <x v="0"/>
    <s v="Intel"/>
    <s v="Comet Lake"/>
    <s v="MX250"/>
    <n v="14"/>
    <s v="1920x1080"/>
    <m/>
    <s v="Standard"/>
    <n v="63208"/>
    <s v="12_60-65"/>
    <s v="6_60-70"/>
    <s v="06_60-70"/>
    <x v="0"/>
    <s v="Q1`21"/>
    <n v="379248"/>
    <n v="5104"/>
    <m/>
    <x v="0"/>
  </r>
  <r>
    <n v="257"/>
    <x v="7"/>
    <x v="377"/>
    <s v="Full Size LE (15&quot;&gt;, Int GPU)"/>
    <x v="0"/>
    <s v="AMD"/>
    <s v="Picasso"/>
    <s v="Int"/>
    <n v="15"/>
    <s v="1920x1080"/>
    <m/>
    <s v="Standard"/>
    <n v="56379"/>
    <s v="11_55-60"/>
    <s v="5_50-60"/>
    <s v="05_50-60"/>
    <x v="0"/>
    <s v="Q1`21"/>
    <n v="14489403"/>
    <n v="195012"/>
    <m/>
    <x v="0"/>
  </r>
  <r>
    <n v="29"/>
    <x v="7"/>
    <x v="378"/>
    <s v="Full Size LE (15&quot;&gt;, Int GPU)"/>
    <x v="0"/>
    <s v="AMD"/>
    <s v="Renior"/>
    <s v="Int"/>
    <n v="15"/>
    <s v="1920x1080"/>
    <m/>
    <s v="Standard"/>
    <n v="53404"/>
    <s v="10_50-55"/>
    <s v="5_50-60"/>
    <s v="05_50-60"/>
    <x v="0"/>
    <s v="Q1`21"/>
    <n v="1548716"/>
    <n v="20844"/>
    <m/>
    <x v="0"/>
  </r>
  <r>
    <n v="3"/>
    <x v="7"/>
    <x v="379"/>
    <s v="Light (13&quot;-14&quot;)"/>
    <x v="0"/>
    <s v="Intel"/>
    <s v="Comet Lake"/>
    <s v="MX250/MX350"/>
    <n v="14"/>
    <s v="1920x1080/3000x2000"/>
    <m/>
    <s v="Standard"/>
    <n v="117943"/>
    <s v="23_115-120"/>
    <s v="11_110-120"/>
    <s v="08_80&gt;"/>
    <x v="0"/>
    <s v="Q1`21"/>
    <n v="353829"/>
    <n v="4762"/>
    <m/>
    <x v="0"/>
  </r>
  <r>
    <n v="140"/>
    <x v="8"/>
    <x v="380"/>
    <s v="Light (13&quot;-14&quot;)"/>
    <x v="0"/>
    <s v="AMD"/>
    <s v="Picasso"/>
    <s v="Int"/>
    <n v="14"/>
    <s v="1920x1080"/>
    <m/>
    <s v="Standard"/>
    <n v="53225"/>
    <s v="10_50-55"/>
    <s v="5_50-60"/>
    <s v="05_50-60"/>
    <x v="0"/>
    <s v="Q1`21"/>
    <n v="7451500"/>
    <n v="100289"/>
    <m/>
    <x v="0"/>
  </r>
  <r>
    <n v="125"/>
    <x v="8"/>
    <x v="381"/>
    <s v="Full Size GM (15&quot;&gt; Gamer GPU)"/>
    <x v="0"/>
    <s v="AMD"/>
    <s v="Picasso"/>
    <s v="Int"/>
    <n v="15"/>
    <s v="1920x1080"/>
    <m/>
    <s v="Standard"/>
    <n v="54702"/>
    <s v="10_50-55"/>
    <s v="5_50-60"/>
    <s v="05_50-60"/>
    <x v="0"/>
    <s v="Q1`21"/>
    <n v="6837750"/>
    <n v="92029"/>
    <m/>
    <x v="0"/>
  </r>
  <r>
    <n v="13"/>
    <x v="8"/>
    <x v="382"/>
    <s v="Full Size GM (15&quot;&gt; Gamer GPU)"/>
    <x v="0"/>
    <s v="AMD"/>
    <s v="Renior"/>
    <s v="Int"/>
    <n v="15"/>
    <s v="1920x1080"/>
    <m/>
    <s v="Standard"/>
    <n v="60995"/>
    <s v="12_60-65"/>
    <s v="6_60-70"/>
    <s v="06_60-70"/>
    <x v="0"/>
    <s v="Q1`21"/>
    <n v="792935"/>
    <n v="10672"/>
    <m/>
    <x v="0"/>
  </r>
  <r>
    <n v="473"/>
    <x v="8"/>
    <x v="383"/>
    <s v="Full Size LE (15&quot;&gt;, Int GPU)"/>
    <x v="0"/>
    <s v="AMD"/>
    <s v="Picasso"/>
    <s v="Int"/>
    <n v="16"/>
    <s v="1920x1080"/>
    <m/>
    <s v="Standard"/>
    <n v="59529"/>
    <s v="11_55-60"/>
    <s v="5_50-60"/>
    <s v="05_50-60"/>
    <x v="0"/>
    <s v="Q1`21"/>
    <n v="28157217"/>
    <n v="378967"/>
    <m/>
    <x v="0"/>
  </r>
  <r>
    <n v="39"/>
    <x v="8"/>
    <x v="384"/>
    <s v="Full Size MS (15&quot;&gt;, Mainstream Ex. GPU)"/>
    <x v="0"/>
    <s v="Intel"/>
    <s v="Comet Lake-H"/>
    <s v="MX350"/>
    <n v="16"/>
    <s v="1920x1080"/>
    <m/>
    <s v="Standard"/>
    <n v="92140"/>
    <s v="18_90-95"/>
    <s v="9_90-100"/>
    <s v="08_80&gt;"/>
    <x v="0"/>
    <s v="Q1`21"/>
    <n v="3593460"/>
    <n v="48364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0"/>
    <s v="Q1`21"/>
    <n v="1270000"/>
    <n v="17232"/>
    <m/>
    <x v="0"/>
  </r>
  <r>
    <n v="5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0"/>
    <s v="Q1`21"/>
    <n v="1550000"/>
    <n v="21031"/>
    <m/>
    <x v="0"/>
  </r>
  <r>
    <n v="1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0"/>
    <s v="Q1`21"/>
    <n v="357000"/>
    <n v="4844"/>
    <m/>
    <x v="0"/>
  </r>
  <r>
    <n v="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0"/>
    <s v="Q1`21"/>
    <n v="760000"/>
    <n v="10312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0"/>
    <s v="Q1`21"/>
    <n v="1155000"/>
    <n v="15672"/>
    <m/>
    <x v="0"/>
  </r>
  <r>
    <n v="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0"/>
    <s v="Q1`21"/>
    <n v="350000"/>
    <n v="4749"/>
    <m/>
    <x v="0"/>
  </r>
  <r>
    <n v="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0"/>
    <s v="Q1`21"/>
    <n v="700000"/>
    <n v="949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0"/>
    <s v="Q1`21"/>
    <n v="2440000"/>
    <n v="33107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5600"/>
    <s v="5_25-30"/>
    <s v="2_20-30"/>
    <s v="02_20-30"/>
    <x v="0"/>
    <s v="Q1`21"/>
    <n v="4096000"/>
    <n v="55577"/>
    <m/>
    <x v="0"/>
  </r>
  <r>
    <n v="12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0"/>
    <s v="Q1`21"/>
    <n v="3048000"/>
    <n v="41357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0"/>
    <s v="Q1`21"/>
    <n v="310000"/>
    <n v="4206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0"/>
    <s v="Q1`21"/>
    <n v="290000"/>
    <n v="3935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0"/>
    <s v="Q1`21"/>
    <n v="566000"/>
    <n v="7680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0"/>
    <s v="Q1`21"/>
    <n v="2457000"/>
    <n v="33338"/>
    <m/>
    <x v="0"/>
  </r>
  <r>
    <n v="250"/>
    <x v="9"/>
    <x v="385"/>
    <s v="Light (13&quot;-14&quot;)"/>
    <x v="0"/>
    <s v="Intel"/>
    <s v="Apollo Lake"/>
    <s v="Int"/>
    <n v="14"/>
    <m/>
    <m/>
    <s v="Budget"/>
    <n v="21500"/>
    <s v="4_20-25"/>
    <s v="2_20-30"/>
    <s v="02_20-30"/>
    <x v="0"/>
    <s v="Q1`21"/>
    <n v="5375000"/>
    <n v="72931"/>
    <m/>
    <x v="0"/>
  </r>
  <r>
    <n v="150"/>
    <x v="9"/>
    <x v="385"/>
    <s v="Light (13&quot;-14&quot;)"/>
    <x v="0"/>
    <s v="Intel"/>
    <s v="Cherry Trail"/>
    <s v="Int"/>
    <n v="14"/>
    <m/>
    <m/>
    <s v="Extra Mobile"/>
    <n v="17900"/>
    <s v="3_15-20"/>
    <s v="1_10-20"/>
    <s v="01_&lt;20"/>
    <x v="0"/>
    <s v="Q1`21"/>
    <n v="2685000"/>
    <n v="36431"/>
    <m/>
    <x v="0"/>
  </r>
  <r>
    <n v="20"/>
    <x v="9"/>
    <x v="385"/>
    <s v="Light (13&quot;-14&quot;)"/>
    <x v="0"/>
    <s v="Intel"/>
    <s v="Ice Lake"/>
    <m/>
    <n v="13"/>
    <m/>
    <m/>
    <s v="Standard"/>
    <n v="60000"/>
    <s v="12_60-65"/>
    <s v="6_60-70"/>
    <s v="06_60-70"/>
    <x v="0"/>
    <s v="Q1`21"/>
    <n v="1200000"/>
    <n v="16282"/>
    <m/>
    <x v="0"/>
  </r>
  <r>
    <n v="130"/>
    <x v="9"/>
    <x v="385"/>
    <s v="Light (13&quot;-14&quot;)"/>
    <x v="0"/>
    <s v="Intel"/>
    <s v="Ice Lake"/>
    <m/>
    <n v="14"/>
    <m/>
    <m/>
    <s v="Standard"/>
    <n v="65000"/>
    <s v="13_65-70"/>
    <s v="6_60-70"/>
    <s v="06_60-70"/>
    <x v="0"/>
    <s v="Q1`21"/>
    <n v="8450000"/>
    <n v="114654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0"/>
    <s v="Q1`21"/>
    <n v="178000"/>
    <n v="2415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0"/>
    <s v="Q1`21"/>
    <n v="5018000"/>
    <n v="65595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0"/>
    <s v="Q1`21"/>
    <n v="3408000"/>
    <n v="44549"/>
    <m/>
    <x v="0"/>
  </r>
  <r>
    <n v="169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0"/>
    <s v="Q1`21"/>
    <n v="43264000"/>
    <n v="565542"/>
    <m/>
    <x v="0"/>
  </r>
  <r>
    <n v="165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0"/>
    <s v="Q1`21"/>
    <n v="44055000"/>
    <n v="575882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0"/>
    <s v="Q1`21"/>
    <n v="26204400"/>
    <n v="342541"/>
    <m/>
    <x v="0"/>
  </r>
  <r>
    <n v="556"/>
    <x v="0"/>
    <x v="0"/>
    <s v="Full Size LE (15&quot;&gt;, Int GPU)"/>
    <x v="0"/>
    <s v="AMD"/>
    <s v="Stoney Ridge"/>
    <s v="Int"/>
    <n v="15"/>
    <s v="1366x768"/>
    <m/>
    <s v="Standard"/>
    <n v="29337"/>
    <s v="5_25-30"/>
    <s v="2_20-30"/>
    <s v="02_20-30"/>
    <x v="1"/>
    <s v="Q1`21"/>
    <n v="16311372"/>
    <n v="222226"/>
    <m/>
    <x v="0"/>
  </r>
  <r>
    <n v="4112"/>
    <x v="0"/>
    <x v="1"/>
    <s v="Full Size LE (15&quot;&gt;, Int GPU)"/>
    <x v="0"/>
    <s v="AMD"/>
    <s v="Picasso"/>
    <s v="Int"/>
    <n v="15"/>
    <s v="1920x1080"/>
    <m/>
    <s v="Standard"/>
    <n v="43649"/>
    <s v="8_40-45"/>
    <s v="4_40-50"/>
    <s v="04_40-50"/>
    <x v="1"/>
    <s v="Q1`21"/>
    <n v="179484688"/>
    <n v="2445295"/>
    <m/>
    <x v="0"/>
  </r>
  <r>
    <n v="5520"/>
    <x v="0"/>
    <x v="2"/>
    <s v="Full Size MS (15&quot;&gt;, Mainstream Ex. GPU)"/>
    <x v="0"/>
    <s v="AMD"/>
    <s v="Picasso"/>
    <n v="540"/>
    <n v="15"/>
    <s v="1920x1080"/>
    <m/>
    <s v="Standard"/>
    <n v="46106"/>
    <s v="9_45-50"/>
    <s v="4_40-50"/>
    <s v="04_40-50"/>
    <x v="1"/>
    <s v="Q1`21"/>
    <n v="254505120"/>
    <n v="3467372"/>
    <m/>
    <x v="0"/>
  </r>
  <r>
    <n v="390"/>
    <x v="0"/>
    <x v="3"/>
    <s v="Full Size LE (15&quot;&gt;, Int GPU)"/>
    <x v="0"/>
    <s v="Intel"/>
    <s v="Gemini Lake"/>
    <s v="Int"/>
    <n v="15"/>
    <s v="1366x768"/>
    <m/>
    <s v="Budget"/>
    <n v="34590"/>
    <s v="6_30-35"/>
    <s v="3_30-40"/>
    <s v="03_30-40"/>
    <x v="1"/>
    <s v="Q1`21"/>
    <n v="13490100"/>
    <n v="183789"/>
    <m/>
    <x v="0"/>
  </r>
  <r>
    <n v="195"/>
    <x v="0"/>
    <x v="4"/>
    <s v="Full Size LE (15&quot;&gt;, Int GPU)"/>
    <x v="0"/>
    <s v="AMD"/>
    <s v="Picasso"/>
    <s v="Int"/>
    <n v="15"/>
    <s v="1366x768/1920x0180"/>
    <m/>
    <s v="Standard"/>
    <n v="55460"/>
    <s v="11_55-60"/>
    <s v="5_50-60"/>
    <s v="05_50-60"/>
    <x v="1"/>
    <s v="Q1`21"/>
    <n v="10814700"/>
    <n v="147339"/>
    <m/>
    <x v="0"/>
  </r>
  <r>
    <n v="51"/>
    <x v="0"/>
    <x v="5"/>
    <s v="Full Size MS (15&quot;&gt;, Mainstream Ex. GPU)"/>
    <x v="0"/>
    <s v="AMD"/>
    <s v="Picasso"/>
    <s v="RX540"/>
    <n v="15"/>
    <s v="1920x0180"/>
    <m/>
    <s v="Standard"/>
    <n v="48709"/>
    <s v="9_45-50"/>
    <s v="4_40-50"/>
    <s v="04_40-50"/>
    <x v="1"/>
    <s v="Q1`21"/>
    <n v="2484159"/>
    <n v="33844"/>
    <m/>
    <x v="0"/>
  </r>
  <r>
    <n v="3827"/>
    <x v="0"/>
    <x v="8"/>
    <s v="Full Size LE (15&quot;&gt;, Int GPU)"/>
    <x v="0"/>
    <s v="Intel"/>
    <s v="Ice Lake"/>
    <s v="Int"/>
    <n v="15"/>
    <s v="1920x1080"/>
    <m/>
    <s v="Standard"/>
    <n v="46178"/>
    <s v="9_45-50"/>
    <s v="4_40-50"/>
    <s v="04_40-50"/>
    <x v="1"/>
    <s v="Q1`21"/>
    <n v="176723206"/>
    <n v="2407673"/>
    <m/>
    <x v="0"/>
  </r>
  <r>
    <n v="5223"/>
    <x v="0"/>
    <x v="9"/>
    <s v="Full Size MS (15&quot;&gt;, Mainstream Ex. GPU)"/>
    <x v="0"/>
    <s v="Intel"/>
    <s v="Ice Lake"/>
    <s v="MX330"/>
    <n v="15"/>
    <s v="1920x1080"/>
    <m/>
    <s v="Standard"/>
    <n v="48681"/>
    <s v="9_45-50"/>
    <s v="4_40-50"/>
    <s v="04_40-50"/>
    <x v="1"/>
    <s v="Q1`21"/>
    <n v="254260863"/>
    <n v="3464044"/>
    <m/>
    <x v="0"/>
  </r>
  <r>
    <n v="4252"/>
    <x v="0"/>
    <x v="10"/>
    <s v="Full Size LE (15&quot;&gt;, Int GPU)"/>
    <x v="0"/>
    <s v="Intel"/>
    <s v="Gemini Lake"/>
    <s v="Int"/>
    <n v="17"/>
    <s v="1600x900"/>
    <m/>
    <s v="Budget"/>
    <n v="38991"/>
    <s v="7_35-40"/>
    <s v="3_30-40"/>
    <s v="03_30-40"/>
    <x v="1"/>
    <s v="Q1`21"/>
    <n v="165789732"/>
    <n v="2258716"/>
    <m/>
    <x v="0"/>
  </r>
  <r>
    <n v="9"/>
    <x v="0"/>
    <x v="11"/>
    <s v="Full Size MS (15&quot;&gt;, Mainstream Ex. GPU)"/>
    <x v="0"/>
    <s v="Intel"/>
    <s v="Whiskey Lake"/>
    <s v="MX230"/>
    <n v="17"/>
    <s v="1920x1080"/>
    <m/>
    <s v="Standard"/>
    <n v="62125"/>
    <s v="12_60-65"/>
    <s v="6_60-70"/>
    <s v="06_60-70"/>
    <x v="1"/>
    <s v="Q1`21"/>
    <n v="559125"/>
    <n v="7618"/>
    <m/>
    <x v="0"/>
  </r>
  <r>
    <n v="3"/>
    <x v="0"/>
    <x v="12"/>
    <s v="Full Size LE (15&quot;&gt;, Int GPU)"/>
    <x v="0"/>
    <s v="Intel"/>
    <s v="Ice Lake"/>
    <s v="Int"/>
    <n v="17"/>
    <s v="1920x1080"/>
    <m/>
    <s v="Standard"/>
    <n v="49950"/>
    <s v="9_45-50"/>
    <s v="4_40-50"/>
    <s v="04_40-50"/>
    <x v="1"/>
    <s v="Q1`21"/>
    <n v="149850"/>
    <n v="2042"/>
    <m/>
    <x v="0"/>
  </r>
  <r>
    <n v="202"/>
    <x v="0"/>
    <x v="14"/>
    <s v="Full Size LE (15&quot;&gt;, Int GPU)"/>
    <x v="0"/>
    <s v="AMD"/>
    <s v="Renior"/>
    <s v="Int"/>
    <n v="15"/>
    <s v="1920x1080"/>
    <m/>
    <s v="Standard"/>
    <n v="57572"/>
    <s v="11_55-60"/>
    <s v="5_50-60"/>
    <s v="05_50-60"/>
    <x v="1"/>
    <s v="Q1`21"/>
    <n v="11629544"/>
    <n v="158441"/>
    <m/>
    <x v="0"/>
  </r>
  <r>
    <n v="1"/>
    <x v="0"/>
    <x v="15"/>
    <s v="Full Size LE (15&quot;&gt;, Int GPU)"/>
    <x v="0"/>
    <s v="Intel"/>
    <s v="Ice Lake"/>
    <s v="Int"/>
    <n v="15"/>
    <s v="1920x1080"/>
    <m/>
    <s v="Standard"/>
    <n v="50728"/>
    <s v="10_50-55"/>
    <s v="5_50-60"/>
    <s v="05_50-60"/>
    <x v="1"/>
    <s v="Q1`21"/>
    <n v="50728"/>
    <n v="691"/>
    <m/>
    <x v="0"/>
  </r>
  <r>
    <n v="640"/>
    <x v="0"/>
    <x v="16"/>
    <s v="Full Size MS (15&quot;&gt;, Mainstream Ex. GPU)"/>
    <x v="0"/>
    <s v="Intel"/>
    <s v="Ice Lake"/>
    <s v="MX350"/>
    <n v="15"/>
    <s v="1920x1080"/>
    <m/>
    <s v="Standard"/>
    <n v="53727"/>
    <s v="10_50-55"/>
    <s v="5_50-60"/>
    <s v="05_50-60"/>
    <x v="1"/>
    <s v="Q1`21"/>
    <n v="34385280"/>
    <n v="468464"/>
    <m/>
    <x v="0"/>
  </r>
  <r>
    <n v="408"/>
    <x v="0"/>
    <x v="17"/>
    <s v="Full Size GM (15&quot;&gt; Gamer GPU)"/>
    <x v="0"/>
    <s v="AMD"/>
    <s v="Picasso"/>
    <s v="GTX1650"/>
    <n v="15"/>
    <s v="1920x1080"/>
    <m/>
    <s v="Standard"/>
    <n v="64283"/>
    <s v="12_60-65"/>
    <s v="6_60-70"/>
    <s v="06_60-70"/>
    <x v="1"/>
    <s v="Q1`21"/>
    <n v="26227464"/>
    <n v="357322"/>
    <m/>
    <x v="0"/>
  </r>
  <r>
    <n v="1543"/>
    <x v="0"/>
    <x v="386"/>
    <s v="Full Size GM (15&quot;&gt; Gamer GPU)"/>
    <x v="0"/>
    <s v="Intel"/>
    <s v="Coffee Lake"/>
    <s v="GTX1650"/>
    <n v="15"/>
    <s v="1920x1080"/>
    <m/>
    <s v="Standard"/>
    <n v="73522"/>
    <s v="14_70-75"/>
    <s v="7_70-80"/>
    <s v="07_70-80"/>
    <x v="1"/>
    <s v="Q1`21"/>
    <n v="113444446"/>
    <n v="1545565"/>
    <m/>
    <x v="0"/>
  </r>
  <r>
    <n v="553"/>
    <x v="0"/>
    <x v="18"/>
    <s v="Full Size GM (15&quot;&gt; Gamer GPU)"/>
    <x v="0"/>
    <s v="AMD"/>
    <s v="Ryzen"/>
    <s v="RX560"/>
    <n v="15"/>
    <s v="1920x1080"/>
    <m/>
    <s v="Standard"/>
    <n v="63097"/>
    <s v="12_60-65"/>
    <s v="6_60-70"/>
    <s v="06_60-70"/>
    <x v="1"/>
    <s v="Q1`21"/>
    <n v="34892641"/>
    <n v="475377"/>
    <m/>
    <x v="0"/>
  </r>
  <r>
    <n v="312"/>
    <x v="0"/>
    <x v="20"/>
    <s v="Full Size GM (15&quot;&gt; Gamer GPU)"/>
    <x v="0"/>
    <s v="Intel"/>
    <s v="Coffee Lake"/>
    <s v="GTX1050/GTX1650/GTX1660"/>
    <n v="15"/>
    <s v="1920x1080"/>
    <m/>
    <s v="Standard"/>
    <n v="78495"/>
    <s v="15_75-80"/>
    <s v="7_70-80"/>
    <s v="07_70-80"/>
    <x v="1"/>
    <s v="Q1`21"/>
    <n v="24490440"/>
    <n v="333657"/>
    <m/>
    <x v="0"/>
  </r>
  <r>
    <n v="419"/>
    <x v="0"/>
    <x v="21"/>
    <s v="Full Size GM (15&quot;&gt; Gamer GPU)"/>
    <x v="0"/>
    <s v="Intel"/>
    <s v="Comet Lake-H"/>
    <s v="GTX1650/RTX2060"/>
    <n v="15"/>
    <s v="1920x1080"/>
    <m/>
    <s v="Standard"/>
    <n v="86938"/>
    <s v="17_85-90"/>
    <s v="8_80-90"/>
    <s v="08_80&gt;"/>
    <x v="1"/>
    <s v="Q1`21"/>
    <n v="36427022"/>
    <n v="496281"/>
    <m/>
    <x v="0"/>
  </r>
  <r>
    <n v="3"/>
    <x v="0"/>
    <x v="22"/>
    <s v="Full Size GM (15&quot;&gt; Gamer GPU)"/>
    <x v="0"/>
    <s v="Intel"/>
    <s v="Coffee Lake"/>
    <s v="GTX1050"/>
    <n v="17"/>
    <s v="1920x1080"/>
    <m/>
    <s v="Standard"/>
    <n v="79764"/>
    <s v="15_75-80"/>
    <s v="7_70-80"/>
    <s v="07_70-80"/>
    <x v="1"/>
    <s v="Q1`21"/>
    <n v="239292"/>
    <n v="3260"/>
    <m/>
    <x v="0"/>
  </r>
  <r>
    <n v="18"/>
    <x v="0"/>
    <x v="23"/>
    <s v="Full Size GM (15&quot;&gt; Gamer GPU)"/>
    <x v="0"/>
    <s v="Intel"/>
    <s v="Comet Lake-H"/>
    <s v="GTX1650/RTX2060"/>
    <n v="17"/>
    <s v="1920x1080"/>
    <m/>
    <s v="Standard"/>
    <n v="90097"/>
    <s v="18_90-95"/>
    <s v="9_90-100"/>
    <s v="08_80&gt;"/>
    <x v="1"/>
    <s v="Q1`21"/>
    <n v="1621746"/>
    <n v="22095"/>
    <m/>
    <x v="0"/>
  </r>
  <r>
    <n v="0"/>
    <x v="0"/>
    <x v="387"/>
    <s v="Prof. Workstation (Prof. GPU)"/>
    <x v="1"/>
    <s v="Intel"/>
    <s v="Comet Lake-H"/>
    <s v="GTX1650"/>
    <n v="15"/>
    <s v="1920x1080"/>
    <m/>
    <s v="Standard"/>
    <n v="205700"/>
    <s v="41_205-210"/>
    <s v="20_200-210"/>
    <s v="08_80&gt;"/>
    <x v="1"/>
    <s v="Q1`21"/>
    <n v="0"/>
    <n v="0"/>
    <m/>
    <x v="0"/>
  </r>
  <r>
    <n v="0"/>
    <x v="0"/>
    <x v="388"/>
    <s v="Prof. Workstation (Prof. GPU)"/>
    <x v="1"/>
    <s v="Intel"/>
    <s v="Comet Lake-H"/>
    <s v="Quadro T1000"/>
    <n v="15"/>
    <s v="1920x1080"/>
    <m/>
    <s v="Standard"/>
    <n v="214295"/>
    <s v="42_210-215"/>
    <s v="21_210-220"/>
    <s v="08_80&gt;"/>
    <x v="1"/>
    <s v="Q1`21"/>
    <n v="0"/>
    <n v="0"/>
    <m/>
    <x v="0"/>
  </r>
  <r>
    <n v="0"/>
    <x v="0"/>
    <x v="389"/>
    <s v="Prof. Workstation (Prof. GPU)"/>
    <x v="1"/>
    <s v="Intel"/>
    <s v="Comet Lake-H"/>
    <s v="RTX2070/RTX2080"/>
    <n v="15"/>
    <s v="3840x2160"/>
    <m/>
    <s v="Standard"/>
    <n v="363877"/>
    <s v="72_360-365"/>
    <s v="36_360-370"/>
    <s v="08_80&gt;"/>
    <x v="1"/>
    <s v="Q1`21"/>
    <n v="0"/>
    <n v="0"/>
    <m/>
    <x v="0"/>
  </r>
  <r>
    <n v="0"/>
    <x v="0"/>
    <x v="390"/>
    <s v="Light (13&quot;-14&quot;)"/>
    <x v="1"/>
    <s v="Intel"/>
    <s v="Comet Lake"/>
    <s v="Int"/>
    <n v="14"/>
    <s v="1920x1080"/>
    <m/>
    <s v="Standard"/>
    <n v="144628"/>
    <s v="28_140-145"/>
    <s v="14_140-150"/>
    <s v="08_80&gt;"/>
    <x v="1"/>
    <s v="Q1`21"/>
    <n v="0"/>
    <n v="0"/>
    <m/>
    <x v="0"/>
  </r>
  <r>
    <n v="5"/>
    <x v="0"/>
    <x v="25"/>
    <s v="Full Size LE (15&quot;&gt;, Int GPU)"/>
    <x v="0"/>
    <s v="AMD"/>
    <s v="Stoney Ridge"/>
    <s v="Int"/>
    <n v="15"/>
    <s v="1366x768/1920x1080"/>
    <m/>
    <s v="Standard"/>
    <n v="35072"/>
    <s v="7_35-40"/>
    <s v="3_30-40"/>
    <s v="03_30-40"/>
    <x v="1"/>
    <s v="Q1`21"/>
    <n v="175360"/>
    <n v="2389"/>
    <m/>
    <x v="0"/>
  </r>
  <r>
    <n v="1"/>
    <x v="0"/>
    <x v="391"/>
    <s v="Full Size MS (15&quot;&gt;, Mainstream Ex. GPU)"/>
    <x v="0"/>
    <s v="AMD"/>
    <s v="Stoney Ridge"/>
    <n v="530"/>
    <n v="15"/>
    <s v="1920x1080"/>
    <m/>
    <s v="Standard"/>
    <n v="38900"/>
    <s v="7_35-40"/>
    <s v="3_30-40"/>
    <s v="03_30-40"/>
    <x v="1"/>
    <s v="Q1`21"/>
    <n v="38900"/>
    <n v="530"/>
    <m/>
    <x v="0"/>
  </r>
  <r>
    <n v="2240"/>
    <x v="0"/>
    <x v="26"/>
    <s v="Full Size LE (15&quot;&gt;, Int GPU)"/>
    <x v="0"/>
    <s v="Intel"/>
    <s v="Gemini Lake"/>
    <s v="Int"/>
    <n v="15"/>
    <s v="1366x768/1920x1080"/>
    <m/>
    <s v="Budget"/>
    <n v="36324"/>
    <s v="7_35-40"/>
    <s v="3_30-40"/>
    <s v="03_30-40"/>
    <x v="1"/>
    <s v="Q1`21"/>
    <n v="81365760"/>
    <n v="1108525"/>
    <m/>
    <x v="0"/>
  </r>
  <r>
    <n v="4"/>
    <x v="0"/>
    <x v="27"/>
    <s v="Full Size LE (15&quot;&gt;, Int GPU)"/>
    <x v="0"/>
    <s v="Intel"/>
    <s v="Kaby Lake"/>
    <s v="Int"/>
    <n v="15"/>
    <s v="1600x900/1366x7688/1920x1080"/>
    <m/>
    <s v="Standard"/>
    <n v="44057"/>
    <s v="8_40-45"/>
    <s v="4_40-50"/>
    <s v="04_40-50"/>
    <x v="1"/>
    <s v="Q1`21"/>
    <n v="176228"/>
    <n v="2401"/>
    <m/>
    <x v="0"/>
  </r>
  <r>
    <n v="177"/>
    <x v="0"/>
    <x v="28"/>
    <s v="Full Size LE (15&quot;&gt;, Int GPU)"/>
    <x v="0"/>
    <s v="Intel"/>
    <s v="Ice Lake"/>
    <s v="Int"/>
    <n v="15"/>
    <s v="1920x1080"/>
    <m/>
    <s v="Standard"/>
    <n v="50378"/>
    <s v="10_50-55"/>
    <s v="5_50-60"/>
    <s v="05_50-60"/>
    <x v="1"/>
    <s v="Q1`21"/>
    <n v="8916906"/>
    <n v="121484"/>
    <m/>
    <x v="0"/>
  </r>
  <r>
    <n v="2951"/>
    <x v="0"/>
    <x v="29"/>
    <s v="Full Size LE (15&quot;&gt;, Int GPU)"/>
    <x v="0"/>
    <s v="AMD"/>
    <s v="Picasso"/>
    <s v="Int"/>
    <n v="15"/>
    <s v="1920x1080"/>
    <m/>
    <s v="Standard"/>
    <n v="45965"/>
    <s v="9_45-50"/>
    <s v="4_40-50"/>
    <s v="04_40-50"/>
    <x v="1"/>
    <s v="Q1`21"/>
    <n v="135642715"/>
    <n v="1847993"/>
    <m/>
    <x v="0"/>
  </r>
  <r>
    <n v="729"/>
    <x v="0"/>
    <x v="30"/>
    <s v="Full Size MS (15&quot;&gt;, Mainstream Ex. GPU)"/>
    <x v="0"/>
    <s v="AMD"/>
    <s v="Picasso"/>
    <n v="625"/>
    <n v="15"/>
    <s v="1920x1080"/>
    <m/>
    <s v="Standard"/>
    <n v="49254"/>
    <s v="9_45-50"/>
    <s v="4_40-50"/>
    <s v="04_40-50"/>
    <x v="1"/>
    <s v="Q1`21"/>
    <n v="35906166"/>
    <n v="489185"/>
    <m/>
    <x v="0"/>
  </r>
  <r>
    <n v="407"/>
    <x v="0"/>
    <x v="33"/>
    <s v="Full Size MS (15&quot;&gt;, Mainstream Ex. GPU)"/>
    <x v="0"/>
    <s v="Intel"/>
    <s v="Ice Lake"/>
    <s v="MX330"/>
    <n v="15"/>
    <s v="1920x1080"/>
    <m/>
    <s v="Standard"/>
    <n v="56851"/>
    <s v="11_55-60"/>
    <s v="5_50-60"/>
    <s v="05_50-60"/>
    <x v="1"/>
    <s v="Q1`21"/>
    <n v="23138357"/>
    <n v="315236"/>
    <m/>
    <x v="0"/>
  </r>
  <r>
    <n v="6"/>
    <x v="0"/>
    <x v="35"/>
    <s v="Full Size GM (15&quot;&gt; Gamer GPU)"/>
    <x v="0"/>
    <s v="Intel"/>
    <s v="Comet Lake-H"/>
    <s v="GTX1660/RTX2060/RTX2070"/>
    <n v="15"/>
    <s v="1920x1080"/>
    <m/>
    <s v="Standard"/>
    <n v="114258"/>
    <s v="22_110-115"/>
    <s v="11_110-120"/>
    <s v="08_80&gt;"/>
    <x v="1"/>
    <s v="Q1`21"/>
    <n v="685548"/>
    <n v="9340"/>
    <m/>
    <x v="0"/>
  </r>
  <r>
    <n v="59"/>
    <x v="0"/>
    <x v="392"/>
    <s v="Full Size GM (15&quot;&gt; Gamer GPU)"/>
    <x v="0"/>
    <s v="Intel"/>
    <s v="Comet Lake-H"/>
    <s v="RTX2070"/>
    <n v="15"/>
    <s v="1920x1080"/>
    <m/>
    <s v="Standard"/>
    <n v="181856"/>
    <s v="36_180-185"/>
    <s v="18_180-190"/>
    <s v="08_80&gt;"/>
    <x v="1"/>
    <s v="Q1`21"/>
    <n v="10729504"/>
    <n v="146179"/>
    <m/>
    <x v="0"/>
  </r>
  <r>
    <n v="652"/>
    <x v="0"/>
    <x v="38"/>
    <s v="Light (13&quot;-14&quot;)"/>
    <x v="0"/>
    <s v="Intel"/>
    <s v="Gemini Lake"/>
    <s v="Int"/>
    <n v="14"/>
    <s v="1920x1080"/>
    <m/>
    <s v="Budget"/>
    <n v="35990"/>
    <s v="7_35-40"/>
    <s v="3_30-40"/>
    <s v="03_30-40"/>
    <x v="1"/>
    <s v="Q1`21"/>
    <n v="23465480"/>
    <n v="319693"/>
    <m/>
    <x v="0"/>
  </r>
  <r>
    <n v="41"/>
    <x v="0"/>
    <x v="39"/>
    <s v="Light (13&quot;-14&quot;)"/>
    <x v="0"/>
    <s v="AMD"/>
    <s v="Renior"/>
    <s v="Int"/>
    <n v="14"/>
    <s v="1920x1080"/>
    <m/>
    <s v="Standard"/>
    <n v="62904"/>
    <s v="12_60-65"/>
    <s v="6_60-70"/>
    <s v="06_60-70"/>
    <x v="1"/>
    <s v="Q1`21"/>
    <n v="2579064"/>
    <n v="35137"/>
    <m/>
    <x v="0"/>
  </r>
  <r>
    <n v="285"/>
    <x v="0"/>
    <x v="393"/>
    <s v="Light (13&quot;-14&quot;)"/>
    <x v="0"/>
    <s v="Intel"/>
    <s v="Tiger Lake"/>
    <s v="Xe MAX 11"/>
    <n v="14"/>
    <s v="1920x1080"/>
    <m/>
    <s v="Standard"/>
    <n v="107300"/>
    <s v="21_105-110"/>
    <s v="10_100-110"/>
    <s v="08_80&gt;"/>
    <x v="1"/>
    <s v="Q1`21"/>
    <n v="30580500"/>
    <n v="416628"/>
    <m/>
    <x v="0"/>
  </r>
  <r>
    <n v="8"/>
    <x v="0"/>
    <x v="40"/>
    <s v="Light (13&quot;-14&quot;)"/>
    <x v="0"/>
    <s v="Intel"/>
    <s v="Ice Lake"/>
    <s v="Int/MX250"/>
    <n v="14"/>
    <s v="1920x1080"/>
    <m/>
    <s v="Standard"/>
    <n v="77778"/>
    <s v="15_75-80"/>
    <s v="7_70-80"/>
    <s v="07_70-80"/>
    <x v="1"/>
    <s v="Q1`21"/>
    <n v="622224"/>
    <n v="8477"/>
    <m/>
    <x v="0"/>
  </r>
  <r>
    <n v="5"/>
    <x v="0"/>
    <x v="41"/>
    <s v="Light (13&quot;-14&quot;)"/>
    <x v="0"/>
    <s v="Intel"/>
    <s v="Ice Lake"/>
    <s v="MX250"/>
    <n v="14"/>
    <s v="1920x1080"/>
    <m/>
    <s v="Standard"/>
    <n v="82603"/>
    <s v="16_80-85"/>
    <s v="8_80-90"/>
    <s v="08_80&gt;"/>
    <x v="1"/>
    <s v="Q1`21"/>
    <n v="413015"/>
    <n v="5627"/>
    <m/>
    <x v="0"/>
  </r>
  <r>
    <n v="4"/>
    <x v="0"/>
    <x v="42"/>
    <s v="Light (13&quot;-14&quot;)"/>
    <x v="0"/>
    <s v="Intel"/>
    <s v="Tiger Lake"/>
    <s v="Int"/>
    <n v="14"/>
    <s v="1920x1080"/>
    <m/>
    <s v="Standard"/>
    <n v="79913"/>
    <s v="15_75-80"/>
    <s v="7_70-80"/>
    <s v="07_70-80"/>
    <x v="1"/>
    <s v="Q1`21"/>
    <n v="319652"/>
    <n v="4355"/>
    <m/>
    <x v="0"/>
  </r>
  <r>
    <n v="1"/>
    <x v="0"/>
    <x v="394"/>
    <s v="Light (13&quot;-14&quot;)"/>
    <x v="0"/>
    <s v="Intel"/>
    <s v="Tiger Lake"/>
    <s v="Int"/>
    <n v="14"/>
    <s v="1920x1080"/>
    <m/>
    <s v="Standard"/>
    <n v="100201"/>
    <s v="20_100-105"/>
    <s v="10_100-110"/>
    <s v="08_80&gt;"/>
    <x v="1"/>
    <s v="Q1`21"/>
    <n v="100201"/>
    <n v="1365"/>
    <m/>
    <x v="0"/>
  </r>
  <r>
    <n v="5094"/>
    <x v="0"/>
    <x v="43"/>
    <s v="Mini (&lt;12&quot;)"/>
    <x v="1"/>
    <s v="Intel"/>
    <s v="Apollo Lake"/>
    <s v="Int"/>
    <n v="11"/>
    <s v="1920x1080"/>
    <m/>
    <s v="Budget"/>
    <n v="22326"/>
    <s v="4_20-25"/>
    <s v="2_20-30"/>
    <s v="02_20-30"/>
    <x v="1"/>
    <s v="Q1`21"/>
    <n v="113728644"/>
    <n v="1549437"/>
    <m/>
    <x v="0"/>
  </r>
  <r>
    <n v="122"/>
    <x v="0"/>
    <x v="44"/>
    <s v="Light (13&quot;-14&quot;)"/>
    <x v="1"/>
    <s v="Intel"/>
    <s v="Comet Lake"/>
    <s v="Int"/>
    <n v="14"/>
    <s v="1920x1080"/>
    <m/>
    <s v="Standard"/>
    <n v="65508"/>
    <s v="13_65-70"/>
    <s v="6_60-70"/>
    <s v="06_60-70"/>
    <x v="1"/>
    <s v="Q1`21"/>
    <n v="7991976"/>
    <n v="108883"/>
    <m/>
    <x v="0"/>
  </r>
  <r>
    <n v="3"/>
    <x v="0"/>
    <x v="395"/>
    <s v="Full Size LE (15&quot;&gt;, Int GPU)"/>
    <x v="1"/>
    <s v="Intel"/>
    <s v="Tiger Lake"/>
    <s v="Int"/>
    <n v="14"/>
    <s v="1920x1080"/>
    <m/>
    <s v="Standard"/>
    <n v="71312"/>
    <s v="14_70-75"/>
    <s v="7_70-80"/>
    <s v="07_70-80"/>
    <x v="1"/>
    <s v="Q1`21"/>
    <n v="213936"/>
    <n v="2915"/>
    <m/>
    <x v="0"/>
  </r>
  <r>
    <n v="1"/>
    <x v="0"/>
    <x v="396"/>
    <s v="Full Size MS (15&quot;&gt;, Mainstream Ex. GPU)"/>
    <x v="1"/>
    <s v="Intel"/>
    <s v="Kaby Lake Refresh"/>
    <s v="MX230"/>
    <n v="15"/>
    <s v="1920x1080"/>
    <m/>
    <s v="Standard"/>
    <n v="50884"/>
    <s v="10_50-55"/>
    <s v="5_50-60"/>
    <s v="05_50-60"/>
    <x v="1"/>
    <s v="Q1`21"/>
    <n v="50884"/>
    <n v="693"/>
    <m/>
    <x v="0"/>
  </r>
  <r>
    <n v="9"/>
    <x v="0"/>
    <x v="45"/>
    <s v="Full Size LE (15&quot;&gt;, Int GPU)"/>
    <x v="1"/>
    <s v="Intel"/>
    <s v="Comet Lake"/>
    <s v="Int"/>
    <n v="15"/>
    <s v="1920x1080"/>
    <m/>
    <s v="Standard"/>
    <n v="67644"/>
    <s v="13_65-70"/>
    <s v="6_60-70"/>
    <s v="06_60-70"/>
    <x v="1"/>
    <s v="Q1`21"/>
    <n v="608796"/>
    <n v="8294"/>
    <m/>
    <x v="0"/>
  </r>
  <r>
    <n v="8"/>
    <x v="0"/>
    <x v="397"/>
    <s v="Full Size LE (15&quot;&gt;, Int GPU)"/>
    <x v="1"/>
    <s v="Intel"/>
    <s v="Tiger Lake"/>
    <s v="Int"/>
    <n v="15"/>
    <s v="1920x1080"/>
    <m/>
    <s v="Standard"/>
    <n v="72900"/>
    <s v="14_70-75"/>
    <s v="7_70-80"/>
    <s v="07_70-80"/>
    <x v="1"/>
    <s v="Q1`21"/>
    <n v="583200"/>
    <n v="7946"/>
    <m/>
    <x v="0"/>
  </r>
  <r>
    <n v="1"/>
    <x v="0"/>
    <x v="398"/>
    <s v="Light (13&quot;-14&quot;)"/>
    <x v="1"/>
    <s v="Intel"/>
    <s v="Comet Lake"/>
    <s v="Int"/>
    <n v="14"/>
    <s v="1920x1080"/>
    <m/>
    <s v="Standard"/>
    <n v="115893"/>
    <s v="23_115-120"/>
    <s v="11_110-120"/>
    <s v="08_80&gt;"/>
    <x v="1"/>
    <s v="Q1`21"/>
    <n v="115893"/>
    <n v="1579"/>
    <m/>
    <x v="0"/>
  </r>
  <r>
    <n v="5"/>
    <x v="1"/>
    <x v="399"/>
    <s v="Light (13&quot;-14&quot;)"/>
    <x v="0"/>
    <s v="Intel"/>
    <s v="Amber Lake-Y"/>
    <s v="Int"/>
    <n v="13"/>
    <s v="2304x1440/2560x1600"/>
    <m/>
    <s v="Extra Mobile"/>
    <n v="101770"/>
    <s v="20_100-105"/>
    <s v="10_100-110"/>
    <s v="08_80&gt;"/>
    <x v="1"/>
    <s v="Q1`21"/>
    <n v="508850"/>
    <n v="6933"/>
    <m/>
    <x v="0"/>
  </r>
  <r>
    <n v="70"/>
    <x v="1"/>
    <x v="400"/>
    <s v="Light (13&quot;-14&quot;)"/>
    <x v="0"/>
    <s v="Intel"/>
    <s v="Ice Lake"/>
    <s v="Int"/>
    <n v="13"/>
    <s v="2304x1440/2560x1600"/>
    <m/>
    <s v="Standard"/>
    <n v="122163"/>
    <s v="24_120-125"/>
    <s v="12_120-130"/>
    <s v="08_80&gt;"/>
    <x v="1"/>
    <s v="Q1`21"/>
    <n v="8551410"/>
    <n v="116504"/>
    <m/>
    <x v="0"/>
  </r>
  <r>
    <n v="150"/>
    <x v="1"/>
    <x v="48"/>
    <s v="Light (13&quot;-14&quot;)"/>
    <x v="0"/>
    <s v="Intel"/>
    <s v="Kaby Lake-Y"/>
    <s v="Int"/>
    <n v="13"/>
    <s v="2304x1440/2560x1600"/>
    <m/>
    <s v="Extra Mobile"/>
    <n v="109389"/>
    <s v="21_105-110"/>
    <s v="10_100-110"/>
    <s v="08_80&gt;"/>
    <x v="1"/>
    <s v="Q1`21"/>
    <n v="16408350"/>
    <n v="223547"/>
    <m/>
    <x v="0"/>
  </r>
  <r>
    <n v="4840"/>
    <x v="1"/>
    <x v="49"/>
    <s v="Light (13&quot;-14&quot;)"/>
    <x v="0"/>
    <s v="Apple"/>
    <s v="Apple M1"/>
    <s v="Int"/>
    <n v="13"/>
    <s v="2560x1600"/>
    <m/>
    <s v="ARM"/>
    <n v="141908"/>
    <s v="28_140-145"/>
    <s v="14_140-150"/>
    <s v="08_80&gt;"/>
    <x v="1"/>
    <s v="Q1`21"/>
    <n v="686834720"/>
    <n v="9357421"/>
    <m/>
    <x v="0"/>
  </r>
  <r>
    <n v="2656"/>
    <x v="1"/>
    <x v="51"/>
    <s v="Light (13&quot;-14&quot;)"/>
    <x v="0"/>
    <s v="Intel"/>
    <s v="Ice Lake"/>
    <s v="Int"/>
    <n v="13"/>
    <s v="2560x1600"/>
    <m/>
    <s v="Standard"/>
    <n v="224832"/>
    <s v="44_220-225"/>
    <s v="22_220-230"/>
    <s v="08_80&gt;"/>
    <x v="1"/>
    <s v="Q1`21"/>
    <n v="597153792"/>
    <n v="8135610"/>
    <m/>
    <x v="0"/>
  </r>
  <r>
    <n v="1321"/>
    <x v="1"/>
    <x v="52"/>
    <s v="Light (13&quot;-14&quot;)"/>
    <x v="0"/>
    <s v="Apple"/>
    <s v="Apple M1"/>
    <s v="Int"/>
    <n v="13"/>
    <s v="2560x1600"/>
    <m/>
    <s v="ARM"/>
    <n v="169386"/>
    <s v="33_165-170"/>
    <s v="16_160-170"/>
    <s v="08_80&gt;"/>
    <x v="1"/>
    <s v="Q1`21"/>
    <n v="223758906"/>
    <n v="3048486"/>
    <m/>
    <x v="0"/>
  </r>
  <r>
    <n v="2518"/>
    <x v="1"/>
    <x v="53"/>
    <s v="Full Size GM (15&quot;&gt; Gamer GPU)"/>
    <x v="0"/>
    <s v="Intel"/>
    <s v="Coffee Lake"/>
    <s v="Pro 5300M/5500M"/>
    <n v="16"/>
    <s v="3072x1920"/>
    <m/>
    <s v="Standard"/>
    <n v="324685"/>
    <s v="64_320-325"/>
    <s v="32_320-330"/>
    <s v="08_80&gt;"/>
    <x v="1"/>
    <s v="Q1`21"/>
    <n v="817556830"/>
    <n v="11138376"/>
    <m/>
    <x v="0"/>
  </r>
  <r>
    <n v="360"/>
    <x v="2"/>
    <x v="401"/>
    <s v="Full Size LE (15&quot;&gt;, Int GPU)"/>
    <x v="0"/>
    <s v="Intel"/>
    <s v="Ice Lake"/>
    <s v="Int"/>
    <n v="15"/>
    <s v="1920x1080"/>
    <m/>
    <s v="Standard"/>
    <n v="46700"/>
    <s v="9_45-50"/>
    <s v="4_40-50"/>
    <s v="04_40-50"/>
    <x v="1"/>
    <s v="Q1`21"/>
    <n v="16812000"/>
    <n v="229046"/>
    <m/>
    <x v="0"/>
  </r>
  <r>
    <n v="2063"/>
    <x v="2"/>
    <x v="402"/>
    <s v="Light (13&quot;-14&quot;)"/>
    <x v="0"/>
    <s v="Intel"/>
    <s v="Gemini Lake"/>
    <s v="Int"/>
    <n v="14"/>
    <s v="1920x1080"/>
    <m/>
    <s v="Budget"/>
    <n v="33170"/>
    <s v="6_30-35"/>
    <s v="3_30-40"/>
    <s v="03_30-40"/>
    <x v="1"/>
    <s v="Q1`21"/>
    <n v="68429710"/>
    <n v="932285"/>
    <m/>
    <x v="0"/>
  </r>
  <r>
    <n v="5176"/>
    <x v="2"/>
    <x v="54"/>
    <s v="Full Size GM (15&quot;&gt; Gamer GPU)"/>
    <x v="0"/>
    <s v="AMD"/>
    <s v="Picasso"/>
    <s v="RX560"/>
    <n v="15"/>
    <s v="1920x1080"/>
    <m/>
    <s v="Standard"/>
    <n v="67080"/>
    <s v="13_65-70"/>
    <s v="6_60-70"/>
    <s v="06_60-70"/>
    <x v="1"/>
    <s v="Q1`21"/>
    <n v="347206080"/>
    <n v="4730328"/>
    <m/>
    <x v="0"/>
  </r>
  <r>
    <n v="825"/>
    <x v="2"/>
    <x v="55"/>
    <s v="Full Size GM (15&quot;&gt; Gamer GPU)"/>
    <x v="0"/>
    <s v="AMD"/>
    <s v="Renior"/>
    <s v="GTX1650/GTX1660/RTX2060"/>
    <n v="15"/>
    <s v="1920x1080"/>
    <m/>
    <s v="Standard"/>
    <n v="84861"/>
    <s v="16_80-85"/>
    <s v="8_80-90"/>
    <s v="08_80&gt;"/>
    <x v="1"/>
    <s v="Q1`21"/>
    <n v="70010325"/>
    <n v="953819"/>
    <m/>
    <x v="0"/>
  </r>
  <r>
    <n v="878"/>
    <x v="2"/>
    <x v="403"/>
    <s v="Full Size GM (15&quot;&gt; Gamer GPU)"/>
    <x v="0"/>
    <s v="Intel"/>
    <s v="Tiger Lake-H"/>
    <s v="RTX3070"/>
    <n v="15"/>
    <s v="1920x1080"/>
    <m/>
    <s v="Standard"/>
    <n v="145992"/>
    <s v="29_145-150"/>
    <s v="14_140-150"/>
    <s v="08_80&gt;"/>
    <x v="1"/>
    <s v="Q1`21"/>
    <n v="128180976"/>
    <n v="1746335"/>
    <m/>
    <x v="0"/>
  </r>
  <r>
    <n v="224"/>
    <x v="2"/>
    <x v="57"/>
    <s v="Full Size GM (15&quot;&gt; Gamer GPU)"/>
    <x v="0"/>
    <s v="AMD"/>
    <s v="Renior"/>
    <s v="GTX1650/GTX1660"/>
    <n v="17"/>
    <s v="1920x1080"/>
    <m/>
    <s v="Standard"/>
    <n v="90399"/>
    <s v="18_90-95"/>
    <s v="9_90-100"/>
    <s v="08_80&gt;"/>
    <x v="1"/>
    <s v="Q1`21"/>
    <n v="20249376"/>
    <n v="275877"/>
    <m/>
    <x v="0"/>
  </r>
  <r>
    <n v="586"/>
    <x v="2"/>
    <x v="404"/>
    <s v="Full Size GM (15&quot;&gt; Gamer GPU)"/>
    <x v="0"/>
    <s v="Intel"/>
    <s v="Comet Lake-H"/>
    <s v="GTX1650/GTX1660"/>
    <n v="17"/>
    <s v="1920x1080"/>
    <m/>
    <s v="Standard"/>
    <n v="82326"/>
    <s v="16_80-85"/>
    <s v="8_80-90"/>
    <s v="08_80&gt;"/>
    <x v="1"/>
    <s v="Q1`21"/>
    <n v="48243036"/>
    <n v="657262"/>
    <m/>
    <x v="0"/>
  </r>
  <r>
    <n v="27"/>
    <x v="2"/>
    <x v="58"/>
    <s v="Full Size GM (15&quot;&gt; Gamer GPU)"/>
    <x v="0"/>
    <s v="Intel"/>
    <s v="Comet Lake-H"/>
    <s v="GTX1660"/>
    <n v="15"/>
    <s v="1920x1080"/>
    <m/>
    <s v="Standard"/>
    <n v="114284"/>
    <s v="22_110-115"/>
    <s v="11_110-120"/>
    <s v="08_80&gt;"/>
    <x v="1"/>
    <s v="Q1`21"/>
    <n v="3085668"/>
    <n v="42039"/>
    <m/>
    <x v="0"/>
  </r>
  <r>
    <n v="86"/>
    <x v="2"/>
    <x v="405"/>
    <s v="Full Size GM (15&quot;&gt; Gamer GPU)"/>
    <x v="0"/>
    <s v="AMD"/>
    <s v="Cezanne-H"/>
    <s v="RTX3070"/>
    <n v="15"/>
    <s v="1920x1080"/>
    <m/>
    <s v="Standard"/>
    <n v="178900"/>
    <s v="35_175-180"/>
    <s v="17_170-180"/>
    <s v="08_80&gt;"/>
    <x v="1"/>
    <s v="Q1`21"/>
    <n v="15385400"/>
    <n v="209610"/>
    <m/>
    <x v="0"/>
  </r>
  <r>
    <n v="7"/>
    <x v="2"/>
    <x v="59"/>
    <s v="Full Size GM (15&quot;&gt; Gamer GPU)"/>
    <x v="0"/>
    <s v="Intel"/>
    <s v="Comet Lake-H"/>
    <s v="RTX2070"/>
    <n v="15"/>
    <s v="1920x1080"/>
    <m/>
    <s v="Standard"/>
    <n v="155067"/>
    <s v="31_155-160"/>
    <s v="15_150-160"/>
    <s v="08_80&gt;"/>
    <x v="1"/>
    <s v="Q1`21"/>
    <n v="1085469"/>
    <n v="14788"/>
    <m/>
    <x v="0"/>
  </r>
  <r>
    <n v="33"/>
    <x v="2"/>
    <x v="406"/>
    <s v="Full Size GM (15&quot;&gt; Gamer GPU)"/>
    <x v="0"/>
    <s v="AMD"/>
    <s v="Cezanne-H"/>
    <s v="RTX3070"/>
    <n v="15"/>
    <s v="1920x1080"/>
    <m/>
    <s v="Standard"/>
    <n v="202990"/>
    <s v="40_200-205"/>
    <s v="20_200-210"/>
    <s v="08_80&gt;"/>
    <x v="1"/>
    <s v="Q1`21"/>
    <n v="6698670"/>
    <n v="91263"/>
    <m/>
    <x v="0"/>
  </r>
  <r>
    <n v="15"/>
    <x v="2"/>
    <x v="60"/>
    <s v="Full Size GM (15&quot;&gt; Gamer GPU)"/>
    <x v="0"/>
    <s v="Intel"/>
    <s v="Comet Lake-H"/>
    <s v="RTX2060"/>
    <n v="17"/>
    <s v="1920x1080"/>
    <m/>
    <s v="Standard"/>
    <n v="128542"/>
    <s v="25_125-130"/>
    <s v="12_120-130"/>
    <s v="08_80&gt;"/>
    <x v="1"/>
    <s v="Q1`21"/>
    <n v="1928130"/>
    <n v="26269"/>
    <m/>
    <x v="0"/>
  </r>
  <r>
    <n v="214"/>
    <x v="2"/>
    <x v="407"/>
    <s v="Full Size GM (15&quot;&gt; Gamer GPU)"/>
    <x v="0"/>
    <s v="AMD"/>
    <s v="Cezanne-H"/>
    <s v="RTX3070"/>
    <n v="17"/>
    <s v="1920x1080"/>
    <m/>
    <s v="Standard"/>
    <n v="191995"/>
    <s v="38_190-195"/>
    <s v="19_190-200"/>
    <s v="08_80&gt;"/>
    <x v="1"/>
    <s v="Q1`21"/>
    <n v="41086930"/>
    <n v="559767"/>
    <m/>
    <x v="0"/>
  </r>
  <r>
    <n v="25"/>
    <x v="2"/>
    <x v="61"/>
    <s v="Full Size GM (15&quot;&gt; Gamer GPU)"/>
    <x v="0"/>
    <s v="Intel"/>
    <s v="Comet Lake-H"/>
    <s v="RTX2060/RTX2080"/>
    <n v="17"/>
    <s v="1920x1080"/>
    <m/>
    <s v="Standard"/>
    <n v="179884"/>
    <s v="35_175-180"/>
    <s v="17_170-180"/>
    <s v="08_80&gt;"/>
    <x v="1"/>
    <s v="Q1`21"/>
    <n v="4497100"/>
    <n v="61268"/>
    <m/>
    <x v="0"/>
  </r>
  <r>
    <n v="174"/>
    <x v="2"/>
    <x v="408"/>
    <s v="Full Size GM (15&quot;&gt; Gamer GPU)"/>
    <x v="0"/>
    <s v="AMD"/>
    <s v="Cezanne-H"/>
    <s v="RTX3080"/>
    <n v="17"/>
    <s v="1920x1080"/>
    <m/>
    <s v="Standard"/>
    <n v="258323"/>
    <s v="51_255-260"/>
    <s v="25_250-260"/>
    <s v="08_80&gt;"/>
    <x v="1"/>
    <s v="Q1`21"/>
    <n v="44948202"/>
    <n v="612373"/>
    <m/>
    <x v="0"/>
  </r>
  <r>
    <n v="115"/>
    <x v="2"/>
    <x v="62"/>
    <s v="Light (13&quot;-14&quot;)"/>
    <x v="0"/>
    <s v="AMD"/>
    <s v="Renior"/>
    <s v="GTX1650/GTX1660"/>
    <n v="14"/>
    <s v="1920x1080/2560x1440"/>
    <m/>
    <s v="Standard"/>
    <n v="117636"/>
    <s v="23_115-120"/>
    <s v="11_110-120"/>
    <s v="08_80&gt;"/>
    <x v="1"/>
    <s v="Q1`21"/>
    <n v="13528140"/>
    <n v="184307"/>
    <m/>
    <x v="0"/>
  </r>
  <r>
    <n v="8"/>
    <x v="2"/>
    <x v="63"/>
    <s v="Full Size GM (15&quot;&gt; Gamer GPU)"/>
    <x v="0"/>
    <s v="AMD"/>
    <s v="Renior"/>
    <s v="GTX1660/RTX2060"/>
    <n v="15"/>
    <s v="1920x1080/2560x1440"/>
    <m/>
    <s v="Standard"/>
    <n v="108081"/>
    <s v="21_105-110"/>
    <s v="10_100-110"/>
    <s v="08_80&gt;"/>
    <x v="1"/>
    <s v="Q1`21"/>
    <n v="864648"/>
    <n v="11780"/>
    <m/>
    <x v="0"/>
  </r>
  <r>
    <n v="43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1"/>
    <s v="Q1`21"/>
    <n v="4523299"/>
    <n v="61625"/>
    <m/>
    <x v="0"/>
  </r>
  <r>
    <n v="53"/>
    <x v="2"/>
    <x v="65"/>
    <s v="Full Size GM (15&quot;&gt; Gamer GPU)"/>
    <x v="0"/>
    <s v="Intel"/>
    <s v="Comet Lake-H"/>
    <s v="RTX2060"/>
    <n v="15"/>
    <s v="1920x1080"/>
    <m/>
    <s v="Standard"/>
    <n v="149307"/>
    <s v="29_145-150"/>
    <s v="14_140-150"/>
    <s v="08_80&gt;"/>
    <x v="1"/>
    <s v="Q1`21"/>
    <n v="7913271"/>
    <n v="107810"/>
    <m/>
    <x v="0"/>
  </r>
  <r>
    <n v="883"/>
    <x v="2"/>
    <x v="409"/>
    <s v="Full Size LE (15&quot;&gt;, Int GPU)"/>
    <x v="0"/>
    <s v="AMD"/>
    <s v="Picasso"/>
    <s v="Int"/>
    <n v="15"/>
    <s v="1366x768"/>
    <m/>
    <s v="Standard"/>
    <n v="32450"/>
    <s v="6_30-35"/>
    <s v="3_30-40"/>
    <s v="03_30-40"/>
    <x v="1"/>
    <s v="Q1`21"/>
    <n v="28653350"/>
    <n v="390373"/>
    <m/>
    <x v="0"/>
  </r>
  <r>
    <n v="1036"/>
    <x v="2"/>
    <x v="66"/>
    <s v="Light (13&quot;-14&quot;)"/>
    <x v="1"/>
    <s v="Intel"/>
    <s v="Comet Lake"/>
    <s v="Int"/>
    <n v="14"/>
    <s v="1920x1080"/>
    <m/>
    <s v="Standard"/>
    <n v="52479"/>
    <s v="10_50-55"/>
    <s v="5_50-60"/>
    <s v="05_50-60"/>
    <x v="1"/>
    <s v="Q1`21"/>
    <n v="54368244"/>
    <n v="740712"/>
    <m/>
    <x v="0"/>
  </r>
  <r>
    <n v="1774"/>
    <x v="2"/>
    <x v="67"/>
    <s v="Full Size MS (15&quot;&gt;, Mainstream Ex. GPU)"/>
    <x v="1"/>
    <s v="Intel"/>
    <s v="Comet Lake"/>
    <s v="Int/MX110"/>
    <n v="15"/>
    <s v="1920x1080"/>
    <m/>
    <s v="Standard"/>
    <n v="56921"/>
    <s v="11_55-60"/>
    <s v="5_50-60"/>
    <s v="05_50-60"/>
    <x v="1"/>
    <s v="Q1`21"/>
    <n v="100977854"/>
    <n v="1375720"/>
    <m/>
    <x v="0"/>
  </r>
  <r>
    <n v="857"/>
    <x v="2"/>
    <x v="410"/>
    <s v="Full Size LE (15&quot;&gt;, Int GPU)"/>
    <x v="1"/>
    <s v="Intel"/>
    <s v="Comet Lake"/>
    <s v="Int"/>
    <n v="15"/>
    <s v="1920x1080"/>
    <m/>
    <s v="Standard"/>
    <n v="63025"/>
    <s v="12_60-65"/>
    <s v="6_60-70"/>
    <s v="06_60-70"/>
    <x v="1"/>
    <s v="Q1`21"/>
    <n v="54012425"/>
    <n v="735864"/>
    <m/>
    <x v="0"/>
  </r>
  <r>
    <n v="322"/>
    <x v="2"/>
    <x v="68"/>
    <s v="Full Size LE (15&quot;&gt;, Int GPU)"/>
    <x v="1"/>
    <s v="Intel"/>
    <s v="Comet Lake"/>
    <s v="Int"/>
    <n v="15"/>
    <s v="1920x1080"/>
    <m/>
    <s v="Standard"/>
    <n v="60174"/>
    <s v="12_60-65"/>
    <s v="6_60-70"/>
    <s v="06_60-70"/>
    <x v="1"/>
    <s v="Q1`21"/>
    <n v="19376028"/>
    <n v="263979"/>
    <m/>
    <x v="0"/>
  </r>
  <r>
    <n v="1706"/>
    <x v="2"/>
    <x v="69"/>
    <s v="Full Size MS (15&quot;&gt;, Mainstream Ex. GPU)"/>
    <x v="0"/>
    <s v="AMD"/>
    <s v="Picasso"/>
    <s v="Int/MX230"/>
    <n v="15"/>
    <s v="1920x1080"/>
    <m/>
    <s v="Standard"/>
    <n v="47202"/>
    <s v="9_45-50"/>
    <s v="4_40-50"/>
    <s v="04_40-50"/>
    <x v="1"/>
    <s v="Q1`21"/>
    <n v="80526612"/>
    <n v="1097093"/>
    <m/>
    <x v="0"/>
  </r>
  <r>
    <n v="63"/>
    <x v="2"/>
    <x v="411"/>
    <s v="Full Size MS (15&quot;&gt;, Mainstream Ex. GPU)"/>
    <x v="0"/>
    <s v="Intel"/>
    <s v="Whiskey Lake"/>
    <s v="Int/MX250"/>
    <n v="15"/>
    <s v="1920x1080"/>
    <m/>
    <s v="Standard"/>
    <n v="47091"/>
    <s v="9_45-50"/>
    <s v="4_40-50"/>
    <s v="04_40-50"/>
    <x v="1"/>
    <s v="Q1`21"/>
    <n v="2966733"/>
    <n v="40419"/>
    <m/>
    <x v="0"/>
  </r>
  <r>
    <n v="63"/>
    <x v="2"/>
    <x v="70"/>
    <s v="Full Size MS (15&quot;&gt;, Mainstream Ex. GPU)"/>
    <x v="0"/>
    <s v="Intel"/>
    <s v="Ice Lake"/>
    <s v="Int/MX110"/>
    <n v="15"/>
    <s v="1920x1080"/>
    <m/>
    <s v="Standard"/>
    <n v="51142"/>
    <s v="10_50-55"/>
    <s v="5_50-60"/>
    <s v="05_50-60"/>
    <x v="1"/>
    <s v="Q1`21"/>
    <n v="3221946"/>
    <n v="43896"/>
    <m/>
    <x v="0"/>
  </r>
  <r>
    <n v="523"/>
    <x v="2"/>
    <x v="71"/>
    <s v="Full Size MS (15&quot;&gt;, Mainstream Ex. GPU)"/>
    <x v="0"/>
    <s v="Intel"/>
    <s v="Ice Lake"/>
    <s v="MX130"/>
    <n v="15"/>
    <s v="1920x1080"/>
    <m/>
    <s v="Standard"/>
    <n v="58081"/>
    <s v="11_55-60"/>
    <s v="5_50-60"/>
    <s v="05_50-60"/>
    <x v="1"/>
    <s v="Q1`21"/>
    <n v="30376363"/>
    <n v="413847"/>
    <m/>
    <x v="0"/>
  </r>
  <r>
    <n v="3176"/>
    <x v="2"/>
    <x v="72"/>
    <s v="Full Size LE (15&quot;&gt;, Int GPU)"/>
    <x v="0"/>
    <s v="AMD"/>
    <s v="Stoney Ridge"/>
    <s v="Int"/>
    <n v="15"/>
    <s v="1920x1080"/>
    <m/>
    <s v="Standard"/>
    <n v="34460"/>
    <s v="6_30-35"/>
    <s v="3_30-40"/>
    <s v="03_30-40"/>
    <x v="1"/>
    <s v="Q1`21"/>
    <n v="109444960"/>
    <n v="1491076"/>
    <m/>
    <x v="0"/>
  </r>
  <r>
    <n v="23"/>
    <x v="2"/>
    <x v="73"/>
    <s v="Full Size GM (15&quot;&gt; Gamer GPU)"/>
    <x v="0"/>
    <s v="AMD"/>
    <s v="Picasso"/>
    <s v="GTX1050"/>
    <n v="15"/>
    <s v="1920x1080"/>
    <m/>
    <s v="Standard"/>
    <n v="60121"/>
    <s v="12_60-65"/>
    <s v="6_60-70"/>
    <s v="06_60-70"/>
    <x v="1"/>
    <s v="Q1`21"/>
    <n v="1382783"/>
    <n v="18839"/>
    <m/>
    <x v="0"/>
  </r>
  <r>
    <n v="85"/>
    <x v="2"/>
    <x v="74"/>
    <s v="Light (13&quot;-14&quot;)"/>
    <x v="1"/>
    <s v="Intel"/>
    <s v="Tiger Lake"/>
    <s v="Int"/>
    <n v="14"/>
    <s v="1920x1080"/>
    <m/>
    <s v="Standard"/>
    <n v="116151"/>
    <s v="23_115-120"/>
    <s v="11_110-120"/>
    <s v="08_80&gt;"/>
    <x v="1"/>
    <s v="Q1`21"/>
    <n v="9872835"/>
    <n v="134507"/>
    <m/>
    <x v="0"/>
  </r>
  <r>
    <n v="17"/>
    <x v="2"/>
    <x v="75"/>
    <s v="Light (13&quot;-14&quot;)"/>
    <x v="1"/>
    <s v="Intel"/>
    <s v="Comet Lake"/>
    <s v="Int"/>
    <n v="14"/>
    <s v="1920x1080"/>
    <m/>
    <s v="Standard"/>
    <n v="97274"/>
    <s v="19_95-100"/>
    <s v="9_90-100"/>
    <s v="08_80&gt;"/>
    <x v="1"/>
    <s v="Q1`21"/>
    <n v="1653658"/>
    <n v="22529"/>
    <m/>
    <x v="0"/>
  </r>
  <r>
    <n v="375"/>
    <x v="2"/>
    <x v="412"/>
    <s v="Full Size LE (15&quot;&gt;, Int GPU)"/>
    <x v="1"/>
    <s v="AMD"/>
    <s v="Picasso"/>
    <s v="Int"/>
    <n v="15"/>
    <s v="1920x1080"/>
    <m/>
    <s v="Standard"/>
    <n v="49380"/>
    <s v="9_45-50"/>
    <s v="4_40-50"/>
    <s v="04_40-50"/>
    <x v="1"/>
    <s v="Q1`21"/>
    <n v="18517500"/>
    <n v="252282"/>
    <m/>
    <x v="0"/>
  </r>
  <r>
    <n v="253"/>
    <x v="2"/>
    <x v="413"/>
    <s v="Light (13&quot;-14&quot;)"/>
    <x v="1"/>
    <s v="Intel"/>
    <s v="Comet Lake"/>
    <s v="Int"/>
    <n v="14"/>
    <s v="1920x1080"/>
    <m/>
    <s v="Standard"/>
    <n v="52990"/>
    <s v="10_50-55"/>
    <s v="5_50-60"/>
    <s v="05_50-60"/>
    <x v="1"/>
    <s v="Q1`21"/>
    <n v="13406470"/>
    <n v="182649"/>
    <m/>
    <x v="0"/>
  </r>
  <r>
    <n v="52"/>
    <x v="2"/>
    <x v="414"/>
    <s v="Light (13&quot;-14&quot;)"/>
    <x v="0"/>
    <s v="AMD"/>
    <s v="Cezanne-H"/>
    <s v="GTX1650"/>
    <n v="13"/>
    <s v="1920x1200"/>
    <s v="Touch"/>
    <s v="Standard"/>
    <n v="130909"/>
    <s v="26_130-135"/>
    <s v="13_130-140"/>
    <s v="08_80&gt;"/>
    <x v="1"/>
    <s v="Q1`21"/>
    <n v="6807268"/>
    <n v="92742"/>
    <m/>
    <x v="0"/>
  </r>
  <r>
    <n v="17"/>
    <x v="2"/>
    <x v="76"/>
    <s v="Prof. Workstation (Prof. GPU)"/>
    <x v="1"/>
    <s v="Intel"/>
    <s v="Coffee Lake"/>
    <s v="RTX2060"/>
    <n v="15"/>
    <s v="3840x2160"/>
    <m/>
    <s v="Standard"/>
    <n v="156790"/>
    <s v="31_155-160"/>
    <s v="15_150-160"/>
    <s v="08_80&gt;"/>
    <x v="1"/>
    <s v="Q1`21"/>
    <n v="2665430"/>
    <n v="36314"/>
    <m/>
    <x v="0"/>
  </r>
  <r>
    <n v="13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1"/>
    <s v="Q1`21"/>
    <n v="1897870"/>
    <n v="25857"/>
    <m/>
    <x v="0"/>
  </r>
  <r>
    <n v="18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1"/>
    <s v="Q1`21"/>
    <n v="6826680"/>
    <n v="93007"/>
    <m/>
    <x v="0"/>
  </r>
  <r>
    <n v="106"/>
    <x v="2"/>
    <x v="416"/>
    <s v="Light (13&quot;-14&quot;)"/>
    <x v="0"/>
    <s v="Intel"/>
    <s v="Tiger Lake"/>
    <s v="Xe MAX 11"/>
    <n v="14"/>
    <s v="1920x1080"/>
    <s v="Touch"/>
    <s v="Standard"/>
    <n v="88100"/>
    <s v="17_85-90"/>
    <s v="8_80-90"/>
    <s v="08_80&gt;"/>
    <x v="1"/>
    <s v="Q1`21"/>
    <n v="9338600"/>
    <n v="127229"/>
    <m/>
    <x v="0"/>
  </r>
  <r>
    <n v="133"/>
    <x v="2"/>
    <x v="417"/>
    <s v="Light (13&quot;-14&quot;)"/>
    <x v="0"/>
    <s v="Intel"/>
    <s v="Ice Lake"/>
    <s v="Int"/>
    <n v="14"/>
    <s v="1920x1080"/>
    <m/>
    <s v="Standard"/>
    <n v="45990"/>
    <s v="9_45-50"/>
    <s v="4_40-50"/>
    <s v="04_40-50"/>
    <x v="1"/>
    <s v="Q1`21"/>
    <n v="6116670"/>
    <n v="83333"/>
    <m/>
    <x v="0"/>
  </r>
  <r>
    <n v="451"/>
    <x v="2"/>
    <x v="418"/>
    <s v="Light (13&quot;-14&quot;)"/>
    <x v="0"/>
    <s v="AMD"/>
    <s v="Renior"/>
    <s v="Int"/>
    <n v="14"/>
    <s v="1920x1080"/>
    <m/>
    <s v="Standard"/>
    <n v="56561"/>
    <s v="11_55-60"/>
    <s v="5_50-60"/>
    <s v="05_50-60"/>
    <x v="1"/>
    <s v="Q1`21"/>
    <n v="25509011"/>
    <n v="347534"/>
    <m/>
    <x v="0"/>
  </r>
  <r>
    <n v="110"/>
    <x v="2"/>
    <x v="419"/>
    <s v="Full Size LE (15&quot;&gt;, Int GPU)"/>
    <x v="0"/>
    <s v="AMD"/>
    <s v="Renior"/>
    <s v="Int"/>
    <n v="15"/>
    <s v="1920x1080"/>
    <m/>
    <s v="Standard"/>
    <n v="58920"/>
    <s v="11_55-60"/>
    <s v="5_50-60"/>
    <s v="05_50-60"/>
    <x v="1"/>
    <s v="Q1`21"/>
    <n v="6481200"/>
    <n v="88300"/>
    <m/>
    <x v="0"/>
  </r>
  <r>
    <n v="1759"/>
    <x v="2"/>
    <x v="420"/>
    <s v="Full Size MS (15&quot;&gt;, Mainstream Ex. GPU)"/>
    <x v="0"/>
    <s v="Intel"/>
    <s v="Ice Lake"/>
    <s v="MX330"/>
    <n v="15"/>
    <s v="1920x1080"/>
    <m/>
    <s v="Standard"/>
    <n v="58990"/>
    <s v="11_55-60"/>
    <s v="5_50-60"/>
    <s v="05_50-60"/>
    <x v="1"/>
    <s v="Q1`21"/>
    <n v="103763410"/>
    <n v="1413670"/>
    <m/>
    <x v="0"/>
  </r>
  <r>
    <n v="699"/>
    <x v="2"/>
    <x v="79"/>
    <s v="Full Size LE (15&quot;&gt;, Int GPU)"/>
    <x v="0"/>
    <s v="AMD"/>
    <s v="Renior"/>
    <s v="Int"/>
    <n v="15"/>
    <s v="1920x1080"/>
    <m/>
    <s v="Standard"/>
    <n v="61393"/>
    <s v="12_60-65"/>
    <s v="6_60-70"/>
    <s v="06_60-70"/>
    <x v="1"/>
    <s v="Q1`21"/>
    <n v="42913707"/>
    <n v="584655"/>
    <m/>
    <x v="0"/>
  </r>
  <r>
    <n v="150"/>
    <x v="2"/>
    <x v="421"/>
    <s v="Full Size LE (15&quot;&gt;, Int GPU)"/>
    <x v="0"/>
    <s v="Intel"/>
    <s v="Tiger Lake"/>
    <s v="Int"/>
    <n v="15"/>
    <s v="1920x1080"/>
    <m/>
    <s v="Standard"/>
    <n v="99999"/>
    <s v="19_95-100"/>
    <s v="9_90-100"/>
    <s v="08_80&gt;"/>
    <x v="1"/>
    <s v="Q1`21"/>
    <n v="14999850"/>
    <n v="204358"/>
    <m/>
    <x v="0"/>
  </r>
  <r>
    <n v="10"/>
    <x v="2"/>
    <x v="80"/>
    <s v="Light (13&quot;-14&quot;)"/>
    <x v="0"/>
    <s v="Intel"/>
    <s v="Ice Lake"/>
    <s v="Int"/>
    <n v="13"/>
    <s v="1920x1080"/>
    <m/>
    <s v="Standard"/>
    <n v="63044"/>
    <s v="12_60-65"/>
    <s v="6_60-70"/>
    <s v="06_60-70"/>
    <x v="1"/>
    <s v="Q1`21"/>
    <n v="630440"/>
    <n v="8589"/>
    <m/>
    <x v="0"/>
  </r>
  <r>
    <n v="32"/>
    <x v="2"/>
    <x v="422"/>
    <s v="Light (13&quot;-14&quot;)"/>
    <x v="0"/>
    <s v="Intel"/>
    <s v="Tiger Lake"/>
    <s v="Int"/>
    <n v="14"/>
    <s v="1920x1080"/>
    <m/>
    <s v="Standard"/>
    <n v="73990"/>
    <s v="14_70-75"/>
    <s v="7_70-80"/>
    <s v="07_70-80"/>
    <x v="1"/>
    <s v="Q1`21"/>
    <n v="2367680"/>
    <n v="32257"/>
    <m/>
    <x v="0"/>
  </r>
  <r>
    <n v="396"/>
    <x v="2"/>
    <x v="423"/>
    <s v="Full Size MS (15&quot;&gt;, Mainstream Ex. GPU)"/>
    <x v="0"/>
    <s v="Intel"/>
    <s v="Comet Lake"/>
    <s v="MX250"/>
    <n v="15"/>
    <s v="1920x1080"/>
    <m/>
    <s v="Standard"/>
    <n v="69727"/>
    <s v="13_65-70"/>
    <s v="6_60-70"/>
    <s v="06_60-70"/>
    <x v="1"/>
    <s v="Q1`21"/>
    <n v="27611892"/>
    <n v="376184"/>
    <m/>
    <x v="0"/>
  </r>
  <r>
    <n v="133"/>
    <x v="2"/>
    <x v="424"/>
    <s v="Light (13&quot;-14&quot;)"/>
    <x v="0"/>
    <s v="Intel"/>
    <s v="Tiger Lake"/>
    <s v="Int"/>
    <n v="14"/>
    <s v="1920x1080"/>
    <m/>
    <s v="Standard"/>
    <n v="59990"/>
    <s v="11_55-60"/>
    <s v="5_50-60"/>
    <s v="05_50-60"/>
    <x v="1"/>
    <s v="Q1`21"/>
    <n v="7978670"/>
    <n v="108701"/>
    <m/>
    <x v="0"/>
  </r>
  <r>
    <n v="569"/>
    <x v="2"/>
    <x v="425"/>
    <s v="Full Size MS (15&quot;&gt;, Mainstream Ex. GPU)"/>
    <x v="0"/>
    <s v="AMD"/>
    <s v="Picasso"/>
    <s v="RX540"/>
    <n v="15"/>
    <s v="1366x768"/>
    <m/>
    <s v="Standard"/>
    <n v="43860"/>
    <s v="8_40-45"/>
    <s v="4_40-50"/>
    <s v="04_40-50"/>
    <x v="1"/>
    <s v="Q1`21"/>
    <n v="24956340"/>
    <n v="340005"/>
    <m/>
    <x v="0"/>
  </r>
  <r>
    <n v="53"/>
    <x v="2"/>
    <x v="82"/>
    <s v="Full Size MS (15&quot;&gt;, Mainstream Ex. GPU)"/>
    <x v="0"/>
    <s v="Intel"/>
    <s v="Whiskey Lake"/>
    <s v="MX250"/>
    <n v="15"/>
    <s v="1920x1080"/>
    <m/>
    <s v="Standard"/>
    <n v="56900"/>
    <s v="11_55-60"/>
    <s v="5_50-60"/>
    <s v="05_50-60"/>
    <x v="1"/>
    <s v="Q1`21"/>
    <n v="3015700"/>
    <n v="41086"/>
    <m/>
    <x v="0"/>
  </r>
  <r>
    <n v="440"/>
    <x v="2"/>
    <x v="426"/>
    <s v="Full Size MS (15&quot;&gt;, Mainstream Ex. GPU)"/>
    <x v="0"/>
    <s v="Intel"/>
    <s v="Ice Lake"/>
    <s v="MX330"/>
    <n v="15"/>
    <s v="1920x1080"/>
    <m/>
    <s v="Standard"/>
    <n v="54584"/>
    <s v="10_50-55"/>
    <s v="5_50-60"/>
    <s v="05_50-60"/>
    <x v="1"/>
    <s v="Q1`21"/>
    <n v="24016960"/>
    <n v="327207"/>
    <m/>
    <x v="0"/>
  </r>
  <r>
    <n v="659"/>
    <x v="2"/>
    <x v="427"/>
    <s v="Full Size LE (15&quot;&gt;, Int GPU)"/>
    <x v="0"/>
    <s v="Intel"/>
    <s v="Gemini Lake"/>
    <s v="Int"/>
    <n v="15"/>
    <s v="1920x1080"/>
    <m/>
    <s v="Budget"/>
    <n v="39870"/>
    <s v="7_35-40"/>
    <s v="3_30-40"/>
    <s v="03_30-40"/>
    <x v="1"/>
    <s v="Q1`21"/>
    <n v="26274330"/>
    <n v="357961"/>
    <m/>
    <x v="0"/>
  </r>
  <r>
    <n v="3778"/>
    <x v="2"/>
    <x v="83"/>
    <s v="Full Size LE (15&quot;&gt;, Int GPU)"/>
    <x v="0"/>
    <s v="Intel"/>
    <s v="Gemini Lake"/>
    <s v="Int"/>
    <n v="15"/>
    <s v="1920x1080"/>
    <m/>
    <s v="Budget"/>
    <n v="35314"/>
    <s v="7_35-40"/>
    <s v="3_30-40"/>
    <s v="03_30-40"/>
    <x v="1"/>
    <s v="Q1`21"/>
    <n v="133416292"/>
    <n v="1817661"/>
    <m/>
    <x v="0"/>
  </r>
  <r>
    <n v="116"/>
    <x v="2"/>
    <x v="428"/>
    <s v="Full Size MS (15&quot;&gt;, Mainstream Ex. GPU)"/>
    <x v="0"/>
    <s v="Intel"/>
    <s v="Comet Lake"/>
    <s v="MX230"/>
    <n v="15"/>
    <s v="1920x1080"/>
    <m/>
    <s v="Standard"/>
    <n v="55955"/>
    <s v="11_55-60"/>
    <s v="5_50-60"/>
    <s v="05_50-60"/>
    <x v="1"/>
    <s v="Q1`21"/>
    <n v="6490780"/>
    <n v="88430"/>
    <m/>
    <x v="0"/>
  </r>
  <r>
    <n v="0"/>
    <x v="2"/>
    <x v="84"/>
    <s v="Full Size LE (15&quot;&gt;, Int GPU)"/>
    <x v="0"/>
    <s v="AMD"/>
    <s v="Stoney Ridge"/>
    <s v="Int"/>
    <n v="17"/>
    <s v="1920x1080"/>
    <m/>
    <s v="Standard"/>
    <n v="38398"/>
    <s v="7_35-40"/>
    <s v="3_30-40"/>
    <s v="03_30-40"/>
    <x v="1"/>
    <s v="Q1`21"/>
    <n v="0"/>
    <n v="0"/>
    <m/>
    <x v="0"/>
  </r>
  <r>
    <n v="637"/>
    <x v="2"/>
    <x v="429"/>
    <s v="Full Size MS (15&quot;&gt;, Mainstream Ex. GPU)"/>
    <x v="0"/>
    <s v="AMD"/>
    <s v="Picasso"/>
    <s v="Int/R540X"/>
    <n v="17"/>
    <s v="1600x900/1920x1080"/>
    <m/>
    <s v="Standard"/>
    <n v="53577"/>
    <s v="10_50-55"/>
    <s v="5_50-60"/>
    <s v="05_50-60"/>
    <x v="1"/>
    <s v="Q1`21"/>
    <n v="34128549"/>
    <n v="464967"/>
    <m/>
    <x v="0"/>
  </r>
  <r>
    <n v="178"/>
    <x v="2"/>
    <x v="85"/>
    <s v="Light (13&quot;-14&quot;)"/>
    <x v="0"/>
    <s v="Intel"/>
    <s v="Tiger Lake"/>
    <s v="Int/MX450"/>
    <n v="14"/>
    <s v="1920x1080+ScreenPad"/>
    <s v="Touch"/>
    <s v="Standard"/>
    <n v="132700"/>
    <s v="26_130-135"/>
    <s v="13_130-140"/>
    <s v="08_80&gt;"/>
    <x v="1"/>
    <s v="Q1`21"/>
    <n v="23620600"/>
    <n v="321807"/>
    <m/>
    <x v="0"/>
  </r>
  <r>
    <n v="12"/>
    <x v="2"/>
    <x v="86"/>
    <s v="Light (13&quot;-14&quot;)"/>
    <x v="0"/>
    <s v="Intel"/>
    <s v="Tiger Lake"/>
    <s v="Int"/>
    <n v="13"/>
    <s v="3840х2160"/>
    <s v="Touch"/>
    <s v="Standard"/>
    <n v="138600"/>
    <s v="27_135-140"/>
    <s v="13_130-140"/>
    <s v="08_80&gt;"/>
    <x v="1"/>
    <s v="Q1`21"/>
    <n v="1663200"/>
    <n v="22659"/>
    <m/>
    <x v="0"/>
  </r>
  <r>
    <n v="23"/>
    <x v="2"/>
    <x v="87"/>
    <s v="Light (13&quot;-14&quot;)"/>
    <x v="0"/>
    <s v="AMD"/>
    <s v="Picasso"/>
    <s v="Int"/>
    <n v="14"/>
    <s v="1920x1080"/>
    <s v="Touch"/>
    <s v="Standard"/>
    <n v="61960"/>
    <s v="12_60-65"/>
    <s v="6_60-70"/>
    <s v="06_60-70"/>
    <x v="1"/>
    <s v="Q1`21"/>
    <n v="1425080"/>
    <n v="19415"/>
    <m/>
    <x v="0"/>
  </r>
  <r>
    <n v="61"/>
    <x v="2"/>
    <x v="88"/>
    <s v="Light (13&quot;-14&quot;)"/>
    <x v="0"/>
    <s v="Intel"/>
    <s v="Tiger Lake"/>
    <s v="Int"/>
    <n v="13"/>
    <s v="1920x1080"/>
    <s v="Touch"/>
    <s v="Standard"/>
    <n v="105055"/>
    <s v="21_105-110"/>
    <s v="10_100-110"/>
    <s v="08_80&gt;"/>
    <x v="1"/>
    <s v="Q1`21"/>
    <n v="6408355"/>
    <n v="87307"/>
    <m/>
    <x v="0"/>
  </r>
  <r>
    <n v="12"/>
    <x v="2"/>
    <x v="89"/>
    <s v="Light (13&quot;-14&quot;)"/>
    <x v="0"/>
    <s v="Intel"/>
    <s v="Ice Lake"/>
    <s v="Int"/>
    <n v="13"/>
    <s v="1920x1080"/>
    <s v="Touch"/>
    <s v="Standard"/>
    <n v="91566"/>
    <s v="18_90-95"/>
    <s v="9_90-100"/>
    <s v="08_80&gt;"/>
    <x v="1"/>
    <s v="Q1`21"/>
    <n v="1098792"/>
    <n v="14970"/>
    <m/>
    <x v="0"/>
  </r>
  <r>
    <n v="32"/>
    <x v="2"/>
    <x v="90"/>
    <s v="Light (13&quot;-14&quot;)"/>
    <x v="0"/>
    <s v="Intel"/>
    <s v="Whiskey Lake"/>
    <s v="Int"/>
    <n v="14"/>
    <s v="1920x1080"/>
    <s v="Touch"/>
    <s v="Standard"/>
    <n v="82468"/>
    <s v="16_80-85"/>
    <s v="8_80-90"/>
    <s v="08_80&gt;"/>
    <x v="1"/>
    <s v="Q1`21"/>
    <n v="2638976"/>
    <n v="35953"/>
    <m/>
    <x v="0"/>
  </r>
  <r>
    <n v="3"/>
    <x v="2"/>
    <x v="430"/>
    <s v="Full Size GM (15&quot;&gt; Gamer GPU)"/>
    <x v="0"/>
    <s v="Intel"/>
    <s v="Comet Lake-H"/>
    <s v="RTX2060"/>
    <n v="15"/>
    <s v="3840x2160+ScreenPad"/>
    <s v="Touch"/>
    <s v="Standard"/>
    <n v="269120"/>
    <s v="53_265-270"/>
    <s v="26_260-270"/>
    <s v="08_80&gt;"/>
    <x v="1"/>
    <s v="Q1`21"/>
    <n v="807360"/>
    <n v="10999"/>
    <m/>
    <x v="0"/>
  </r>
  <r>
    <n v="47"/>
    <x v="2"/>
    <x v="92"/>
    <s v="Light (13&quot;-14&quot;)"/>
    <x v="0"/>
    <s v="Intel"/>
    <s v="Tiger Lake"/>
    <s v="Int"/>
    <n v="13"/>
    <s v="1920x1080"/>
    <m/>
    <s v="Standard"/>
    <n v="88336"/>
    <s v="17_85-90"/>
    <s v="8_80-90"/>
    <s v="08_80&gt;"/>
    <x v="1"/>
    <s v="Q1`21"/>
    <n v="4151792"/>
    <n v="56564"/>
    <m/>
    <x v="0"/>
  </r>
  <r>
    <n v="6"/>
    <x v="2"/>
    <x v="431"/>
    <s v="Light (13&quot;-14&quot;)"/>
    <x v="0"/>
    <s v="Intel"/>
    <s v="Ice Lake"/>
    <s v="Int"/>
    <n v="13"/>
    <s v="1920x1080"/>
    <m/>
    <s v="Standard"/>
    <n v="68484"/>
    <s v="13_65-70"/>
    <s v="6_60-70"/>
    <s v="06_60-70"/>
    <x v="1"/>
    <s v="Q1`21"/>
    <n v="410904"/>
    <n v="5598"/>
    <m/>
    <x v="0"/>
  </r>
  <r>
    <n v="179"/>
    <x v="2"/>
    <x v="93"/>
    <s v="Light (13&quot;-14&quot;)"/>
    <x v="0"/>
    <s v="Intel"/>
    <s v="Tiger Lake"/>
    <s v="Int"/>
    <n v="14"/>
    <s v="1920x1080"/>
    <s v="Touch"/>
    <s v="Standard"/>
    <n v="126023"/>
    <s v="25_125-130"/>
    <s v="12_120-130"/>
    <s v="08_80&gt;"/>
    <x v="1"/>
    <s v="Q1`21"/>
    <n v="22558117"/>
    <n v="307331"/>
    <m/>
    <x v="0"/>
  </r>
  <r>
    <n v="183"/>
    <x v="2"/>
    <x v="94"/>
    <s v="Light (13&quot;-14&quot;)"/>
    <x v="0"/>
    <s v="Intel"/>
    <s v="Tiger Lake"/>
    <s v="Int"/>
    <n v="14"/>
    <s v="1920x1080"/>
    <m/>
    <s v="Standard"/>
    <n v="77025"/>
    <s v="15_75-80"/>
    <s v="7_70-80"/>
    <s v="07_70-80"/>
    <x v="1"/>
    <s v="Q1`21"/>
    <n v="14095575"/>
    <n v="192038"/>
    <m/>
    <x v="0"/>
  </r>
  <r>
    <n v="2"/>
    <x v="2"/>
    <x v="432"/>
    <s v="Light (13&quot;-14&quot;)"/>
    <x v="0"/>
    <s v="Intel"/>
    <s v="Ice Lake"/>
    <s v="Int"/>
    <n v="14"/>
    <s v="1920x1080"/>
    <m/>
    <s v="Standard"/>
    <n v="75367"/>
    <s v="15_75-80"/>
    <s v="7_70-80"/>
    <s v="07_70-80"/>
    <x v="1"/>
    <s v="Q1`21"/>
    <n v="150734"/>
    <n v="2054"/>
    <m/>
    <x v="0"/>
  </r>
  <r>
    <n v="254"/>
    <x v="2"/>
    <x v="95"/>
    <s v="Light (13&quot;-14&quot;)"/>
    <x v="0"/>
    <s v="Intel"/>
    <s v="Whiskey Lake"/>
    <s v="Int"/>
    <n v="14"/>
    <s v="1920x1080"/>
    <m/>
    <s v="Standard"/>
    <n v="68201"/>
    <s v="13_65-70"/>
    <s v="6_60-70"/>
    <s v="06_60-70"/>
    <x v="1"/>
    <s v="Q1`21"/>
    <n v="17323054"/>
    <n v="236009"/>
    <m/>
    <x v="0"/>
  </r>
  <r>
    <n v="470"/>
    <x v="2"/>
    <x v="96"/>
    <s v="Light (13&quot;-14&quot;)"/>
    <x v="0"/>
    <s v="Intel"/>
    <s v="Comet Lake"/>
    <s v="MX250"/>
    <n v="14"/>
    <s v="1920x1080"/>
    <m/>
    <s v="Standard"/>
    <n v="88764"/>
    <s v="17_85-90"/>
    <s v="8_80-90"/>
    <s v="08_80&gt;"/>
    <x v="1"/>
    <s v="Q1`21"/>
    <n v="41719080"/>
    <n v="568380"/>
    <m/>
    <x v="0"/>
  </r>
  <r>
    <n v="337"/>
    <x v="2"/>
    <x v="97"/>
    <s v="Light (13&quot;-14&quot;)"/>
    <x v="0"/>
    <s v="Intel"/>
    <s v="Tiger Lake"/>
    <s v="Int"/>
    <n v="14"/>
    <s v="1920x1080"/>
    <m/>
    <s v="Standard"/>
    <n v="93347"/>
    <s v="18_90-95"/>
    <s v="9_90-100"/>
    <s v="08_80&gt;"/>
    <x v="1"/>
    <s v="Q1`21"/>
    <n v="31457939"/>
    <n v="428582"/>
    <m/>
    <x v="0"/>
  </r>
  <r>
    <n v="42"/>
    <x v="2"/>
    <x v="433"/>
    <s v="Full Size GM (15&quot;&gt; Gamer GPU)"/>
    <x v="0"/>
    <s v="Intel"/>
    <s v="Whiskey Lake"/>
    <s v="GTX1050"/>
    <n v="15"/>
    <s v="1920x1080"/>
    <m/>
    <s v="Standard"/>
    <n v="105490"/>
    <s v="21_105-110"/>
    <s v="10_100-110"/>
    <s v="08_80&gt;"/>
    <x v="1"/>
    <s v="Q1`21"/>
    <n v="4430580"/>
    <n v="60362"/>
    <m/>
    <x v="0"/>
  </r>
  <r>
    <n v="8"/>
    <x v="3"/>
    <x v="98"/>
    <s v="Full Size GM (15&quot;&gt; Gamer GPU)"/>
    <x v="0"/>
    <s v="Intel"/>
    <s v="Comet Lake-H"/>
    <s v="RTX2060/RTX2070/RTX2080"/>
    <n v="15"/>
    <s v="1920x1080/3840x2160"/>
    <m/>
    <s v="Standard"/>
    <n v="215967"/>
    <s v="43_215-220"/>
    <s v="21_210-220"/>
    <s v="08_80&gt;"/>
    <x v="1"/>
    <s v="Q1`21"/>
    <n v="1727736"/>
    <n v="23539"/>
    <m/>
    <x v="0"/>
  </r>
  <r>
    <n v="1580"/>
    <x v="3"/>
    <x v="99"/>
    <s v="Full Size LE (15&quot;&gt;, Int GPU)"/>
    <x v="0"/>
    <s v="Intel"/>
    <s v="Ice Lake"/>
    <s v="Int"/>
    <n v="15"/>
    <s v="1920x1080"/>
    <m/>
    <s v="Standard"/>
    <n v="40278"/>
    <s v="8_40-45"/>
    <s v="4_40-50"/>
    <s v="04_40-50"/>
    <x v="1"/>
    <s v="Q1`21"/>
    <n v="63639240"/>
    <n v="867020"/>
    <m/>
    <x v="0"/>
  </r>
  <r>
    <n v="502"/>
    <x v="3"/>
    <x v="434"/>
    <s v="Full Size MS (15&quot;&gt;, Mainstream Ex. GPU)"/>
    <x v="0"/>
    <s v="Intel"/>
    <s v="Whiskey Lake"/>
    <s v="Int/520"/>
    <n v="15"/>
    <s v="1920x1080"/>
    <m/>
    <s v="Standard"/>
    <n v="40857"/>
    <s v="8_40-45"/>
    <s v="4_40-50"/>
    <s v="04_40-50"/>
    <x v="1"/>
    <s v="Q1`21"/>
    <n v="20510214"/>
    <n v="279431"/>
    <m/>
    <x v="0"/>
  </r>
  <r>
    <n v="1267"/>
    <x v="3"/>
    <x v="101"/>
    <s v="Full Size MS (15&quot;&gt;, Mainstream Ex. GPU)"/>
    <x v="0"/>
    <s v="Intel"/>
    <s v="Ice Lake"/>
    <s v="Int/MX230/MX250"/>
    <n v="17"/>
    <s v="1920x1080"/>
    <m/>
    <s v="Standard"/>
    <n v="62062"/>
    <s v="12_60-65"/>
    <s v="6_60-70"/>
    <s v="06_60-70"/>
    <x v="1"/>
    <s v="Q1`21"/>
    <n v="78632554"/>
    <n v="1071288"/>
    <m/>
    <x v="0"/>
  </r>
  <r>
    <n v="11"/>
    <x v="3"/>
    <x v="435"/>
    <s v="Light (13&quot;-14&quot;)"/>
    <x v="0"/>
    <s v="AMD"/>
    <s v="Ryzen"/>
    <s v="Int"/>
    <n v="14"/>
    <s v="1920x1080"/>
    <m/>
    <s v="Standard"/>
    <n v="58000"/>
    <s v="11_55-60"/>
    <s v="5_50-60"/>
    <s v="05_50-60"/>
    <x v="1"/>
    <s v="Q1`21"/>
    <n v="638000"/>
    <n v="8692"/>
    <m/>
    <x v="0"/>
  </r>
  <r>
    <n v="42"/>
    <x v="3"/>
    <x v="102"/>
    <s v="Light (13&quot;-14&quot;)"/>
    <x v="0"/>
    <s v="Intel"/>
    <s v="Tiger Lake"/>
    <s v="Int/MX350"/>
    <n v="14"/>
    <s v="2560x1600"/>
    <m/>
    <s v="Standard"/>
    <n v="107655"/>
    <s v="21_105-110"/>
    <s v="10_100-110"/>
    <s v="08_80&gt;"/>
    <x v="1"/>
    <s v="Q1`21"/>
    <n v="4521510"/>
    <n v="61601"/>
    <m/>
    <x v="0"/>
  </r>
  <r>
    <n v="690"/>
    <x v="3"/>
    <x v="103"/>
    <s v="Full Size GM (15&quot;&gt; Gamer GPU)"/>
    <x v="0"/>
    <s v="Intel"/>
    <s v="Comet Lake-H"/>
    <s v="GTX1650/GTX1650/RTX2060"/>
    <n v="15"/>
    <s v="1920x1080"/>
    <m/>
    <s v="Standard"/>
    <n v="93195"/>
    <s v="18_90-95"/>
    <s v="9_90-100"/>
    <s v="08_80&gt;"/>
    <x v="1"/>
    <s v="Q1`21"/>
    <n v="64304550"/>
    <n v="876084"/>
    <m/>
    <x v="0"/>
  </r>
  <r>
    <n v="2"/>
    <x v="3"/>
    <x v="436"/>
    <s v="Full Size GM (15&quot;&gt; Gamer GPU)"/>
    <x v="0"/>
    <s v="Intel"/>
    <s v="Coffee Lake"/>
    <s v="GTX1650/GTX1660"/>
    <n v="15"/>
    <s v="1920x1080"/>
    <m/>
    <s v="Standard"/>
    <n v="90435"/>
    <s v="18_90-95"/>
    <s v="9_90-100"/>
    <s v="08_80&gt;"/>
    <x v="1"/>
    <s v="Q1`21"/>
    <n v="180870"/>
    <n v="2464"/>
    <m/>
    <x v="0"/>
  </r>
  <r>
    <n v="196"/>
    <x v="3"/>
    <x v="104"/>
    <s v="Full Size GM (15&quot;&gt; Gamer GPU)"/>
    <x v="0"/>
    <s v="Intel"/>
    <s v="Comet Lake-H"/>
    <s v="GTX1650/RTX2060/RTX2070"/>
    <n v="15"/>
    <s v="1920x1080"/>
    <m/>
    <s v="Standard"/>
    <n v="101729"/>
    <s v="20_100-105"/>
    <s v="10_100-110"/>
    <s v="08_80&gt;"/>
    <x v="1"/>
    <s v="Q1`21"/>
    <n v="19938884"/>
    <n v="271647"/>
    <m/>
    <x v="0"/>
  </r>
  <r>
    <n v="46"/>
    <x v="3"/>
    <x v="105"/>
    <s v="Full Size GM (15&quot;&gt; Gamer GPU)"/>
    <x v="0"/>
    <s v="Intel"/>
    <s v="Coffee Lake"/>
    <s v="GTX1660/RTX2060/RTX2070"/>
    <n v="15"/>
    <s v="1920x1080"/>
    <m/>
    <s v="Standard"/>
    <n v="102561"/>
    <s v="20_100-105"/>
    <s v="10_100-110"/>
    <s v="08_80&gt;"/>
    <x v="1"/>
    <s v="Q1`21"/>
    <n v="4717806"/>
    <n v="64275"/>
    <m/>
    <x v="0"/>
  </r>
  <r>
    <n v="13"/>
    <x v="3"/>
    <x v="437"/>
    <s v="Full Size GM (15&quot;&gt; Gamer GPU)"/>
    <x v="0"/>
    <s v="Intel"/>
    <s v="Coffee Lake"/>
    <s v="GTX1050/GTX1650"/>
    <n v="15"/>
    <s v="1920x1080"/>
    <m/>
    <s v="Standard"/>
    <n v="180890"/>
    <s v="36_180-185"/>
    <s v="18_180-190"/>
    <s v="08_80&gt;"/>
    <x v="1"/>
    <s v="Q1`21"/>
    <n v="2351570"/>
    <n v="32038"/>
    <m/>
    <x v="0"/>
  </r>
  <r>
    <n v="118"/>
    <x v="3"/>
    <x v="106"/>
    <s v="Full Size GM (15&quot;&gt; Gamer GPU)"/>
    <x v="0"/>
    <s v="Intel"/>
    <s v="Comet Lake-H"/>
    <s v="GTX1660/RTX2060/RTX2070"/>
    <n v="17"/>
    <s v="1920x1080"/>
    <m/>
    <s v="Standard"/>
    <n v="148082"/>
    <s v="29_145-150"/>
    <s v="14_140-150"/>
    <s v="08_80&gt;"/>
    <x v="1"/>
    <s v="Q1`21"/>
    <n v="17473676"/>
    <n v="238061"/>
    <m/>
    <x v="0"/>
  </r>
  <r>
    <n v="354"/>
    <x v="3"/>
    <x v="438"/>
    <s v="Mini (&lt;12&quot;)"/>
    <x v="1"/>
    <s v="Intel"/>
    <s v="Gemini Lake"/>
    <s v="Int"/>
    <n v="11"/>
    <s v="1366x768"/>
    <s v="Touch"/>
    <s v="Budget"/>
    <n v="29990"/>
    <s v="5_25-30"/>
    <s v="2_20-30"/>
    <s v="02_20-30"/>
    <x v="1"/>
    <s v="Q1`21"/>
    <n v="10616460"/>
    <n v="144638"/>
    <m/>
    <x v="0"/>
  </r>
  <r>
    <n v="134"/>
    <x v="3"/>
    <x v="107"/>
    <s v="Light (13&quot;-14&quot;)"/>
    <x v="1"/>
    <s v="Intel"/>
    <s v="Whiskey Lake"/>
    <s v="Int"/>
    <n v="13"/>
    <s v="1920x1080"/>
    <m/>
    <s v="Standard"/>
    <n v="74146"/>
    <s v="14_70-75"/>
    <s v="7_70-80"/>
    <s v="07_70-80"/>
    <x v="1"/>
    <s v="Q1`21"/>
    <n v="9935564"/>
    <n v="135362"/>
    <m/>
    <x v="0"/>
  </r>
  <r>
    <n v="327"/>
    <x v="3"/>
    <x v="108"/>
    <s v="Light (13&quot;-14&quot;)"/>
    <x v="1"/>
    <s v="Intel"/>
    <s v="Comet Lake"/>
    <s v="Int"/>
    <n v="14"/>
    <s v="1920x1080"/>
    <m/>
    <s v="Standard"/>
    <n v="62447"/>
    <s v="12_60-65"/>
    <s v="6_60-70"/>
    <s v="06_60-70"/>
    <x v="1"/>
    <s v="Q1`21"/>
    <n v="20420169"/>
    <n v="278204"/>
    <m/>
    <x v="0"/>
  </r>
  <r>
    <n v="301"/>
    <x v="3"/>
    <x v="109"/>
    <s v="Full Size MS (15&quot;&gt;, Mainstream Ex. GPU)"/>
    <x v="1"/>
    <s v="Intel"/>
    <s v="Comet Lake"/>
    <s v="Int/RX640"/>
    <n v="15"/>
    <s v="1920x1080"/>
    <m/>
    <s v="Standard"/>
    <n v="66883"/>
    <s v="13_65-70"/>
    <s v="6_60-70"/>
    <s v="06_60-70"/>
    <x v="1"/>
    <s v="Q1`21"/>
    <n v="20131783"/>
    <n v="274275"/>
    <m/>
    <x v="0"/>
  </r>
  <r>
    <n v="112"/>
    <x v="3"/>
    <x v="110"/>
    <s v="Light (13&quot;-14&quot;)"/>
    <x v="1"/>
    <s v="Intel"/>
    <s v="Comet Lake"/>
    <s v="Int"/>
    <n v="13"/>
    <s v="1920x1080"/>
    <m/>
    <s v="Standard"/>
    <n v="96069"/>
    <s v="19_95-100"/>
    <s v="9_90-100"/>
    <s v="08_80&gt;"/>
    <x v="1"/>
    <s v="Q1`21"/>
    <n v="10759728"/>
    <n v="146590"/>
    <m/>
    <x v="0"/>
  </r>
  <r>
    <n v="40"/>
    <x v="3"/>
    <x v="111"/>
    <s v="Light (13&quot;-14&quot;)"/>
    <x v="1"/>
    <s v="Intel"/>
    <s v="Comet Lake"/>
    <s v="Int"/>
    <n v="13"/>
    <s v="1920x1080"/>
    <s v="Touch"/>
    <s v="Standard"/>
    <n v="104720"/>
    <s v="20_100-105"/>
    <s v="10_100-110"/>
    <s v="08_80&gt;"/>
    <x v="1"/>
    <s v="Q1`21"/>
    <n v="4188800"/>
    <n v="57068"/>
    <m/>
    <x v="0"/>
  </r>
  <r>
    <n v="19"/>
    <x v="3"/>
    <x v="439"/>
    <s v="Light (13&quot;-14&quot;)"/>
    <x v="1"/>
    <s v="Intel"/>
    <s v="Tiger Lake"/>
    <s v="Int"/>
    <n v="13"/>
    <s v="1920x1080"/>
    <m/>
    <s v="Standard"/>
    <n v="64340"/>
    <s v="12_60-65"/>
    <s v="6_60-70"/>
    <s v="06_60-70"/>
    <x v="1"/>
    <s v="Q1`21"/>
    <n v="1222460"/>
    <n v="16655"/>
    <m/>
    <x v="0"/>
  </r>
  <r>
    <n v="28"/>
    <x v="3"/>
    <x v="440"/>
    <s v="Light (13&quot;-14&quot;)"/>
    <x v="1"/>
    <s v="Intel"/>
    <s v="Coffee Lake"/>
    <s v="Int/MX150"/>
    <n v="14"/>
    <s v="1920x1080"/>
    <m/>
    <s v="Standard"/>
    <n v="112909"/>
    <s v="22_110-115"/>
    <s v="11_110-120"/>
    <s v="08_80&gt;"/>
    <x v="1"/>
    <s v="Q1`21"/>
    <n v="3161452"/>
    <n v="43072"/>
    <m/>
    <x v="0"/>
  </r>
  <r>
    <n v="439"/>
    <x v="3"/>
    <x v="112"/>
    <s v="Light (13&quot;-14&quot;)"/>
    <x v="1"/>
    <s v="Intel"/>
    <s v="Comet Lake"/>
    <s v="Int"/>
    <n v="14"/>
    <s v="1920x1080"/>
    <m/>
    <s v="Standard"/>
    <n v="85158"/>
    <s v="17_85-90"/>
    <s v="8_80-90"/>
    <s v="08_80&gt;"/>
    <x v="1"/>
    <s v="Q1`21"/>
    <n v="37384362"/>
    <n v="509324"/>
    <m/>
    <x v="0"/>
  </r>
  <r>
    <n v="108"/>
    <x v="3"/>
    <x v="113"/>
    <s v="Light (13&quot;-14&quot;)"/>
    <x v="1"/>
    <s v="Intel"/>
    <s v="Comet Lake-H"/>
    <s v="Int/MX250"/>
    <n v="14"/>
    <s v="1920x1080"/>
    <m/>
    <s v="Standard"/>
    <n v="93370"/>
    <s v="18_90-95"/>
    <s v="9_90-100"/>
    <s v="08_80&gt;"/>
    <x v="1"/>
    <s v="Q1`21"/>
    <n v="10083960"/>
    <n v="137384"/>
    <m/>
    <x v="0"/>
  </r>
  <r>
    <n v="4"/>
    <x v="3"/>
    <x v="114"/>
    <s v="Full Size LE (15&quot;&gt;, Int GPU)"/>
    <x v="1"/>
    <s v="Intel"/>
    <s v="Coffee Lake"/>
    <s v="Int"/>
    <n v="15"/>
    <s v="1920x1080"/>
    <m/>
    <s v="Standard"/>
    <n v="79702"/>
    <s v="15_75-80"/>
    <s v="7_70-80"/>
    <s v="07_70-80"/>
    <x v="1"/>
    <s v="Q1`21"/>
    <n v="318808"/>
    <n v="4343"/>
    <m/>
    <x v="0"/>
  </r>
  <r>
    <n v="148"/>
    <x v="3"/>
    <x v="115"/>
    <s v="Full Size LE (15&quot;&gt;, Int GPU)"/>
    <x v="1"/>
    <s v="Intel"/>
    <s v="Comet Lake"/>
    <s v="Int"/>
    <n v="15"/>
    <s v="1920x1080"/>
    <m/>
    <s v="Standard"/>
    <n v="88636"/>
    <s v="17_85-90"/>
    <s v="8_80-90"/>
    <s v="08_80&gt;"/>
    <x v="1"/>
    <s v="Q1`21"/>
    <n v="13118128"/>
    <n v="178721"/>
    <m/>
    <x v="0"/>
  </r>
  <r>
    <n v="245"/>
    <x v="3"/>
    <x v="116"/>
    <s v="Full Size LE (15&quot;&gt;, Int GPU)"/>
    <x v="1"/>
    <s v="Intel"/>
    <s v="Comet Lake"/>
    <s v="Int"/>
    <n v="15"/>
    <s v="1920x1080"/>
    <m/>
    <s v="Standard"/>
    <n v="90725"/>
    <s v="18_90-95"/>
    <s v="9_90-100"/>
    <s v="08_80&gt;"/>
    <x v="1"/>
    <s v="Q1`21"/>
    <n v="22227625"/>
    <n v="302829"/>
    <m/>
    <x v="0"/>
  </r>
  <r>
    <n v="2"/>
    <x v="3"/>
    <x v="441"/>
    <s v="Full Size MS (15&quot;&gt;, Mainstream Ex. GPU)"/>
    <x v="1"/>
    <s v="Intel"/>
    <s v="Tiger Lake"/>
    <s v="MX450"/>
    <n v="15"/>
    <s v="1920x1080"/>
    <m/>
    <s v="Standard"/>
    <n v="97160"/>
    <s v="19_95-100"/>
    <s v="9_90-100"/>
    <s v="08_80&gt;"/>
    <x v="1"/>
    <s v="Q1`21"/>
    <n v="194320"/>
    <n v="2647"/>
    <m/>
    <x v="0"/>
  </r>
  <r>
    <n v="87"/>
    <x v="3"/>
    <x v="118"/>
    <s v="Light (13&quot;-14&quot;)"/>
    <x v="1"/>
    <s v="Intel"/>
    <s v="Comet Lake"/>
    <s v="Int"/>
    <n v="13"/>
    <s v="1920x1080"/>
    <m/>
    <s v="Standard"/>
    <n v="108486"/>
    <s v="21_105-110"/>
    <s v="10_100-110"/>
    <s v="08_80&gt;"/>
    <x v="1"/>
    <s v="Q1`21"/>
    <n v="9438282"/>
    <n v="128587"/>
    <m/>
    <x v="0"/>
  </r>
  <r>
    <n v="199"/>
    <x v="3"/>
    <x v="119"/>
    <s v="Light (13&quot;-14&quot;)"/>
    <x v="1"/>
    <s v="Intel"/>
    <s v="Comet Lake"/>
    <s v="Int"/>
    <n v="14"/>
    <s v="1920x1080/3840x2160"/>
    <m/>
    <s v="Standard"/>
    <n v="104817"/>
    <s v="20_100-105"/>
    <s v="10_100-110"/>
    <s v="08_80&gt;"/>
    <x v="1"/>
    <s v="Q1`21"/>
    <n v="20858583"/>
    <n v="284177"/>
    <m/>
    <x v="0"/>
  </r>
  <r>
    <n v="6"/>
    <x v="3"/>
    <x v="442"/>
    <s v="Light (13&quot;-14&quot;)"/>
    <x v="1"/>
    <s v="Intel"/>
    <s v="Comet Lake"/>
    <s v="Int"/>
    <n v="14"/>
    <s v="1920x1080"/>
    <s v="Touch"/>
    <s v="Standard"/>
    <n v="134000"/>
    <s v="26_130-135"/>
    <s v="13_130-140"/>
    <s v="08_80&gt;"/>
    <x v="1"/>
    <s v="Q1`21"/>
    <n v="804000"/>
    <n v="10954"/>
    <m/>
    <x v="0"/>
  </r>
  <r>
    <n v="7"/>
    <x v="3"/>
    <x v="120"/>
    <s v="Full Size LE (15&quot;&gt;, Int GPU)"/>
    <x v="1"/>
    <s v="Intel"/>
    <s v="Comet Lake"/>
    <s v="Int"/>
    <n v="15"/>
    <s v="1920x1080"/>
    <s v="Touch"/>
    <s v="Standard"/>
    <n v="170907"/>
    <s v="34_170-175"/>
    <s v="17_170-180"/>
    <s v="08_80&gt;"/>
    <x v="1"/>
    <s v="Q1`21"/>
    <n v="1196349"/>
    <n v="16299"/>
    <m/>
    <x v="0"/>
  </r>
  <r>
    <n v="9"/>
    <x v="3"/>
    <x v="443"/>
    <s v="Light (13&quot;-14&quot;)"/>
    <x v="1"/>
    <s v="Intel"/>
    <s v="Kaby Lake Refresh"/>
    <s v="Int"/>
    <n v="14"/>
    <s v="1920x1080"/>
    <s v="Touch"/>
    <s v="Standard"/>
    <n v="332078"/>
    <s v="66_330-335"/>
    <s v="33_330-340"/>
    <s v="08_80&gt;"/>
    <x v="1"/>
    <s v="Q1`21"/>
    <n v="2988702"/>
    <n v="40718"/>
    <m/>
    <x v="0"/>
  </r>
  <r>
    <n v="2"/>
    <x v="3"/>
    <x v="122"/>
    <s v="Prof. Workstation (Prof. GPU)"/>
    <x v="1"/>
    <s v="Intel"/>
    <s v="Comet Lake-H"/>
    <s v="Quadro P520"/>
    <n v="15"/>
    <s v="1920x1080"/>
    <m/>
    <s v="Standard"/>
    <n v="110961"/>
    <s v="22_110-115"/>
    <s v="11_110-120"/>
    <s v="08_80&gt;"/>
    <x v="1"/>
    <s v="Q1`21"/>
    <n v="221922"/>
    <n v="3023"/>
    <m/>
    <x v="0"/>
  </r>
  <r>
    <n v="25"/>
    <x v="3"/>
    <x v="123"/>
    <s v="Prof. Workstation (Prof. GPU)"/>
    <x v="1"/>
    <s v="Intel"/>
    <s v="Comet Lake-H"/>
    <s v="Quadro P620"/>
    <n v="15"/>
    <s v="1920x1080"/>
    <m/>
    <s v="Standard"/>
    <n v="133612"/>
    <s v="26_130-135"/>
    <s v="13_130-140"/>
    <s v="08_80&gt;"/>
    <x v="1"/>
    <s v="Q1`21"/>
    <n v="3340300"/>
    <n v="45508"/>
    <m/>
    <x v="0"/>
  </r>
  <r>
    <n v="4"/>
    <x v="3"/>
    <x v="124"/>
    <s v="Prof. Workstation (Prof. GPU)"/>
    <x v="1"/>
    <s v="Intel"/>
    <s v="Coffee Lake"/>
    <s v="Quadro T1000/T2000"/>
    <n v="15"/>
    <s v="1920x1080/3840x2160"/>
    <m/>
    <s v="Standard"/>
    <n v="219828"/>
    <s v="43_215-220"/>
    <s v="21_210-220"/>
    <s v="08_80&gt;"/>
    <x v="1"/>
    <s v="Q1`21"/>
    <n v="879312"/>
    <n v="11980"/>
    <m/>
    <x v="0"/>
  </r>
  <r>
    <n v="38"/>
    <x v="3"/>
    <x v="444"/>
    <s v="Prof. Workstation (Prof. GPU)"/>
    <x v="1"/>
    <s v="Intel"/>
    <s v="Comet Lake-H"/>
    <s v="Quadro T1000/T2000"/>
    <n v="15"/>
    <s v="1920x1280"/>
    <m/>
    <s v="Standard"/>
    <n v="235408"/>
    <s v="47_235-240"/>
    <s v="23_230-240"/>
    <s v="08_80&gt;"/>
    <x v="1"/>
    <s v="Q1`21"/>
    <n v="8945504"/>
    <n v="121873"/>
    <m/>
    <x v="0"/>
  </r>
  <r>
    <n v="4"/>
    <x v="3"/>
    <x v="125"/>
    <s v="Prof. Workstation (Prof. GPU)"/>
    <x v="1"/>
    <s v="Intel"/>
    <s v="Comet Lake-H"/>
    <s v="Quadro RTX3000"/>
    <n v="15"/>
    <s v="1920x1280/3840x2400"/>
    <m/>
    <s v="Standard"/>
    <n v="272960"/>
    <s v="54_270-275"/>
    <s v="27_270-280"/>
    <s v="08_80&gt;"/>
    <x v="1"/>
    <s v="Q1`21"/>
    <n v="1091840"/>
    <n v="14875"/>
    <m/>
    <x v="0"/>
  </r>
  <r>
    <n v="34"/>
    <x v="3"/>
    <x v="126"/>
    <s v="Prof. Workstation (Prof. GPU)"/>
    <x v="1"/>
    <s v="Intel"/>
    <s v="Comet Lake-H"/>
    <s v="Quadro RTX4000/RTX5000"/>
    <n v="15"/>
    <s v="1920x1080/3840x2160"/>
    <m/>
    <s v="Standard"/>
    <n v="255420"/>
    <s v="51_255-260"/>
    <s v="25_250-260"/>
    <s v="08_80&gt;"/>
    <x v="1"/>
    <s v="Q1`21"/>
    <n v="8684280"/>
    <n v="118314"/>
    <m/>
    <x v="0"/>
  </r>
  <r>
    <n v="9"/>
    <x v="3"/>
    <x v="127"/>
    <s v="Prof. Workstation (Prof. GPU)"/>
    <x v="1"/>
    <s v="Intel"/>
    <s v="Comet Lake-H"/>
    <s v="RTX3000/RTX4000"/>
    <n v="17"/>
    <s v="3840x2160"/>
    <m/>
    <s v="Standard"/>
    <n v="295099"/>
    <s v="59_295-300"/>
    <s v="29_290-300"/>
    <s v="08_80&gt;"/>
    <x v="1"/>
    <s v="Q1`21"/>
    <n v="2655891"/>
    <n v="36184"/>
    <m/>
    <x v="0"/>
  </r>
  <r>
    <n v="13"/>
    <x v="3"/>
    <x v="128"/>
    <s v="Light (13&quot;-14&quot;)"/>
    <x v="1"/>
    <s v="Intel"/>
    <s v="Ice Lake"/>
    <s v="Int"/>
    <n v="14"/>
    <s v="1920x1080"/>
    <m/>
    <s v="Standard"/>
    <n v="48145"/>
    <s v="9_45-50"/>
    <s v="4_40-50"/>
    <s v="04_40-50"/>
    <x v="1"/>
    <s v="Q1`21"/>
    <n v="625885"/>
    <n v="8527"/>
    <m/>
    <x v="0"/>
  </r>
  <r>
    <n v="41"/>
    <x v="3"/>
    <x v="131"/>
    <s v="Full Size LE (15&quot;&gt;, Int GPU)"/>
    <x v="1"/>
    <s v="Intel"/>
    <s v="Ice Lake"/>
    <s v="Int"/>
    <n v="15"/>
    <s v="1920x1080"/>
    <m/>
    <s v="Standard"/>
    <n v="54263"/>
    <s v="10_50-55"/>
    <s v="5_50-60"/>
    <s v="05_50-60"/>
    <x v="1"/>
    <s v="Q1`21"/>
    <n v="2224783"/>
    <n v="30310"/>
    <m/>
    <x v="0"/>
  </r>
  <r>
    <n v="3"/>
    <x v="3"/>
    <x v="445"/>
    <s v="Full Size LE (15&quot;&gt;, Int GPU)"/>
    <x v="1"/>
    <s v="Intel"/>
    <s v="Comet Lake"/>
    <s v="Int"/>
    <n v="15"/>
    <s v="1920x1080"/>
    <m/>
    <s v="Standard"/>
    <n v="41990"/>
    <s v="8_40-45"/>
    <s v="4_40-50"/>
    <s v="04_40-50"/>
    <x v="1"/>
    <s v="Q1`21"/>
    <n v="125970"/>
    <n v="1716"/>
    <m/>
    <x v="0"/>
  </r>
  <r>
    <n v="36"/>
    <x v="3"/>
    <x v="132"/>
    <s v="Full Size LE (15&quot;&gt;, Int GPU)"/>
    <x v="1"/>
    <s v="Intel"/>
    <s v="Ice Lake"/>
    <s v="Int"/>
    <n v="15"/>
    <s v="1920x1080"/>
    <m/>
    <s v="Standard"/>
    <n v="52559"/>
    <s v="10_50-55"/>
    <s v="5_50-60"/>
    <s v="05_50-60"/>
    <x v="1"/>
    <s v="Q1`21"/>
    <n v="1892124"/>
    <n v="25778"/>
    <m/>
    <x v="0"/>
  </r>
  <r>
    <n v="38"/>
    <x v="3"/>
    <x v="133"/>
    <s v="Light (13&quot;-14&quot;)"/>
    <x v="1"/>
    <s v="Intel"/>
    <s v="Tiger Lake"/>
    <s v="Int"/>
    <n v="13"/>
    <s v="1920x1080"/>
    <m/>
    <s v="Standard"/>
    <n v="72137"/>
    <s v="14_70-75"/>
    <s v="7_70-80"/>
    <s v="07_70-80"/>
    <x v="1"/>
    <s v="Q1`21"/>
    <n v="2741206"/>
    <n v="37346"/>
    <m/>
    <x v="0"/>
  </r>
  <r>
    <n v="9"/>
    <x v="3"/>
    <x v="134"/>
    <s v="Light (13&quot;-14&quot;)"/>
    <x v="1"/>
    <s v="Intel"/>
    <s v="Comet Lake"/>
    <s v="Int/MX230"/>
    <n v="13"/>
    <s v="1920x1080"/>
    <m/>
    <s v="Standard"/>
    <n v="62780"/>
    <s v="12_60-65"/>
    <s v="6_60-70"/>
    <s v="06_60-70"/>
    <x v="1"/>
    <s v="Q1`21"/>
    <n v="565020"/>
    <n v="7698"/>
    <m/>
    <x v="0"/>
  </r>
  <r>
    <n v="161"/>
    <x v="3"/>
    <x v="135"/>
    <s v="Light (13&quot;-14&quot;)"/>
    <x v="1"/>
    <s v="Intel"/>
    <s v="Ice Lake"/>
    <s v="Int"/>
    <n v="14"/>
    <s v="1920x1080"/>
    <m/>
    <s v="Standard"/>
    <n v="62313"/>
    <s v="12_60-65"/>
    <s v="6_60-70"/>
    <s v="06_60-70"/>
    <x v="1"/>
    <s v="Q1`21"/>
    <n v="10032393"/>
    <n v="136681"/>
    <m/>
    <x v="0"/>
  </r>
  <r>
    <n v="55"/>
    <x v="3"/>
    <x v="136"/>
    <s v="Full Size LE (15&quot;&gt;, Int GPU)"/>
    <x v="1"/>
    <s v="Intel"/>
    <s v="Ice Lake"/>
    <s v="Int"/>
    <n v="15"/>
    <s v="1920x1080"/>
    <m/>
    <s v="Standard"/>
    <n v="74210"/>
    <s v="14_70-75"/>
    <s v="7_70-80"/>
    <s v="07_70-80"/>
    <x v="1"/>
    <s v="Q1`21"/>
    <n v="4081550"/>
    <n v="55607"/>
    <m/>
    <x v="0"/>
  </r>
  <r>
    <n v="36"/>
    <x v="3"/>
    <x v="137"/>
    <s v="Full Size GM (15&quot;&gt; Gamer GPU)"/>
    <x v="1"/>
    <s v="Intel"/>
    <s v="Comet Lake-H"/>
    <s v="GTX1650"/>
    <n v="15"/>
    <s v="1920x1080"/>
    <m/>
    <s v="Standard"/>
    <n v="105732"/>
    <s v="21_105-110"/>
    <s v="10_100-110"/>
    <s v="08_80&gt;"/>
    <x v="1"/>
    <s v="Q1`21"/>
    <n v="3806352"/>
    <n v="51858"/>
    <m/>
    <x v="0"/>
  </r>
  <r>
    <n v="27"/>
    <x v="3"/>
    <x v="138"/>
    <s v="Full Size GM (15&quot;&gt; Gamer GPU)"/>
    <x v="1"/>
    <s v="Intel"/>
    <s v="Coffee Lake"/>
    <s v="GTX1650"/>
    <n v="15"/>
    <s v="1920x1080"/>
    <m/>
    <s v="Standard"/>
    <n v="88372"/>
    <s v="17_85-90"/>
    <s v="8_80-90"/>
    <s v="08_80&gt;"/>
    <x v="1"/>
    <s v="Q1`21"/>
    <n v="2386044"/>
    <n v="32507"/>
    <m/>
    <x v="0"/>
  </r>
  <r>
    <n v="13"/>
    <x v="3"/>
    <x v="139"/>
    <s v="Light (13&quot;-14&quot;)"/>
    <x v="0"/>
    <s v="Intel"/>
    <s v="Comet Lake"/>
    <s v="Int"/>
    <n v="13"/>
    <s v="1920x1080/3840x2160"/>
    <s v="Touch"/>
    <s v="Standard"/>
    <n v="119004"/>
    <s v="23_115-120"/>
    <s v="11_110-120"/>
    <s v="08_80&gt;"/>
    <x v="1"/>
    <s v="Q1`21"/>
    <n v="1547052"/>
    <n v="21077"/>
    <m/>
    <x v="0"/>
  </r>
  <r>
    <n v="2"/>
    <x v="3"/>
    <x v="140"/>
    <s v="Light (13&quot;-14&quot;)"/>
    <x v="0"/>
    <s v="Intel"/>
    <s v="Ice Lake"/>
    <s v="Int"/>
    <n v="13"/>
    <s v="1920x1080/1920x1200/3840x2160/3840x2400"/>
    <s v="Touch"/>
    <s v="Standard"/>
    <n v="133230"/>
    <s v="26_130-135"/>
    <s v="13_130-140"/>
    <s v="08_80&gt;"/>
    <x v="1"/>
    <s v="Q1`21"/>
    <n v="266460"/>
    <n v="3630"/>
    <m/>
    <x v="0"/>
  </r>
  <r>
    <n v="25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1"/>
    <s v="Q1`21"/>
    <n v="3192000"/>
    <n v="43488"/>
    <m/>
    <x v="0"/>
  </r>
  <r>
    <n v="6"/>
    <x v="3"/>
    <x v="141"/>
    <s v="Light (13&quot;-14&quot;)"/>
    <x v="0"/>
    <s v="Intel"/>
    <s v="Ice Lake"/>
    <s v="Int"/>
    <n v="13"/>
    <s v="1920x1080/1920x1200/3840x2400"/>
    <s v="Touch"/>
    <s v="Standard"/>
    <n v="142416"/>
    <s v="28_140-145"/>
    <s v="14_140-150"/>
    <s v="08_80&gt;"/>
    <x v="1"/>
    <s v="Q1`21"/>
    <n v="854496"/>
    <n v="11642"/>
    <m/>
    <x v="0"/>
  </r>
  <r>
    <n v="40"/>
    <x v="3"/>
    <x v="142"/>
    <s v="Light (13&quot;-14&quot;)"/>
    <x v="0"/>
    <s v="Intel"/>
    <s v="Tiger Lake"/>
    <s v="Int"/>
    <n v="13"/>
    <s v="1920x1080/1920x1200/3840x2400"/>
    <m/>
    <s v="Standard"/>
    <n v="159243"/>
    <s v="31_155-160"/>
    <s v="15_150-160"/>
    <s v="08_80&gt;"/>
    <x v="1"/>
    <s v="Q1`21"/>
    <n v="6369720"/>
    <n v="86781"/>
    <m/>
    <x v="0"/>
  </r>
  <r>
    <n v="78"/>
    <x v="3"/>
    <x v="143"/>
    <s v="Light (13&quot;-14&quot;)"/>
    <x v="0"/>
    <s v="Intel"/>
    <s v="Tiger Lake"/>
    <s v="Int"/>
    <n v="13"/>
    <s v="1920x1200/3840x2400"/>
    <s v="Touch"/>
    <s v="Standard"/>
    <n v="166824"/>
    <s v="33_165-170"/>
    <s v="16_160-170"/>
    <s v="08_80&gt;"/>
    <x v="1"/>
    <s v="Q1`21"/>
    <n v="13012272"/>
    <n v="177279"/>
    <m/>
    <x v="0"/>
  </r>
  <r>
    <n v="2"/>
    <x v="3"/>
    <x v="144"/>
    <s v="Full Size GM (15&quot;&gt; Gamer GPU)"/>
    <x v="0"/>
    <s v="Intel"/>
    <s v="Coffee Lake"/>
    <s v="GTX1050/GTX1650"/>
    <n v="15"/>
    <s v="1920x1080/3840x2160"/>
    <m/>
    <s v="Standard"/>
    <n v="139540"/>
    <s v="27_135-140"/>
    <s v="13_130-140"/>
    <s v="08_80&gt;"/>
    <x v="1"/>
    <s v="Q1`21"/>
    <n v="279080"/>
    <n v="3802"/>
    <m/>
    <x v="0"/>
  </r>
  <r>
    <n v="67"/>
    <x v="3"/>
    <x v="145"/>
    <s v="Full Size GM (15&quot;&gt; Gamer GPU)"/>
    <x v="0"/>
    <s v="Intel"/>
    <s v="Comet Lake-H"/>
    <s v="GTX1650"/>
    <n v="15"/>
    <s v="1920x1080/3840x2400"/>
    <s v="Touch"/>
    <s v="Standard"/>
    <n v="186784"/>
    <s v="37_185-190"/>
    <s v="18_180-190"/>
    <s v="08_80&gt;"/>
    <x v="1"/>
    <s v="Q1`21"/>
    <n v="12514528"/>
    <n v="170498"/>
    <m/>
    <x v="0"/>
  </r>
  <r>
    <n v="38"/>
    <x v="3"/>
    <x v="146"/>
    <s v="Full Size GM (15&quot;&gt; Gamer GPU)"/>
    <x v="0"/>
    <s v="Intel"/>
    <s v="Comet Lake-H"/>
    <s v="RTX2060"/>
    <n v="15"/>
    <s v="3840x2400"/>
    <m/>
    <s v="Standard"/>
    <n v="244964"/>
    <s v="48_240-245"/>
    <s v="24_240-250"/>
    <s v="08_80&gt;"/>
    <x v="1"/>
    <s v="Q1`21"/>
    <n v="9308632"/>
    <n v="126821"/>
    <m/>
    <x v="0"/>
  </r>
  <r>
    <n v="47"/>
    <x v="4"/>
    <x v="147"/>
    <s v="Light (13&quot;-14&quot;)"/>
    <x v="1"/>
    <s v="Intel"/>
    <s v="Ice Lake"/>
    <s v="Int"/>
    <n v="14"/>
    <s v="1920x1080"/>
    <m/>
    <s v="Standard"/>
    <n v="59330"/>
    <s v="11_55-60"/>
    <s v="5_50-60"/>
    <s v="05_50-60"/>
    <x v="1"/>
    <s v="Q1`21"/>
    <n v="2788510"/>
    <n v="37991"/>
    <m/>
    <x v="0"/>
  </r>
  <r>
    <n v="64"/>
    <x v="4"/>
    <x v="148"/>
    <s v="Light (13&quot;-14&quot;)"/>
    <x v="1"/>
    <s v="Intel"/>
    <s v="Whiskey Lake"/>
    <s v="Int"/>
    <n v="13"/>
    <s v="1920x1080"/>
    <s v="Touch"/>
    <s v="Standard"/>
    <n v="158720"/>
    <s v="31_155-160"/>
    <s v="15_150-160"/>
    <s v="08_80&gt;"/>
    <x v="1"/>
    <s v="Q1`21"/>
    <n v="10158080"/>
    <n v="138393"/>
    <m/>
    <x v="0"/>
  </r>
  <r>
    <n v="6"/>
    <x v="4"/>
    <x v="149"/>
    <s v="Light (13&quot;-14&quot;)"/>
    <x v="1"/>
    <s v="AMD"/>
    <s v="Picasso"/>
    <s v="Int"/>
    <n v="13"/>
    <s v="1920x1080"/>
    <m/>
    <s v="Standard"/>
    <n v="93342"/>
    <s v="18_90-95"/>
    <s v="9_90-100"/>
    <s v="08_80&gt;"/>
    <x v="1"/>
    <s v="Q1`21"/>
    <n v="560052"/>
    <n v="7630"/>
    <m/>
    <x v="0"/>
  </r>
  <r>
    <n v="10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1"/>
    <s v="Q1`21"/>
    <n v="939930"/>
    <n v="12806"/>
    <m/>
    <x v="0"/>
  </r>
  <r>
    <n v="16"/>
    <x v="4"/>
    <x v="150"/>
    <s v="Light (13&quot;-14&quot;)"/>
    <x v="1"/>
    <s v="Intel"/>
    <s v="Whiskey Lake"/>
    <s v="Int"/>
    <n v="13"/>
    <s v="1920x1080"/>
    <m/>
    <s v="Standard"/>
    <n v="81223"/>
    <s v="16_80-85"/>
    <s v="8_80-90"/>
    <s v="08_80&gt;"/>
    <x v="1"/>
    <s v="Q1`21"/>
    <n v="1299568"/>
    <n v="17705"/>
    <m/>
    <x v="0"/>
  </r>
  <r>
    <n v="279"/>
    <x v="4"/>
    <x v="151"/>
    <s v="Light (13&quot;-14&quot;)"/>
    <x v="1"/>
    <s v="Intel"/>
    <s v="Comet Lake"/>
    <s v="Int"/>
    <n v="13"/>
    <s v="1920x1080"/>
    <m/>
    <s v="Standard"/>
    <n v="110583"/>
    <s v="22_110-115"/>
    <s v="11_110-120"/>
    <s v="08_80&gt;"/>
    <x v="1"/>
    <s v="Q1`21"/>
    <n v="30852657"/>
    <n v="420336"/>
    <m/>
    <x v="0"/>
  </r>
  <r>
    <n v="182"/>
    <x v="4"/>
    <x v="152"/>
    <s v="Light (13&quot;-14&quot;)"/>
    <x v="1"/>
    <s v="AMD"/>
    <s v="Renior"/>
    <s v="Int"/>
    <n v="13"/>
    <s v="1920x1080"/>
    <m/>
    <s v="Standard"/>
    <n v="113999"/>
    <s v="22_110-115"/>
    <s v="11_110-120"/>
    <s v="08_80&gt;"/>
    <x v="1"/>
    <s v="Q1`21"/>
    <n v="20747818"/>
    <n v="282668"/>
    <m/>
    <x v="0"/>
  </r>
  <r>
    <n v="6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1"/>
    <s v="Q1`21"/>
    <n v="566628"/>
    <n v="7720"/>
    <m/>
    <x v="0"/>
  </r>
  <r>
    <n v="1797"/>
    <x v="4"/>
    <x v="154"/>
    <s v="Light (13&quot;-14&quot;)"/>
    <x v="1"/>
    <s v="Intel"/>
    <s v="Comet Lake"/>
    <s v="Int"/>
    <n v="14"/>
    <s v="1920x1080"/>
    <m/>
    <s v="Standard"/>
    <n v="114999"/>
    <s v="22_110-115"/>
    <s v="11_110-120"/>
    <s v="08_80&gt;"/>
    <x v="1"/>
    <s v="Q1`21"/>
    <n v="206653203"/>
    <n v="2815439"/>
    <m/>
    <x v="0"/>
  </r>
  <r>
    <n v="126"/>
    <x v="4"/>
    <x v="155"/>
    <s v="Light (13&quot;-14&quot;)"/>
    <x v="1"/>
    <s v="AMD"/>
    <s v="Renior"/>
    <s v="Int"/>
    <n v="14"/>
    <s v="1920x1080"/>
    <m/>
    <s v="Standard"/>
    <n v="87380"/>
    <s v="17_85-90"/>
    <s v="8_80-90"/>
    <s v="08_80&gt;"/>
    <x v="1"/>
    <s v="Q1`21"/>
    <n v="11009880"/>
    <n v="149998"/>
    <m/>
    <x v="0"/>
  </r>
  <r>
    <n v="1"/>
    <x v="4"/>
    <x v="448"/>
    <s v="Full Size MS (15&quot;&gt;, Mainstream Ex. GPU)"/>
    <x v="1"/>
    <s v="Intel"/>
    <s v="Kaby Lake Refresh"/>
    <s v="Int/RX540"/>
    <n v="15"/>
    <s v="1920x1080/3840x2160"/>
    <m/>
    <s v="Standard"/>
    <n v="91300"/>
    <s v="18_90-95"/>
    <s v="9_90-100"/>
    <s v="08_80&gt;"/>
    <x v="1"/>
    <s v="Q1`21"/>
    <n v="91300"/>
    <n v="1244"/>
    <m/>
    <x v="0"/>
  </r>
  <r>
    <n v="307"/>
    <x v="4"/>
    <x v="157"/>
    <s v="Full Size MS (15&quot;&gt;, Mainstream Ex. GPU)"/>
    <x v="1"/>
    <s v="Intel"/>
    <s v="Comet Lake"/>
    <s v="Int/MX230"/>
    <n v="15"/>
    <s v="1920x1080"/>
    <m/>
    <s v="Standard"/>
    <n v="122186"/>
    <s v="24_120-125"/>
    <s v="12_120-130"/>
    <s v="08_80&gt;"/>
    <x v="1"/>
    <s v="Q1`21"/>
    <n v="37511102"/>
    <n v="511050"/>
    <m/>
    <x v="0"/>
  </r>
  <r>
    <n v="67"/>
    <x v="4"/>
    <x v="158"/>
    <s v="Full Size LE (15&quot;&gt;, Int GPU)"/>
    <x v="1"/>
    <s v="AMD"/>
    <s v="Renior"/>
    <s v="Int"/>
    <n v="15"/>
    <s v="1920x1080"/>
    <m/>
    <s v="Standard"/>
    <n v="87795"/>
    <s v="17_85-90"/>
    <s v="8_80-90"/>
    <s v="08_80&gt;"/>
    <x v="1"/>
    <s v="Q1`21"/>
    <n v="5882265"/>
    <n v="80140"/>
    <m/>
    <x v="0"/>
  </r>
  <r>
    <n v="1"/>
    <x v="4"/>
    <x v="449"/>
    <s v="Light (13&quot;-14&quot;)"/>
    <x v="1"/>
    <s v="Intel"/>
    <s v="Kaby Lake Refresh"/>
    <s v="Int"/>
    <n v="13"/>
    <s v="1920x1080"/>
    <s v="Touch"/>
    <s v="Standard"/>
    <n v="126450"/>
    <s v="25_125-130"/>
    <s v="12_120-130"/>
    <s v="08_80&gt;"/>
    <x v="1"/>
    <s v="Q1`21"/>
    <n v="126450"/>
    <n v="1723"/>
    <m/>
    <x v="0"/>
  </r>
  <r>
    <n v="7"/>
    <x v="4"/>
    <x v="159"/>
    <s v="Light (13&quot;-14&quot;)"/>
    <x v="1"/>
    <s v="Intel"/>
    <s v="Whiskey Lake"/>
    <s v="Int"/>
    <n v="13"/>
    <s v="1920x1080"/>
    <s v="Touch"/>
    <s v="Standard"/>
    <n v="132805"/>
    <s v="26_130-135"/>
    <s v="13_130-140"/>
    <s v="08_80&gt;"/>
    <x v="1"/>
    <s v="Q1`21"/>
    <n v="929635"/>
    <n v="12665"/>
    <m/>
    <x v="0"/>
  </r>
  <r>
    <n v="47"/>
    <x v="4"/>
    <x v="160"/>
    <s v="Light (13&quot;-14&quot;)"/>
    <x v="1"/>
    <s v="Intel"/>
    <s v="Comet Lake"/>
    <s v="Int"/>
    <n v="13"/>
    <s v="1920x1080"/>
    <s v="Touch"/>
    <s v="Standard"/>
    <n v="135544"/>
    <s v="27_135-140"/>
    <s v="13_130-140"/>
    <s v="08_80&gt;"/>
    <x v="1"/>
    <s v="Q1`21"/>
    <n v="6370568"/>
    <n v="86792"/>
    <m/>
    <x v="0"/>
  </r>
  <r>
    <n v="9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1"/>
    <s v="Q1`21"/>
    <n v="1342728"/>
    <n v="18293"/>
    <m/>
    <x v="0"/>
  </r>
  <r>
    <n v="336"/>
    <x v="4"/>
    <x v="162"/>
    <s v="Light (13&quot;-14&quot;)"/>
    <x v="1"/>
    <s v="Intel"/>
    <s v="Comet Lake"/>
    <s v="Int"/>
    <n v="14"/>
    <s v="1920x1080/3840x2160"/>
    <s v="Touch"/>
    <s v="Standard"/>
    <n v="141448"/>
    <s v="28_140-145"/>
    <s v="14_140-150"/>
    <s v="08_80&gt;"/>
    <x v="1"/>
    <s v="Q1`21"/>
    <n v="47526528"/>
    <n v="647500"/>
    <m/>
    <x v="0"/>
  </r>
  <r>
    <n v="6"/>
    <x v="4"/>
    <x v="163"/>
    <s v="Light (13&quot;-14&quot;)"/>
    <x v="1"/>
    <s v="Intel"/>
    <s v="Whiskey Lake"/>
    <s v="Int"/>
    <n v="13"/>
    <s v="1920x1080"/>
    <s v="Touch"/>
    <s v="Standard"/>
    <n v="138866"/>
    <s v="27_135-140"/>
    <s v="13_130-140"/>
    <s v="08_80&gt;"/>
    <x v="1"/>
    <s v="Q1`21"/>
    <n v="833196"/>
    <n v="11351"/>
    <m/>
    <x v="0"/>
  </r>
  <r>
    <n v="32"/>
    <x v="4"/>
    <x v="164"/>
    <s v="Light (13&quot;-14&quot;)"/>
    <x v="1"/>
    <s v="Intel"/>
    <s v="Comet Lake"/>
    <s v="Int"/>
    <n v="13"/>
    <s v="1920x1080"/>
    <s v="Touch"/>
    <s v="Standard"/>
    <n v="104921"/>
    <s v="20_100-105"/>
    <s v="10_100-110"/>
    <s v="08_80&gt;"/>
    <x v="1"/>
    <s v="Q1`21"/>
    <n v="3357472"/>
    <n v="45742"/>
    <m/>
    <x v="0"/>
  </r>
  <r>
    <n v="41"/>
    <x v="4"/>
    <x v="450"/>
    <s v="Light (13&quot;-14&quot;)"/>
    <x v="0"/>
    <s v="Intel"/>
    <s v="Comet Lake"/>
    <s v="Int/MX350"/>
    <n v="13"/>
    <s v="1920x1080"/>
    <m/>
    <s v="Standard"/>
    <n v="76145"/>
    <s v="15_75-80"/>
    <s v="7_70-80"/>
    <s v="07_70-80"/>
    <x v="1"/>
    <s v="Q1`21"/>
    <n v="3121945"/>
    <n v="42533"/>
    <m/>
    <x v="0"/>
  </r>
  <r>
    <n v="67"/>
    <x v="4"/>
    <x v="165"/>
    <s v="Light (13&quot;-14&quot;)"/>
    <x v="0"/>
    <s v="Intel"/>
    <s v="Tiger Lake"/>
    <s v="Int/MX450"/>
    <n v="13"/>
    <s v="1920x1080"/>
    <m/>
    <s v="Standard"/>
    <n v="87531"/>
    <s v="17_85-90"/>
    <s v="8_80-90"/>
    <s v="08_80&gt;"/>
    <x v="1"/>
    <s v="Q1`21"/>
    <n v="5864577"/>
    <n v="79899"/>
    <m/>
    <x v="0"/>
  </r>
  <r>
    <n v="86"/>
    <x v="4"/>
    <x v="166"/>
    <s v="Full Size GM (15&quot;&gt; Gamer GPU)"/>
    <x v="0"/>
    <s v="Intel"/>
    <s v="Comet Lake-H"/>
    <s v="GTX1660"/>
    <n v="15"/>
    <s v="3840x2160"/>
    <s v="Touch"/>
    <s v="Standard"/>
    <n v="124181"/>
    <s v="24_120-125"/>
    <s v="12_120-130"/>
    <s v="08_80&gt;"/>
    <x v="1"/>
    <s v="Q1`21"/>
    <n v="10679566"/>
    <n v="145498"/>
    <m/>
    <x v="0"/>
  </r>
  <r>
    <n v="6"/>
    <x v="4"/>
    <x v="451"/>
    <s v="Full Size MS (15&quot;&gt;, Mainstream Ex. GPU)"/>
    <x v="0"/>
    <s v="Intel"/>
    <s v="Ice Lake"/>
    <s v="MX330"/>
    <n v="17"/>
    <s v="1920x1080"/>
    <m/>
    <s v="Standard"/>
    <n v="98113"/>
    <s v="19_95-100"/>
    <s v="9_90-100"/>
    <s v="08_80&gt;"/>
    <x v="1"/>
    <s v="Q1`21"/>
    <n v="588678"/>
    <n v="8020"/>
    <m/>
    <x v="0"/>
  </r>
  <r>
    <n v="425"/>
    <x v="4"/>
    <x v="167"/>
    <s v="Full Size MS (15&quot;&gt;, Mainstream Ex. GPU)"/>
    <x v="0"/>
    <s v="Intel"/>
    <s v="Tiger Lake"/>
    <s v="Int/MX450"/>
    <n v="17"/>
    <s v="1920x1080"/>
    <m/>
    <s v="Standard"/>
    <n v="101326"/>
    <s v="20_100-105"/>
    <s v="10_100-110"/>
    <s v="08_80&gt;"/>
    <x v="1"/>
    <s v="Q1`21"/>
    <n v="43063550"/>
    <n v="586697"/>
    <m/>
    <x v="0"/>
  </r>
  <r>
    <n v="35"/>
    <x v="4"/>
    <x v="168"/>
    <s v="Light (13&quot;-14&quot;)"/>
    <x v="0"/>
    <s v="AMD"/>
    <s v="Renior"/>
    <s v="Int"/>
    <n v="13"/>
    <s v="1920x1080"/>
    <s v="Touch"/>
    <s v="Standard"/>
    <n v="70614"/>
    <s v="14_70-75"/>
    <s v="7_70-80"/>
    <s v="07_70-80"/>
    <x v="1"/>
    <s v="Q1`21"/>
    <n v="2471490"/>
    <n v="33672"/>
    <m/>
    <x v="0"/>
  </r>
  <r>
    <n v="41"/>
    <x v="4"/>
    <x v="452"/>
    <s v="Full Size MS (15&quot;&gt;, Mainstream Ex. GPU)"/>
    <x v="0"/>
    <s v="Intel"/>
    <s v="Ice Lake"/>
    <s v="Int/MX330"/>
    <n v="15"/>
    <s v="1920x1080"/>
    <s v="Touch"/>
    <s v="Standard"/>
    <n v="89430"/>
    <s v="17_85-90"/>
    <s v="8_80-90"/>
    <s v="08_80&gt;"/>
    <x v="1"/>
    <s v="Q1`21"/>
    <n v="3666630"/>
    <n v="49954"/>
    <m/>
    <x v="0"/>
  </r>
  <r>
    <n v="101"/>
    <x v="4"/>
    <x v="169"/>
    <s v="Full Size MS (15&quot;&gt;, Mainstream Ex. GPU)"/>
    <x v="0"/>
    <s v="Intel"/>
    <s v="Tiger Lake"/>
    <s v="Int/MX450"/>
    <n v="15"/>
    <s v="1920x1080"/>
    <s v="Touch"/>
    <s v="Standard"/>
    <n v="94769"/>
    <s v="18_90-95"/>
    <s v="9_90-100"/>
    <s v="08_80&gt;"/>
    <x v="1"/>
    <s v="Q1`21"/>
    <n v="9571669"/>
    <n v="130404"/>
    <m/>
    <x v="0"/>
  </r>
  <r>
    <n v="204"/>
    <x v="4"/>
    <x v="453"/>
    <s v="Light (13&quot;-14&quot;)"/>
    <x v="1"/>
    <s v="Intel"/>
    <s v="Gemini Lake"/>
    <s v="Int"/>
    <n v="14"/>
    <s v="1366x768"/>
    <m/>
    <s v="Budget"/>
    <n v="27700"/>
    <s v="5_25-30"/>
    <s v="2_20-30"/>
    <s v="02_20-30"/>
    <x v="1"/>
    <s v="Q1`21"/>
    <n v="5650800"/>
    <n v="76986"/>
    <m/>
    <x v="0"/>
  </r>
  <r>
    <n v="29"/>
    <x v="4"/>
    <x v="454"/>
    <s v="Light (13&quot;-14&quot;)"/>
    <x v="1"/>
    <s v="Intel"/>
    <s v="Ice Lake"/>
    <s v="Int"/>
    <n v="14"/>
    <s v="1920x1080"/>
    <m/>
    <s v="Standard"/>
    <n v="43250"/>
    <s v="8_40-45"/>
    <s v="4_40-50"/>
    <s v="04_40-50"/>
    <x v="1"/>
    <s v="Q1`21"/>
    <n v="1254250"/>
    <n v="17088"/>
    <m/>
    <x v="0"/>
  </r>
  <r>
    <n v="76"/>
    <x v="4"/>
    <x v="170"/>
    <s v="Light (13&quot;-14&quot;)"/>
    <x v="1"/>
    <s v="Intel"/>
    <s v="Ice Lake"/>
    <s v="Int"/>
    <n v="14"/>
    <s v="1366x768/1920x1080"/>
    <m/>
    <s v="Standard"/>
    <n v="48924"/>
    <s v="9_45-50"/>
    <s v="4_40-50"/>
    <s v="04_40-50"/>
    <x v="1"/>
    <s v="Q1`21"/>
    <n v="3718224"/>
    <n v="50657"/>
    <m/>
    <x v="0"/>
  </r>
  <r>
    <n v="634"/>
    <x v="4"/>
    <x v="455"/>
    <s v="Light (13&quot;-14&quot;)"/>
    <x v="1"/>
    <s v="AMD"/>
    <s v="Picasso"/>
    <s v="Int"/>
    <n v="14"/>
    <s v="1920x1080"/>
    <m/>
    <s v="Standard"/>
    <n v="48720"/>
    <s v="9_45-50"/>
    <s v="4_40-50"/>
    <s v="04_40-50"/>
    <x v="1"/>
    <s v="Q1`21"/>
    <n v="30888480"/>
    <n v="420824"/>
    <m/>
    <x v="0"/>
  </r>
  <r>
    <n v="1484"/>
    <x v="4"/>
    <x v="173"/>
    <s v="Full Size LE (15&quot;&gt;, Int GPU)"/>
    <x v="1"/>
    <s v="Intel"/>
    <s v="Ice Lake"/>
    <s v="Int"/>
    <n v="15"/>
    <s v="1920x1080"/>
    <m/>
    <s v="Standard"/>
    <n v="52452"/>
    <s v="10_50-55"/>
    <s v="5_50-60"/>
    <s v="05_50-60"/>
    <x v="1"/>
    <s v="Q1`21"/>
    <n v="77838768"/>
    <n v="1060474"/>
    <m/>
    <x v="0"/>
  </r>
  <r>
    <n v="297"/>
    <x v="4"/>
    <x v="456"/>
    <s v="Full Size LE (15&quot;&gt;, Int GPU)"/>
    <x v="1"/>
    <s v="Intel"/>
    <s v="Ice Lake"/>
    <s v="Int"/>
    <n v="15"/>
    <s v="1920x1080"/>
    <m/>
    <s v="Standard"/>
    <n v="51450"/>
    <s v="10_50-55"/>
    <s v="5_50-60"/>
    <s v="05_50-60"/>
    <x v="1"/>
    <s v="Q1`21"/>
    <n v="15280650"/>
    <n v="208183"/>
    <m/>
    <x v="0"/>
  </r>
  <r>
    <n v="1109"/>
    <x v="4"/>
    <x v="175"/>
    <s v="Full Size LE (15&quot;&gt;, Int GPU)"/>
    <x v="1"/>
    <s v="AMD"/>
    <s v="Ryzen"/>
    <s v="Int"/>
    <n v="15"/>
    <s v="1920x1080"/>
    <m/>
    <s v="Standard"/>
    <n v="45953"/>
    <s v="9_45-50"/>
    <s v="4_40-50"/>
    <s v="04_40-50"/>
    <x v="1"/>
    <s v="Q1`21"/>
    <n v="50961877"/>
    <n v="694304"/>
    <m/>
    <x v="0"/>
  </r>
  <r>
    <n v="269"/>
    <x v="4"/>
    <x v="457"/>
    <s v="Full Size LE (15&quot;&gt;, Int GPU)"/>
    <x v="1"/>
    <s v="AMD"/>
    <s v="Picasso"/>
    <s v="Int"/>
    <n v="15"/>
    <s v="1920x1080"/>
    <m/>
    <s v="Standard"/>
    <n v="52096"/>
    <s v="10_50-55"/>
    <s v="5_50-60"/>
    <s v="05_50-60"/>
    <x v="1"/>
    <s v="Q1`21"/>
    <n v="14013824"/>
    <n v="190924"/>
    <m/>
    <x v="0"/>
  </r>
  <r>
    <n v="26"/>
    <x v="4"/>
    <x v="177"/>
    <s v="Light (13&quot;-14&quot;)"/>
    <x v="0"/>
    <s v="Intel"/>
    <s v="Ice Lake"/>
    <s v="Int/620"/>
    <n v="14"/>
    <s v="1920x1080"/>
    <m/>
    <s v="Standard"/>
    <n v="46082"/>
    <s v="9_45-50"/>
    <s v="4_40-50"/>
    <s v="04_40-50"/>
    <x v="1"/>
    <s v="Q1`21"/>
    <n v="1198132"/>
    <n v="16323"/>
    <m/>
    <x v="0"/>
  </r>
  <r>
    <n v="2"/>
    <x v="4"/>
    <x v="458"/>
    <s v="Light (13&quot;-14&quot;)"/>
    <x v="0"/>
    <s v="AMD"/>
    <s v="Picasso"/>
    <s v="Int"/>
    <n v="14"/>
    <s v="1920x1080"/>
    <m/>
    <s v="Standard"/>
    <n v="43323"/>
    <s v="8_40-45"/>
    <s v="4_40-50"/>
    <s v="04_40-50"/>
    <x v="1"/>
    <s v="Q1`21"/>
    <n v="86646"/>
    <n v="1180"/>
    <m/>
    <x v="0"/>
  </r>
  <r>
    <n v="71"/>
    <x v="4"/>
    <x v="459"/>
    <s v="Light (13&quot;-14&quot;)"/>
    <x v="0"/>
    <s v="AMD"/>
    <s v="Picasso"/>
    <s v="Int"/>
    <n v="14"/>
    <s v="1366x768/1920x1080"/>
    <m/>
    <s v="Standard"/>
    <n v="41735"/>
    <s v="8_40-45"/>
    <s v="4_40-50"/>
    <s v="04_40-50"/>
    <x v="1"/>
    <s v="Q1`21"/>
    <n v="2963185"/>
    <n v="40370"/>
    <m/>
    <x v="0"/>
  </r>
  <r>
    <n v="268"/>
    <x v="4"/>
    <x v="178"/>
    <s v="Light (13&quot;-14&quot;)"/>
    <x v="0"/>
    <s v="Intel"/>
    <s v="Ice Lake"/>
    <s v="Int"/>
    <n v="14"/>
    <s v="1366x768/1920x1080"/>
    <m/>
    <s v="Standard"/>
    <n v="47441"/>
    <s v="9_45-50"/>
    <s v="4_40-50"/>
    <s v="04_40-50"/>
    <x v="1"/>
    <s v="Q1`21"/>
    <n v="12714188"/>
    <n v="173218"/>
    <m/>
    <x v="0"/>
  </r>
  <r>
    <n v="317"/>
    <x v="4"/>
    <x v="179"/>
    <s v="Light (13&quot;-14&quot;)"/>
    <x v="0"/>
    <s v="Intel"/>
    <s v="Tiger Lake"/>
    <s v="Int"/>
    <n v="14"/>
    <s v="1920x1080"/>
    <m/>
    <s v="Standard"/>
    <n v="50983"/>
    <s v="10_50-55"/>
    <s v="5_50-60"/>
    <s v="05_50-60"/>
    <x v="1"/>
    <s v="Q1`21"/>
    <n v="16161611"/>
    <n v="220185"/>
    <m/>
    <x v="0"/>
  </r>
  <r>
    <n v="4026"/>
    <x v="4"/>
    <x v="180"/>
    <s v="Light (13&quot;-14&quot;)"/>
    <x v="0"/>
    <s v="AMD"/>
    <s v="Renior"/>
    <s v="Int"/>
    <n v="14"/>
    <s v="1366x768/1920x1080"/>
    <m/>
    <s v="Standard"/>
    <n v="43173"/>
    <s v="8_40-45"/>
    <s v="4_40-50"/>
    <s v="04_40-50"/>
    <x v="1"/>
    <s v="Q1`21"/>
    <n v="173814498"/>
    <n v="2368045"/>
    <m/>
    <x v="0"/>
  </r>
  <r>
    <n v="11"/>
    <x v="4"/>
    <x v="184"/>
    <s v="Full Size MS (15&quot;&gt;, Mainstream Ex. GPU)"/>
    <x v="0"/>
    <s v="Intel"/>
    <s v="Tiger Lake"/>
    <s v="MX350"/>
    <n v="15"/>
    <s v="1920x1080"/>
    <m/>
    <s v="Standard"/>
    <n v="61344"/>
    <s v="12_60-65"/>
    <s v="6_60-70"/>
    <s v="06_60-70"/>
    <x v="1"/>
    <s v="Q1`21"/>
    <n v="674784"/>
    <n v="9193"/>
    <m/>
    <x v="0"/>
  </r>
  <r>
    <n v="872"/>
    <x v="4"/>
    <x v="185"/>
    <s v="Full Size LE (15&quot;&gt;, Int GPU)"/>
    <x v="0"/>
    <s v="AMD"/>
    <s v="Picasso"/>
    <s v="Int"/>
    <n v="15"/>
    <s v="1920x1080"/>
    <m/>
    <s v="Standard"/>
    <n v="43778"/>
    <s v="8_40-45"/>
    <s v="4_40-50"/>
    <s v="04_40-50"/>
    <x v="1"/>
    <s v="Q1`21"/>
    <n v="38174416"/>
    <n v="520087"/>
    <m/>
    <x v="0"/>
  </r>
  <r>
    <n v="3670"/>
    <x v="4"/>
    <x v="186"/>
    <s v="Full Size LE (15&quot;&gt;, Int GPU)"/>
    <x v="0"/>
    <s v="AMD"/>
    <s v="Picasso"/>
    <s v="Int"/>
    <n v="15"/>
    <s v="1920x1080"/>
    <m/>
    <s v="Standard"/>
    <n v="45976"/>
    <s v="9_45-50"/>
    <s v="4_40-50"/>
    <s v="04_40-50"/>
    <x v="1"/>
    <s v="Q1`21"/>
    <n v="168731920"/>
    <n v="2298800"/>
    <m/>
    <x v="0"/>
  </r>
  <r>
    <n v="50"/>
    <x v="4"/>
    <x v="187"/>
    <s v="Full Size LE (15&quot;&gt;, Int GPU)"/>
    <x v="0"/>
    <s v="Intel"/>
    <s v="Ice Lake"/>
    <s v="Int"/>
    <n v="15"/>
    <s v="1366x768/1920x1080"/>
    <m/>
    <s v="Standard"/>
    <n v="49126"/>
    <s v="9_45-50"/>
    <s v="4_40-50"/>
    <s v="04_40-50"/>
    <x v="1"/>
    <s v="Q1`21"/>
    <n v="2456300"/>
    <n v="33465"/>
    <m/>
    <x v="0"/>
  </r>
  <r>
    <n v="261"/>
    <x v="4"/>
    <x v="188"/>
    <s v="Full Size LE (15&quot;&gt;, Int GPU)"/>
    <x v="0"/>
    <s v="Intel"/>
    <s v="Tiger Lake"/>
    <s v="Int"/>
    <n v="15"/>
    <s v="1920x1080"/>
    <m/>
    <s v="Standard"/>
    <n v="49056"/>
    <s v="9_45-50"/>
    <s v="4_40-50"/>
    <s v="04_40-50"/>
    <x v="1"/>
    <s v="Q1`21"/>
    <n v="12803616"/>
    <n v="174436"/>
    <m/>
    <x v="0"/>
  </r>
  <r>
    <n v="39"/>
    <x v="4"/>
    <x v="189"/>
    <s v="Full Size MS (15&quot;&gt;, Mainstream Ex. GPU)"/>
    <x v="0"/>
    <s v="Intel"/>
    <s v="Ice Lake"/>
    <s v="Int/MX330"/>
    <n v="17"/>
    <s v="1920x1080"/>
    <m/>
    <s v="Standard"/>
    <n v="56689"/>
    <s v="11_55-60"/>
    <s v="5_50-60"/>
    <s v="05_50-60"/>
    <x v="1"/>
    <s v="Q1`21"/>
    <n v="2210871"/>
    <n v="30121"/>
    <m/>
    <x v="0"/>
  </r>
  <r>
    <n v="2"/>
    <x v="4"/>
    <x v="192"/>
    <s v="Full Size GM (15&quot;&gt; Gamer GPU)"/>
    <x v="0"/>
    <s v="Intel"/>
    <s v="Comet Lake-H"/>
    <s v="RTX2060/RTX2070"/>
    <n v="15"/>
    <s v="1920x1080"/>
    <m/>
    <s v="Standard"/>
    <n v="135735"/>
    <s v="27_135-140"/>
    <s v="13_130-140"/>
    <s v="08_80&gt;"/>
    <x v="1"/>
    <s v="Q1`21"/>
    <n v="271470"/>
    <n v="3699"/>
    <m/>
    <x v="0"/>
  </r>
  <r>
    <n v="54"/>
    <x v="4"/>
    <x v="193"/>
    <s v="Full Size GM (15&quot;&gt; Gamer GPU)"/>
    <x v="0"/>
    <s v="Intel"/>
    <s v="Comet Lake-H"/>
    <s v="GTX1660"/>
    <n v="15"/>
    <s v="1920x1080"/>
    <m/>
    <s v="Standard"/>
    <n v="118118"/>
    <s v="23_115-120"/>
    <s v="11_110-120"/>
    <s v="08_80&gt;"/>
    <x v="1"/>
    <s v="Q1`21"/>
    <n v="6378372"/>
    <n v="86899"/>
    <m/>
    <x v="0"/>
  </r>
  <r>
    <n v="559"/>
    <x v="4"/>
    <x v="194"/>
    <s v="Full Size GM (15&quot;&gt; Gamer GPU)"/>
    <x v="0"/>
    <s v="AMD"/>
    <s v="Renior"/>
    <s v="GTX1660"/>
    <n v="15"/>
    <s v="1920x1080"/>
    <m/>
    <s v="Standard"/>
    <n v="93049"/>
    <s v="18_90-95"/>
    <s v="9_90-100"/>
    <s v="08_80&gt;"/>
    <x v="1"/>
    <s v="Q1`21"/>
    <n v="52014391"/>
    <n v="708643"/>
    <m/>
    <x v="0"/>
  </r>
  <r>
    <n v="145"/>
    <x v="4"/>
    <x v="195"/>
    <s v="Full Size GM (15&quot;&gt; Gamer GPU)"/>
    <x v="0"/>
    <s v="Intel"/>
    <s v="Comet Lake-H"/>
    <s v="RTX2070/RTX2080"/>
    <n v="17"/>
    <s v="1920x1080"/>
    <m/>
    <s v="Standard"/>
    <n v="137106"/>
    <s v="27_135-140"/>
    <s v="13_130-140"/>
    <s v="08_80&gt;"/>
    <x v="1"/>
    <s v="Q1`21"/>
    <n v="19880370"/>
    <n v="270850"/>
    <m/>
    <x v="0"/>
  </r>
  <r>
    <n v="531"/>
    <x v="4"/>
    <x v="196"/>
    <s v="Light (13&quot;-14&quot;)"/>
    <x v="0"/>
    <s v="Intel"/>
    <s v="Tiger Lake"/>
    <s v="Int"/>
    <n v="13"/>
    <s v="1920x1080"/>
    <m/>
    <s v="Standard"/>
    <n v="60737"/>
    <s v="12_60-65"/>
    <s v="6_60-70"/>
    <s v="06_60-70"/>
    <x v="1"/>
    <s v="Q1`21"/>
    <n v="32251347"/>
    <n v="439392"/>
    <m/>
    <x v="0"/>
  </r>
  <r>
    <n v="419"/>
    <x v="4"/>
    <x v="460"/>
    <s v="Light (13&quot;-14&quot;)"/>
    <x v="0"/>
    <s v="Intel"/>
    <s v="Tiger Lake"/>
    <s v="Int"/>
    <n v="14"/>
    <s v="1920x1080"/>
    <m/>
    <s v="Standard"/>
    <n v="52720"/>
    <s v="10_50-55"/>
    <s v="5_50-60"/>
    <s v="05_50-60"/>
    <x v="1"/>
    <s v="Q1`21"/>
    <n v="22089680"/>
    <n v="300949"/>
    <m/>
    <x v="0"/>
  </r>
  <r>
    <n v="11"/>
    <x v="4"/>
    <x v="461"/>
    <s v="Full Size GM (15&quot;&gt; Gamer GPU)"/>
    <x v="0"/>
    <s v="Intel"/>
    <s v="Coffee Lake"/>
    <s v="GTX1660"/>
    <n v="15"/>
    <s v="1920x1080"/>
    <m/>
    <s v="Standard"/>
    <n v="68965"/>
    <s v="13_65-70"/>
    <s v="6_60-70"/>
    <s v="06_60-70"/>
    <x v="1"/>
    <s v="Q1`21"/>
    <n v="758615"/>
    <n v="10335"/>
    <m/>
    <x v="0"/>
  </r>
  <r>
    <n v="101"/>
    <x v="4"/>
    <x v="197"/>
    <s v="Full Size GM (15&quot;&gt; Gamer GPU)"/>
    <x v="0"/>
    <s v="Intel"/>
    <s v="Comet Lake-H"/>
    <s v="GTX1650/GTX1660"/>
    <n v="15"/>
    <s v="1920x1080"/>
    <m/>
    <s v="Standard"/>
    <n v="82677"/>
    <s v="16_80-85"/>
    <s v="8_80-90"/>
    <s v="08_80&gt;"/>
    <x v="1"/>
    <s v="Q1`21"/>
    <n v="8350377"/>
    <n v="113765"/>
    <m/>
    <x v="0"/>
  </r>
  <r>
    <n v="386"/>
    <x v="4"/>
    <x v="198"/>
    <s v="Full Size GM (15&quot;&gt; Gamer GPU)"/>
    <x v="0"/>
    <s v="AMD"/>
    <s v="Renior"/>
    <s v="GTX1650"/>
    <n v="15"/>
    <s v="1920x1080"/>
    <m/>
    <s v="Standard"/>
    <n v="79134"/>
    <s v="15_75-80"/>
    <s v="7_70-80"/>
    <s v="07_70-80"/>
    <x v="1"/>
    <s v="Q1`21"/>
    <n v="30545724"/>
    <n v="416154"/>
    <m/>
    <x v="0"/>
  </r>
  <r>
    <n v="248"/>
    <x v="4"/>
    <x v="199"/>
    <s v="Full Size MS (15&quot;&gt;, Mainstream Ex. GPU)"/>
    <x v="0"/>
    <s v="Intel"/>
    <s v="Tiger Lake"/>
    <s v="MX450"/>
    <n v="15"/>
    <s v="1920x1080"/>
    <m/>
    <s v="Standard"/>
    <n v="73524"/>
    <s v="14_70-75"/>
    <s v="7_70-80"/>
    <s v="07_70-80"/>
    <x v="1"/>
    <s v="Q1`21"/>
    <n v="18233952"/>
    <n v="248419"/>
    <m/>
    <x v="0"/>
  </r>
  <r>
    <n v="1548"/>
    <x v="4"/>
    <x v="200"/>
    <s v="Full Size LE (15&quot;&gt;, Int GPU)"/>
    <x v="0"/>
    <s v="AMD"/>
    <s v="Renior"/>
    <s v="Int"/>
    <n v="15"/>
    <s v="1920x1080"/>
    <m/>
    <s v="Standard"/>
    <n v="43803"/>
    <s v="8_40-45"/>
    <s v="4_40-50"/>
    <s v="04_40-50"/>
    <x v="1"/>
    <s v="Q1`21"/>
    <n v="67807044"/>
    <n v="923802"/>
    <m/>
    <x v="0"/>
  </r>
  <r>
    <n v="125"/>
    <x v="4"/>
    <x v="201"/>
    <s v="Full Size GM (15&quot;&gt; Gamer GPU)"/>
    <x v="0"/>
    <s v="Intel"/>
    <s v="Comet Lake-H"/>
    <s v="GTX1650/GTX1660/RTX2060"/>
    <n v="16"/>
    <s v="1920x1080"/>
    <m/>
    <s v="Standard"/>
    <n v="91930"/>
    <s v="18_90-95"/>
    <s v="9_90-100"/>
    <s v="08_80&gt;"/>
    <x v="1"/>
    <s v="Q1`21"/>
    <n v="11491250"/>
    <n v="156557"/>
    <m/>
    <x v="0"/>
  </r>
  <r>
    <n v="136"/>
    <x v="4"/>
    <x v="202"/>
    <s v="Full Size GM (15&quot;&gt; Gamer GPU)"/>
    <x v="0"/>
    <s v="Intel"/>
    <s v="Comet Lake-H"/>
    <s v="GTX1650/GTX1660"/>
    <n v="17"/>
    <s v="1920x1080"/>
    <m/>
    <s v="Standard"/>
    <n v="86914"/>
    <s v="17_85-90"/>
    <s v="8_80-90"/>
    <s v="08_80&gt;"/>
    <x v="1"/>
    <s v="Q1`21"/>
    <n v="11820304"/>
    <n v="161040"/>
    <m/>
    <x v="0"/>
  </r>
  <r>
    <n v="110"/>
    <x v="4"/>
    <x v="462"/>
    <s v="Light (13&quot;-14&quot;)"/>
    <x v="0"/>
    <s v="Intel"/>
    <s v="Comet Lake"/>
    <s v="Int/MX130"/>
    <n v="14"/>
    <s v="1920x1080"/>
    <s v="Touch"/>
    <s v="Standard"/>
    <n v="54039"/>
    <s v="10_50-55"/>
    <s v="5_50-60"/>
    <s v="05_50-60"/>
    <x v="1"/>
    <s v="Q1`21"/>
    <n v="5944290"/>
    <n v="80985"/>
    <m/>
    <x v="0"/>
  </r>
  <r>
    <n v="9"/>
    <x v="4"/>
    <x v="463"/>
    <s v="Light (13&quot;-14&quot;)"/>
    <x v="0"/>
    <s v="Intel"/>
    <s v="Ice Lake"/>
    <s v="Int"/>
    <n v="14"/>
    <s v="1920x1080"/>
    <s v="Touch"/>
    <s v="Standard"/>
    <n v="52437"/>
    <s v="10_50-55"/>
    <s v="5_50-60"/>
    <s v="05_50-60"/>
    <x v="1"/>
    <s v="Q1`21"/>
    <n v="471933"/>
    <n v="6430"/>
    <m/>
    <x v="0"/>
  </r>
  <r>
    <n v="104"/>
    <x v="4"/>
    <x v="203"/>
    <s v="Light (13&quot;-14&quot;)"/>
    <x v="0"/>
    <s v="Intel"/>
    <s v="Tiger Lake"/>
    <s v="Int"/>
    <n v="14"/>
    <s v="1920x1080"/>
    <s v="Touch"/>
    <s v="Standard"/>
    <n v="51995"/>
    <s v="10_50-55"/>
    <s v="5_50-60"/>
    <s v="05_50-60"/>
    <x v="1"/>
    <s v="Q1`21"/>
    <n v="5407480"/>
    <n v="73671"/>
    <m/>
    <x v="0"/>
  </r>
  <r>
    <n v="1"/>
    <x v="4"/>
    <x v="464"/>
    <s v="Light (13&quot;-14&quot;)"/>
    <x v="1"/>
    <s v="Intel"/>
    <s v="Whiskey Lake"/>
    <s v="Int"/>
    <n v="13"/>
    <s v="1920x1080"/>
    <m/>
    <s v="Standard"/>
    <n v="58090"/>
    <s v="11_55-60"/>
    <s v="5_50-60"/>
    <s v="05_50-60"/>
    <x v="1"/>
    <s v="Q1`21"/>
    <n v="58090"/>
    <n v="791"/>
    <m/>
    <x v="0"/>
  </r>
  <r>
    <n v="1429"/>
    <x v="4"/>
    <x v="205"/>
    <s v="Light (13&quot;-14&quot;)"/>
    <x v="1"/>
    <s v="Intel"/>
    <s v="Comet Lake"/>
    <s v="Int"/>
    <n v="13"/>
    <s v="1920x1080"/>
    <m/>
    <s v="Standard"/>
    <n v="62455"/>
    <s v="12_60-65"/>
    <s v="6_60-70"/>
    <s v="06_60-70"/>
    <x v="1"/>
    <s v="Q1`21"/>
    <n v="89248195"/>
    <n v="1215915"/>
    <m/>
    <x v="0"/>
  </r>
  <r>
    <n v="3207"/>
    <x v="4"/>
    <x v="207"/>
    <s v="Light (13&quot;-14&quot;)"/>
    <x v="1"/>
    <s v="Intel"/>
    <s v="Comet Lake"/>
    <s v="Int"/>
    <n v="14"/>
    <s v="1366x768/1920x1080"/>
    <m/>
    <s v="Standard"/>
    <n v="64351"/>
    <s v="12_60-65"/>
    <s v="6_60-70"/>
    <s v="06_60-70"/>
    <x v="1"/>
    <s v="Q1`21"/>
    <n v="206373657"/>
    <n v="2811630"/>
    <m/>
    <x v="0"/>
  </r>
  <r>
    <n v="134"/>
    <x v="4"/>
    <x v="208"/>
    <s v="Light (13&quot;-14&quot;)"/>
    <x v="1"/>
    <s v="Intel"/>
    <s v="Tiger Lake"/>
    <s v="Int"/>
    <n v="14"/>
    <s v="1920x1080"/>
    <m/>
    <s v="Standard"/>
    <n v="77714"/>
    <s v="15_75-80"/>
    <s v="7_70-80"/>
    <s v="07_70-80"/>
    <x v="1"/>
    <s v="Q1`21"/>
    <n v="10413676"/>
    <n v="141876"/>
    <m/>
    <x v="0"/>
  </r>
  <r>
    <n v="5098"/>
    <x v="4"/>
    <x v="209"/>
    <s v="Light (13&quot;-14&quot;)"/>
    <x v="1"/>
    <s v="AMD"/>
    <s v="Renior"/>
    <s v="Int"/>
    <n v="14"/>
    <s v="1920x1080"/>
    <m/>
    <s v="Standard"/>
    <n v="62657"/>
    <s v="12_60-65"/>
    <s v="6_60-70"/>
    <s v="06_60-70"/>
    <x v="1"/>
    <s v="Q1`21"/>
    <n v="319425386"/>
    <n v="4351844"/>
    <m/>
    <x v="0"/>
  </r>
  <r>
    <n v="1"/>
    <x v="4"/>
    <x v="465"/>
    <s v="Full Size MS (15&quot;&gt;, Mainstream Ex. GPU)"/>
    <x v="1"/>
    <s v="Intel"/>
    <s v="Whiskey Lake"/>
    <s v="GT930"/>
    <n v="15"/>
    <s v="1920x1080"/>
    <m/>
    <s v="Standard"/>
    <n v="62490"/>
    <s v="12_60-65"/>
    <s v="6_60-70"/>
    <s v="06_60-70"/>
    <x v="1"/>
    <s v="Q1`21"/>
    <n v="62490"/>
    <n v="851"/>
    <m/>
    <x v="0"/>
  </r>
  <r>
    <n v="2859"/>
    <x v="4"/>
    <x v="210"/>
    <s v="Full Size LE (15&quot;&gt;, Int GPU)"/>
    <x v="1"/>
    <s v="Intel"/>
    <s v="Comet Lake"/>
    <s v="Int"/>
    <n v="15"/>
    <s v="1920x1080"/>
    <m/>
    <s v="Standard"/>
    <n v="71545"/>
    <s v="14_70-75"/>
    <s v="7_70-80"/>
    <s v="07_70-80"/>
    <x v="1"/>
    <s v="Q1`21"/>
    <n v="204547155"/>
    <n v="2786746"/>
    <m/>
    <x v="0"/>
  </r>
  <r>
    <n v="948"/>
    <x v="4"/>
    <x v="211"/>
    <s v="Full Size LE (15&quot;&gt;, Int GPU)"/>
    <x v="1"/>
    <s v="Intel"/>
    <s v="Tiger Lake"/>
    <s v="Int"/>
    <n v="15"/>
    <s v="1920x1080"/>
    <m/>
    <s v="Standard"/>
    <n v="72800"/>
    <s v="14_70-75"/>
    <s v="7_70-80"/>
    <s v="07_70-80"/>
    <x v="1"/>
    <s v="Q1`21"/>
    <n v="69014400"/>
    <n v="940251"/>
    <m/>
    <x v="0"/>
  </r>
  <r>
    <n v="464"/>
    <x v="4"/>
    <x v="466"/>
    <s v="Full Size LE (15&quot;&gt;, Int GPU)"/>
    <x v="1"/>
    <s v="AMD"/>
    <s v="Renior"/>
    <s v="Int"/>
    <n v="15"/>
    <s v="1920x1080"/>
    <m/>
    <s v="Standard"/>
    <n v="60466"/>
    <s v="12_60-65"/>
    <s v="6_60-70"/>
    <s v="06_60-70"/>
    <x v="1"/>
    <s v="Q1`21"/>
    <n v="28056224"/>
    <n v="382237"/>
    <m/>
    <x v="0"/>
  </r>
  <r>
    <n v="140"/>
    <x v="4"/>
    <x v="213"/>
    <s v="Full Size MS (15&quot;&gt;, Mainstream Ex. GPU)"/>
    <x v="1"/>
    <s v="Intel"/>
    <s v="Comet Lake"/>
    <n v="530"/>
    <n v="17"/>
    <s v="1920x1080"/>
    <m/>
    <s v="Standard"/>
    <n v="67421"/>
    <s v="13_65-70"/>
    <s v="6_60-70"/>
    <s v="06_60-70"/>
    <x v="1"/>
    <s v="Q1`21"/>
    <n v="9438940"/>
    <n v="128596"/>
    <m/>
    <x v="0"/>
  </r>
  <r>
    <n v="19"/>
    <x v="4"/>
    <x v="214"/>
    <s v="Light (13&quot;-14&quot;)"/>
    <x v="1"/>
    <s v="Intel"/>
    <s v="Tiger Lake"/>
    <s v="Int"/>
    <n v="13"/>
    <s v="1920x1080"/>
    <m/>
    <s v="Standard"/>
    <n v="81450"/>
    <s v="16_80-85"/>
    <s v="8_80-90"/>
    <s v="08_80&gt;"/>
    <x v="1"/>
    <s v="Q1`21"/>
    <n v="1547550"/>
    <n v="21084"/>
    <m/>
    <x v="0"/>
  </r>
  <r>
    <n v="81"/>
    <x v="4"/>
    <x v="215"/>
    <s v="Light (13&quot;-14&quot;)"/>
    <x v="1"/>
    <s v="AMD"/>
    <s v="Renior"/>
    <s v="Int"/>
    <n v="13"/>
    <s v="1920x1080"/>
    <m/>
    <s v="Standard"/>
    <n v="81340"/>
    <s v="16_80-85"/>
    <s v="8_80-90"/>
    <s v="08_80&gt;"/>
    <x v="1"/>
    <s v="Q1`21"/>
    <n v="6588540"/>
    <n v="89762"/>
    <m/>
    <x v="0"/>
  </r>
  <r>
    <n v="29"/>
    <x v="4"/>
    <x v="216"/>
    <s v="Light (13&quot;-14&quot;)"/>
    <x v="1"/>
    <s v="Intel"/>
    <s v="Whiskey Lake"/>
    <s v="Int"/>
    <n v="14"/>
    <s v="1920x1080"/>
    <m/>
    <s v="Standard"/>
    <n v="79593"/>
    <s v="15_75-80"/>
    <s v="7_70-80"/>
    <s v="07_70-80"/>
    <x v="1"/>
    <s v="Q1`21"/>
    <n v="2308197"/>
    <n v="31447"/>
    <m/>
    <x v="0"/>
  </r>
  <r>
    <n v="112"/>
    <x v="4"/>
    <x v="217"/>
    <s v="Light (13&quot;-14&quot;)"/>
    <x v="1"/>
    <s v="Intel"/>
    <s v="Tiger Lake"/>
    <s v="Int"/>
    <n v="14"/>
    <s v="1920x1080"/>
    <m/>
    <s v="Standard"/>
    <n v="80990"/>
    <s v="16_80-85"/>
    <s v="8_80-90"/>
    <s v="08_80&gt;"/>
    <x v="1"/>
    <s v="Q1`21"/>
    <n v="9070880"/>
    <n v="123581"/>
    <m/>
    <x v="0"/>
  </r>
  <r>
    <n v="3"/>
    <x v="4"/>
    <x v="218"/>
    <s v="Full Size LE (15&quot;&gt;, Int GPU)"/>
    <x v="1"/>
    <s v="Intel"/>
    <s v="Whiskey Lake"/>
    <s v="Int"/>
    <n v="15"/>
    <s v="1920x1080"/>
    <m/>
    <s v="Standard"/>
    <n v="78729"/>
    <s v="15_75-80"/>
    <s v="7_70-80"/>
    <s v="07_70-80"/>
    <x v="1"/>
    <s v="Q1`21"/>
    <n v="236187"/>
    <n v="3218"/>
    <m/>
    <x v="0"/>
  </r>
  <r>
    <n v="63"/>
    <x v="4"/>
    <x v="219"/>
    <s v="Full Size LE (15&quot;&gt;, Int GPU)"/>
    <x v="1"/>
    <s v="Intel"/>
    <s v="Tiger Lake"/>
    <s v="Int"/>
    <n v="15"/>
    <s v="1920x1080"/>
    <m/>
    <s v="Standard"/>
    <n v="91005"/>
    <s v="18_90-95"/>
    <s v="9_90-100"/>
    <s v="08_80&gt;"/>
    <x v="1"/>
    <s v="Q1`21"/>
    <n v="5733315"/>
    <n v="78111"/>
    <m/>
    <x v="0"/>
  </r>
  <r>
    <n v="99"/>
    <x v="4"/>
    <x v="467"/>
    <s v="Light (13&quot;-14&quot;)"/>
    <x v="1"/>
    <s v="AMD"/>
    <s v="Renior"/>
    <s v="Int"/>
    <n v="13"/>
    <s v="1920x1080"/>
    <s v="Touch"/>
    <s v="Standard"/>
    <n v="70456"/>
    <s v="14_70-75"/>
    <s v="7_70-80"/>
    <s v="07_70-80"/>
    <x v="1"/>
    <s v="Q1`21"/>
    <n v="6975144"/>
    <n v="95029"/>
    <m/>
    <x v="0"/>
  </r>
  <r>
    <n v="2"/>
    <x v="4"/>
    <x v="468"/>
    <s v="Light (13&quot;-14&quot;)"/>
    <x v="0"/>
    <s v="Intel"/>
    <s v="Comet Lake"/>
    <s v="Int"/>
    <n v="13"/>
    <s v="1920x1080"/>
    <s v="Touch"/>
    <s v="Standard"/>
    <n v="111878"/>
    <s v="22_110-115"/>
    <s v="11_110-120"/>
    <s v="08_80&gt;"/>
    <x v="1"/>
    <s v="Q1`21"/>
    <n v="223756"/>
    <n v="3048"/>
    <m/>
    <x v="0"/>
  </r>
  <r>
    <n v="22"/>
    <x v="4"/>
    <x v="220"/>
    <s v="Light (13&quot;-14&quot;)"/>
    <x v="0"/>
    <s v="Intel"/>
    <s v="Tiger Lake"/>
    <s v="Int"/>
    <n v="13"/>
    <s v="1920x1080"/>
    <s v="Touch"/>
    <s v="Standard"/>
    <n v="121954"/>
    <s v="24_120-125"/>
    <s v="12_120-130"/>
    <s v="08_80&gt;"/>
    <x v="1"/>
    <s v="Q1`21"/>
    <n v="2682988"/>
    <n v="36553"/>
    <m/>
    <x v="0"/>
  </r>
  <r>
    <n v="6"/>
    <x v="4"/>
    <x v="469"/>
    <s v="Full Size GM (15&quot;&gt; Gamer GPU)"/>
    <x v="0"/>
    <s v="Intel"/>
    <s v="Comet Lake"/>
    <s v="MX350/GTX1650"/>
    <n v="15"/>
    <s v="3840x2160"/>
    <s v="Touch"/>
    <s v="Standard"/>
    <n v="185095"/>
    <s v="37_185-190"/>
    <s v="18_180-190"/>
    <s v="08_80&gt;"/>
    <x v="1"/>
    <s v="Q1`21"/>
    <n v="1110570"/>
    <n v="15130"/>
    <m/>
    <x v="0"/>
  </r>
  <r>
    <n v="9"/>
    <x v="4"/>
    <x v="470"/>
    <s v="Full Size LE (15&quot;&gt;, Int GPU)"/>
    <x v="0"/>
    <s v="Intel"/>
    <s v="Tiger Lake"/>
    <s v="Int"/>
    <n v="15"/>
    <s v="3840x2160"/>
    <s v="Touch"/>
    <s v="Standard"/>
    <n v="141560"/>
    <s v="28_140-145"/>
    <s v="14_140-150"/>
    <s v="08_80&gt;"/>
    <x v="1"/>
    <s v="Q1`21"/>
    <n v="1274040"/>
    <n v="17357"/>
    <m/>
    <x v="0"/>
  </r>
  <r>
    <n v="1"/>
    <x v="4"/>
    <x v="221"/>
    <s v="Prof. Workstation (Prof. GPU)"/>
    <x v="1"/>
    <s v="Intel"/>
    <s v="Whiskey Lake"/>
    <s v="Pro WX3200"/>
    <n v="14"/>
    <s v="1920x1080"/>
    <m/>
    <s v="Standard"/>
    <n v="104974"/>
    <s v="20_100-105"/>
    <s v="10_100-110"/>
    <s v="08_80&gt;"/>
    <x v="1"/>
    <s v="Q1`21"/>
    <n v="104974"/>
    <n v="1430"/>
    <m/>
    <x v="0"/>
  </r>
  <r>
    <n v="12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1"/>
    <s v="Q1`21"/>
    <n v="2527884"/>
    <n v="34440"/>
    <m/>
    <x v="0"/>
  </r>
  <r>
    <n v="6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1"/>
    <s v="Q1`21"/>
    <n v="1354170"/>
    <n v="18449"/>
    <m/>
    <x v="0"/>
  </r>
  <r>
    <n v="52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1"/>
    <s v="Q1`21"/>
    <n v="6624280"/>
    <n v="90249"/>
    <m/>
    <x v="0"/>
  </r>
  <r>
    <n v="1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1"/>
    <s v="Q1`21"/>
    <n v="178990"/>
    <n v="2439"/>
    <m/>
    <x v="0"/>
  </r>
  <r>
    <n v="20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1"/>
    <s v="Q1`21"/>
    <n v="4142260"/>
    <n v="56434"/>
    <m/>
    <x v="0"/>
  </r>
  <r>
    <n v="1"/>
    <x v="4"/>
    <x v="472"/>
    <s v="Prof. Workstation (Prof. GPU)"/>
    <x v="1"/>
    <s v="Intel"/>
    <s v="Kaby Lake Refresh"/>
    <s v="Pro W3100"/>
    <n v="15"/>
    <s v="1920x1080"/>
    <m/>
    <s v="Standard"/>
    <n v="98900"/>
    <s v="19_95-100"/>
    <s v="9_90-100"/>
    <s v="08_80&gt;"/>
    <x v="1"/>
    <s v="Q1`21"/>
    <n v="98900"/>
    <n v="1347"/>
    <m/>
    <x v="0"/>
  </r>
  <r>
    <n v="3"/>
    <x v="4"/>
    <x v="473"/>
    <s v="Prof. Workstation (Prof. GPU)"/>
    <x v="1"/>
    <s v="Intel"/>
    <s v="Whiskey Lake"/>
    <s v="Pro WX3200"/>
    <n v="15"/>
    <s v="1920x1080"/>
    <m/>
    <s v="Standard"/>
    <n v="102340"/>
    <s v="20_100-105"/>
    <s v="10_100-110"/>
    <s v="08_80&gt;"/>
    <x v="1"/>
    <s v="Q1`21"/>
    <n v="307020"/>
    <n v="4183"/>
    <m/>
    <x v="0"/>
  </r>
  <r>
    <n v="105"/>
    <x v="4"/>
    <x v="226"/>
    <s v="Prof. Workstation (Prof. GPU)"/>
    <x v="1"/>
    <s v="Intel"/>
    <s v="Coffee Lake"/>
    <s v="Quadro P600"/>
    <n v="15"/>
    <s v="1920x1080"/>
    <m/>
    <s v="Standard"/>
    <n v="94750"/>
    <s v="18_90-95"/>
    <s v="9_90-100"/>
    <s v="08_80&gt;"/>
    <x v="1"/>
    <s v="Q1`21"/>
    <n v="9948750"/>
    <n v="135542"/>
    <m/>
    <x v="0"/>
  </r>
  <r>
    <n v="10"/>
    <x v="4"/>
    <x v="227"/>
    <s v="Prof. Workstation (Prof. GPU)"/>
    <x v="1"/>
    <s v="Intel"/>
    <s v="Coffee Lake"/>
    <s v="RTX3000"/>
    <n v="17"/>
    <s v="1920x1080"/>
    <m/>
    <s v="Standard"/>
    <n v="219813"/>
    <s v="43_215-220"/>
    <s v="21_210-220"/>
    <s v="08_80&gt;"/>
    <x v="1"/>
    <s v="Q1`21"/>
    <n v="2198130"/>
    <n v="29947"/>
    <m/>
    <x v="0"/>
  </r>
  <r>
    <n v="16"/>
    <x v="4"/>
    <x v="228"/>
    <s v="Prof. Workstation (Prof. GPU)"/>
    <x v="1"/>
    <s v="Intel"/>
    <s v="Comet Lake-H"/>
    <s v="Int/Quadro P520"/>
    <n v="14"/>
    <s v="1920x1080"/>
    <m/>
    <s v="Standard"/>
    <n v="136588"/>
    <s v="27_135-140"/>
    <s v="13_130-140"/>
    <s v="08_80&gt;"/>
    <x v="1"/>
    <s v="Q1`21"/>
    <n v="2185408"/>
    <n v="29774"/>
    <m/>
    <x v="0"/>
  </r>
  <r>
    <n v="15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1"/>
    <s v="Q1`21"/>
    <n v="2087250"/>
    <n v="28437"/>
    <m/>
    <x v="0"/>
  </r>
  <r>
    <n v="25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1"/>
    <s v="Q1`21"/>
    <n v="5749750"/>
    <n v="78334"/>
    <m/>
    <x v="0"/>
  </r>
  <r>
    <n v="19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1"/>
    <s v="Q1`21"/>
    <n v="4342184"/>
    <n v="59158"/>
    <m/>
    <x v="0"/>
  </r>
  <r>
    <n v="7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1"/>
    <s v="Q1`21"/>
    <n v="1400735"/>
    <n v="19084"/>
    <m/>
    <x v="0"/>
  </r>
  <r>
    <n v="878"/>
    <x v="5"/>
    <x v="475"/>
    <s v="Light (13&quot;-14&quot;)"/>
    <x v="0"/>
    <s v="AMD"/>
    <s v="Picasso"/>
    <s v="Int"/>
    <n v="14"/>
    <s v="1920x1080"/>
    <m/>
    <s v="Standard"/>
    <n v="38990"/>
    <s v="7_35-40"/>
    <s v="3_30-40"/>
    <s v="03_30-40"/>
    <x v="1"/>
    <s v="Q1`21"/>
    <n v="34233220"/>
    <n v="466393"/>
    <m/>
    <x v="0"/>
  </r>
  <r>
    <n v="1544"/>
    <x v="5"/>
    <x v="233"/>
    <s v="Full Size LE (15&quot;&gt;, Int GPU)"/>
    <x v="0"/>
    <s v="AMD"/>
    <s v="Renior"/>
    <s v="Int"/>
    <n v="15"/>
    <s v="1920x1080"/>
    <m/>
    <s v="Standard"/>
    <n v="48901"/>
    <s v="9_45-50"/>
    <s v="4_40-50"/>
    <s v="04_40-50"/>
    <x v="1"/>
    <s v="Q1`21"/>
    <n v="75503144"/>
    <n v="1028653"/>
    <m/>
    <x v="0"/>
  </r>
  <r>
    <n v="287"/>
    <x v="5"/>
    <x v="476"/>
    <s v="Full Size LE (15&quot;&gt;, Int GPU)"/>
    <x v="0"/>
    <s v="Intel"/>
    <s v="Gemini Lake"/>
    <s v="Int"/>
    <n v="15"/>
    <s v="1920x1080"/>
    <m/>
    <s v="Budget"/>
    <n v="36010"/>
    <s v="7_35-40"/>
    <s v="3_30-40"/>
    <s v="03_30-40"/>
    <x v="1"/>
    <s v="Q1`21"/>
    <n v="10334870"/>
    <n v="140802"/>
    <m/>
    <x v="0"/>
  </r>
  <r>
    <n v="1887"/>
    <x v="5"/>
    <x v="234"/>
    <s v="Full Size LE (15&quot;&gt;, Int GPU)"/>
    <x v="0"/>
    <s v="Intel"/>
    <s v="Ice Lake"/>
    <s v="Int"/>
    <n v="15"/>
    <s v="1920x1080"/>
    <m/>
    <s v="Standard"/>
    <n v="47889"/>
    <s v="9_45-50"/>
    <s v="4_40-50"/>
    <s v="04_40-50"/>
    <x v="1"/>
    <s v="Q1`21"/>
    <n v="90366543"/>
    <n v="1231152"/>
    <m/>
    <x v="0"/>
  </r>
  <r>
    <n v="1379"/>
    <x v="5"/>
    <x v="235"/>
    <s v="Full Size MS (15&quot;&gt;, Mainstream Ex. GPU)"/>
    <x v="0"/>
    <s v="Intel"/>
    <s v="Comet Lake"/>
    <s v="Int/MX130"/>
    <n v="15"/>
    <s v="1920x1080"/>
    <m/>
    <s v="Standard"/>
    <n v="42990"/>
    <s v="8_40-45"/>
    <s v="4_40-50"/>
    <s v="04_40-50"/>
    <x v="1"/>
    <s v="Q1`21"/>
    <n v="59283210"/>
    <n v="807673"/>
    <m/>
    <x v="0"/>
  </r>
  <r>
    <n v="1"/>
    <x v="5"/>
    <x v="477"/>
    <s v="Full Size MS (15&quot;&gt;, Mainstream Ex. GPU)"/>
    <x v="0"/>
    <s v="Intel"/>
    <s v="Kaby Lake Refresh"/>
    <s v="MX150"/>
    <n v="15"/>
    <s v="1366x768/1920x1080"/>
    <m/>
    <s v="Standard"/>
    <n v="46740"/>
    <s v="9_45-50"/>
    <s v="4_40-50"/>
    <s v="04_40-50"/>
    <x v="1"/>
    <s v="Q1`21"/>
    <n v="46740"/>
    <n v="637"/>
    <m/>
    <x v="0"/>
  </r>
  <r>
    <n v="3"/>
    <x v="5"/>
    <x v="478"/>
    <s v="Light (13&quot;-14&quot;)"/>
    <x v="0"/>
    <s v="Intel"/>
    <s v="Kaby Lake Refresh"/>
    <s v="Int"/>
    <n v="14"/>
    <s v="1920x1080"/>
    <m/>
    <s v="Standard"/>
    <n v="47568"/>
    <s v="9_45-50"/>
    <s v="4_40-50"/>
    <s v="04_40-50"/>
    <x v="1"/>
    <s v="Q1`21"/>
    <n v="142704"/>
    <n v="1944"/>
    <m/>
    <x v="0"/>
  </r>
  <r>
    <n v="1"/>
    <x v="5"/>
    <x v="239"/>
    <s v="Full Size MS (15&quot;&gt;, Mainstream Ex. GPU)"/>
    <x v="0"/>
    <s v="Intel"/>
    <s v="Kaby Lake Refresh"/>
    <n v="540"/>
    <n v="15"/>
    <s v="1920x1080"/>
    <m/>
    <s v="Standard"/>
    <n v="54990"/>
    <s v="10_50-55"/>
    <s v="5_50-60"/>
    <s v="05_50-60"/>
    <x v="1"/>
    <s v="Q1`21"/>
    <n v="54990"/>
    <n v="749"/>
    <m/>
    <x v="0"/>
  </r>
  <r>
    <n v="13"/>
    <x v="5"/>
    <x v="240"/>
    <s v="Light (13&quot;-14&quot;)"/>
    <x v="0"/>
    <s v="AMD"/>
    <s v="Renior"/>
    <s v="Int"/>
    <n v="14"/>
    <s v="1920x1080"/>
    <m/>
    <s v="Standard"/>
    <n v="49277"/>
    <s v="9_45-50"/>
    <s v="4_40-50"/>
    <s v="04_40-50"/>
    <x v="1"/>
    <s v="Q1`21"/>
    <n v="640601"/>
    <n v="8728"/>
    <m/>
    <x v="0"/>
  </r>
  <r>
    <n v="40"/>
    <x v="5"/>
    <x v="241"/>
    <s v="Light (13&quot;-14&quot;)"/>
    <x v="0"/>
    <s v="Intel"/>
    <s v="Ice Lake"/>
    <s v="Int"/>
    <n v="14"/>
    <s v="1920x1080"/>
    <m/>
    <s v="Standard"/>
    <n v="54699"/>
    <s v="10_50-55"/>
    <s v="5_50-60"/>
    <s v="05_50-60"/>
    <x v="1"/>
    <s v="Q1`21"/>
    <n v="2187960"/>
    <n v="29809"/>
    <m/>
    <x v="0"/>
  </r>
  <r>
    <n v="11"/>
    <x v="5"/>
    <x v="242"/>
    <s v="Light (13&quot;-14&quot;)"/>
    <x v="0"/>
    <s v="Intel"/>
    <s v="Tiger Lake"/>
    <s v="Int"/>
    <n v="14"/>
    <s v="1920x1080"/>
    <m/>
    <s v="Standard"/>
    <n v="68657"/>
    <s v="13_65-70"/>
    <s v="6_60-70"/>
    <s v="06_60-70"/>
    <x v="1"/>
    <s v="Q1`21"/>
    <n v="755227"/>
    <n v="10289"/>
    <m/>
    <x v="0"/>
  </r>
  <r>
    <n v="1524"/>
    <x v="5"/>
    <x v="243"/>
    <s v="Full Size LE (15&quot;&gt;, Int GPU)"/>
    <x v="0"/>
    <s v="AMD"/>
    <s v="Renior"/>
    <s v="Int"/>
    <n v="15"/>
    <s v="1920x1080"/>
    <m/>
    <s v="Standard"/>
    <n v="60342"/>
    <s v="12_60-65"/>
    <s v="6_60-70"/>
    <s v="06_60-70"/>
    <x v="1"/>
    <s v="Q1`21"/>
    <n v="91961208"/>
    <n v="1252877"/>
    <m/>
    <x v="0"/>
  </r>
  <r>
    <n v="7"/>
    <x v="5"/>
    <x v="244"/>
    <s v="Full Size LE (15&quot;&gt;, Int GPU)"/>
    <x v="0"/>
    <s v="Intel"/>
    <s v="Ice Lake"/>
    <s v="Int"/>
    <n v="15"/>
    <s v="1920x1080"/>
    <m/>
    <s v="Standard"/>
    <n v="60098"/>
    <s v="12_60-65"/>
    <s v="6_60-70"/>
    <s v="06_60-70"/>
    <x v="1"/>
    <s v="Q1`21"/>
    <n v="420686"/>
    <n v="5731"/>
    <m/>
    <x v="0"/>
  </r>
  <r>
    <n v="292"/>
    <x v="5"/>
    <x v="245"/>
    <s v="Full Size LE (15&quot;&gt;, Int GPU)"/>
    <x v="0"/>
    <s v="Intel"/>
    <s v="Tiger Lake"/>
    <s v="Int"/>
    <n v="15"/>
    <s v="1920x1080"/>
    <m/>
    <s v="Standard"/>
    <n v="66058"/>
    <s v="13_65-70"/>
    <s v="6_60-70"/>
    <s v="06_60-70"/>
    <x v="1"/>
    <s v="Q1`21"/>
    <n v="19288936"/>
    <n v="262792"/>
    <m/>
    <x v="0"/>
  </r>
  <r>
    <n v="4"/>
    <x v="5"/>
    <x v="246"/>
    <s v="Full Size MS (15&quot;&gt;, Mainstream Ex. GPU)"/>
    <x v="0"/>
    <s v="Intel"/>
    <s v="Kaby Lake Refresh"/>
    <s v="Int/MX150"/>
    <n v="15"/>
    <s v="1920x1080"/>
    <m/>
    <s v="Standard"/>
    <n v="51700"/>
    <s v="10_50-55"/>
    <s v="5_50-60"/>
    <s v="05_50-60"/>
    <x v="1"/>
    <s v="Q1`21"/>
    <n v="206800"/>
    <n v="2817"/>
    <m/>
    <x v="0"/>
  </r>
  <r>
    <n v="3"/>
    <x v="5"/>
    <x v="247"/>
    <s v="Light (13&quot;-14&quot;)"/>
    <x v="0"/>
    <s v="Intel"/>
    <s v="Comet Lake"/>
    <s v="Int"/>
    <n v="14"/>
    <s v="1920x1080"/>
    <s v="Touch"/>
    <s v="Standard"/>
    <n v="49490"/>
    <s v="9_45-50"/>
    <s v="4_40-50"/>
    <s v="04_40-50"/>
    <x v="1"/>
    <s v="Q1`21"/>
    <n v="148470"/>
    <n v="2023"/>
    <m/>
    <x v="0"/>
  </r>
  <r>
    <n v="4"/>
    <x v="5"/>
    <x v="479"/>
    <s v="Full Size GM (15&quot;&gt; Gamer GPU)"/>
    <x v="0"/>
    <s v="Intel"/>
    <s v="Comet Lake-H"/>
    <s v="GTX1650"/>
    <n v="15"/>
    <s v="1920x1080"/>
    <m/>
    <s v="Standard"/>
    <n v="106892"/>
    <s v="21_105-110"/>
    <s v="10_100-110"/>
    <s v="08_80&gt;"/>
    <x v="1"/>
    <s v="Q1`21"/>
    <n v="427568"/>
    <n v="5825"/>
    <m/>
    <x v="0"/>
  </r>
  <r>
    <n v="169"/>
    <x v="5"/>
    <x v="480"/>
    <s v="Mini (&lt;12&quot;)"/>
    <x v="0"/>
    <s v="AMD"/>
    <s v="Picasso"/>
    <s v="Int"/>
    <n v="11"/>
    <s v="1366x768"/>
    <s v="Touch"/>
    <s v="Standard"/>
    <n v="34990"/>
    <s v="6_30-35"/>
    <s v="3_30-40"/>
    <s v="03_30-40"/>
    <x v="1"/>
    <s v="Q1`21"/>
    <n v="5913310"/>
    <n v="80563"/>
    <m/>
    <x v="0"/>
  </r>
  <r>
    <n v="1958"/>
    <x v="5"/>
    <x v="249"/>
    <s v="Full Size GM (15&quot;&gt; Gamer GPU)"/>
    <x v="0"/>
    <s v="AMD"/>
    <s v="Renior"/>
    <s v="GTX1650"/>
    <n v="15"/>
    <s v="1920x1080"/>
    <m/>
    <s v="Standard"/>
    <n v="75719"/>
    <s v="15_75-80"/>
    <s v="7_70-80"/>
    <s v="07_70-80"/>
    <x v="1"/>
    <s v="Q1`21"/>
    <n v="148257802"/>
    <n v="2019861"/>
    <m/>
    <x v="0"/>
  </r>
  <r>
    <n v="2980"/>
    <x v="5"/>
    <x v="250"/>
    <s v="Full Size GM (15&quot;&gt; Gamer GPU)"/>
    <x v="0"/>
    <s v="Intel"/>
    <s v="Comet Lake-H"/>
    <s v="GTX1650"/>
    <n v="15"/>
    <s v="1920x1080"/>
    <m/>
    <s v="Standard"/>
    <n v="79154"/>
    <s v="15_75-80"/>
    <s v="7_70-80"/>
    <s v="07_70-80"/>
    <x v="1"/>
    <s v="Q1`21"/>
    <n v="235878920"/>
    <n v="3213609"/>
    <m/>
    <x v="0"/>
  </r>
  <r>
    <n v="52"/>
    <x v="5"/>
    <x v="251"/>
    <s v="Full Size LE (15&quot;&gt;, Int GPU)"/>
    <x v="0"/>
    <s v="Intel"/>
    <s v="Comet Lake"/>
    <s v="Int"/>
    <n v="15"/>
    <s v="1920x1080"/>
    <m/>
    <s v="Standard"/>
    <n v="36849"/>
    <s v="7_35-40"/>
    <s v="3_30-40"/>
    <s v="03_30-40"/>
    <x v="1"/>
    <s v="Q1`21"/>
    <n v="1916148"/>
    <n v="26106"/>
    <m/>
    <x v="0"/>
  </r>
  <r>
    <n v="3911"/>
    <x v="5"/>
    <x v="252"/>
    <s v="Full Size LE (15&quot;&gt;, Int GPU)"/>
    <x v="0"/>
    <s v="AMD"/>
    <s v="Picasso"/>
    <s v="Int"/>
    <n v="15"/>
    <s v="1920x1080"/>
    <m/>
    <s v="Standard"/>
    <n v="44647"/>
    <s v="8_40-45"/>
    <s v="4_40-50"/>
    <s v="04_40-50"/>
    <x v="1"/>
    <s v="Q1`21"/>
    <n v="174614417"/>
    <n v="2378943"/>
    <m/>
    <x v="0"/>
  </r>
  <r>
    <n v="4"/>
    <x v="5"/>
    <x v="253"/>
    <s v="Full Size GM (15&quot;&gt; Gamer GPU)"/>
    <x v="0"/>
    <s v="Intel"/>
    <s v="Coffee Lake"/>
    <s v="GTX1050/GTX1650"/>
    <n v="15"/>
    <s v="1920x1080"/>
    <m/>
    <s v="Standard"/>
    <n v="68803"/>
    <s v="13_65-70"/>
    <s v="6_60-70"/>
    <s v="06_60-70"/>
    <x v="1"/>
    <s v="Q1`21"/>
    <n v="275212"/>
    <n v="3749"/>
    <m/>
    <x v="0"/>
  </r>
  <r>
    <n v="226"/>
    <x v="5"/>
    <x v="254"/>
    <s v="Full Size LE (15&quot;&gt;, Int GPU)"/>
    <x v="0"/>
    <s v="Intel"/>
    <s v="Whiskey Lake"/>
    <s v="Int"/>
    <n v="15"/>
    <s v="1920x1080"/>
    <m/>
    <s v="Standard"/>
    <n v="44132"/>
    <s v="8_40-45"/>
    <s v="4_40-50"/>
    <s v="04_40-50"/>
    <x v="1"/>
    <s v="Q1`21"/>
    <n v="9973832"/>
    <n v="135883"/>
    <m/>
    <x v="0"/>
  </r>
  <r>
    <n v="23"/>
    <x v="5"/>
    <x v="255"/>
    <s v="Full Size LE (15&quot;&gt;, Int GPU)"/>
    <x v="0"/>
    <s v="AMD"/>
    <s v="Picasso"/>
    <s v="Int"/>
    <n v="17"/>
    <s v="1920x1080"/>
    <m/>
    <s v="Standard"/>
    <n v="62790"/>
    <s v="12_60-65"/>
    <s v="6_60-70"/>
    <s v="06_60-70"/>
    <x v="1"/>
    <s v="Q1`21"/>
    <n v="1444170"/>
    <n v="19675"/>
    <m/>
    <x v="0"/>
  </r>
  <r>
    <n v="2644"/>
    <x v="5"/>
    <x v="481"/>
    <s v="Full Size LE (15&quot;&gt;, Int GPU)"/>
    <x v="0"/>
    <s v="AMD"/>
    <s v="Picasso"/>
    <s v="Int"/>
    <n v="15"/>
    <s v="1920x1080"/>
    <m/>
    <s v="Standard"/>
    <n v="41066"/>
    <s v="8_40-45"/>
    <s v="4_40-50"/>
    <s v="04_40-50"/>
    <x v="1"/>
    <s v="Q1`21"/>
    <n v="108578504"/>
    <n v="1479271"/>
    <m/>
    <x v="0"/>
  </r>
  <r>
    <n v="3"/>
    <x v="5"/>
    <x v="257"/>
    <s v="Full Size LE (15&quot;&gt;, Int GPU)"/>
    <x v="0"/>
    <s v="AMD"/>
    <s v="Stoney Ridge"/>
    <s v="Int"/>
    <n v="15"/>
    <s v="1920x1080"/>
    <m/>
    <s v="Standard"/>
    <n v="36678"/>
    <s v="7_35-40"/>
    <s v="3_30-40"/>
    <s v="03_30-40"/>
    <x v="1"/>
    <s v="Q1`21"/>
    <n v="110034"/>
    <n v="1499"/>
    <m/>
    <x v="0"/>
  </r>
  <r>
    <n v="3829"/>
    <x v="5"/>
    <x v="258"/>
    <s v="Full Size LE (15&quot;&gt;, Int GPU)"/>
    <x v="0"/>
    <s v="Intel"/>
    <s v="Ice Lake"/>
    <s v="Int"/>
    <n v="15"/>
    <s v="1920x1080"/>
    <m/>
    <s v="Standard"/>
    <n v="42537"/>
    <s v="8_40-45"/>
    <s v="4_40-50"/>
    <s v="04_40-50"/>
    <x v="1"/>
    <s v="Q1`21"/>
    <n v="162874173"/>
    <n v="2218994"/>
    <m/>
    <x v="0"/>
  </r>
  <r>
    <n v="15"/>
    <x v="5"/>
    <x v="482"/>
    <s v="Light (13&quot;-14&quot;)"/>
    <x v="0"/>
    <s v="AMD"/>
    <s v="Renior"/>
    <s v="Int"/>
    <n v="13"/>
    <s v="1920x1080"/>
    <m/>
    <s v="Standard"/>
    <n v="94990"/>
    <s v="18_90-95"/>
    <s v="9_90-100"/>
    <s v="08_80&gt;"/>
    <x v="1"/>
    <s v="Q1`21"/>
    <n v="1424850"/>
    <n v="19412"/>
    <m/>
    <x v="0"/>
  </r>
  <r>
    <n v="1148"/>
    <x v="5"/>
    <x v="261"/>
    <s v="Full Size GM (15&quot;&gt; Gamer GPU)"/>
    <x v="0"/>
    <s v="AMD"/>
    <s v="Renior"/>
    <s v="GTX1650/GTX1660"/>
    <n v="15"/>
    <s v="1920x1080"/>
    <m/>
    <s v="Standard"/>
    <n v="91665"/>
    <s v="18_90-95"/>
    <s v="9_90-100"/>
    <s v="08_80&gt;"/>
    <x v="1"/>
    <s v="Q1`21"/>
    <n v="105231420"/>
    <n v="1433671"/>
    <m/>
    <x v="0"/>
  </r>
  <r>
    <n v="7"/>
    <x v="5"/>
    <x v="483"/>
    <s v="Full Size GM (15&quot;&gt; Gamer GPU)"/>
    <x v="0"/>
    <s v="AMD"/>
    <s v="Renior"/>
    <s v="GTX1660/RTX2060"/>
    <n v="17"/>
    <s v="1920x1080"/>
    <m/>
    <s v="Standard"/>
    <n v="97332"/>
    <s v="19_95-100"/>
    <s v="9_90-100"/>
    <s v="08_80&gt;"/>
    <x v="1"/>
    <s v="Q1`21"/>
    <n v="681324"/>
    <n v="9282"/>
    <m/>
    <x v="0"/>
  </r>
  <r>
    <n v="97"/>
    <x v="5"/>
    <x v="262"/>
    <s v="Full Size GM (15&quot;&gt; Gamer GPU)"/>
    <x v="0"/>
    <s v="Intel"/>
    <s v="Comet Lake-H"/>
    <s v="GTX1660"/>
    <n v="17"/>
    <s v="1920x1080"/>
    <m/>
    <s v="Standard"/>
    <n v="115127"/>
    <s v="23_115-120"/>
    <s v="11_110-120"/>
    <s v="08_80&gt;"/>
    <x v="1"/>
    <s v="Q1`21"/>
    <n v="11167319"/>
    <n v="152143"/>
    <m/>
    <x v="0"/>
  </r>
  <r>
    <n v="115"/>
    <x v="5"/>
    <x v="263"/>
    <s v="Full Size GM (15&quot;&gt; Gamer GPU)"/>
    <x v="0"/>
    <s v="Intel"/>
    <s v="Comet Lake-H"/>
    <s v="GTX1650/GTX1660/RTX2060"/>
    <n v="15"/>
    <s v="1920x1080"/>
    <m/>
    <s v="Standard"/>
    <n v="105767"/>
    <s v="21_105-110"/>
    <s v="10_100-110"/>
    <s v="08_80&gt;"/>
    <x v="1"/>
    <s v="Q1`21"/>
    <n v="12163205"/>
    <n v="165711"/>
    <m/>
    <x v="0"/>
  </r>
  <r>
    <n v="7"/>
    <x v="5"/>
    <x v="264"/>
    <s v="Full Size GM (15&quot;&gt; Gamer GPU)"/>
    <x v="0"/>
    <s v="Intel"/>
    <s v="Comet Lake-H"/>
    <s v="GTX1650/GTX1660"/>
    <n v="15"/>
    <s v="1920x1080"/>
    <m/>
    <s v="Standard"/>
    <n v="104250"/>
    <s v="20_100-105"/>
    <s v="10_100-110"/>
    <s v="08_80&gt;"/>
    <x v="1"/>
    <s v="Q1`21"/>
    <n v="729750"/>
    <n v="9942"/>
    <m/>
    <x v="0"/>
  </r>
  <r>
    <n v="107"/>
    <x v="5"/>
    <x v="265"/>
    <s v="Full Size GM (15&quot;&gt; Gamer GPU)"/>
    <x v="0"/>
    <s v="Intel"/>
    <s v="Comet Lake-H"/>
    <s v="RTX2060/RTX2070/RTX2080"/>
    <n v="15"/>
    <s v="1920x1080"/>
    <m/>
    <s v="Standard"/>
    <n v="159449"/>
    <s v="31_155-160"/>
    <s v="15_150-160"/>
    <s v="08_80&gt;"/>
    <x v="1"/>
    <s v="Q1`21"/>
    <n v="17061043"/>
    <n v="232439"/>
    <m/>
    <x v="0"/>
  </r>
  <r>
    <n v="42"/>
    <x v="5"/>
    <x v="266"/>
    <s v="Full Size GM (15&quot;&gt; Gamer GPU)"/>
    <x v="0"/>
    <s v="Intel"/>
    <s v="Comet Lake-H"/>
    <s v="RTX2070/RTX2080"/>
    <n v="15"/>
    <s v="1920x1080"/>
    <m/>
    <s v="Standard"/>
    <n v="185200"/>
    <s v="37_185-190"/>
    <s v="18_180-190"/>
    <s v="08_80&gt;"/>
    <x v="1"/>
    <s v="Q1`21"/>
    <n v="7778400"/>
    <n v="105973"/>
    <m/>
    <x v="0"/>
  </r>
  <r>
    <n v="48"/>
    <x v="5"/>
    <x v="267"/>
    <s v="Full Size GM (15&quot;&gt; Gamer GPU)"/>
    <x v="0"/>
    <s v="Intel"/>
    <s v="Coffee Lake"/>
    <s v="GTX1660"/>
    <n v="15"/>
    <s v="1920x1080"/>
    <m/>
    <s v="Standard"/>
    <n v="90374"/>
    <s v="18_90-95"/>
    <s v="9_90-100"/>
    <s v="08_80&gt;"/>
    <x v="1"/>
    <s v="Q1`21"/>
    <n v="4337952"/>
    <n v="59100"/>
    <m/>
    <x v="0"/>
  </r>
  <r>
    <n v="1"/>
    <x v="5"/>
    <x v="268"/>
    <s v="Full Size GM (15&quot;&gt; Gamer GPU)"/>
    <x v="0"/>
    <s v="Intel"/>
    <s v="Coffee Lake"/>
    <s v="GTX1660/RTX2060/RTX2070/RTX2080"/>
    <n v="15"/>
    <s v="1920x1080"/>
    <m/>
    <s v="Standard"/>
    <n v="107790"/>
    <s v="21_105-110"/>
    <s v="10_100-110"/>
    <s v="08_80&gt;"/>
    <x v="1"/>
    <s v="Q1`21"/>
    <n v="107790"/>
    <n v="1469"/>
    <m/>
    <x v="0"/>
  </r>
  <r>
    <n v="29"/>
    <x v="5"/>
    <x v="269"/>
    <s v="Light (13&quot;-14&quot;)"/>
    <x v="1"/>
    <s v="Intel"/>
    <s v="Comet Lake"/>
    <s v="Int"/>
    <n v="13"/>
    <s v="1920x1080"/>
    <m/>
    <s v="Standard"/>
    <n v="71741"/>
    <s v="14_70-75"/>
    <s v="7_70-80"/>
    <s v="07_70-80"/>
    <x v="1"/>
    <s v="Q1`21"/>
    <n v="2080489"/>
    <n v="28345"/>
    <m/>
    <x v="0"/>
  </r>
  <r>
    <n v="185"/>
    <x v="5"/>
    <x v="270"/>
    <s v="Light (13&quot;-14&quot;)"/>
    <x v="1"/>
    <s v="Intel"/>
    <s v="Tiger Lake"/>
    <s v="Int"/>
    <n v="13"/>
    <s v="1920x1200/2560x1600"/>
    <m/>
    <s v="Standard"/>
    <n v="73448"/>
    <s v="14_70-75"/>
    <s v="7_70-80"/>
    <s v="07_70-80"/>
    <x v="1"/>
    <s v="Q1`21"/>
    <n v="13587880"/>
    <n v="185121"/>
    <m/>
    <x v="0"/>
  </r>
  <r>
    <n v="93"/>
    <x v="5"/>
    <x v="484"/>
    <s v="Light (13&quot;-14&quot;)"/>
    <x v="1"/>
    <s v="AMD"/>
    <s v="Renior"/>
    <s v="Int"/>
    <n v="14"/>
    <s v="1920x1080"/>
    <m/>
    <s v="Standard"/>
    <n v="65062"/>
    <s v="13_65-70"/>
    <s v="6_60-70"/>
    <s v="06_60-70"/>
    <x v="1"/>
    <s v="Q1`21"/>
    <n v="6050766"/>
    <n v="82436"/>
    <m/>
    <x v="0"/>
  </r>
  <r>
    <n v="305"/>
    <x v="5"/>
    <x v="271"/>
    <s v="Light (13&quot;-14&quot;)"/>
    <x v="1"/>
    <s v="Intel"/>
    <s v="Comet Lake"/>
    <s v="Int"/>
    <n v="14"/>
    <s v="1920x1080"/>
    <m/>
    <s v="Standard"/>
    <n v="56411"/>
    <s v="11_55-60"/>
    <s v="5_50-60"/>
    <s v="05_50-60"/>
    <x v="1"/>
    <s v="Q1`21"/>
    <n v="17205355"/>
    <n v="234405"/>
    <m/>
    <x v="0"/>
  </r>
  <r>
    <n v="533"/>
    <x v="5"/>
    <x v="272"/>
    <s v="Light (13&quot;-14&quot;)"/>
    <x v="1"/>
    <s v="Intel"/>
    <s v="Tiger Lake"/>
    <s v="Int"/>
    <n v="14"/>
    <s v="1920x1080"/>
    <m/>
    <s v="Standard"/>
    <n v="67204"/>
    <s v="13_65-70"/>
    <s v="6_60-70"/>
    <s v="06_60-70"/>
    <x v="1"/>
    <s v="Q1`21"/>
    <n v="35819732"/>
    <n v="488007"/>
    <m/>
    <x v="0"/>
  </r>
  <r>
    <n v="21"/>
    <x v="5"/>
    <x v="485"/>
    <s v="Light (13&quot;-14&quot;)"/>
    <x v="1"/>
    <s v="Intel"/>
    <s v="Tiger Lake"/>
    <s v="Int"/>
    <n v="14"/>
    <s v="1920x1080"/>
    <s v="Touch"/>
    <s v="Standard"/>
    <n v="76190"/>
    <s v="15_75-80"/>
    <s v="7_70-80"/>
    <s v="07_70-80"/>
    <x v="1"/>
    <s v="Q1`21"/>
    <n v="1599990"/>
    <n v="21798"/>
    <m/>
    <x v="0"/>
  </r>
  <r>
    <n v="707"/>
    <x v="5"/>
    <x v="273"/>
    <s v="Full Size LE (15&quot;&gt;, Int GPU)"/>
    <x v="1"/>
    <s v="AMD"/>
    <s v="Renior"/>
    <s v="Int"/>
    <n v="15"/>
    <s v="1920x1080"/>
    <m/>
    <s v="Standard"/>
    <n v="59320"/>
    <s v="11_55-60"/>
    <s v="5_50-60"/>
    <s v="05_50-60"/>
    <x v="1"/>
    <s v="Q1`21"/>
    <n v="41939240"/>
    <n v="571379"/>
    <m/>
    <x v="0"/>
  </r>
  <r>
    <n v="1486"/>
    <x v="5"/>
    <x v="274"/>
    <s v="Full Size LE (15&quot;&gt;, Int GPU)"/>
    <x v="1"/>
    <s v="Intel"/>
    <s v="Ice Lake"/>
    <s v="Int"/>
    <n v="15"/>
    <s v="1920x1080"/>
    <m/>
    <s v="Standard"/>
    <n v="62054"/>
    <s v="12_60-65"/>
    <s v="6_60-70"/>
    <s v="06_60-70"/>
    <x v="1"/>
    <s v="Q1`21"/>
    <n v="92212244"/>
    <n v="1256298"/>
    <m/>
    <x v="0"/>
  </r>
  <r>
    <n v="574"/>
    <x v="5"/>
    <x v="276"/>
    <s v="Full Size LE (15&quot;&gt;, Int GPU)"/>
    <x v="1"/>
    <s v="Intel"/>
    <s v="Tiger Lake"/>
    <s v="Int"/>
    <n v="15"/>
    <s v="1920x1080"/>
    <m/>
    <s v="Standard"/>
    <n v="52490"/>
    <s v="10_50-55"/>
    <s v="5_50-60"/>
    <s v="05_50-60"/>
    <x v="1"/>
    <s v="Q1`21"/>
    <n v="30129260"/>
    <n v="410480"/>
    <m/>
    <x v="0"/>
  </r>
  <r>
    <n v="165"/>
    <x v="5"/>
    <x v="277"/>
    <s v="Full Size GM (15&quot;&gt; Gamer GPU)"/>
    <x v="1"/>
    <s v="Intel"/>
    <s v="Comet Lake-H"/>
    <s v="GTX1650"/>
    <n v="15"/>
    <s v="1920x1080"/>
    <m/>
    <s v="Standard"/>
    <n v="91660"/>
    <s v="18_90-95"/>
    <s v="9_90-100"/>
    <s v="08_80&gt;"/>
    <x v="1"/>
    <s v="Q1`21"/>
    <n v="15123900"/>
    <n v="206048"/>
    <m/>
    <x v="0"/>
  </r>
  <r>
    <n v="1"/>
    <x v="5"/>
    <x v="278"/>
    <s v="Light (13&quot;-14&quot;)"/>
    <x v="1"/>
    <s v="Intel"/>
    <s v="Comet Lake"/>
    <s v="Int"/>
    <n v="13"/>
    <s v="1920x1080+10,8&quot;"/>
    <s v="Touch"/>
    <s v="Standard"/>
    <n v="103540"/>
    <s v="20_100-105"/>
    <s v="10_100-110"/>
    <s v="08_80&gt;"/>
    <x v="1"/>
    <s v="Q1`21"/>
    <n v="103540"/>
    <n v="1411"/>
    <m/>
    <x v="0"/>
  </r>
  <r>
    <n v="4"/>
    <x v="5"/>
    <x v="486"/>
    <s v="Light (13&quot;-14&quot;)"/>
    <x v="1"/>
    <s v="AMD"/>
    <s v="Bristol Ridge"/>
    <s v="Int"/>
    <n v="14"/>
    <s v="1920x1080"/>
    <m/>
    <s v="Standard"/>
    <n v="42990"/>
    <s v="8_40-45"/>
    <s v="4_40-50"/>
    <s v="04_40-50"/>
    <x v="1"/>
    <s v="Q1`21"/>
    <n v="171960"/>
    <n v="2343"/>
    <m/>
    <x v="0"/>
  </r>
  <r>
    <n v="89"/>
    <x v="5"/>
    <x v="279"/>
    <s v="Light (13&quot;-14&quot;)"/>
    <x v="1"/>
    <s v="AMD"/>
    <s v="Renior"/>
    <s v="Int"/>
    <n v="14"/>
    <s v="1920x1080"/>
    <m/>
    <s v="Standard"/>
    <n v="71698"/>
    <s v="14_70-75"/>
    <s v="7_70-80"/>
    <s v="07_70-80"/>
    <x v="1"/>
    <s v="Q1`21"/>
    <n v="6381122"/>
    <n v="86936"/>
    <m/>
    <x v="0"/>
  </r>
  <r>
    <n v="972"/>
    <x v="5"/>
    <x v="280"/>
    <s v="Light (13&quot;-14&quot;)"/>
    <x v="1"/>
    <s v="Intel"/>
    <s v="Tiger Lake"/>
    <s v="Int"/>
    <n v="14"/>
    <s v="1920x1080"/>
    <m/>
    <s v="Standard"/>
    <n v="76050"/>
    <s v="15_75-80"/>
    <s v="7_70-80"/>
    <s v="07_70-80"/>
    <x v="1"/>
    <s v="Q1`21"/>
    <n v="73920600"/>
    <n v="1007093"/>
    <m/>
    <x v="0"/>
  </r>
  <r>
    <n v="410"/>
    <x v="5"/>
    <x v="281"/>
    <s v="Light (13&quot;-14&quot;)"/>
    <x v="1"/>
    <s v="Intel"/>
    <s v="Comet Lake"/>
    <s v="Int"/>
    <n v="14"/>
    <s v="1920x1080"/>
    <m/>
    <s v="Standard"/>
    <n v="77411"/>
    <s v="15_75-80"/>
    <s v="7_70-80"/>
    <s v="07_70-80"/>
    <x v="1"/>
    <s v="Q1`21"/>
    <n v="31738510"/>
    <n v="432405"/>
    <m/>
    <x v="0"/>
  </r>
  <r>
    <n v="54"/>
    <x v="5"/>
    <x v="282"/>
    <s v="Full Size LE (15&quot;&gt;, Int GPU)"/>
    <x v="1"/>
    <s v="AMD"/>
    <s v="Renior"/>
    <s v="Int"/>
    <n v="15"/>
    <s v="1920x1080"/>
    <m/>
    <s v="Standard"/>
    <n v="53739"/>
    <s v="10_50-55"/>
    <s v="5_50-60"/>
    <s v="05_50-60"/>
    <x v="1"/>
    <s v="Q1`21"/>
    <n v="2901906"/>
    <n v="39536"/>
    <m/>
    <x v="0"/>
  </r>
  <r>
    <n v="294"/>
    <x v="5"/>
    <x v="487"/>
    <s v="Full Size LE (15&quot;&gt;, Int GPU)"/>
    <x v="1"/>
    <s v="Intel"/>
    <s v="Tiger Lake"/>
    <s v="Int"/>
    <n v="15"/>
    <s v="1920x1080"/>
    <m/>
    <s v="Standard"/>
    <n v="95340"/>
    <s v="19_95-100"/>
    <s v="9_90-100"/>
    <s v="08_80&gt;"/>
    <x v="1"/>
    <s v="Q1`21"/>
    <n v="28029960"/>
    <n v="381880"/>
    <m/>
    <x v="0"/>
  </r>
  <r>
    <n v="339"/>
    <x v="5"/>
    <x v="283"/>
    <s v="Full Size LE (15&quot;&gt;, Int GPU)"/>
    <x v="1"/>
    <s v="Intel"/>
    <s v="Comet Lake"/>
    <s v="Int"/>
    <n v="15"/>
    <s v="1920x1080"/>
    <m/>
    <s v="Standard"/>
    <n v="79594"/>
    <s v="15_75-80"/>
    <s v="7_70-80"/>
    <s v="07_70-80"/>
    <x v="1"/>
    <s v="Q1`21"/>
    <n v="26982366"/>
    <n v="367607"/>
    <m/>
    <x v="0"/>
  </r>
  <r>
    <n v="1"/>
    <x v="5"/>
    <x v="488"/>
    <s v="Light (13&quot;-14&quot;)"/>
    <x v="1"/>
    <s v="AMD"/>
    <s v="Picasso"/>
    <s v="Int"/>
    <n v="14"/>
    <s v="1920x1080"/>
    <m/>
    <s v="Standard"/>
    <n v="69650"/>
    <s v="13_65-70"/>
    <s v="6_60-70"/>
    <s v="06_60-70"/>
    <x v="1"/>
    <s v="Q1`21"/>
    <n v="69650"/>
    <n v="949"/>
    <m/>
    <x v="0"/>
  </r>
  <r>
    <n v="1409"/>
    <x v="5"/>
    <x v="284"/>
    <s v="Light (13&quot;-14&quot;)"/>
    <x v="1"/>
    <s v="Intel"/>
    <s v="Comet Lake"/>
    <s v="Int"/>
    <n v="13"/>
    <s v="1920x1080"/>
    <m/>
    <s v="Standard"/>
    <n v="78071"/>
    <s v="15_75-80"/>
    <s v="7_70-80"/>
    <s v="07_70-80"/>
    <x v="1"/>
    <s v="Q1`21"/>
    <n v="110002039"/>
    <n v="1498665"/>
    <m/>
    <x v="0"/>
  </r>
  <r>
    <n v="182"/>
    <x v="5"/>
    <x v="285"/>
    <s v="Light (13&quot;-14&quot;)"/>
    <x v="1"/>
    <s v="Intel"/>
    <s v="Tiger Lake"/>
    <s v="Int"/>
    <n v="13"/>
    <s v="1920x1080"/>
    <m/>
    <s v="Standard"/>
    <n v="72493"/>
    <s v="14_70-75"/>
    <s v="7_70-80"/>
    <s v="07_70-80"/>
    <x v="1"/>
    <s v="Q1`21"/>
    <n v="13193726"/>
    <n v="179751"/>
    <m/>
    <x v="0"/>
  </r>
  <r>
    <n v="66"/>
    <x v="5"/>
    <x v="286"/>
    <s v="Light (13&quot;-14&quot;)"/>
    <x v="1"/>
    <s v="Intel"/>
    <s v="Comet Lake"/>
    <s v="Int"/>
    <n v="13"/>
    <s v="1920x1080"/>
    <s v="Touch"/>
    <s v="Standard"/>
    <n v="93292"/>
    <s v="18_90-95"/>
    <s v="9_90-100"/>
    <s v="08_80&gt;"/>
    <x v="1"/>
    <s v="Q1`21"/>
    <n v="6157272"/>
    <n v="83887"/>
    <m/>
    <x v="0"/>
  </r>
  <r>
    <n v="7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1"/>
    <s v="Q1`21"/>
    <n v="794150"/>
    <n v="10819"/>
    <m/>
    <x v="0"/>
  </r>
  <r>
    <n v="2"/>
    <x v="5"/>
    <x v="290"/>
    <s v="Light (13&quot;-14&quot;)"/>
    <x v="1"/>
    <s v="Intel"/>
    <s v="Whiskey Lake"/>
    <s v="Int"/>
    <n v="13"/>
    <s v="1920x1080"/>
    <s v="Touch"/>
    <s v="Standard"/>
    <n v="89092"/>
    <s v="17_85-90"/>
    <s v="8_80-90"/>
    <s v="08_80&gt;"/>
    <x v="1"/>
    <s v="Q1`21"/>
    <n v="178184"/>
    <n v="2428"/>
    <m/>
    <x v="0"/>
  </r>
  <r>
    <n v="61"/>
    <x v="5"/>
    <x v="292"/>
    <s v="Prof. Workstation (Prof. GPU)"/>
    <x v="1"/>
    <s v="Intel"/>
    <s v="Comet Lake-H"/>
    <s v="Int/Quadro T1000/P2000"/>
    <n v="15"/>
    <s v="1920x1080/3840x2160"/>
    <m/>
    <s v="Standard"/>
    <n v="177080"/>
    <s v="35_175-180"/>
    <s v="17_170-180"/>
    <s v="08_80&gt;"/>
    <x v="1"/>
    <s v="Q1`21"/>
    <n v="10801880"/>
    <n v="147165"/>
    <m/>
    <x v="0"/>
  </r>
  <r>
    <n v="5"/>
    <x v="5"/>
    <x v="294"/>
    <s v="Prof. Workstation (Prof. GPU)"/>
    <x v="1"/>
    <s v="Intel"/>
    <s v="Comet Lake"/>
    <s v="Quadro P520"/>
    <n v="14"/>
    <s v="1920x1080"/>
    <m/>
    <s v="Standard"/>
    <n v="105124"/>
    <s v="21_105-110"/>
    <s v="10_100-110"/>
    <s v="08_80&gt;"/>
    <x v="1"/>
    <s v="Q1`21"/>
    <n v="525620"/>
    <n v="7161"/>
    <m/>
    <x v="0"/>
  </r>
  <r>
    <n v="32"/>
    <x v="5"/>
    <x v="295"/>
    <s v="Prof. Workstation (Prof. GPU)"/>
    <x v="1"/>
    <s v="Intel"/>
    <s v="Comet Lake-H"/>
    <s v="RTX3000/RTX4000"/>
    <n v="15"/>
    <s v="1920x1080/3840x2160"/>
    <m/>
    <s v="Standard"/>
    <n v="256030"/>
    <s v="51_255-260"/>
    <s v="25_250-260"/>
    <s v="08_80&gt;"/>
    <x v="1"/>
    <s v="Q1`21"/>
    <n v="8192960"/>
    <n v="111621"/>
    <m/>
    <x v="0"/>
  </r>
  <r>
    <n v="28"/>
    <x v="5"/>
    <x v="296"/>
    <s v="Prof. Workstation (Prof. GPU)"/>
    <x v="1"/>
    <s v="Intel"/>
    <s v="Comet Lake"/>
    <s v="Qoadro P520"/>
    <n v="15"/>
    <s v="1920x1080"/>
    <m/>
    <s v="Standard"/>
    <n v="136460"/>
    <s v="27_135-140"/>
    <s v="13_130-140"/>
    <s v="08_80&gt;"/>
    <x v="1"/>
    <s v="Q1`21"/>
    <n v="3820880"/>
    <n v="52056"/>
    <m/>
    <x v="0"/>
  </r>
  <r>
    <n v="67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1"/>
    <s v="Q1`21"/>
    <n v="7929718"/>
    <n v="108034"/>
    <m/>
    <x v="0"/>
  </r>
  <r>
    <n v="10"/>
    <x v="5"/>
    <x v="298"/>
    <s v="Prof. Workstation (Prof. GPU)"/>
    <x v="1"/>
    <s v="Intel"/>
    <s v="Comet Lake-H"/>
    <s v="Quadro T2000/RTX5000"/>
    <n v="17"/>
    <s v="1920x1080/3840x2160"/>
    <m/>
    <s v="Standard"/>
    <n v="250780"/>
    <s v="50_250-255"/>
    <s v="25_250-260"/>
    <s v="08_80&gt;"/>
    <x v="1"/>
    <s v="Q1`21"/>
    <n v="2507800"/>
    <n v="34166"/>
    <m/>
    <x v="0"/>
  </r>
  <r>
    <n v="2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1"/>
    <s v="Q1`21"/>
    <n v="589880"/>
    <n v="8037"/>
    <m/>
    <x v="0"/>
  </r>
  <r>
    <n v="90"/>
    <x v="5"/>
    <x v="299"/>
    <s v="Light (13&quot;-14&quot;)"/>
    <x v="1"/>
    <s v="AMD"/>
    <s v="Renior"/>
    <s v="Int"/>
    <n v="14"/>
    <s v="1920x1080"/>
    <m/>
    <s v="Standard"/>
    <n v="87847"/>
    <s v="17_85-90"/>
    <s v="8_80-90"/>
    <s v="08_80&gt;"/>
    <x v="1"/>
    <s v="Q1`21"/>
    <n v="7906230"/>
    <n v="107714"/>
    <m/>
    <x v="0"/>
  </r>
  <r>
    <n v="4518"/>
    <x v="5"/>
    <x v="300"/>
    <s v="Light (13&quot;-14&quot;)"/>
    <x v="1"/>
    <s v="Intel"/>
    <s v="Comet Lake"/>
    <s v="Int"/>
    <n v="14"/>
    <s v="1920x1080/3840x2160"/>
    <m/>
    <s v="Standard"/>
    <n v="106906"/>
    <s v="21_105-110"/>
    <s v="10_100-110"/>
    <s v="08_80&gt;"/>
    <x v="1"/>
    <s v="Q1`21"/>
    <n v="483001308"/>
    <n v="6580399"/>
    <m/>
    <x v="0"/>
  </r>
  <r>
    <n v="77"/>
    <x v="5"/>
    <x v="301"/>
    <s v="Light (13&quot;-14&quot;)"/>
    <x v="1"/>
    <s v="AMD"/>
    <s v="Renior"/>
    <s v="Int"/>
    <n v="14"/>
    <s v="1920x1080"/>
    <m/>
    <s v="Standard"/>
    <n v="109040"/>
    <s v="21_105-110"/>
    <s v="10_100-110"/>
    <s v="08_80&gt;"/>
    <x v="1"/>
    <s v="Q1`21"/>
    <n v="8396080"/>
    <n v="114388"/>
    <m/>
    <x v="0"/>
  </r>
  <r>
    <n v="180"/>
    <x v="5"/>
    <x v="302"/>
    <s v="Light (13&quot;-14&quot;)"/>
    <x v="1"/>
    <s v="Intel"/>
    <s v="Comet Lake"/>
    <s v="Int"/>
    <n v="14"/>
    <s v="1920x1080"/>
    <m/>
    <s v="Standard"/>
    <n v="122610"/>
    <s v="24_120-125"/>
    <s v="12_120-130"/>
    <s v="08_80&gt;"/>
    <x v="1"/>
    <s v="Q1`21"/>
    <n v="22069800"/>
    <n v="300678"/>
    <m/>
    <x v="0"/>
  </r>
  <r>
    <n v="271"/>
    <x v="5"/>
    <x v="303"/>
    <s v="Full Size MS (15&quot;&gt;, Mainstream Ex. GPU)"/>
    <x v="1"/>
    <s v="Intel"/>
    <s v="Comet Lake"/>
    <s v="Int/MX330"/>
    <n v="15"/>
    <s v="1920x1080"/>
    <m/>
    <s v="Standard"/>
    <n v="108279"/>
    <s v="21_105-110"/>
    <s v="10_100-110"/>
    <s v="08_80&gt;"/>
    <x v="1"/>
    <s v="Q1`21"/>
    <n v="29343609"/>
    <n v="399777"/>
    <m/>
    <x v="0"/>
  </r>
  <r>
    <n v="51"/>
    <x v="5"/>
    <x v="304"/>
    <s v="Full Size MS (15&quot;&gt;, Mainstream Ex. GPU)"/>
    <x v="1"/>
    <s v="Intel"/>
    <s v="Comet Lake"/>
    <s v="Int/GTX1050"/>
    <n v="15"/>
    <s v="1920x1080/3840x2160"/>
    <m/>
    <s v="Standard"/>
    <n v="121765"/>
    <s v="24_120-125"/>
    <s v="12_120-130"/>
    <s v="08_80&gt;"/>
    <x v="1"/>
    <s v="Q1`21"/>
    <n v="6210015"/>
    <n v="84605"/>
    <m/>
    <x v="0"/>
  </r>
  <r>
    <n v="1"/>
    <x v="5"/>
    <x v="305"/>
    <s v="Light (13&quot;-14&quot;)"/>
    <x v="1"/>
    <s v="Intel"/>
    <s v="Whiskey Lake"/>
    <s v="Int"/>
    <n v="14"/>
    <s v="1920x1080/2560x1440"/>
    <m/>
    <s v="Standard"/>
    <n v="104923"/>
    <s v="20_100-105"/>
    <s v="10_100-110"/>
    <s v="08_80&gt;"/>
    <x v="1"/>
    <s v="Q1`21"/>
    <n v="104923"/>
    <n v="1429"/>
    <m/>
    <x v="0"/>
  </r>
  <r>
    <n v="34"/>
    <x v="5"/>
    <x v="491"/>
    <s v="Light (13&quot;-14&quot;)"/>
    <x v="1"/>
    <s v="AMD"/>
    <s v="Picasso"/>
    <s v="Int"/>
    <n v="14"/>
    <s v="1920x1080"/>
    <m/>
    <s v="Standard"/>
    <n v="104813"/>
    <s v="20_100-105"/>
    <s v="10_100-110"/>
    <s v="08_80&gt;"/>
    <x v="1"/>
    <s v="Q1`21"/>
    <n v="3563642"/>
    <n v="48551"/>
    <m/>
    <x v="0"/>
  </r>
  <r>
    <n v="51"/>
    <x v="5"/>
    <x v="306"/>
    <s v="Full Size MS (15&quot;&gt;, Mainstream Ex. GPU)"/>
    <x v="1"/>
    <s v="Intel"/>
    <s v="Whiskey Lake"/>
    <s v="Int/MX250"/>
    <n v="15"/>
    <s v="1920x1080"/>
    <m/>
    <s v="Standard"/>
    <n v="99990"/>
    <s v="19_95-100"/>
    <s v="9_90-100"/>
    <s v="08_80&gt;"/>
    <x v="1"/>
    <s v="Q1`21"/>
    <n v="5099490"/>
    <n v="69475"/>
    <m/>
    <x v="0"/>
  </r>
  <r>
    <n v="46"/>
    <x v="5"/>
    <x v="307"/>
    <s v="Light (13&quot;-14&quot;)"/>
    <x v="1"/>
    <s v="Intel"/>
    <s v="Whiskey Lake"/>
    <s v="Int"/>
    <n v="14"/>
    <s v="1920x1080/2560x1440"/>
    <m/>
    <s v="Standard"/>
    <n v="139551"/>
    <s v="27_135-140"/>
    <s v="13_130-140"/>
    <s v="08_80&gt;"/>
    <x v="1"/>
    <s v="Q1`21"/>
    <n v="6419346"/>
    <n v="87457"/>
    <m/>
    <x v="0"/>
  </r>
  <r>
    <n v="277"/>
    <x v="5"/>
    <x v="308"/>
    <s v="Light (13&quot;-14&quot;)"/>
    <x v="1"/>
    <s v="Intel"/>
    <s v="Comet Lake"/>
    <s v="Int"/>
    <n v="14"/>
    <s v="1920x1080/3840x2160"/>
    <s v="Touch"/>
    <s v="Standard"/>
    <n v="147327"/>
    <s v="29_145-150"/>
    <s v="14_140-150"/>
    <s v="08_80&gt;"/>
    <x v="1"/>
    <s v="Q1`21"/>
    <n v="40809579"/>
    <n v="555989"/>
    <m/>
    <x v="0"/>
  </r>
  <r>
    <n v="10"/>
    <x v="5"/>
    <x v="309"/>
    <s v="Full Size GM (15&quot;&gt; Gamer GPU)"/>
    <x v="1"/>
    <s v="Intel"/>
    <s v="Coffee Lake"/>
    <s v="GTX1650"/>
    <n v="15"/>
    <s v="1920x1080"/>
    <m/>
    <s v="Standard"/>
    <n v="188885"/>
    <s v="37_185-190"/>
    <s v="18_180-190"/>
    <s v="08_80&gt;"/>
    <x v="1"/>
    <s v="Q1`21"/>
    <n v="1888850"/>
    <n v="25734"/>
    <m/>
    <x v="0"/>
  </r>
  <r>
    <n v="12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1"/>
    <s v="Q1`21"/>
    <n v="2343756"/>
    <n v="31931"/>
    <m/>
    <x v="0"/>
  </r>
  <r>
    <n v="13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1"/>
    <s v="Q1`21"/>
    <n v="4289870"/>
    <n v="58445"/>
    <m/>
    <x v="0"/>
  </r>
  <r>
    <n v="28"/>
    <x v="5"/>
    <x v="492"/>
    <s v="Light (13&quot;-14&quot;)"/>
    <x v="1"/>
    <s v="Intel"/>
    <s v="Tiger Lake"/>
    <s v="Int"/>
    <n v="13"/>
    <s v="2160x1350"/>
    <s v="Touch"/>
    <s v="Standard"/>
    <n v="209000"/>
    <s v="41_205-210"/>
    <s v="20_200-210"/>
    <s v="08_80&gt;"/>
    <x v="1"/>
    <s v="Q1`21"/>
    <n v="5852000"/>
    <n v="79728"/>
    <m/>
    <x v="0"/>
  </r>
  <r>
    <n v="11"/>
    <x v="5"/>
    <x v="313"/>
    <s v="Light (13&quot;-14&quot;)"/>
    <x v="1"/>
    <s v="Intel"/>
    <s v="Whiskey Lake"/>
    <s v="Int"/>
    <n v="14"/>
    <s v="3840x2160/2560x1440"/>
    <s v="Touch"/>
    <s v="Standard"/>
    <n v="143366"/>
    <s v="28_140-145"/>
    <s v="14_140-150"/>
    <s v="08_80&gt;"/>
    <x v="1"/>
    <s v="Q1`21"/>
    <n v="1577026"/>
    <n v="21485"/>
    <m/>
    <x v="0"/>
  </r>
  <r>
    <n v="59"/>
    <x v="5"/>
    <x v="314"/>
    <s v="Light (13&quot;-14&quot;)"/>
    <x v="1"/>
    <s v="Intel"/>
    <s v="Comet Lake"/>
    <s v="Int"/>
    <n v="14"/>
    <s v="3840x2160/2560x1440"/>
    <s v="Touch"/>
    <s v="Standard"/>
    <n v="157790"/>
    <s v="31_155-160"/>
    <s v="15_150-160"/>
    <s v="08_80&gt;"/>
    <x v="1"/>
    <s v="Q1`21"/>
    <n v="9309610"/>
    <n v="126834"/>
    <m/>
    <x v="0"/>
  </r>
  <r>
    <n v="32"/>
    <x v="5"/>
    <x v="315"/>
    <s v="Light (13&quot;-14&quot;)"/>
    <x v="1"/>
    <s v="AMD"/>
    <s v="Renior"/>
    <s v="Int"/>
    <n v="13"/>
    <s v="1920x1080"/>
    <m/>
    <s v="Standard"/>
    <n v="90051"/>
    <s v="18_90-95"/>
    <s v="9_90-100"/>
    <s v="08_80&gt;"/>
    <x v="1"/>
    <s v="Q1`21"/>
    <n v="2881632"/>
    <n v="39259"/>
    <m/>
    <x v="0"/>
  </r>
  <r>
    <n v="577"/>
    <x v="5"/>
    <x v="316"/>
    <s v="Light (13&quot;-14&quot;)"/>
    <x v="1"/>
    <s v="Intel"/>
    <s v="Comet Lake"/>
    <s v="Int"/>
    <n v="13"/>
    <s v="1920x1080"/>
    <m/>
    <s v="Standard"/>
    <n v="111129"/>
    <s v="22_110-115"/>
    <s v="11_110-120"/>
    <s v="08_80&gt;"/>
    <x v="1"/>
    <s v="Q1`21"/>
    <n v="64121433"/>
    <n v="873589"/>
    <m/>
    <x v="0"/>
  </r>
  <r>
    <n v="15"/>
    <x v="5"/>
    <x v="317"/>
    <s v="Light (13&quot;-14&quot;)"/>
    <x v="1"/>
    <s v="Intel"/>
    <s v="Comet Lake"/>
    <s v="Int"/>
    <n v="13"/>
    <s v="1920x1080"/>
    <s v="Touch"/>
    <s v="Standard"/>
    <n v="139147"/>
    <s v="27_135-140"/>
    <s v="13_130-140"/>
    <s v="08_80&gt;"/>
    <x v="1"/>
    <s v="Q1`21"/>
    <n v="2087205"/>
    <n v="28436"/>
    <m/>
    <x v="0"/>
  </r>
  <r>
    <n v="55"/>
    <x v="5"/>
    <x v="320"/>
    <s v="Full Size LE (15&quot;&gt;, Int GPU)"/>
    <x v="1"/>
    <s v="Intel"/>
    <s v="Kaby Lake"/>
    <s v="Int"/>
    <n v="15"/>
    <s v="1920x1080"/>
    <m/>
    <s v="Standard"/>
    <n v="47158"/>
    <s v="9_45-50"/>
    <s v="4_40-50"/>
    <s v="04_40-50"/>
    <x v="1"/>
    <s v="Q1`21"/>
    <n v="2593690"/>
    <n v="35336"/>
    <m/>
    <x v="0"/>
  </r>
  <r>
    <n v="884"/>
    <x v="5"/>
    <x v="322"/>
    <s v="Light (13&quot;-14&quot;)"/>
    <x v="1"/>
    <s v="AMD"/>
    <s v="Picasso"/>
    <s v="Int"/>
    <n v="14"/>
    <s v="1920x1080"/>
    <m/>
    <s v="Standard"/>
    <n v="42056"/>
    <s v="8_40-45"/>
    <s v="4_40-50"/>
    <s v="04_40-50"/>
    <x v="1"/>
    <s v="Q1`21"/>
    <n v="37177504"/>
    <n v="506506"/>
    <m/>
    <x v="0"/>
  </r>
  <r>
    <n v="121"/>
    <x v="5"/>
    <x v="493"/>
    <s v="Light (13&quot;-14&quot;)"/>
    <x v="1"/>
    <s v="Intel"/>
    <s v="Gemini Lake"/>
    <s v="Int"/>
    <n v="14"/>
    <s v="1920x1080"/>
    <m/>
    <s v="Budget"/>
    <n v="34060"/>
    <s v="6_30-35"/>
    <s v="3_30-40"/>
    <s v="03_30-40"/>
    <x v="1"/>
    <s v="Q1`21"/>
    <n v="4121260"/>
    <n v="56148"/>
    <m/>
    <x v="0"/>
  </r>
  <r>
    <n v="30"/>
    <x v="5"/>
    <x v="323"/>
    <s v="Light (13&quot;-14&quot;)"/>
    <x v="1"/>
    <s v="Intel"/>
    <s v="Ice Lake"/>
    <s v="Int"/>
    <n v="14"/>
    <s v="1920x1080"/>
    <m/>
    <s v="Standard"/>
    <n v="49850"/>
    <s v="9_45-50"/>
    <s v="4_40-50"/>
    <s v="04_40-50"/>
    <x v="1"/>
    <s v="Q1`21"/>
    <n v="1495500"/>
    <n v="20375"/>
    <m/>
    <x v="0"/>
  </r>
  <r>
    <n v="2351"/>
    <x v="5"/>
    <x v="324"/>
    <s v="Full Size LE (15&quot;&gt;, Int GPU)"/>
    <x v="1"/>
    <s v="AMD"/>
    <s v="Picasso"/>
    <s v="Int"/>
    <n v="15"/>
    <s v="1920x1080"/>
    <m/>
    <s v="Standard"/>
    <n v="41314"/>
    <s v="8_40-45"/>
    <s v="4_40-50"/>
    <s v="04_40-50"/>
    <x v="1"/>
    <s v="Q1`21"/>
    <n v="97129214"/>
    <n v="1323286"/>
    <m/>
    <x v="0"/>
  </r>
  <r>
    <n v="176"/>
    <x v="5"/>
    <x v="325"/>
    <s v="Full Size LE (15&quot;&gt;, Int GPU)"/>
    <x v="1"/>
    <s v="AMD"/>
    <s v="Picasso"/>
    <s v="Int"/>
    <n v="15"/>
    <s v="1920x1080"/>
    <m/>
    <s v="Standard"/>
    <n v="45899"/>
    <s v="9_45-50"/>
    <s v="4_40-50"/>
    <s v="04_40-50"/>
    <x v="1"/>
    <s v="Q1`21"/>
    <n v="8078224"/>
    <n v="110058"/>
    <m/>
    <x v="0"/>
  </r>
  <r>
    <n v="651"/>
    <x v="5"/>
    <x v="326"/>
    <s v="Full Size LE (15&quot;&gt;, Int GPU)"/>
    <x v="1"/>
    <s v="Intel"/>
    <s v="Ice Lake"/>
    <s v="Int"/>
    <n v="15"/>
    <s v="1920x1080"/>
    <m/>
    <s v="Standard"/>
    <n v="57929"/>
    <s v="11_55-60"/>
    <s v="5_50-60"/>
    <s v="05_50-60"/>
    <x v="1"/>
    <s v="Q1`21"/>
    <n v="37711779"/>
    <n v="513784"/>
    <m/>
    <x v="0"/>
  </r>
  <r>
    <n v="2"/>
    <x v="5"/>
    <x v="494"/>
    <s v="Full Size LE (15&quot;&gt;, Int GPU)"/>
    <x v="1"/>
    <s v="Intel"/>
    <s v="Whiskey Lake"/>
    <s v="Int"/>
    <n v="15"/>
    <s v="1920x1080"/>
    <m/>
    <s v="Standard"/>
    <n v="61270"/>
    <s v="12_60-65"/>
    <s v="6_60-70"/>
    <s v="06_60-70"/>
    <x v="1"/>
    <s v="Q1`21"/>
    <n v="122540"/>
    <n v="1669"/>
    <m/>
    <x v="0"/>
  </r>
  <r>
    <n v="575"/>
    <x v="5"/>
    <x v="327"/>
    <s v="Full Size MS (15&quot;&gt;, Mainstream Ex. GPU)"/>
    <x v="1"/>
    <s v="Intel"/>
    <s v="Ice Lake"/>
    <s v="Int/MX330"/>
    <n v="17"/>
    <s v="1920x1080"/>
    <m/>
    <s v="Standard"/>
    <n v="71372"/>
    <s v="14_70-75"/>
    <s v="7_70-80"/>
    <s v="07_70-80"/>
    <x v="1"/>
    <s v="Q1`21"/>
    <n v="41038900"/>
    <n v="559113"/>
    <m/>
    <x v="0"/>
  </r>
  <r>
    <n v="7"/>
    <x v="5"/>
    <x v="328"/>
    <s v="Full Size LE (15&quot;&gt;, Int GPU)"/>
    <x v="1"/>
    <s v="Intel"/>
    <s v="Whiskey Lake"/>
    <s v="Int"/>
    <n v="17"/>
    <s v="1920x1080"/>
    <m/>
    <s v="Standard"/>
    <n v="91925"/>
    <s v="18_90-95"/>
    <s v="9_90-100"/>
    <s v="08_80&gt;"/>
    <x v="1"/>
    <s v="Q1`21"/>
    <n v="643475"/>
    <n v="8767"/>
    <m/>
    <x v="0"/>
  </r>
  <r>
    <n v="126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1"/>
    <s v="Q1`21"/>
    <n v="4813200"/>
    <n v="65575"/>
    <m/>
    <x v="0"/>
  </r>
  <r>
    <n v="9"/>
    <x v="5"/>
    <x v="331"/>
    <s v="Light (13&quot;-14&quot;)"/>
    <x v="0"/>
    <s v="Intel"/>
    <s v="Tiger Lake"/>
    <s v="Int"/>
    <n v="14"/>
    <s v="1920x1080"/>
    <s v="Touch"/>
    <s v="Standard"/>
    <n v="116706"/>
    <s v="23_115-120"/>
    <s v="11_110-120"/>
    <s v="08_80&gt;"/>
    <x v="1"/>
    <s v="Q1`21"/>
    <n v="1050354"/>
    <n v="14310"/>
    <m/>
    <x v="0"/>
  </r>
  <r>
    <n v="143"/>
    <x v="5"/>
    <x v="332"/>
    <s v="Full Size LE (15&quot;&gt;, Int GPU)"/>
    <x v="0"/>
    <s v="Intel"/>
    <s v="Tiger Lake"/>
    <s v="Int"/>
    <n v="15"/>
    <s v="1920x1080"/>
    <s v="Touch"/>
    <s v="Standard"/>
    <n v="93090"/>
    <s v="18_90-95"/>
    <s v="9_90-100"/>
    <s v="08_80&gt;"/>
    <x v="1"/>
    <s v="Q1`21"/>
    <n v="13311870"/>
    <n v="181361"/>
    <m/>
    <x v="0"/>
  </r>
  <r>
    <n v="7"/>
    <x v="5"/>
    <x v="495"/>
    <s v="Full Size GM (15&quot;&gt; Gamer GPU)"/>
    <x v="0"/>
    <s v="Intel"/>
    <s v="Comet Lake-H"/>
    <s v="GTX1650"/>
    <n v="15"/>
    <s v="1920x1080"/>
    <s v="Touch"/>
    <s v="Standard"/>
    <n v="176620"/>
    <s v="35_175-180"/>
    <s v="17_170-180"/>
    <s v="08_80&gt;"/>
    <x v="1"/>
    <s v="Q1`21"/>
    <n v="1236340"/>
    <n v="16844"/>
    <m/>
    <x v="0"/>
  </r>
  <r>
    <n v="18"/>
    <x v="5"/>
    <x v="333"/>
    <s v="Light (13&quot;-14&quot;)"/>
    <x v="0"/>
    <s v="Intel"/>
    <s v="Tiger Lake"/>
    <s v="Int"/>
    <n v="14"/>
    <s v="3840x2160"/>
    <s v="Touch"/>
    <s v="Standard"/>
    <n v="175658"/>
    <s v="35_175-180"/>
    <s v="17_170-180"/>
    <s v="08_80&gt;"/>
    <x v="1"/>
    <s v="Q1`21"/>
    <n v="3161844"/>
    <n v="43077"/>
    <m/>
    <x v="0"/>
  </r>
  <r>
    <n v="4"/>
    <x v="5"/>
    <x v="496"/>
    <s v="Full Size GM (15&quot;&gt; Gamer GPU)"/>
    <x v="0"/>
    <s v="Intel"/>
    <s v="Coffee Lake"/>
    <s v="GTX1650"/>
    <n v="15"/>
    <s v="1920x1080/3840x2160"/>
    <s v="Touch"/>
    <s v="Standard"/>
    <n v="185955"/>
    <s v="37_185-190"/>
    <s v="18_180-190"/>
    <s v="08_80&gt;"/>
    <x v="1"/>
    <s v="Q1`21"/>
    <n v="743820"/>
    <n v="10134"/>
    <m/>
    <x v="0"/>
  </r>
  <r>
    <n v="1"/>
    <x v="5"/>
    <x v="335"/>
    <s v="Light (13&quot;-14&quot;)"/>
    <x v="0"/>
    <s v="Intel"/>
    <s v="Ice Lake"/>
    <s v="Int"/>
    <n v="14"/>
    <s v="1920x1080"/>
    <s v="Touch"/>
    <s v="Standard"/>
    <n v="94662"/>
    <s v="18_90-95"/>
    <s v="9_90-100"/>
    <s v="08_80&gt;"/>
    <x v="1"/>
    <s v="Q1`21"/>
    <n v="94662"/>
    <n v="1290"/>
    <m/>
    <x v="0"/>
  </r>
  <r>
    <n v="6"/>
    <x v="5"/>
    <x v="336"/>
    <s v="Full Size GM (15&quot;&gt; Gamer GPU)"/>
    <x v="0"/>
    <s v="Intel"/>
    <s v="Coffee Lake"/>
    <s v="GTX1650"/>
    <n v="15"/>
    <s v="1920x1080"/>
    <s v="Touch"/>
    <s v="Standard"/>
    <n v="139243"/>
    <s v="27_135-140"/>
    <s v="13_130-140"/>
    <s v="08_80&gt;"/>
    <x v="1"/>
    <s v="Q1`21"/>
    <n v="835458"/>
    <n v="11382"/>
    <m/>
    <x v="0"/>
  </r>
  <r>
    <n v="3"/>
    <x v="5"/>
    <x v="497"/>
    <s v="Light (13&quot;-14&quot;)"/>
    <x v="0"/>
    <s v="Intel"/>
    <s v="Ice Lake"/>
    <s v="Int"/>
    <n v="14"/>
    <s v="1920x1080"/>
    <s v="Touch"/>
    <s v="Standard"/>
    <n v="159606"/>
    <s v="31_155-160"/>
    <s v="15_150-160"/>
    <s v="08_80&gt;"/>
    <x v="1"/>
    <s v="Q1`21"/>
    <n v="478818"/>
    <n v="6523"/>
    <m/>
    <x v="0"/>
  </r>
  <r>
    <n v="251"/>
    <x v="5"/>
    <x v="337"/>
    <s v="Light (13&quot;-14&quot;)"/>
    <x v="0"/>
    <s v="AMD"/>
    <s v="Renior"/>
    <s v="Int"/>
    <n v="14"/>
    <s v="1920x1080"/>
    <s v="Touch"/>
    <s v="Standard"/>
    <n v="85501"/>
    <s v="17_85-90"/>
    <s v="8_80-90"/>
    <s v="08_80&gt;"/>
    <x v="1"/>
    <s v="Q1`21"/>
    <n v="21460751"/>
    <n v="292381"/>
    <m/>
    <x v="0"/>
  </r>
  <r>
    <n v="66"/>
    <x v="5"/>
    <x v="338"/>
    <s v="Light (13&quot;-14&quot;)"/>
    <x v="0"/>
    <s v="Intel"/>
    <s v="Ice Lake"/>
    <s v="Int"/>
    <n v="14"/>
    <s v="1920x1080"/>
    <s v="Touch"/>
    <s v="Standard"/>
    <n v="81716"/>
    <s v="16_80-85"/>
    <s v="8_80-90"/>
    <s v="08_80&gt;"/>
    <x v="1"/>
    <s v="Q1`21"/>
    <n v="5393256"/>
    <n v="73478"/>
    <m/>
    <x v="0"/>
  </r>
  <r>
    <n v="14"/>
    <x v="5"/>
    <x v="339"/>
    <s v="Light (13&quot;-14&quot;)"/>
    <x v="0"/>
    <s v="Intel"/>
    <s v="Tiger Lake"/>
    <s v="Int"/>
    <n v="14"/>
    <s v="1920x1080"/>
    <s v="Touch"/>
    <s v="Standard"/>
    <n v="96513"/>
    <s v="19_95-100"/>
    <s v="9_90-100"/>
    <s v="08_80&gt;"/>
    <x v="1"/>
    <s v="Q1`21"/>
    <n v="1351182"/>
    <n v="18408"/>
    <m/>
    <x v="0"/>
  </r>
  <r>
    <n v="66"/>
    <x v="5"/>
    <x v="340"/>
    <s v="Full Size LE (15&quot;&gt;, Int GPU)"/>
    <x v="0"/>
    <s v="Intel"/>
    <s v="Ice Lake"/>
    <s v="Int"/>
    <n v="15"/>
    <s v="1920x1080"/>
    <s v="Touch"/>
    <s v="Standard"/>
    <n v="74722"/>
    <s v="14_70-75"/>
    <s v="7_70-80"/>
    <s v="07_70-80"/>
    <x v="1"/>
    <s v="Q1`21"/>
    <n v="4931652"/>
    <n v="67189"/>
    <m/>
    <x v="0"/>
  </r>
  <r>
    <n v="350"/>
    <x v="5"/>
    <x v="498"/>
    <s v="Full Size GM (15&quot;&gt; Gamer GPU)"/>
    <x v="0"/>
    <s v="Intel"/>
    <s v="Comet Lake-H"/>
    <s v="GTX1650"/>
    <n v="15"/>
    <s v="1920x1080"/>
    <s v="Touch"/>
    <s v="Standard"/>
    <n v="91700"/>
    <s v="18_90-95"/>
    <s v="9_90-100"/>
    <s v="08_80&gt;"/>
    <x v="1"/>
    <s v="Q1`21"/>
    <n v="32095000"/>
    <n v="437262"/>
    <m/>
    <x v="0"/>
  </r>
  <r>
    <n v="10"/>
    <x v="5"/>
    <x v="499"/>
    <s v="Full Size LE (15&quot;&gt;, Int GPU)"/>
    <x v="0"/>
    <s v="Intel"/>
    <s v="Tiger Lake"/>
    <s v="Int"/>
    <n v="15"/>
    <s v="1920x1080"/>
    <s v="Touch"/>
    <s v="Standard"/>
    <n v="91699"/>
    <s v="18_90-95"/>
    <s v="9_90-100"/>
    <s v="08_80&gt;"/>
    <x v="1"/>
    <s v="Q1`21"/>
    <n v="916990"/>
    <n v="12493"/>
    <m/>
    <x v="0"/>
  </r>
  <r>
    <n v="4"/>
    <x v="5"/>
    <x v="341"/>
    <s v="Light (13&quot;-14&quot;)"/>
    <x v="0"/>
    <s v="Intel"/>
    <s v="Tiger Lake"/>
    <s v="Int"/>
    <n v="14"/>
    <s v="1920x1080/3840x2160"/>
    <s v="Touch"/>
    <s v="Standard"/>
    <n v="191600"/>
    <s v="38_190-195"/>
    <s v="19_190-200"/>
    <s v="08_80&gt;"/>
    <x v="1"/>
    <s v="Q1`21"/>
    <n v="766400"/>
    <n v="10441"/>
    <m/>
    <x v="0"/>
  </r>
  <r>
    <n v="49"/>
    <x v="6"/>
    <x v="342"/>
    <s v="Full Size GM (15&quot;&gt; Gamer GPU)"/>
    <x v="0"/>
    <s v="AMD"/>
    <s v="Renior"/>
    <s v="RX 5600"/>
    <n v="15"/>
    <s v="1920x1080"/>
    <m/>
    <s v="Standard"/>
    <n v="102900"/>
    <s v="20_100-105"/>
    <s v="10_100-110"/>
    <s v="08_80&gt;"/>
    <x v="1"/>
    <s v="Q1`21"/>
    <n v="5042100"/>
    <n v="68693"/>
    <m/>
    <x v="0"/>
  </r>
  <r>
    <n v="128"/>
    <x v="6"/>
    <x v="343"/>
    <s v="Full Size GM (15&quot;&gt; Gamer GPU)"/>
    <x v="0"/>
    <s v="AMD"/>
    <s v="Renior"/>
    <s v="RX 5500"/>
    <n v="15"/>
    <s v="3840x2160"/>
    <m/>
    <s v="Standard"/>
    <n v="80269"/>
    <s v="16_80-85"/>
    <s v="8_80-90"/>
    <s v="08_80&gt;"/>
    <x v="1"/>
    <s v="Q1`21"/>
    <n v="10274432"/>
    <n v="139979"/>
    <m/>
    <x v="0"/>
  </r>
  <r>
    <n v="124"/>
    <x v="6"/>
    <x v="344"/>
    <s v="Full Size GM (15&quot;&gt; Gamer GPU)"/>
    <x v="0"/>
    <s v="Intel"/>
    <s v="Comet Lake-H"/>
    <s v="RTX2070/RTX2080"/>
    <n v="15"/>
    <s v="1920x1080"/>
    <m/>
    <s v="Standard"/>
    <n v="188122"/>
    <s v="37_185-190"/>
    <s v="18_180-190"/>
    <s v="08_80&gt;"/>
    <x v="1"/>
    <s v="Q1`21"/>
    <n v="23327128"/>
    <n v="317808"/>
    <m/>
    <x v="0"/>
  </r>
  <r>
    <n v="99"/>
    <x v="6"/>
    <x v="500"/>
    <s v="Full Size GM (15&quot;&gt; Gamer GPU)"/>
    <x v="0"/>
    <s v="Intel"/>
    <s v="Comet Lake-H"/>
    <s v="RTX3060/RTX3070/RTX3080"/>
    <n v="15"/>
    <s v="1920x1080/3840x2160"/>
    <m/>
    <s v="Standard"/>
    <n v="256366"/>
    <s v="51_255-260"/>
    <s v="25_250-260"/>
    <s v="08_80&gt;"/>
    <x v="1"/>
    <s v="Q1`21"/>
    <n v="25380234"/>
    <n v="345780"/>
    <m/>
    <x v="0"/>
  </r>
  <r>
    <n v="10"/>
    <x v="6"/>
    <x v="345"/>
    <s v="Full Size GM (15&quot;&gt; Gamer GPU)"/>
    <x v="0"/>
    <s v="Intel"/>
    <s v="Comet Lake-H"/>
    <s v="GTX1660/RTX2060"/>
    <n v="15"/>
    <s v="1920x1080"/>
    <m/>
    <s v="Standard"/>
    <n v="119154"/>
    <s v="23_115-120"/>
    <s v="11_110-120"/>
    <s v="08_80&gt;"/>
    <x v="1"/>
    <s v="Q1`21"/>
    <n v="1191540"/>
    <n v="16234"/>
    <m/>
    <x v="0"/>
  </r>
  <r>
    <n v="8"/>
    <x v="6"/>
    <x v="346"/>
    <s v="Full Size GM (15&quot;&gt; Gamer GPU)"/>
    <x v="0"/>
    <s v="Intel"/>
    <s v="Comet Lake-H"/>
    <s v="RTX2070/RTX2080"/>
    <n v="17"/>
    <s v="1920x1080/3840x2160"/>
    <m/>
    <s v="Standard"/>
    <n v="266454"/>
    <s v="53_265-270"/>
    <s v="26_260-270"/>
    <s v="08_80&gt;"/>
    <x v="1"/>
    <s v="Q1`21"/>
    <n v="2131632"/>
    <n v="29041"/>
    <m/>
    <x v="0"/>
  </r>
  <r>
    <n v="40"/>
    <x v="6"/>
    <x v="347"/>
    <s v="Full Size GM (15&quot;&gt; Gamer GPU)"/>
    <x v="0"/>
    <s v="Intel"/>
    <s v="Comet Lake-H"/>
    <s v="GTX1660/RTX2060/RTX2070"/>
    <n v="17"/>
    <s v="1920x1080/3840x2160"/>
    <m/>
    <s v="Standard"/>
    <n v="152793"/>
    <s v="30_150-155"/>
    <s v="15_150-160"/>
    <s v="08_80&gt;"/>
    <x v="1"/>
    <s v="Q1`21"/>
    <n v="6111720"/>
    <n v="83266"/>
    <m/>
    <x v="0"/>
  </r>
  <r>
    <n v="106"/>
    <x v="6"/>
    <x v="348"/>
    <s v="Light (13&quot;-14&quot;)"/>
    <x v="0"/>
    <s v="Intel"/>
    <s v="Comet Lake"/>
    <s v="Int"/>
    <n v="14"/>
    <s v="1920x1080"/>
    <m/>
    <s v="Standard"/>
    <n v="62107"/>
    <s v="12_60-65"/>
    <s v="6_60-70"/>
    <s v="06_60-70"/>
    <x v="1"/>
    <s v="Q1`21"/>
    <n v="6583342"/>
    <n v="89691"/>
    <m/>
    <x v="0"/>
  </r>
  <r>
    <n v="10"/>
    <x v="6"/>
    <x v="501"/>
    <s v="Light (13&quot;-14&quot;)"/>
    <x v="0"/>
    <s v="Intel"/>
    <s v="Comet Lake"/>
    <s v="Int/MX330"/>
    <n v="14"/>
    <s v="1920x1080"/>
    <m/>
    <s v="Standard"/>
    <n v="76245"/>
    <s v="15_75-80"/>
    <s v="7_70-80"/>
    <s v="07_70-80"/>
    <x v="1"/>
    <s v="Q1`21"/>
    <n v="762450"/>
    <n v="10388"/>
    <m/>
    <x v="0"/>
  </r>
  <r>
    <n v="87"/>
    <x v="6"/>
    <x v="349"/>
    <s v="Light (13&quot;-14&quot;)"/>
    <x v="0"/>
    <s v="Intel"/>
    <s v="Comet Lake"/>
    <s v="Int"/>
    <n v="14"/>
    <s v="1920x1080"/>
    <m/>
    <s v="Standard"/>
    <n v="76822"/>
    <s v="15_75-80"/>
    <s v="7_70-80"/>
    <s v="07_70-80"/>
    <x v="1"/>
    <s v="Q1`21"/>
    <n v="6683514"/>
    <n v="91056"/>
    <m/>
    <x v="0"/>
  </r>
  <r>
    <n v="36"/>
    <x v="6"/>
    <x v="350"/>
    <s v="Light (13&quot;-14&quot;)"/>
    <x v="0"/>
    <s v="AMD"/>
    <s v="Renior"/>
    <s v="Int"/>
    <n v="14"/>
    <s v="1920x1080"/>
    <m/>
    <s v="Standard"/>
    <n v="56073"/>
    <s v="11_55-60"/>
    <s v="5_50-60"/>
    <s v="05_50-60"/>
    <x v="1"/>
    <s v="Q1`21"/>
    <n v="2018628"/>
    <n v="27502"/>
    <m/>
    <x v="0"/>
  </r>
  <r>
    <n v="70"/>
    <x v="6"/>
    <x v="502"/>
    <s v="Full Size LE (15&quot;&gt;, Int GPU)"/>
    <x v="0"/>
    <s v="Intel"/>
    <s v="Tiger Lake"/>
    <s v="Int"/>
    <n v="15"/>
    <s v="1920x1080"/>
    <m/>
    <s v="Standard"/>
    <n v="69990"/>
    <s v="13_65-70"/>
    <s v="6_60-70"/>
    <s v="06_60-70"/>
    <x v="1"/>
    <s v="Q1`21"/>
    <n v="4899300"/>
    <n v="66748"/>
    <m/>
    <x v="0"/>
  </r>
  <r>
    <n v="52"/>
    <x v="6"/>
    <x v="351"/>
    <s v="Full Size MS (15&quot;&gt;, Mainstream Ex. GPU)"/>
    <x v="0"/>
    <s v="Intel"/>
    <s v="Tiger Lake"/>
    <s v="MX450"/>
    <n v="15"/>
    <s v="1920x1080"/>
    <m/>
    <s v="Standard"/>
    <n v="80388"/>
    <s v="16_80-85"/>
    <s v="8_80-90"/>
    <s v="08_80&gt;"/>
    <x v="1"/>
    <s v="Q1`21"/>
    <n v="4180176"/>
    <n v="56951"/>
    <m/>
    <x v="0"/>
  </r>
  <r>
    <n v="1"/>
    <x v="6"/>
    <x v="503"/>
    <s v="Full Size GM (15&quot;&gt; Gamer GPU)"/>
    <x v="0"/>
    <s v="Intel"/>
    <s v="Coffee Lake"/>
    <s v="GTX1060/GTX1070"/>
    <n v="15"/>
    <s v="1920x1080/3840x2160"/>
    <m/>
    <s v="Standard"/>
    <n v="146789"/>
    <s v="29_145-150"/>
    <s v="14_140-150"/>
    <s v="08_80&gt;"/>
    <x v="1"/>
    <s v="Q1`21"/>
    <n v="146789"/>
    <n v="2000"/>
    <m/>
    <x v="0"/>
  </r>
  <r>
    <n v="6"/>
    <x v="6"/>
    <x v="352"/>
    <s v="Full Size GM (15&quot;&gt; Gamer GPU)"/>
    <x v="0"/>
    <s v="Intel"/>
    <s v="Comet Lake-H"/>
    <s v="RTX2070/RTX2080"/>
    <n v="15"/>
    <s v="1920x1080"/>
    <m/>
    <s v="Standard"/>
    <n v="173072"/>
    <s v="34_170-175"/>
    <s v="17_170-180"/>
    <s v="08_80&gt;"/>
    <x v="1"/>
    <s v="Q1`21"/>
    <n v="1038432"/>
    <n v="14148"/>
    <m/>
    <x v="0"/>
  </r>
  <r>
    <n v="56"/>
    <x v="6"/>
    <x v="504"/>
    <s v="Full Size GM (15&quot;&gt; Gamer GPU)"/>
    <x v="0"/>
    <s v="Intel"/>
    <s v="Comet Lake-H"/>
    <s v="RTX3070/RTX3080"/>
    <n v="15"/>
    <s v="1920x1080"/>
    <m/>
    <s v="Standard"/>
    <n v="194990"/>
    <s v="38_190-195"/>
    <s v="19_190-200"/>
    <s v="08_80&gt;"/>
    <x v="1"/>
    <s v="Q1`21"/>
    <n v="10919440"/>
    <n v="148766"/>
    <m/>
    <x v="0"/>
  </r>
  <r>
    <n v="57"/>
    <x v="6"/>
    <x v="505"/>
    <s v="Full Size GM (15&quot;&gt; Gamer GPU)"/>
    <x v="0"/>
    <s v="Intel"/>
    <s v="Comet Lake-H"/>
    <s v="RTX3080"/>
    <n v="17"/>
    <s v="1920x1080"/>
    <m/>
    <s v="Standard"/>
    <n v="207890"/>
    <s v="41_205-210"/>
    <s v="20_200-210"/>
    <s v="08_80&gt;"/>
    <x v="1"/>
    <s v="Q1`21"/>
    <n v="11849730"/>
    <n v="161440"/>
    <m/>
    <x v="0"/>
  </r>
  <r>
    <n v="696"/>
    <x v="6"/>
    <x v="354"/>
    <s v="Full Size GM (15&quot;&gt; Gamer GPU)"/>
    <x v="0"/>
    <s v="Intel"/>
    <s v="Coffee Lake"/>
    <s v="GTX1050/GTX1050 Ti"/>
    <n v="15"/>
    <s v="1920x1080"/>
    <m/>
    <s v="Standard"/>
    <n v="70422"/>
    <s v="14_70-75"/>
    <s v="7_70-80"/>
    <s v="07_70-80"/>
    <x v="1"/>
    <s v="Q1`21"/>
    <n v="49013712"/>
    <n v="667762"/>
    <m/>
    <x v="0"/>
  </r>
  <r>
    <n v="1385"/>
    <x v="6"/>
    <x v="506"/>
    <s v="Full Size GM (15&quot;&gt; Gamer GPU)"/>
    <x v="0"/>
    <s v="Intel"/>
    <s v="Comet Lake-H"/>
    <s v="RTX3060"/>
    <n v="15"/>
    <s v="1920x1080"/>
    <m/>
    <s v="Standard"/>
    <n v="112795"/>
    <s v="22_110-115"/>
    <s v="11_110-120"/>
    <s v="08_80&gt;"/>
    <x v="1"/>
    <s v="Q1`21"/>
    <n v="156221075"/>
    <n v="2128353"/>
    <m/>
    <x v="0"/>
  </r>
  <r>
    <n v="523"/>
    <x v="6"/>
    <x v="507"/>
    <s v="Full Size GM (15&quot;&gt; Gamer GPU)"/>
    <x v="0"/>
    <s v="Intel"/>
    <s v="Comet Lake-H"/>
    <s v="RTX3060"/>
    <n v="17"/>
    <s v="1920x1080"/>
    <m/>
    <s v="Standard"/>
    <n v="139990"/>
    <s v="27_135-140"/>
    <s v="13_130-140"/>
    <s v="08_80&gt;"/>
    <x v="1"/>
    <s v="Q1`21"/>
    <n v="73214770"/>
    <n v="997476"/>
    <m/>
    <x v="0"/>
  </r>
  <r>
    <n v="417"/>
    <x v="6"/>
    <x v="357"/>
    <s v="Full Size GM (15&quot;&gt; Gamer GPU)"/>
    <x v="0"/>
    <s v="Intel"/>
    <s v="Comet Lake-H"/>
    <s v="GTX1650/GTX1660"/>
    <n v="15"/>
    <s v="1920x1080"/>
    <m/>
    <s v="Standard"/>
    <n v="86342"/>
    <s v="17_85-90"/>
    <s v="8_80-90"/>
    <s v="08_80&gt;"/>
    <x v="1"/>
    <s v="Q1`21"/>
    <n v="36004614"/>
    <n v="490526"/>
    <m/>
    <x v="0"/>
  </r>
  <r>
    <n v="68"/>
    <x v="6"/>
    <x v="358"/>
    <s v="Full Size GM (15&quot;&gt; Gamer GPU)"/>
    <x v="0"/>
    <s v="Intel"/>
    <s v="Coffee Lake"/>
    <s v="GTX1650/GTX1660/RTX2060"/>
    <n v="17"/>
    <s v="1920x1080"/>
    <m/>
    <s v="Standard"/>
    <n v="100594"/>
    <s v="20_100-105"/>
    <s v="10_100-110"/>
    <s v="08_80&gt;"/>
    <x v="1"/>
    <s v="Q1`21"/>
    <n v="6840392"/>
    <n v="93193"/>
    <m/>
    <x v="0"/>
  </r>
  <r>
    <n v="282"/>
    <x v="6"/>
    <x v="359"/>
    <s v="Full Size GM (15&quot;&gt; Gamer GPU)"/>
    <x v="0"/>
    <s v="Intel"/>
    <s v="Comet Lake"/>
    <s v="GTX1650/GTX1660"/>
    <n v="17"/>
    <s v="1920x1080"/>
    <m/>
    <s v="Standard"/>
    <n v="91657"/>
    <s v="18_90-95"/>
    <s v="9_90-100"/>
    <s v="08_80&gt;"/>
    <x v="1"/>
    <s v="Q1`21"/>
    <n v="25847274"/>
    <n v="352143"/>
    <m/>
    <x v="0"/>
  </r>
  <r>
    <n v="112"/>
    <x v="6"/>
    <x v="360"/>
    <s v="Full Size GM (15&quot;&gt; Gamer GPU)"/>
    <x v="0"/>
    <s v="Intel"/>
    <s v="Comet Lake-H"/>
    <s v="RTX2070"/>
    <n v="15"/>
    <s v="1920x1080"/>
    <m/>
    <s v="Standard"/>
    <n v="135179"/>
    <s v="27_135-140"/>
    <s v="13_130-140"/>
    <s v="08_80&gt;"/>
    <x v="1"/>
    <s v="Q1`21"/>
    <n v="15140048"/>
    <n v="206268"/>
    <m/>
    <x v="0"/>
  </r>
  <r>
    <n v="349"/>
    <x v="6"/>
    <x v="508"/>
    <s v="Full Size GM (15&quot;&gt; Gamer GPU)"/>
    <x v="0"/>
    <s v="Intel"/>
    <s v="Comet Lake-H"/>
    <s v="RTX3070"/>
    <n v="15"/>
    <s v="1920x1080"/>
    <m/>
    <s v="Standard"/>
    <n v="149800"/>
    <s v="29_145-150"/>
    <s v="14_140-150"/>
    <s v="08_80&gt;"/>
    <x v="1"/>
    <s v="Q1`21"/>
    <n v="52280200"/>
    <n v="712264"/>
    <m/>
    <x v="0"/>
  </r>
  <r>
    <n v="24"/>
    <x v="6"/>
    <x v="361"/>
    <s v="Full Size GM (15&quot;&gt; Gamer GPU)"/>
    <x v="0"/>
    <s v="Intel"/>
    <s v="Comet Lake-H"/>
    <s v="RTX2070"/>
    <n v="17"/>
    <s v="1920x1080"/>
    <m/>
    <s v="Standard"/>
    <n v="143584"/>
    <s v="28_140-145"/>
    <s v="14_140-150"/>
    <s v="08_80&gt;"/>
    <x v="1"/>
    <s v="Q1`21"/>
    <n v="3446016"/>
    <n v="46948"/>
    <m/>
    <x v="0"/>
  </r>
  <r>
    <n v="366"/>
    <x v="6"/>
    <x v="509"/>
    <s v="Full Size GM (15&quot;&gt; Gamer GPU)"/>
    <x v="0"/>
    <s v="Intel"/>
    <s v="Comet Lake-H"/>
    <s v="RTX3060/RTX3070"/>
    <n v="17"/>
    <s v="1920x1080"/>
    <m/>
    <s v="Standard"/>
    <n v="160016"/>
    <s v="32_160-165"/>
    <s v="16_160-170"/>
    <s v="08_80&gt;"/>
    <x v="1"/>
    <s v="Q1`21"/>
    <n v="58565856"/>
    <n v="797900"/>
    <m/>
    <x v="0"/>
  </r>
  <r>
    <n v="6"/>
    <x v="6"/>
    <x v="362"/>
    <s v="Full Size GM (15&quot;&gt; Gamer GPU)"/>
    <x v="0"/>
    <s v="Intel"/>
    <s v="Comet Lake-H"/>
    <s v="RTX2070"/>
    <n v="15"/>
    <s v="1920x1080"/>
    <m/>
    <s v="Standard"/>
    <n v="203064"/>
    <s v="40_200-205"/>
    <s v="20_200-210"/>
    <s v="08_80&gt;"/>
    <x v="1"/>
    <s v="Q1`21"/>
    <n v="1218384"/>
    <n v="16599"/>
    <m/>
    <x v="0"/>
  </r>
  <r>
    <n v="159"/>
    <x v="6"/>
    <x v="510"/>
    <s v="Full Size GM (15&quot;&gt; Gamer GPU)"/>
    <x v="0"/>
    <s v="Intel"/>
    <s v="Comet Lake-H"/>
    <s v="RTX3060"/>
    <n v="15"/>
    <s v="1920x1080"/>
    <m/>
    <s v="Standard"/>
    <n v="232455"/>
    <s v="46_230-235"/>
    <s v="23_230-240"/>
    <s v="08_80&gt;"/>
    <x v="1"/>
    <s v="Q1`21"/>
    <n v="36960345"/>
    <n v="503547"/>
    <m/>
    <x v="0"/>
  </r>
  <r>
    <n v="3"/>
    <x v="6"/>
    <x v="363"/>
    <s v="Full Size GM (15&quot;&gt; Gamer GPU)"/>
    <x v="0"/>
    <s v="Intel"/>
    <s v="Comet Lake-H"/>
    <s v="RTX2070/RTX2080"/>
    <n v="17"/>
    <s v="1920x1080"/>
    <m/>
    <s v="Standard"/>
    <n v="192258"/>
    <s v="38_190-195"/>
    <s v="19_190-200"/>
    <s v="08_80&gt;"/>
    <x v="1"/>
    <s v="Q1`21"/>
    <n v="576774"/>
    <n v="7858"/>
    <m/>
    <x v="0"/>
  </r>
  <r>
    <n v="6"/>
    <x v="6"/>
    <x v="511"/>
    <s v="Full Size GM (15&quot;&gt; Gamer GPU)"/>
    <x v="0"/>
    <s v="Intel"/>
    <s v="Comet Lake-H"/>
    <s v="RTX2070/RTX2080"/>
    <n v="17"/>
    <s v="1920x1080/3840x2160"/>
    <m/>
    <s v="Standard"/>
    <n v="316997"/>
    <s v="63_315-320"/>
    <s v="31_310-320"/>
    <s v="08_80&gt;"/>
    <x v="1"/>
    <s v="Q1`21"/>
    <n v="1901982"/>
    <n v="25913"/>
    <m/>
    <x v="0"/>
  </r>
  <r>
    <n v="22"/>
    <x v="6"/>
    <x v="364"/>
    <s v="Prof. Workstation (Prof. GPU)"/>
    <x v="0"/>
    <s v="Intel"/>
    <s v="Comet Lake-H"/>
    <s v="Quadro T1000/RTX3000"/>
    <n v="17"/>
    <s v="1920x1080"/>
    <m/>
    <s v="Standard"/>
    <n v="248332"/>
    <s v="49_245-250"/>
    <s v="24_240-250"/>
    <s v="08_80&gt;"/>
    <x v="1"/>
    <s v="Q1`21"/>
    <n v="5463304"/>
    <n v="74432"/>
    <m/>
    <x v="0"/>
  </r>
  <r>
    <n v="1"/>
    <x v="6"/>
    <x v="365"/>
    <s v="Light (13&quot;-14&quot;)"/>
    <x v="0"/>
    <s v="Intel"/>
    <s v="Comet Lake"/>
    <s v="MX330"/>
    <n v="14"/>
    <s v="1920x1080"/>
    <m/>
    <s v="Standard"/>
    <n v="91334"/>
    <s v="18_90-95"/>
    <s v="9_90-100"/>
    <s v="08_80&gt;"/>
    <x v="1"/>
    <s v="Q1`21"/>
    <n v="91334"/>
    <n v="1244"/>
    <m/>
    <x v="0"/>
  </r>
  <r>
    <n v="35"/>
    <x v="6"/>
    <x v="366"/>
    <s v="Light (13&quot;-14&quot;)"/>
    <x v="0"/>
    <s v="Intel"/>
    <s v="Comet Lake"/>
    <s v="GTX1650"/>
    <n v="14"/>
    <s v="1920x1080"/>
    <m/>
    <s v="Standard"/>
    <n v="102006"/>
    <s v="20_100-105"/>
    <s v="10_100-110"/>
    <s v="08_80&gt;"/>
    <x v="1"/>
    <s v="Q1`21"/>
    <n v="3570210"/>
    <n v="48640"/>
    <m/>
    <x v="0"/>
  </r>
  <r>
    <n v="140"/>
    <x v="6"/>
    <x v="512"/>
    <s v="Light (13&quot;-14&quot;)"/>
    <x v="0"/>
    <s v="Intel"/>
    <s v="Tiger Lake"/>
    <s v="Int"/>
    <n v="14"/>
    <s v="1920x1080"/>
    <m/>
    <s v="Standard"/>
    <n v="100995"/>
    <s v="20_100-105"/>
    <s v="10_100-110"/>
    <s v="08_80&gt;"/>
    <x v="1"/>
    <s v="Q1`21"/>
    <n v="14139300"/>
    <n v="192634"/>
    <m/>
    <x v="0"/>
  </r>
  <r>
    <n v="40"/>
    <x v="6"/>
    <x v="367"/>
    <s v="Light (13&quot;-14&quot;)"/>
    <x v="0"/>
    <s v="Intel"/>
    <s v="Tiger Lake"/>
    <s v="GTX1650"/>
    <n v="14"/>
    <s v="1920x1080"/>
    <m/>
    <s v="Standard"/>
    <n v="124747"/>
    <s v="24_120-125"/>
    <s v="12_120-130"/>
    <s v="08_80&gt;"/>
    <x v="1"/>
    <s v="Q1`21"/>
    <n v="4989880"/>
    <n v="67982"/>
    <m/>
    <x v="0"/>
  </r>
  <r>
    <n v="17"/>
    <x v="6"/>
    <x v="368"/>
    <s v="Full Size GM (15&quot;&gt; Gamer GPU)"/>
    <x v="0"/>
    <s v="Intel"/>
    <s v="Comet Lake"/>
    <s v="GTX1650"/>
    <n v="15"/>
    <s v="1920x1080"/>
    <m/>
    <s v="Standard"/>
    <n v="104883"/>
    <s v="20_100-105"/>
    <s v="10_100-110"/>
    <s v="08_80&gt;"/>
    <x v="1"/>
    <s v="Q1`21"/>
    <n v="1783011"/>
    <n v="24292"/>
    <m/>
    <x v="0"/>
  </r>
  <r>
    <n v="78"/>
    <x v="6"/>
    <x v="369"/>
    <s v="Full Size GM (15&quot;&gt; Gamer GPU)"/>
    <x v="0"/>
    <s v="Intel"/>
    <s v="Tiger Lake"/>
    <s v="GTX1650"/>
    <n v="15"/>
    <s v="1920x1080"/>
    <m/>
    <s v="Standard"/>
    <n v="126864"/>
    <s v="25_125-130"/>
    <s v="12_120-130"/>
    <s v="08_80&gt;"/>
    <x v="1"/>
    <s v="Q1`21"/>
    <n v="9895392"/>
    <n v="134815"/>
    <m/>
    <x v="0"/>
  </r>
  <r>
    <n v="21"/>
    <x v="6"/>
    <x v="370"/>
    <s v="Full Size GM (15&quot;&gt; Gamer GPU)"/>
    <x v="0"/>
    <s v="Intel"/>
    <s v="Tiger Lake"/>
    <s v="RTX2060"/>
    <n v="15"/>
    <s v="1920x1080"/>
    <m/>
    <s v="Standard"/>
    <n v="115405"/>
    <s v="23_115-120"/>
    <s v="11_110-120"/>
    <s v="08_80&gt;"/>
    <x v="1"/>
    <s v="Q1`21"/>
    <n v="2423505"/>
    <n v="33018"/>
    <m/>
    <x v="0"/>
  </r>
  <r>
    <n v="14"/>
    <x v="6"/>
    <x v="371"/>
    <s v="Light (13&quot;-14&quot;)"/>
    <x v="0"/>
    <s v="Intel"/>
    <s v="Tiger Lake"/>
    <s v="GTX1650"/>
    <n v="14"/>
    <s v="1920x1080"/>
    <s v="Touch"/>
    <s v="Standard"/>
    <n v="130760"/>
    <s v="26_130-135"/>
    <s v="13_130-140"/>
    <s v="08_80&gt;"/>
    <x v="1"/>
    <s v="Q1`21"/>
    <n v="1830640"/>
    <n v="24941"/>
    <m/>
    <x v="0"/>
  </r>
  <r>
    <n v="17"/>
    <x v="6"/>
    <x v="372"/>
    <s v="Full Size GM (15&quot;&gt; Gamer GPU)"/>
    <x v="0"/>
    <s v="Intel"/>
    <s v="Tiger Lake"/>
    <s v="GTX1650"/>
    <n v="15"/>
    <s v="1920x1080"/>
    <s v="Touch"/>
    <s v="Standard"/>
    <n v="134287"/>
    <s v="26_130-135"/>
    <s v="13_130-140"/>
    <s v="08_80&gt;"/>
    <x v="1"/>
    <s v="Q1`21"/>
    <n v="2282879"/>
    <n v="31102"/>
    <m/>
    <x v="0"/>
  </r>
  <r>
    <n v="133"/>
    <x v="7"/>
    <x v="373"/>
    <s v="Light (13&quot;-14&quot;)"/>
    <x v="0"/>
    <s v="AMD"/>
    <s v="Picasso"/>
    <s v="Int"/>
    <n v="13"/>
    <s v="2160x1440"/>
    <m/>
    <s v="Standard"/>
    <n v="64252"/>
    <s v="12_60-65"/>
    <s v="6_60-70"/>
    <s v="06_60-70"/>
    <x v="1"/>
    <s v="Q1`21"/>
    <n v="8545516"/>
    <n v="116424"/>
    <m/>
    <x v="0"/>
  </r>
  <r>
    <n v="2"/>
    <x v="7"/>
    <x v="376"/>
    <s v="Light (13&quot;-14&quot;)"/>
    <x v="0"/>
    <s v="Intel"/>
    <s v="Comet Lake"/>
    <s v="MX250"/>
    <n v="14"/>
    <s v="1920x1080"/>
    <m/>
    <s v="Standard"/>
    <n v="65174"/>
    <s v="13_65-70"/>
    <s v="6_60-70"/>
    <s v="06_60-70"/>
    <x v="1"/>
    <s v="Q1`21"/>
    <n v="130348"/>
    <n v="1776"/>
    <m/>
    <x v="0"/>
  </r>
  <r>
    <n v="285"/>
    <x v="7"/>
    <x v="377"/>
    <s v="Full Size LE (15&quot;&gt;, Int GPU)"/>
    <x v="0"/>
    <s v="AMD"/>
    <s v="Picasso"/>
    <s v="Int"/>
    <n v="15"/>
    <s v="1920x1080"/>
    <m/>
    <s v="Standard"/>
    <n v="55420"/>
    <s v="11_55-60"/>
    <s v="5_50-60"/>
    <s v="05_50-60"/>
    <x v="1"/>
    <s v="Q1`21"/>
    <n v="15794700"/>
    <n v="215187"/>
    <m/>
    <x v="0"/>
  </r>
  <r>
    <n v="382"/>
    <x v="7"/>
    <x v="378"/>
    <s v="Full Size LE (15&quot;&gt;, Int GPU)"/>
    <x v="0"/>
    <s v="AMD"/>
    <s v="Renior"/>
    <s v="Int"/>
    <n v="15"/>
    <s v="1920x1080"/>
    <m/>
    <s v="Standard"/>
    <n v="58242"/>
    <s v="11_55-60"/>
    <s v="5_50-60"/>
    <s v="05_50-60"/>
    <x v="1"/>
    <s v="Q1`21"/>
    <n v="22248444"/>
    <n v="303112"/>
    <m/>
    <x v="0"/>
  </r>
  <r>
    <n v="16"/>
    <x v="7"/>
    <x v="513"/>
    <s v="Light (13&quot;-14&quot;)"/>
    <x v="0"/>
    <s v="Intel"/>
    <s v="Comet Lake"/>
    <s v="Int"/>
    <n v="13"/>
    <s v="3000x2000"/>
    <s v="Touch"/>
    <s v="Standard"/>
    <n v="99742"/>
    <s v="19_95-100"/>
    <s v="9_90-100"/>
    <s v="08_80&gt;"/>
    <x v="1"/>
    <s v="Q1`21"/>
    <n v="1595872"/>
    <n v="21742"/>
    <m/>
    <x v="0"/>
  </r>
  <r>
    <n v="92"/>
    <x v="7"/>
    <x v="379"/>
    <s v="Light (13&quot;-14&quot;)"/>
    <x v="0"/>
    <s v="Intel"/>
    <s v="Comet Lake"/>
    <s v="MX250/MX350"/>
    <n v="14"/>
    <s v="1920x1080/3000x2000"/>
    <m/>
    <s v="Standard"/>
    <n v="112679"/>
    <s v="22_110-115"/>
    <s v="11_110-120"/>
    <s v="08_80&gt;"/>
    <x v="1"/>
    <s v="Q1`21"/>
    <n v="10366468"/>
    <n v="141233"/>
    <m/>
    <x v="0"/>
  </r>
  <r>
    <n v="1"/>
    <x v="8"/>
    <x v="514"/>
    <s v="Full Size GM (15&quot;&gt; Gamer GPU)"/>
    <x v="0"/>
    <s v="Intel"/>
    <s v="Comet Lake-H"/>
    <s v="RTX2060"/>
    <n v="16"/>
    <s v="1920x1080"/>
    <m/>
    <s v="Standard"/>
    <n v="142993"/>
    <s v="28_140-145"/>
    <s v="14_140-150"/>
    <s v="08_80&gt;"/>
    <x v="1"/>
    <s v="Q1`21"/>
    <n v="142993"/>
    <n v="1948"/>
    <m/>
    <x v="0"/>
  </r>
  <r>
    <n v="35"/>
    <x v="8"/>
    <x v="515"/>
    <s v="Light (13&quot;-14&quot;)"/>
    <x v="0"/>
    <s v="AMD"/>
    <s v="Renior"/>
    <s v="Int"/>
    <n v="14"/>
    <s v="1920x1080"/>
    <m/>
    <s v="Standard"/>
    <n v="59995"/>
    <s v="11_55-60"/>
    <s v="5_50-60"/>
    <s v="05_50-60"/>
    <x v="1"/>
    <s v="Q1`21"/>
    <n v="2099825"/>
    <n v="28608"/>
    <m/>
    <x v="0"/>
  </r>
  <r>
    <n v="384"/>
    <x v="8"/>
    <x v="380"/>
    <s v="Light (13&quot;-14&quot;)"/>
    <x v="0"/>
    <s v="AMD"/>
    <s v="Picasso"/>
    <s v="Int"/>
    <n v="14"/>
    <s v="1920x1080"/>
    <m/>
    <s v="Standard"/>
    <n v="50719"/>
    <s v="10_50-55"/>
    <s v="5_50-60"/>
    <s v="05_50-60"/>
    <x v="1"/>
    <s v="Q1`21"/>
    <n v="19476096"/>
    <n v="265342"/>
    <m/>
    <x v="0"/>
  </r>
  <r>
    <n v="10"/>
    <x v="8"/>
    <x v="381"/>
    <s v="Full Size GM (15&quot;&gt; Gamer GPU)"/>
    <x v="0"/>
    <s v="AMD"/>
    <s v="Picasso"/>
    <s v="Int"/>
    <n v="15"/>
    <s v="1920x1080"/>
    <m/>
    <s v="Standard"/>
    <n v="53663"/>
    <s v="10_50-55"/>
    <s v="5_50-60"/>
    <s v="05_50-60"/>
    <x v="1"/>
    <s v="Q1`21"/>
    <n v="536630"/>
    <n v="7311"/>
    <m/>
    <x v="0"/>
  </r>
  <r>
    <n v="2"/>
    <x v="8"/>
    <x v="382"/>
    <s v="Full Size GM (15&quot;&gt; Gamer GPU)"/>
    <x v="0"/>
    <s v="AMD"/>
    <s v="Renior"/>
    <s v="Int"/>
    <n v="15"/>
    <s v="1920x1080"/>
    <m/>
    <s v="Standard"/>
    <n v="59775"/>
    <s v="11_55-60"/>
    <s v="5_50-60"/>
    <s v="05_50-60"/>
    <x v="1"/>
    <s v="Q1`21"/>
    <n v="119550"/>
    <n v="1629"/>
    <m/>
    <x v="0"/>
  </r>
  <r>
    <n v="282"/>
    <x v="8"/>
    <x v="383"/>
    <s v="Full Size LE (15&quot;&gt;, Int GPU)"/>
    <x v="0"/>
    <s v="AMD"/>
    <s v="Picasso"/>
    <s v="Int"/>
    <n v="16"/>
    <s v="1920x1080"/>
    <m/>
    <s v="Standard"/>
    <n v="59596"/>
    <s v="11_55-60"/>
    <s v="5_50-60"/>
    <s v="05_50-60"/>
    <x v="1"/>
    <s v="Q1`21"/>
    <n v="16806072"/>
    <n v="228966"/>
    <m/>
    <x v="0"/>
  </r>
  <r>
    <n v="2"/>
    <x v="8"/>
    <x v="384"/>
    <s v="Full Size MS (15&quot;&gt;, Mainstream Ex. GPU)"/>
    <x v="0"/>
    <s v="Intel"/>
    <s v="Comet Lake-H"/>
    <s v="MX350"/>
    <n v="16"/>
    <s v="1920x1080"/>
    <m/>
    <s v="Standard"/>
    <n v="92492"/>
    <s v="18_90-95"/>
    <s v="9_90-100"/>
    <s v="08_80&gt;"/>
    <x v="1"/>
    <s v="Q1`21"/>
    <n v="184984"/>
    <n v="2520"/>
    <m/>
    <x v="0"/>
  </r>
  <r>
    <n v="204"/>
    <x v="8"/>
    <x v="516"/>
    <s v="Full Size LE (15&quot;&gt;, Int GPU)"/>
    <x v="0"/>
    <s v="AMD"/>
    <s v="Renior"/>
    <s v="Int"/>
    <n v="16"/>
    <s v="1920x1080"/>
    <m/>
    <s v="Standard"/>
    <n v="69993"/>
    <s v="13_65-70"/>
    <s v="6_60-70"/>
    <s v="06_60-70"/>
    <x v="1"/>
    <s v="Q1`21"/>
    <n v="14278572"/>
    <n v="194531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1"/>
    <s v="Q1`21"/>
    <n v="1270000"/>
    <n v="17302"/>
    <m/>
    <x v="0"/>
  </r>
  <r>
    <n v="5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1"/>
    <s v="Q1`21"/>
    <n v="1550000"/>
    <n v="21117"/>
    <m/>
    <x v="0"/>
  </r>
  <r>
    <n v="20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1"/>
    <s v="Q1`21"/>
    <n v="56170000"/>
    <n v="765259"/>
    <m/>
    <x v="0"/>
  </r>
  <r>
    <n v="1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1"/>
    <s v="Q1`21"/>
    <n v="357000"/>
    <n v="4864"/>
    <m/>
    <x v="0"/>
  </r>
  <r>
    <n v="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1"/>
    <s v="Q1`21"/>
    <n v="760000"/>
    <n v="10354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1"/>
    <s v="Q1`21"/>
    <n v="1155000"/>
    <n v="15736"/>
    <m/>
    <x v="0"/>
  </r>
  <r>
    <n v="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1"/>
    <s v="Q1`21"/>
    <n v="350000"/>
    <n v="4768"/>
    <m/>
    <x v="0"/>
  </r>
  <r>
    <n v="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1"/>
    <s v="Q1`21"/>
    <n v="700000"/>
    <n v="9537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1"/>
    <s v="Q1`21"/>
    <n v="2440000"/>
    <n v="33243"/>
    <m/>
    <x v="0"/>
  </r>
  <r>
    <n v="1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1"/>
    <s v="Q1`21"/>
    <n v="33176000"/>
    <n v="451989"/>
    <m/>
    <x v="0"/>
  </r>
  <r>
    <n v="12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1"/>
    <s v="Q1`21"/>
    <n v="3048000"/>
    <n v="41526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1"/>
    <s v="Q1`21"/>
    <n v="310000"/>
    <n v="4223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1"/>
    <s v="Q1`21"/>
    <n v="290000"/>
    <n v="3951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1"/>
    <s v="Q1`21"/>
    <n v="566000"/>
    <n v="7711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1"/>
    <s v="Q1`21"/>
    <n v="2457000"/>
    <n v="33474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1"/>
    <s v="Q1`21"/>
    <n v="30625000"/>
    <n v="417234"/>
    <m/>
    <x v="0"/>
  </r>
  <r>
    <n v="1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1"/>
    <s v="Q1`21"/>
    <n v="2985000"/>
    <n v="40668"/>
    <m/>
    <x v="0"/>
  </r>
  <r>
    <n v="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1"/>
    <s v="Q1`21"/>
    <n v="1200000"/>
    <n v="16349"/>
    <m/>
    <x v="0"/>
  </r>
  <r>
    <n v="13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1"/>
    <s v="Q1`21"/>
    <n v="8450000"/>
    <n v="115123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1"/>
    <s v="Q1`21"/>
    <n v="178000"/>
    <n v="2425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1"/>
    <s v="Q1`21"/>
    <n v="5018000"/>
    <n v="68365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1"/>
    <s v="Q1`21"/>
    <n v="3408000"/>
    <n v="46431"/>
    <m/>
    <x v="0"/>
  </r>
  <r>
    <n v="1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1"/>
    <s v="Q1`21"/>
    <n v="42752000"/>
    <n v="582452"/>
    <m/>
    <x v="0"/>
  </r>
  <r>
    <n v="1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1"/>
    <s v="Q1`21"/>
    <n v="42987000"/>
    <n v="585654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1"/>
    <s v="Q1`21"/>
    <n v="26204400"/>
    <n v="357008"/>
    <m/>
    <x v="0"/>
  </r>
  <r>
    <n v="508"/>
    <x v="0"/>
    <x v="517"/>
    <s v="Light (13&quot;-14&quot;)"/>
    <x v="0"/>
    <s v="AMD"/>
    <s v="Picasso"/>
    <s v="Int"/>
    <n v="14"/>
    <s v="1920x1080"/>
    <m/>
    <s v="Standard"/>
    <n v="29990"/>
    <s v="5_25-30"/>
    <s v="2_20-30"/>
    <s v="02_20-30"/>
    <x v="2"/>
    <s v="Q1`21"/>
    <n v="15234920"/>
    <n v="205046"/>
    <m/>
    <x v="0"/>
  </r>
  <r>
    <n v="2945"/>
    <x v="0"/>
    <x v="0"/>
    <s v="Full Size LE (15&quot;&gt;, Int GPU)"/>
    <x v="0"/>
    <s v="AMD"/>
    <s v="Stoney Ridge"/>
    <s v="Int"/>
    <n v="15"/>
    <s v="1366x768"/>
    <m/>
    <s v="Standard"/>
    <n v="28074"/>
    <s v="5_25-30"/>
    <s v="2_20-30"/>
    <s v="02_20-30"/>
    <x v="2"/>
    <s v="Q1`21"/>
    <n v="82677930"/>
    <n v="1112758"/>
    <m/>
    <x v="0"/>
  </r>
  <r>
    <n v="1517"/>
    <x v="0"/>
    <x v="1"/>
    <s v="Full Size LE (15&quot;&gt;, Int GPU)"/>
    <x v="0"/>
    <s v="AMD"/>
    <s v="Picasso"/>
    <s v="Int"/>
    <n v="15"/>
    <s v="1920x1080"/>
    <m/>
    <s v="Standard"/>
    <n v="40199"/>
    <s v="8_40-45"/>
    <s v="4_40-50"/>
    <s v="04_40-50"/>
    <x v="2"/>
    <s v="Q1`21"/>
    <n v="60981883"/>
    <n v="820752"/>
    <m/>
    <x v="0"/>
  </r>
  <r>
    <n v="560"/>
    <x v="0"/>
    <x v="2"/>
    <s v="Full Size MS (15&quot;&gt;, Mainstream Ex. GPU)"/>
    <x v="0"/>
    <s v="AMD"/>
    <s v="Picasso"/>
    <n v="540"/>
    <n v="15"/>
    <s v="1920x1080"/>
    <m/>
    <s v="Standard"/>
    <n v="44383"/>
    <s v="8_40-45"/>
    <s v="4_40-50"/>
    <s v="04_40-50"/>
    <x v="2"/>
    <s v="Q1`21"/>
    <n v="24854480"/>
    <n v="334515"/>
    <m/>
    <x v="0"/>
  </r>
  <r>
    <n v="527"/>
    <x v="0"/>
    <x v="3"/>
    <s v="Full Size LE (15&quot;&gt;, Int GPU)"/>
    <x v="0"/>
    <s v="Intel"/>
    <s v="Gemini Lake"/>
    <s v="Int"/>
    <n v="15"/>
    <s v="1366x768"/>
    <m/>
    <s v="Budget"/>
    <n v="32278"/>
    <s v="6_30-35"/>
    <s v="3_30-40"/>
    <s v="03_30-40"/>
    <x v="2"/>
    <s v="Q1`21"/>
    <n v="17010506"/>
    <n v="228944"/>
    <m/>
    <x v="0"/>
  </r>
  <r>
    <n v="305"/>
    <x v="0"/>
    <x v="518"/>
    <s v="Full Size LE (15&quot;&gt;, Int GPU)"/>
    <x v="0"/>
    <s v="Intel"/>
    <s v="Jasper Lake"/>
    <s v="Int"/>
    <n v="15"/>
    <s v="1920x1080"/>
    <m/>
    <s v="Budget"/>
    <n v="34993"/>
    <s v="6_30-35"/>
    <s v="3_30-40"/>
    <s v="03_30-40"/>
    <x v="2"/>
    <s v="Q1`21"/>
    <n v="10672865"/>
    <n v="143646"/>
    <m/>
    <x v="0"/>
  </r>
  <r>
    <n v="21"/>
    <x v="0"/>
    <x v="4"/>
    <s v="Full Size LE (15&quot;&gt;, Int GPU)"/>
    <x v="0"/>
    <s v="AMD"/>
    <s v="Picasso"/>
    <s v="Int"/>
    <n v="15"/>
    <s v="1366x768/1920x0180"/>
    <m/>
    <s v="Standard"/>
    <n v="47887"/>
    <s v="9_45-50"/>
    <s v="4_40-50"/>
    <s v="04_40-50"/>
    <x v="2"/>
    <s v="Q1`21"/>
    <n v="1005627"/>
    <n v="13535"/>
    <m/>
    <x v="0"/>
  </r>
  <r>
    <n v="4"/>
    <x v="0"/>
    <x v="5"/>
    <s v="Full Size MS (15&quot;&gt;, Mainstream Ex. GPU)"/>
    <x v="0"/>
    <s v="AMD"/>
    <s v="Picasso"/>
    <s v="RX540"/>
    <n v="15"/>
    <s v="1920x0180"/>
    <m/>
    <s v="Standard"/>
    <n v="47113"/>
    <s v="9_45-50"/>
    <s v="4_40-50"/>
    <s v="04_40-50"/>
    <x v="2"/>
    <s v="Q1`21"/>
    <n v="188452"/>
    <n v="2536"/>
    <m/>
    <x v="0"/>
  </r>
  <r>
    <n v="6"/>
    <x v="0"/>
    <x v="6"/>
    <s v="Full Size LE (15&quot;&gt;, Int GPU)"/>
    <x v="0"/>
    <s v="Intel"/>
    <s v="Kaby Lake"/>
    <s v="Int"/>
    <n v="15"/>
    <s v="1920x1080"/>
    <m/>
    <s v="Standard"/>
    <n v="37913"/>
    <s v="7_35-40"/>
    <s v="3_30-40"/>
    <s v="03_30-40"/>
    <x v="2"/>
    <s v="Q1`21"/>
    <n v="227478"/>
    <n v="3062"/>
    <m/>
    <x v="0"/>
  </r>
  <r>
    <n v="25"/>
    <x v="0"/>
    <x v="8"/>
    <s v="Full Size LE (15&quot;&gt;, Int GPU)"/>
    <x v="0"/>
    <s v="Intel"/>
    <s v="Ice Lake"/>
    <s v="Int"/>
    <n v="15"/>
    <s v="1920x1080"/>
    <m/>
    <s v="Standard"/>
    <n v="42852"/>
    <s v="8_40-45"/>
    <s v="4_40-50"/>
    <s v="04_40-50"/>
    <x v="2"/>
    <s v="Q1`21"/>
    <n v="1071300"/>
    <n v="14419"/>
    <m/>
    <x v="0"/>
  </r>
  <r>
    <n v="217"/>
    <x v="0"/>
    <x v="9"/>
    <s v="Full Size MS (15&quot;&gt;, Mainstream Ex. GPU)"/>
    <x v="0"/>
    <s v="Intel"/>
    <s v="Ice Lake"/>
    <s v="MX330"/>
    <n v="15"/>
    <s v="1920x1080"/>
    <m/>
    <s v="Standard"/>
    <n v="46632"/>
    <s v="9_45-50"/>
    <s v="4_40-50"/>
    <s v="04_40-50"/>
    <x v="2"/>
    <s v="Q1`21"/>
    <n v="10119144"/>
    <n v="136193"/>
    <m/>
    <x v="0"/>
  </r>
  <r>
    <n v="994"/>
    <x v="0"/>
    <x v="10"/>
    <s v="Full Size LE (15&quot;&gt;, Int GPU)"/>
    <x v="0"/>
    <s v="Intel"/>
    <s v="Gemini Lake"/>
    <s v="Int"/>
    <n v="17"/>
    <s v="1600x900"/>
    <m/>
    <s v="Budget"/>
    <n v="36574"/>
    <s v="7_35-40"/>
    <s v="3_30-40"/>
    <s v="03_30-40"/>
    <x v="2"/>
    <s v="Q1`21"/>
    <n v="36354556"/>
    <n v="489294"/>
    <m/>
    <x v="0"/>
  </r>
  <r>
    <n v="29"/>
    <x v="0"/>
    <x v="11"/>
    <s v="Full Size MS (15&quot;&gt;, Mainstream Ex. GPU)"/>
    <x v="0"/>
    <s v="Intel"/>
    <s v="Whiskey Lake"/>
    <s v="MX230"/>
    <n v="17"/>
    <s v="1920x1080"/>
    <m/>
    <s v="Standard"/>
    <n v="63967"/>
    <s v="12_60-65"/>
    <s v="6_60-70"/>
    <s v="06_60-70"/>
    <x v="2"/>
    <s v="Q1`21"/>
    <n v="1855043"/>
    <n v="24967"/>
    <m/>
    <x v="0"/>
  </r>
  <r>
    <n v="679"/>
    <x v="0"/>
    <x v="519"/>
    <s v="Light (13&quot;-14&quot;)"/>
    <x v="0"/>
    <s v="Intel"/>
    <s v="Ice Lake"/>
    <s v="Int"/>
    <n v="14"/>
    <s v="1920x1080"/>
    <m/>
    <s v="Standard"/>
    <n v="46123"/>
    <s v="9_45-50"/>
    <s v="4_40-50"/>
    <s v="04_40-50"/>
    <x v="2"/>
    <s v="Q1`21"/>
    <n v="31317517"/>
    <n v="421501"/>
    <m/>
    <x v="0"/>
  </r>
  <r>
    <n v="927"/>
    <x v="0"/>
    <x v="14"/>
    <s v="Full Size LE (15&quot;&gt;, Int GPU)"/>
    <x v="0"/>
    <s v="AMD"/>
    <s v="Renior"/>
    <s v="Int"/>
    <n v="15"/>
    <s v="1920x1080"/>
    <m/>
    <s v="Standard"/>
    <n v="58130"/>
    <s v="11_55-60"/>
    <s v="5_50-60"/>
    <s v="05_50-60"/>
    <x v="2"/>
    <s v="Q1`21"/>
    <n v="53886510"/>
    <n v="725256"/>
    <m/>
    <x v="0"/>
  </r>
  <r>
    <n v="223"/>
    <x v="0"/>
    <x v="520"/>
    <s v="Full Size MS (15&quot;&gt;, Mainstream Ex. GPU)"/>
    <x v="0"/>
    <s v="AMD"/>
    <s v="Renior"/>
    <s v="RX640"/>
    <n v="15"/>
    <s v="1920x1080"/>
    <m/>
    <s v="Standard"/>
    <n v="55910"/>
    <s v="11_55-60"/>
    <s v="5_50-60"/>
    <s v="05_50-60"/>
    <x v="2"/>
    <s v="Q1`21"/>
    <n v="12467930"/>
    <n v="167805"/>
    <m/>
    <x v="0"/>
  </r>
  <r>
    <n v="318"/>
    <x v="0"/>
    <x v="15"/>
    <s v="Full Size LE (15&quot;&gt;, Int GPU)"/>
    <x v="0"/>
    <s v="Intel"/>
    <s v="Ice Lake"/>
    <s v="Int"/>
    <n v="15"/>
    <s v="1920x1080"/>
    <m/>
    <s v="Standard"/>
    <n v="48500"/>
    <s v="9_45-50"/>
    <s v="4_40-50"/>
    <s v="04_40-50"/>
    <x v="2"/>
    <s v="Q1`21"/>
    <n v="15423000"/>
    <n v="207577"/>
    <m/>
    <x v="0"/>
  </r>
  <r>
    <n v="37"/>
    <x v="0"/>
    <x v="16"/>
    <s v="Full Size MS (15&quot;&gt;, Mainstream Ex. GPU)"/>
    <x v="0"/>
    <s v="Intel"/>
    <s v="Ice Lake"/>
    <s v="MX350"/>
    <n v="15"/>
    <s v="1920x1080"/>
    <m/>
    <s v="Standard"/>
    <n v="51995"/>
    <s v="10_50-55"/>
    <s v="5_50-60"/>
    <s v="05_50-60"/>
    <x v="2"/>
    <s v="Q1`21"/>
    <n v="1923815"/>
    <n v="25893"/>
    <m/>
    <x v="0"/>
  </r>
  <r>
    <n v="35"/>
    <x v="0"/>
    <x v="17"/>
    <s v="Full Size GM (15&quot;&gt; Gamer GPU)"/>
    <x v="0"/>
    <s v="AMD"/>
    <s v="Picasso"/>
    <s v="GTX1650"/>
    <n v="15"/>
    <s v="1920x1080"/>
    <m/>
    <s v="Standard"/>
    <n v="62849"/>
    <s v="12_60-65"/>
    <s v="6_60-70"/>
    <s v="06_60-70"/>
    <x v="2"/>
    <s v="Q1`21"/>
    <n v="2199715"/>
    <n v="29606"/>
    <m/>
    <x v="0"/>
  </r>
  <r>
    <n v="117"/>
    <x v="0"/>
    <x v="386"/>
    <s v="Full Size GM (15&quot;&gt; Gamer GPU)"/>
    <x v="0"/>
    <s v="Intel"/>
    <s v="Coffee Lake"/>
    <s v="GTX1650"/>
    <n v="15"/>
    <s v="1920x1080"/>
    <m/>
    <s v="Standard"/>
    <n v="71223"/>
    <s v="14_70-75"/>
    <s v="7_70-80"/>
    <s v="07_70-80"/>
    <x v="2"/>
    <s v="Q1`21"/>
    <n v="8333091"/>
    <n v="112155"/>
    <m/>
    <x v="0"/>
  </r>
  <r>
    <n v="1363"/>
    <x v="0"/>
    <x v="19"/>
    <s v="Full Size GM (15&quot;&gt; Gamer GPU)"/>
    <x v="0"/>
    <s v="AMD"/>
    <s v="Renior"/>
    <s v="GTX1650"/>
    <n v="15"/>
    <s v="1920x1080"/>
    <m/>
    <s v="Standard"/>
    <n v="75523"/>
    <s v="15_75-80"/>
    <s v="7_70-80"/>
    <s v="07_70-80"/>
    <x v="2"/>
    <s v="Q1`21"/>
    <n v="102937849"/>
    <n v="1385435"/>
    <m/>
    <x v="0"/>
  </r>
  <r>
    <n v="535"/>
    <x v="0"/>
    <x v="20"/>
    <s v="Full Size GM (15&quot;&gt; Gamer GPU)"/>
    <x v="0"/>
    <s v="Intel"/>
    <s v="Coffee Lake"/>
    <s v="GTX1050/GTX1650/GTX1660"/>
    <n v="15"/>
    <s v="1920x1080"/>
    <m/>
    <s v="Standard"/>
    <n v="79564"/>
    <s v="15_75-80"/>
    <s v="7_70-80"/>
    <s v="07_70-80"/>
    <x v="2"/>
    <s v="Q1`21"/>
    <n v="42566740"/>
    <n v="572904"/>
    <m/>
    <x v="0"/>
  </r>
  <r>
    <n v="340"/>
    <x v="0"/>
    <x v="21"/>
    <s v="Full Size GM (15&quot;&gt; Gamer GPU)"/>
    <x v="0"/>
    <s v="Intel"/>
    <s v="Comet Lake-H"/>
    <s v="GTX1650/RTX2060"/>
    <n v="15"/>
    <s v="1920x1080"/>
    <m/>
    <s v="Standard"/>
    <n v="86115"/>
    <s v="17_85-90"/>
    <s v="8_80-90"/>
    <s v="08_80&gt;"/>
    <x v="2"/>
    <s v="Q1`21"/>
    <n v="29279100"/>
    <n v="394066"/>
    <m/>
    <x v="0"/>
  </r>
  <r>
    <n v="4"/>
    <x v="0"/>
    <x v="22"/>
    <s v="Full Size GM (15&quot;&gt; Gamer GPU)"/>
    <x v="0"/>
    <s v="Intel"/>
    <s v="Coffee Lake"/>
    <s v="GTX1050"/>
    <n v="17"/>
    <s v="1920x1080"/>
    <m/>
    <s v="Standard"/>
    <n v="78955"/>
    <s v="15_75-80"/>
    <s v="7_70-80"/>
    <s v="07_70-80"/>
    <x v="2"/>
    <s v="Q1`21"/>
    <n v="315820"/>
    <n v="4251"/>
    <m/>
    <x v="0"/>
  </r>
  <r>
    <n v="16"/>
    <x v="0"/>
    <x v="23"/>
    <s v="Full Size GM (15&quot;&gt; Gamer GPU)"/>
    <x v="0"/>
    <s v="Intel"/>
    <s v="Comet Lake-H"/>
    <s v="GTX1650/RTX2060"/>
    <n v="17"/>
    <s v="1920x1080"/>
    <m/>
    <s v="Standard"/>
    <n v="81585"/>
    <s v="16_80-85"/>
    <s v="8_80-90"/>
    <s v="08_80&gt;"/>
    <x v="2"/>
    <s v="Q1`21"/>
    <n v="1305360"/>
    <n v="17569"/>
    <m/>
    <x v="0"/>
  </r>
  <r>
    <n v="2"/>
    <x v="0"/>
    <x v="521"/>
    <s v="Prof. Workstation (Prof. GPU)"/>
    <x v="1"/>
    <s v="Intel"/>
    <s v="Comet Lake-H"/>
    <s v="RTX3000/RTX5000"/>
    <n v="15"/>
    <s v="3840x2160"/>
    <m/>
    <s v="Standard"/>
    <n v="320995"/>
    <s v="64_320-325"/>
    <s v="32_320-330"/>
    <s v="08_80&gt;"/>
    <x v="2"/>
    <s v="Q1`21"/>
    <n v="641990"/>
    <n v="8641"/>
    <m/>
    <x v="0"/>
  </r>
  <r>
    <n v="3917"/>
    <x v="0"/>
    <x v="26"/>
    <s v="Full Size LE (15&quot;&gt;, Int GPU)"/>
    <x v="0"/>
    <s v="Intel"/>
    <s v="Gemini Lake"/>
    <s v="Int"/>
    <n v="15"/>
    <s v="1366x768/1920x1080"/>
    <m/>
    <s v="Budget"/>
    <n v="34689"/>
    <s v="6_30-35"/>
    <s v="3_30-40"/>
    <s v="03_30-40"/>
    <x v="2"/>
    <s v="Q1`21"/>
    <n v="135876813"/>
    <n v="1828759"/>
    <m/>
    <x v="0"/>
  </r>
  <r>
    <n v="2"/>
    <x v="0"/>
    <x v="27"/>
    <s v="Full Size LE (15&quot;&gt;, Int GPU)"/>
    <x v="0"/>
    <s v="Intel"/>
    <s v="Kaby Lake"/>
    <s v="Int"/>
    <n v="15"/>
    <s v="1600x900/1366x7688/1920x1080"/>
    <m/>
    <s v="Standard"/>
    <n v="45532"/>
    <s v="9_45-50"/>
    <s v="4_40-50"/>
    <s v="04_40-50"/>
    <x v="2"/>
    <s v="Q1`21"/>
    <n v="91064"/>
    <n v="1226"/>
    <m/>
    <x v="0"/>
  </r>
  <r>
    <n v="1951"/>
    <x v="0"/>
    <x v="28"/>
    <s v="Full Size LE (15&quot;&gt;, Int GPU)"/>
    <x v="0"/>
    <s v="Intel"/>
    <s v="Ice Lake"/>
    <s v="Int"/>
    <n v="15"/>
    <s v="1920x1080"/>
    <m/>
    <s v="Standard"/>
    <n v="50568"/>
    <s v="10_50-55"/>
    <s v="5_50-60"/>
    <s v="05_50-60"/>
    <x v="2"/>
    <s v="Q1`21"/>
    <n v="98658168"/>
    <n v="1327835"/>
    <m/>
    <x v="0"/>
  </r>
  <r>
    <n v="2"/>
    <x v="0"/>
    <x v="522"/>
    <s v="Full Size LE (15&quot;&gt;, Int GPU)"/>
    <x v="0"/>
    <s v="Intel"/>
    <s v="Kaby Lake"/>
    <s v="Int"/>
    <n v="15"/>
    <s v="1366x768/1920x1080"/>
    <m/>
    <s v="Standard"/>
    <n v="37995"/>
    <s v="7_35-40"/>
    <s v="3_30-40"/>
    <s v="03_30-40"/>
    <x v="2"/>
    <s v="Q1`21"/>
    <n v="75990"/>
    <n v="1023"/>
    <m/>
    <x v="0"/>
  </r>
  <r>
    <n v="6771"/>
    <x v="0"/>
    <x v="29"/>
    <s v="Full Size LE (15&quot;&gt;, Int GPU)"/>
    <x v="0"/>
    <s v="AMD"/>
    <s v="Picasso"/>
    <s v="Int"/>
    <n v="15"/>
    <s v="1920x1080"/>
    <m/>
    <s v="Standard"/>
    <n v="46194"/>
    <s v="9_45-50"/>
    <s v="4_40-50"/>
    <s v="04_40-50"/>
    <x v="2"/>
    <s v="Q1`21"/>
    <n v="312779574"/>
    <n v="4209685"/>
    <m/>
    <x v="0"/>
  </r>
  <r>
    <n v="910"/>
    <x v="0"/>
    <x v="30"/>
    <s v="Full Size MS (15&quot;&gt;, Mainstream Ex. GPU)"/>
    <x v="0"/>
    <s v="AMD"/>
    <s v="Picasso"/>
    <n v="625"/>
    <n v="15"/>
    <s v="1920x1080"/>
    <m/>
    <s v="Standard"/>
    <n v="48635"/>
    <s v="9_45-50"/>
    <s v="4_40-50"/>
    <s v="04_40-50"/>
    <x v="2"/>
    <s v="Q1`21"/>
    <n v="44257850"/>
    <n v="595664"/>
    <m/>
    <x v="0"/>
  </r>
  <r>
    <n v="10"/>
    <x v="0"/>
    <x v="31"/>
    <s v="Full Size LE (15&quot;&gt;, Int GPU)"/>
    <x v="0"/>
    <s v="Intel"/>
    <s v="Comet Lake"/>
    <s v="Int"/>
    <n v="15"/>
    <s v="1920x1080"/>
    <m/>
    <s v="Standard"/>
    <n v="45647"/>
    <s v="9_45-50"/>
    <s v="4_40-50"/>
    <s v="04_40-50"/>
    <x v="2"/>
    <s v="Q1`21"/>
    <n v="456470"/>
    <n v="6144"/>
    <m/>
    <x v="0"/>
  </r>
  <r>
    <n v="881"/>
    <x v="0"/>
    <x v="33"/>
    <s v="Full Size MS (15&quot;&gt;, Mainstream Ex. GPU)"/>
    <x v="0"/>
    <s v="Intel"/>
    <s v="Ice Lake"/>
    <s v="MX330"/>
    <n v="15"/>
    <s v="1920x1080"/>
    <m/>
    <s v="Standard"/>
    <n v="57967"/>
    <s v="11_55-60"/>
    <s v="5_50-60"/>
    <s v="05_50-60"/>
    <x v="2"/>
    <s v="Q1`21"/>
    <n v="51068927"/>
    <n v="687334"/>
    <m/>
    <x v="0"/>
  </r>
  <r>
    <n v="6"/>
    <x v="0"/>
    <x v="34"/>
    <s v="Full Size GM (15&quot;&gt; Gamer GPU)"/>
    <x v="0"/>
    <s v="Intel"/>
    <s v="Coffee Lake"/>
    <s v="GTX1660/RTX2060"/>
    <n v="15"/>
    <s v="1920x1080"/>
    <m/>
    <s v="Standard"/>
    <n v="96531"/>
    <s v="19_95-100"/>
    <s v="9_90-100"/>
    <s v="08_80&gt;"/>
    <x v="2"/>
    <s v="Q1`21"/>
    <n v="579186"/>
    <n v="7795"/>
    <m/>
    <x v="0"/>
  </r>
  <r>
    <n v="53"/>
    <x v="0"/>
    <x v="35"/>
    <s v="Full Size GM (15&quot;&gt; Gamer GPU)"/>
    <x v="0"/>
    <s v="Intel"/>
    <s v="Comet Lake-H"/>
    <s v="GTX1660/RTX2060/RTX2070"/>
    <n v="15"/>
    <s v="1920x1080"/>
    <m/>
    <s v="Standard"/>
    <n v="107981"/>
    <s v="21_105-110"/>
    <s v="10_100-110"/>
    <s v="08_80&gt;"/>
    <x v="2"/>
    <s v="Q1`21"/>
    <n v="5722993"/>
    <n v="77025"/>
    <m/>
    <x v="0"/>
  </r>
  <r>
    <n v="247"/>
    <x v="0"/>
    <x v="36"/>
    <s v="Full Size GM (15&quot;&gt; Gamer GPU)"/>
    <x v="0"/>
    <s v="Intel"/>
    <s v="Coffee Lake"/>
    <s v="GTX1050/GTX1060"/>
    <n v="17"/>
    <s v="1920x1080"/>
    <m/>
    <s v="Standard"/>
    <n v="84000"/>
    <s v="16_80-85"/>
    <s v="8_80-90"/>
    <s v="08_80&gt;"/>
    <x v="2"/>
    <s v="Q1`21"/>
    <n v="20748000"/>
    <n v="279246"/>
    <m/>
    <x v="0"/>
  </r>
  <r>
    <n v="4"/>
    <x v="0"/>
    <x v="523"/>
    <s v="Full Size GM (15&quot;&gt; Gamer GPU)"/>
    <x v="0"/>
    <s v="Intel"/>
    <s v="Comet Lake-H"/>
    <s v="RTX2060/RTX2070"/>
    <n v="15"/>
    <s v="1920x1080"/>
    <m/>
    <s v="Standard"/>
    <n v="126502"/>
    <s v="25_125-130"/>
    <s v="12_120-130"/>
    <s v="08_80&gt;"/>
    <x v="2"/>
    <s v="Q1`21"/>
    <n v="506008"/>
    <n v="6810"/>
    <m/>
    <x v="0"/>
  </r>
  <r>
    <n v="834"/>
    <x v="0"/>
    <x v="524"/>
    <s v="Mini (&lt;12&quot;)"/>
    <x v="0"/>
    <s v="Intel"/>
    <s v="Gemini Lake"/>
    <s v="Int"/>
    <n v="11"/>
    <s v="1920x1080"/>
    <s v="Touch"/>
    <s v="Budget"/>
    <n v="32660"/>
    <s v="6_30-35"/>
    <s v="3_30-40"/>
    <s v="03_30-40"/>
    <x v="2"/>
    <s v="Q1`21"/>
    <n v="27238440"/>
    <n v="366601"/>
    <m/>
    <x v="0"/>
  </r>
  <r>
    <n v="4"/>
    <x v="0"/>
    <x v="525"/>
    <s v="Light (13&quot;-14&quot;)"/>
    <x v="0"/>
    <s v="Intel"/>
    <s v="Ice Lake"/>
    <s v="Int"/>
    <n v="13"/>
    <s v="2256x1504"/>
    <s v="Touch"/>
    <s v="Standard"/>
    <n v="140512"/>
    <s v="28_140-145"/>
    <s v="14_140-150"/>
    <s v="08_80&gt;"/>
    <x v="2"/>
    <s v="Q1`21"/>
    <n v="562048"/>
    <n v="7565"/>
    <m/>
    <x v="0"/>
  </r>
  <r>
    <n v="1332"/>
    <x v="0"/>
    <x v="38"/>
    <s v="Light (13&quot;-14&quot;)"/>
    <x v="0"/>
    <s v="Intel"/>
    <s v="Gemini Lake"/>
    <s v="Int"/>
    <n v="14"/>
    <s v="1920x1080"/>
    <m/>
    <s v="Budget"/>
    <n v="35990"/>
    <s v="7_35-40"/>
    <s v="3_30-40"/>
    <s v="03_30-40"/>
    <x v="2"/>
    <s v="Q1`21"/>
    <n v="47938680"/>
    <n v="645204"/>
    <m/>
    <x v="0"/>
  </r>
  <r>
    <n v="2"/>
    <x v="0"/>
    <x v="526"/>
    <s v="Light (13&quot;-14&quot;)"/>
    <x v="0"/>
    <s v="Intel"/>
    <s v="Ice Lake"/>
    <s v="Int"/>
    <n v="13"/>
    <s v="2256x1504"/>
    <m/>
    <s v="Standard"/>
    <n v="69428"/>
    <s v="13_65-70"/>
    <s v="6_60-70"/>
    <s v="06_60-70"/>
    <x v="2"/>
    <s v="Q1`21"/>
    <n v="138856"/>
    <n v="1869"/>
    <m/>
    <x v="0"/>
  </r>
  <r>
    <n v="4"/>
    <x v="0"/>
    <x v="527"/>
    <s v="Light (13&quot;-14&quot;)"/>
    <x v="0"/>
    <s v="Intel"/>
    <s v="Ice Lake"/>
    <s v="MX350"/>
    <n v="13"/>
    <s v="2256x1504"/>
    <m/>
    <s v="Standard"/>
    <n v="82166"/>
    <s v="16_80-85"/>
    <s v="8_80-90"/>
    <s v="08_80&gt;"/>
    <x v="2"/>
    <s v="Q1`21"/>
    <n v="328664"/>
    <n v="4423"/>
    <m/>
    <x v="0"/>
  </r>
  <r>
    <n v="55"/>
    <x v="0"/>
    <x v="528"/>
    <s v="Light (13&quot;-14&quot;)"/>
    <x v="0"/>
    <s v="Intel"/>
    <s v="Tiger Lake"/>
    <s v="Int"/>
    <n v="13"/>
    <s v="2256x1504"/>
    <m/>
    <s v="Standard"/>
    <n v="74290"/>
    <s v="14_70-75"/>
    <s v="7_70-80"/>
    <s v="07_70-80"/>
    <x v="2"/>
    <s v="Q1`21"/>
    <n v="4085950"/>
    <n v="54993"/>
    <m/>
    <x v="0"/>
  </r>
  <r>
    <n v="35"/>
    <x v="0"/>
    <x v="39"/>
    <s v="Light (13&quot;-14&quot;)"/>
    <x v="0"/>
    <s v="AMD"/>
    <s v="Renior"/>
    <s v="Int"/>
    <n v="14"/>
    <s v="1920x1080"/>
    <m/>
    <s v="Standard"/>
    <n v="61771"/>
    <s v="12_60-65"/>
    <s v="6_60-70"/>
    <s v="06_60-70"/>
    <x v="2"/>
    <s v="Q1`21"/>
    <n v="2161985"/>
    <n v="29098"/>
    <m/>
    <x v="0"/>
  </r>
  <r>
    <n v="16"/>
    <x v="0"/>
    <x v="393"/>
    <s v="Light (13&quot;-14&quot;)"/>
    <x v="0"/>
    <s v="Intel"/>
    <s v="Tiger Lake"/>
    <s v="Xe MAX 11"/>
    <n v="14"/>
    <s v="1920x1080"/>
    <m/>
    <s v="Standard"/>
    <n v="89855"/>
    <s v="17_85-90"/>
    <s v="8_80-90"/>
    <s v="08_80&gt;"/>
    <x v="2"/>
    <s v="Q1`21"/>
    <n v="1437680"/>
    <n v="19350"/>
    <m/>
    <x v="0"/>
  </r>
  <r>
    <n v="2"/>
    <x v="0"/>
    <x v="529"/>
    <s v="Light (13&quot;-14&quot;)"/>
    <x v="0"/>
    <s v="Intel"/>
    <s v="Whiskey Lake"/>
    <s v="MX150"/>
    <n v="14"/>
    <s v="1920x1080"/>
    <m/>
    <s v="Standard"/>
    <n v="74022"/>
    <s v="14_70-75"/>
    <s v="7_70-80"/>
    <s v="07_70-80"/>
    <x v="2"/>
    <s v="Q1`21"/>
    <n v="148044"/>
    <n v="1993"/>
    <m/>
    <x v="0"/>
  </r>
  <r>
    <n v="2"/>
    <x v="0"/>
    <x v="40"/>
    <s v="Light (13&quot;-14&quot;)"/>
    <x v="0"/>
    <s v="Intel"/>
    <s v="Ice Lake"/>
    <s v="Int/MX250"/>
    <n v="14"/>
    <s v="1920x1080"/>
    <m/>
    <s v="Standard"/>
    <n v="69814"/>
    <s v="13_65-70"/>
    <s v="6_60-70"/>
    <s v="06_60-70"/>
    <x v="2"/>
    <s v="Q1`21"/>
    <n v="139628"/>
    <n v="1879"/>
    <m/>
    <x v="0"/>
  </r>
  <r>
    <n v="4"/>
    <x v="0"/>
    <x v="41"/>
    <s v="Light (13&quot;-14&quot;)"/>
    <x v="0"/>
    <s v="Intel"/>
    <s v="Ice Lake"/>
    <s v="MX250"/>
    <n v="14"/>
    <s v="1920x1080"/>
    <m/>
    <s v="Standard"/>
    <n v="80031"/>
    <s v="16_80-85"/>
    <s v="8_80-90"/>
    <s v="08_80&gt;"/>
    <x v="2"/>
    <s v="Q1`21"/>
    <n v="320124"/>
    <n v="4309"/>
    <m/>
    <x v="0"/>
  </r>
  <r>
    <n v="16"/>
    <x v="0"/>
    <x v="42"/>
    <s v="Light (13&quot;-14&quot;)"/>
    <x v="0"/>
    <s v="Intel"/>
    <s v="Tiger Lake"/>
    <s v="Int"/>
    <n v="14"/>
    <s v="1920x1080"/>
    <m/>
    <s v="Standard"/>
    <n v="79800"/>
    <s v="15_75-80"/>
    <s v="7_70-80"/>
    <s v="07_70-80"/>
    <x v="2"/>
    <s v="Q1`21"/>
    <n v="1276800"/>
    <n v="17184"/>
    <m/>
    <x v="0"/>
  </r>
  <r>
    <n v="5"/>
    <x v="0"/>
    <x v="530"/>
    <s v="Light (13&quot;-14&quot;)"/>
    <x v="0"/>
    <s v="Intel"/>
    <s v="Ice Lake"/>
    <s v="MX250"/>
    <n v="14"/>
    <s v="1920x1080"/>
    <m/>
    <s v="Standard"/>
    <n v="109580"/>
    <s v="21_105-110"/>
    <s v="10_100-110"/>
    <s v="08_80&gt;"/>
    <x v="2"/>
    <s v="Q1`21"/>
    <n v="547900"/>
    <n v="7374"/>
    <m/>
    <x v="0"/>
  </r>
  <r>
    <n v="8"/>
    <x v="0"/>
    <x v="531"/>
    <s v="Light (13&quot;-14&quot;)"/>
    <x v="0"/>
    <s v="Intel"/>
    <s v="Tiger Lake"/>
    <s v="MX350"/>
    <n v="14"/>
    <s v="1920x1080"/>
    <m/>
    <s v="Standard"/>
    <n v="121036"/>
    <s v="24_120-125"/>
    <s v="12_120-130"/>
    <s v="08_80&gt;"/>
    <x v="2"/>
    <s v="Q1`21"/>
    <n v="968288"/>
    <n v="13032"/>
    <m/>
    <x v="0"/>
  </r>
  <r>
    <n v="76"/>
    <x v="0"/>
    <x v="394"/>
    <s v="Light (13&quot;-14&quot;)"/>
    <x v="0"/>
    <s v="Intel"/>
    <s v="Tiger Lake"/>
    <s v="Int"/>
    <n v="14"/>
    <s v="1920x1080"/>
    <m/>
    <s v="Standard"/>
    <n v="102504"/>
    <s v="20_100-105"/>
    <s v="10_100-110"/>
    <s v="08_80&gt;"/>
    <x v="2"/>
    <s v="Q1`21"/>
    <n v="7790304"/>
    <n v="104849"/>
    <m/>
    <x v="0"/>
  </r>
  <r>
    <n v="8"/>
    <x v="0"/>
    <x v="532"/>
    <s v="Light (13&quot;-14&quot;)"/>
    <x v="0"/>
    <s v="Intel"/>
    <s v="Amber Lake-Y"/>
    <s v="Int"/>
    <n v="14"/>
    <s v="1920x1080"/>
    <s v="Touch"/>
    <s v="Extra Mobile"/>
    <n v="126573"/>
    <s v="25_125-130"/>
    <s v="12_120-130"/>
    <s v="08_80&gt;"/>
    <x v="2"/>
    <s v="Q1`21"/>
    <n v="1012584"/>
    <n v="13628"/>
    <m/>
    <x v="0"/>
  </r>
  <r>
    <n v="12"/>
    <x v="0"/>
    <x v="44"/>
    <s v="Light (13&quot;-14&quot;)"/>
    <x v="1"/>
    <s v="Intel"/>
    <s v="Comet Lake"/>
    <s v="Int"/>
    <n v="14"/>
    <s v="1920x1080"/>
    <m/>
    <s v="Standard"/>
    <n v="67445"/>
    <s v="13_65-70"/>
    <s v="6_60-70"/>
    <s v="06_60-70"/>
    <x v="2"/>
    <s v="Q1`21"/>
    <n v="809340"/>
    <n v="10893"/>
    <m/>
    <x v="0"/>
  </r>
  <r>
    <n v="232"/>
    <x v="0"/>
    <x v="395"/>
    <s v="Full Size LE (15&quot;&gt;, Int GPU)"/>
    <x v="1"/>
    <s v="Intel"/>
    <s v="Tiger Lake"/>
    <s v="Int"/>
    <n v="14"/>
    <s v="1920x1080"/>
    <m/>
    <s v="Standard"/>
    <n v="71700"/>
    <s v="14_70-75"/>
    <s v="7_70-80"/>
    <s v="07_70-80"/>
    <x v="2"/>
    <s v="Q1`21"/>
    <n v="16634400"/>
    <n v="223882"/>
    <m/>
    <x v="0"/>
  </r>
  <r>
    <n v="31"/>
    <x v="0"/>
    <x v="45"/>
    <s v="Full Size LE (15&quot;&gt;, Int GPU)"/>
    <x v="1"/>
    <s v="Intel"/>
    <s v="Comet Lake"/>
    <s v="Int"/>
    <n v="15"/>
    <s v="1920x1080"/>
    <m/>
    <s v="Standard"/>
    <n v="73077"/>
    <s v="14_70-75"/>
    <s v="7_70-80"/>
    <s v="07_70-80"/>
    <x v="2"/>
    <s v="Q1`21"/>
    <n v="2265387"/>
    <n v="30490"/>
    <m/>
    <x v="0"/>
  </r>
  <r>
    <n v="6"/>
    <x v="0"/>
    <x v="397"/>
    <s v="Full Size LE (15&quot;&gt;, Int GPU)"/>
    <x v="1"/>
    <s v="Intel"/>
    <s v="Tiger Lake"/>
    <s v="Int"/>
    <n v="15"/>
    <s v="1920x1080"/>
    <m/>
    <s v="Standard"/>
    <n v="76925"/>
    <s v="15_75-80"/>
    <s v="7_70-80"/>
    <s v="07_70-80"/>
    <x v="2"/>
    <s v="Q1`21"/>
    <n v="461550"/>
    <n v="6212"/>
    <m/>
    <x v="0"/>
  </r>
  <r>
    <n v="2"/>
    <x v="0"/>
    <x v="533"/>
    <s v="Light (13&quot;-14&quot;)"/>
    <x v="1"/>
    <s v="Intel"/>
    <s v="Tiger Lake"/>
    <s v="Int"/>
    <n v="14"/>
    <s v="1920x1080"/>
    <m/>
    <s v="Standard"/>
    <n v="105268"/>
    <s v="21_105-110"/>
    <s v="10_100-110"/>
    <s v="08_80&gt;"/>
    <x v="2"/>
    <s v="Q1`21"/>
    <n v="210536"/>
    <n v="2834"/>
    <m/>
    <x v="0"/>
  </r>
  <r>
    <n v="4"/>
    <x v="0"/>
    <x v="398"/>
    <s v="Light (13&quot;-14&quot;)"/>
    <x v="1"/>
    <s v="Intel"/>
    <s v="Comet Lake"/>
    <s v="Int"/>
    <n v="14"/>
    <s v="1920x1080"/>
    <m/>
    <s v="Standard"/>
    <n v="123896"/>
    <s v="24_120-125"/>
    <s v="12_120-130"/>
    <s v="08_80&gt;"/>
    <x v="2"/>
    <s v="Q1`21"/>
    <n v="495584"/>
    <n v="6670"/>
    <m/>
    <x v="0"/>
  </r>
  <r>
    <n v="2"/>
    <x v="0"/>
    <x v="534"/>
    <s v="Light (13&quot;-14&quot;)"/>
    <x v="1"/>
    <s v="Intel"/>
    <s v="Comet Lake"/>
    <s v="MX230"/>
    <n v="14"/>
    <s v="1920x1080"/>
    <s v="Touch"/>
    <s v="Standard"/>
    <n v="138990"/>
    <s v="27_135-140"/>
    <s v="13_130-140"/>
    <s v="08_80&gt;"/>
    <x v="2"/>
    <s v="Q1`21"/>
    <n v="277980"/>
    <n v="3741"/>
    <m/>
    <x v="0"/>
  </r>
  <r>
    <n v="82"/>
    <x v="1"/>
    <x v="400"/>
    <s v="Light (13&quot;-14&quot;)"/>
    <x v="0"/>
    <s v="Intel"/>
    <s v="Ice Lake"/>
    <s v="Int"/>
    <n v="13"/>
    <s v="2304x1440/2560x1600"/>
    <m/>
    <s v="Standard"/>
    <n v="127542"/>
    <s v="25_125-130"/>
    <s v="12_120-130"/>
    <s v="08_80&gt;"/>
    <x v="2"/>
    <s v="Q1`21"/>
    <n v="10458444"/>
    <n v="140760"/>
    <m/>
    <x v="0"/>
  </r>
  <r>
    <n v="107"/>
    <x v="1"/>
    <x v="48"/>
    <s v="Light (13&quot;-14&quot;)"/>
    <x v="0"/>
    <s v="Intel"/>
    <s v="Kaby Lake-Y"/>
    <s v="Int"/>
    <n v="13"/>
    <s v="2304x1440/2560x1600"/>
    <m/>
    <s v="Extra Mobile"/>
    <n v="102323"/>
    <s v="20_100-105"/>
    <s v="10_100-110"/>
    <s v="08_80&gt;"/>
    <x v="2"/>
    <s v="Q1`21"/>
    <n v="10948561"/>
    <n v="147356"/>
    <m/>
    <x v="0"/>
  </r>
  <r>
    <n v="7529"/>
    <x v="1"/>
    <x v="49"/>
    <s v="Light (13&quot;-14&quot;)"/>
    <x v="0"/>
    <s v="Apple"/>
    <s v="Apple M1"/>
    <s v="Int"/>
    <n v="13"/>
    <s v="2560x1600"/>
    <m/>
    <s v="ARM"/>
    <n v="144348"/>
    <s v="28_140-145"/>
    <s v="14_140-150"/>
    <s v="08_80&gt;"/>
    <x v="2"/>
    <s v="Q1`21"/>
    <n v="1086796092"/>
    <n v="14627134"/>
    <m/>
    <x v="0"/>
  </r>
  <r>
    <n v="849"/>
    <x v="1"/>
    <x v="51"/>
    <s v="Light (13&quot;-14&quot;)"/>
    <x v="0"/>
    <s v="Intel"/>
    <s v="Ice Lake"/>
    <s v="Int"/>
    <n v="13"/>
    <s v="2560x1600"/>
    <m/>
    <s v="Standard"/>
    <n v="210240"/>
    <s v="42_210-215"/>
    <s v="21_210-220"/>
    <s v="08_80&gt;"/>
    <x v="2"/>
    <s v="Q1`21"/>
    <n v="178493760"/>
    <n v="2402339"/>
    <m/>
    <x v="0"/>
  </r>
  <r>
    <n v="2691"/>
    <x v="1"/>
    <x v="52"/>
    <s v="Light (13&quot;-14&quot;)"/>
    <x v="0"/>
    <s v="Apple"/>
    <s v="Apple M1"/>
    <s v="Int"/>
    <n v="13"/>
    <s v="2560x1600"/>
    <m/>
    <s v="ARM"/>
    <n v="165865"/>
    <s v="33_165-170"/>
    <s v="16_160-170"/>
    <s v="08_80&gt;"/>
    <x v="2"/>
    <s v="Q1`21"/>
    <n v="446342715"/>
    <n v="6007304"/>
    <m/>
    <x v="0"/>
  </r>
  <r>
    <n v="3062"/>
    <x v="1"/>
    <x v="53"/>
    <s v="Full Size GM (15&quot;&gt; Gamer GPU)"/>
    <x v="0"/>
    <s v="Intel"/>
    <s v="Coffee Lake"/>
    <s v="Pro 5300M/5500M"/>
    <n v="16"/>
    <s v="3072x1920"/>
    <m/>
    <s v="Standard"/>
    <n v="367890"/>
    <s v="73_365-370"/>
    <s v="36_360-370"/>
    <s v="08_80&gt;"/>
    <x v="2"/>
    <s v="Q1`21"/>
    <n v="1126479180"/>
    <n v="15161227"/>
    <m/>
    <x v="0"/>
  </r>
  <r>
    <n v="139"/>
    <x v="2"/>
    <x v="402"/>
    <s v="Light (13&quot;-14&quot;)"/>
    <x v="0"/>
    <s v="Intel"/>
    <s v="Gemini Lake"/>
    <s v="Int"/>
    <n v="14"/>
    <s v="1920x1080"/>
    <m/>
    <s v="Budget"/>
    <n v="32722"/>
    <s v="6_30-35"/>
    <s v="3_30-40"/>
    <s v="03_30-40"/>
    <x v="2"/>
    <s v="Q1`21"/>
    <n v="4548358"/>
    <n v="61216"/>
    <m/>
    <x v="0"/>
  </r>
  <r>
    <n v="206"/>
    <x v="2"/>
    <x v="54"/>
    <s v="Full Size GM (15&quot;&gt; Gamer GPU)"/>
    <x v="0"/>
    <s v="AMD"/>
    <s v="Picasso"/>
    <s v="RX560"/>
    <n v="15"/>
    <s v="1920x1080"/>
    <m/>
    <s v="Standard"/>
    <n v="64527"/>
    <s v="12_60-65"/>
    <s v="6_60-70"/>
    <s v="06_60-70"/>
    <x v="2"/>
    <s v="Q1`21"/>
    <n v="13292562"/>
    <n v="178904"/>
    <m/>
    <x v="0"/>
  </r>
  <r>
    <n v="30"/>
    <x v="2"/>
    <x v="55"/>
    <s v="Full Size GM (15&quot;&gt; Gamer GPU)"/>
    <x v="0"/>
    <s v="AMD"/>
    <s v="Renior"/>
    <s v="GTX1650/GTX1660/RTX2060"/>
    <n v="15"/>
    <s v="1920x1080"/>
    <m/>
    <s v="Standard"/>
    <n v="83054"/>
    <s v="16_80-85"/>
    <s v="8_80-90"/>
    <s v="08_80&gt;"/>
    <x v="2"/>
    <s v="Q1`21"/>
    <n v="2491620"/>
    <n v="33535"/>
    <m/>
    <x v="0"/>
  </r>
  <r>
    <n v="2612"/>
    <x v="2"/>
    <x v="56"/>
    <s v="Full Size GM (15&quot;&gt; Gamer GPU)"/>
    <x v="0"/>
    <s v="Intel"/>
    <s v="Comet Lake-H"/>
    <s v="GTX1650"/>
    <n v="15"/>
    <s v="1920x1080"/>
    <m/>
    <s v="Standard"/>
    <n v="74716"/>
    <s v="14_70-75"/>
    <s v="7_70-80"/>
    <s v="07_70-80"/>
    <x v="2"/>
    <s v="Q1`21"/>
    <n v="195158192"/>
    <n v="2626624"/>
    <m/>
    <x v="0"/>
  </r>
  <r>
    <n v="162"/>
    <x v="2"/>
    <x v="403"/>
    <s v="Full Size GM (15&quot;&gt; Gamer GPU)"/>
    <x v="0"/>
    <s v="Intel"/>
    <s v="Tiger Lake-H"/>
    <s v="RTX3070"/>
    <n v="15"/>
    <s v="1920x1080"/>
    <m/>
    <s v="Standard"/>
    <n v="129662"/>
    <s v="25_125-130"/>
    <s v="12_120-130"/>
    <s v="08_80&gt;"/>
    <x v="2"/>
    <s v="Q1`21"/>
    <n v="21005244"/>
    <n v="282709"/>
    <m/>
    <x v="0"/>
  </r>
  <r>
    <n v="4"/>
    <x v="2"/>
    <x v="57"/>
    <s v="Full Size GM (15&quot;&gt; Gamer GPU)"/>
    <x v="0"/>
    <s v="AMD"/>
    <s v="Renior"/>
    <s v="GTX1650/GTX1660"/>
    <n v="17"/>
    <s v="1920x1080"/>
    <m/>
    <s v="Standard"/>
    <n v="91374"/>
    <s v="18_90-95"/>
    <s v="9_90-100"/>
    <s v="08_80&gt;"/>
    <x v="2"/>
    <s v="Q1`21"/>
    <n v="365496"/>
    <n v="4919"/>
    <m/>
    <x v="0"/>
  </r>
  <r>
    <n v="466"/>
    <x v="2"/>
    <x v="404"/>
    <s v="Full Size GM (15&quot;&gt; Gamer GPU)"/>
    <x v="0"/>
    <s v="Intel"/>
    <s v="Comet Lake-H"/>
    <s v="GTX1650/GTX1660"/>
    <n v="17"/>
    <s v="1920x1080"/>
    <m/>
    <s v="Standard"/>
    <n v="78801"/>
    <s v="15_75-80"/>
    <s v="7_70-80"/>
    <s v="07_70-80"/>
    <x v="2"/>
    <s v="Q1`21"/>
    <n v="36721266"/>
    <n v="494230"/>
    <m/>
    <x v="0"/>
  </r>
  <r>
    <n v="97"/>
    <x v="2"/>
    <x v="58"/>
    <s v="Full Size GM (15&quot;&gt; Gamer GPU)"/>
    <x v="0"/>
    <s v="Intel"/>
    <s v="Comet Lake-H"/>
    <s v="GTX1660"/>
    <n v="15"/>
    <s v="1920x1080"/>
    <m/>
    <s v="Standard"/>
    <n v="119385"/>
    <s v="23_115-120"/>
    <s v="11_110-120"/>
    <s v="08_80&gt;"/>
    <x v="2"/>
    <s v="Q1`21"/>
    <n v="11580345"/>
    <n v="155859"/>
    <m/>
    <x v="0"/>
  </r>
  <r>
    <n v="46"/>
    <x v="2"/>
    <x v="59"/>
    <s v="Full Size GM (15&quot;&gt; Gamer GPU)"/>
    <x v="0"/>
    <s v="Intel"/>
    <s v="Comet Lake-H"/>
    <s v="RTX2070"/>
    <n v="15"/>
    <s v="1920x1080"/>
    <m/>
    <s v="Standard"/>
    <n v="153761"/>
    <s v="30_150-155"/>
    <s v="15_150-160"/>
    <s v="08_80&gt;"/>
    <x v="2"/>
    <s v="Q1`21"/>
    <n v="7073006"/>
    <n v="95195"/>
    <m/>
    <x v="0"/>
  </r>
  <r>
    <n v="106"/>
    <x v="2"/>
    <x v="60"/>
    <s v="Full Size GM (15&quot;&gt; Gamer GPU)"/>
    <x v="0"/>
    <s v="Intel"/>
    <s v="Comet Lake-H"/>
    <s v="RTX2060"/>
    <n v="17"/>
    <s v="1920x1080"/>
    <m/>
    <s v="Standard"/>
    <n v="133588"/>
    <s v="26_130-135"/>
    <s v="13_130-140"/>
    <s v="08_80&gt;"/>
    <x v="2"/>
    <s v="Q1`21"/>
    <n v="14160328"/>
    <n v="190583"/>
    <m/>
    <x v="0"/>
  </r>
  <r>
    <n v="197"/>
    <x v="2"/>
    <x v="408"/>
    <s v="Full Size GM (15&quot;&gt; Gamer GPU)"/>
    <x v="0"/>
    <s v="AMD"/>
    <s v="Cezanne-H"/>
    <s v="RTX3080"/>
    <n v="17"/>
    <s v="1920x1080"/>
    <m/>
    <s v="Standard"/>
    <n v="262490"/>
    <s v="52_260-265"/>
    <s v="26_260-270"/>
    <s v="08_80&gt;"/>
    <x v="2"/>
    <s v="Q1`21"/>
    <n v="51710530"/>
    <n v="695969"/>
    <m/>
    <x v="0"/>
  </r>
  <r>
    <n v="185"/>
    <x v="2"/>
    <x v="62"/>
    <s v="Light (13&quot;-14&quot;)"/>
    <x v="0"/>
    <s v="AMD"/>
    <s v="Renior"/>
    <s v="GTX1650/GTX1660"/>
    <n v="14"/>
    <s v="1920x1080/2560x1440"/>
    <m/>
    <s v="Standard"/>
    <n v="114440"/>
    <s v="22_110-115"/>
    <s v="11_110-120"/>
    <s v="08_80&gt;"/>
    <x v="2"/>
    <s v="Q1`21"/>
    <n v="21171400"/>
    <n v="284945"/>
    <m/>
    <x v="0"/>
  </r>
  <r>
    <n v="5"/>
    <x v="2"/>
    <x v="63"/>
    <s v="Full Size GM (15&quot;&gt; Gamer GPU)"/>
    <x v="0"/>
    <s v="AMD"/>
    <s v="Renior"/>
    <s v="GTX1660/RTX2060"/>
    <n v="15"/>
    <s v="1920x1080/2560x1440"/>
    <m/>
    <s v="Standard"/>
    <n v="106763"/>
    <s v="21_105-110"/>
    <s v="10_100-110"/>
    <s v="08_80&gt;"/>
    <x v="2"/>
    <s v="Q1`21"/>
    <n v="533815"/>
    <n v="7185"/>
    <m/>
    <x v="0"/>
  </r>
  <r>
    <n v="53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2"/>
    <s v="Q1`21"/>
    <n v="5575229"/>
    <n v="75037"/>
    <m/>
    <x v="0"/>
  </r>
  <r>
    <n v="74"/>
    <x v="2"/>
    <x v="65"/>
    <s v="Full Size GM (15&quot;&gt; Gamer GPU)"/>
    <x v="0"/>
    <s v="Intel"/>
    <s v="Comet Lake-H"/>
    <s v="RTX2060"/>
    <n v="15"/>
    <s v="1920x1080"/>
    <m/>
    <s v="Standard"/>
    <n v="158946"/>
    <s v="31_155-160"/>
    <s v="15_150-160"/>
    <s v="08_80&gt;"/>
    <x v="2"/>
    <s v="Q1`21"/>
    <n v="11762004"/>
    <n v="158304"/>
    <m/>
    <x v="0"/>
  </r>
  <r>
    <n v="2"/>
    <x v="2"/>
    <x v="535"/>
    <s v="Full Size GM (15&quot;&gt; Gamer GPU)"/>
    <x v="0"/>
    <s v="Intel"/>
    <s v="Comet Lake-H"/>
    <s v="RTX2060/RTX2070/RTX2080"/>
    <n v="17"/>
    <s v="1920x1080"/>
    <m/>
    <s v="Standard"/>
    <n v="201965"/>
    <s v="40_200-205"/>
    <s v="20_200-210"/>
    <s v="08_80&gt;"/>
    <x v="2"/>
    <s v="Q1`21"/>
    <n v="403930"/>
    <n v="5436"/>
    <m/>
    <x v="0"/>
  </r>
  <r>
    <n v="655"/>
    <x v="2"/>
    <x v="409"/>
    <s v="Full Size LE (15&quot;&gt;, Int GPU)"/>
    <x v="0"/>
    <s v="AMD"/>
    <s v="Picasso"/>
    <s v="Int"/>
    <n v="15"/>
    <s v="1366x768"/>
    <m/>
    <s v="Standard"/>
    <n v="41055"/>
    <s v="8_40-45"/>
    <s v="4_40-50"/>
    <s v="04_40-50"/>
    <x v="2"/>
    <s v="Q1`21"/>
    <n v="26891025"/>
    <n v="361925"/>
    <m/>
    <x v="0"/>
  </r>
  <r>
    <n v="540"/>
    <x v="2"/>
    <x v="66"/>
    <s v="Light (13&quot;-14&quot;)"/>
    <x v="1"/>
    <s v="Intel"/>
    <s v="Comet Lake"/>
    <s v="Int"/>
    <n v="14"/>
    <s v="1920x1080"/>
    <m/>
    <s v="Standard"/>
    <n v="46999"/>
    <s v="9_45-50"/>
    <s v="4_40-50"/>
    <s v="04_40-50"/>
    <x v="2"/>
    <s v="Q1`21"/>
    <n v="25379460"/>
    <n v="341581"/>
    <m/>
    <x v="0"/>
  </r>
  <r>
    <n v="148"/>
    <x v="2"/>
    <x v="67"/>
    <s v="Full Size MS (15&quot;&gt;, Mainstream Ex. GPU)"/>
    <x v="1"/>
    <s v="Intel"/>
    <s v="Comet Lake"/>
    <s v="Int/MX110"/>
    <n v="15"/>
    <s v="1920x1080"/>
    <m/>
    <s v="Standard"/>
    <n v="56063"/>
    <s v="11_55-60"/>
    <s v="5_50-60"/>
    <s v="05_50-60"/>
    <x v="2"/>
    <s v="Q1`21"/>
    <n v="8297324"/>
    <n v="111673"/>
    <m/>
    <x v="0"/>
  </r>
  <r>
    <n v="577"/>
    <x v="2"/>
    <x v="410"/>
    <s v="Full Size LE (15&quot;&gt;, Int GPU)"/>
    <x v="1"/>
    <s v="Intel"/>
    <s v="Comet Lake"/>
    <s v="Int"/>
    <n v="15"/>
    <s v="1920x1080"/>
    <m/>
    <s v="Standard"/>
    <n v="56229"/>
    <s v="11_55-60"/>
    <s v="5_50-60"/>
    <s v="05_50-60"/>
    <x v="2"/>
    <s v="Q1`21"/>
    <n v="32444133"/>
    <n v="436664"/>
    <m/>
    <x v="0"/>
  </r>
  <r>
    <n v="155"/>
    <x v="2"/>
    <x v="68"/>
    <s v="Full Size LE (15&quot;&gt;, Int GPU)"/>
    <x v="1"/>
    <s v="Intel"/>
    <s v="Comet Lake"/>
    <s v="Int"/>
    <n v="15"/>
    <s v="1920x1080"/>
    <m/>
    <s v="Standard"/>
    <n v="60368"/>
    <s v="12_60-65"/>
    <s v="6_60-70"/>
    <s v="06_60-70"/>
    <x v="2"/>
    <s v="Q1`21"/>
    <n v="9357040"/>
    <n v="125936"/>
    <m/>
    <x v="0"/>
  </r>
  <r>
    <n v="351"/>
    <x v="2"/>
    <x v="536"/>
    <s v="Light (13&quot;-14&quot;)"/>
    <x v="0"/>
    <s v="Intel"/>
    <s v="Gemini Lake"/>
    <s v="Int"/>
    <n v="14"/>
    <s v="1920x1080"/>
    <m/>
    <s v="Budget"/>
    <n v="29990"/>
    <s v="5_25-30"/>
    <s v="2_20-30"/>
    <s v="02_20-30"/>
    <x v="2"/>
    <s v="Q1`21"/>
    <n v="10526490"/>
    <n v="141676"/>
    <m/>
    <x v="0"/>
  </r>
  <r>
    <n v="623"/>
    <x v="2"/>
    <x v="69"/>
    <s v="Full Size MS (15&quot;&gt;, Mainstream Ex. GPU)"/>
    <x v="0"/>
    <s v="AMD"/>
    <s v="Picasso"/>
    <s v="Int/MX230"/>
    <n v="15"/>
    <s v="1920x1080"/>
    <m/>
    <s v="Standard"/>
    <n v="44550"/>
    <s v="8_40-45"/>
    <s v="4_40-50"/>
    <s v="04_40-50"/>
    <x v="2"/>
    <s v="Q1`21"/>
    <n v="27754650"/>
    <n v="373548"/>
    <m/>
    <x v="0"/>
  </r>
  <r>
    <n v="55"/>
    <x v="2"/>
    <x v="71"/>
    <s v="Full Size MS (15&quot;&gt;, Mainstream Ex. GPU)"/>
    <x v="0"/>
    <s v="Intel"/>
    <s v="Ice Lake"/>
    <s v="MX130"/>
    <n v="15"/>
    <s v="1920x1080"/>
    <m/>
    <s v="Standard"/>
    <n v="52276"/>
    <s v="10_50-55"/>
    <s v="5_50-60"/>
    <s v="05_50-60"/>
    <x v="2"/>
    <s v="Q1`21"/>
    <n v="2875180"/>
    <n v="38697"/>
    <m/>
    <x v="0"/>
  </r>
  <r>
    <n v="2"/>
    <x v="2"/>
    <x v="72"/>
    <s v="Full Size LE (15&quot;&gt;, Int GPU)"/>
    <x v="0"/>
    <s v="AMD"/>
    <s v="Stoney Ridge"/>
    <s v="Int"/>
    <n v="15"/>
    <s v="1920x1080"/>
    <m/>
    <s v="Standard"/>
    <n v="32965"/>
    <s v="6_30-35"/>
    <s v="3_30-40"/>
    <s v="03_30-40"/>
    <x v="2"/>
    <s v="Q1`21"/>
    <n v="65930"/>
    <n v="887"/>
    <m/>
    <x v="0"/>
  </r>
  <r>
    <n v="62"/>
    <x v="2"/>
    <x v="73"/>
    <s v="Full Size GM (15&quot;&gt; Gamer GPU)"/>
    <x v="0"/>
    <s v="AMD"/>
    <s v="Picasso"/>
    <s v="GTX1050"/>
    <n v="15"/>
    <s v="1920x1080"/>
    <m/>
    <s v="Standard"/>
    <n v="57832"/>
    <s v="11_55-60"/>
    <s v="5_50-60"/>
    <s v="05_50-60"/>
    <x v="2"/>
    <s v="Q1`21"/>
    <n v="3585584"/>
    <n v="48258"/>
    <m/>
    <x v="0"/>
  </r>
  <r>
    <n v="143"/>
    <x v="2"/>
    <x v="74"/>
    <s v="Light (13&quot;-14&quot;)"/>
    <x v="1"/>
    <s v="Intel"/>
    <s v="Tiger Lake"/>
    <s v="Int"/>
    <n v="14"/>
    <s v="1920x1080"/>
    <m/>
    <s v="Standard"/>
    <n v="122639"/>
    <s v="24_120-125"/>
    <s v="12_120-130"/>
    <s v="08_80&gt;"/>
    <x v="2"/>
    <s v="Q1`21"/>
    <n v="17537377"/>
    <n v="236035"/>
    <m/>
    <x v="0"/>
  </r>
  <r>
    <n v="125"/>
    <x v="2"/>
    <x v="75"/>
    <s v="Light (13&quot;-14&quot;)"/>
    <x v="1"/>
    <s v="Intel"/>
    <s v="Comet Lake"/>
    <s v="Int"/>
    <n v="14"/>
    <s v="1920x1080"/>
    <m/>
    <s v="Standard"/>
    <n v="96024"/>
    <s v="19_95-100"/>
    <s v="9_90-100"/>
    <s v="08_80&gt;"/>
    <x v="2"/>
    <s v="Q1`21"/>
    <n v="12003000"/>
    <n v="161548"/>
    <m/>
    <x v="0"/>
  </r>
  <r>
    <n v="480"/>
    <x v="2"/>
    <x v="412"/>
    <s v="Full Size LE (15&quot;&gt;, Int GPU)"/>
    <x v="1"/>
    <s v="AMD"/>
    <s v="Picasso"/>
    <s v="Int"/>
    <n v="15"/>
    <s v="1920x1080"/>
    <m/>
    <s v="Standard"/>
    <n v="57990"/>
    <s v="11_55-60"/>
    <s v="5_50-60"/>
    <s v="05_50-60"/>
    <x v="2"/>
    <s v="Q1`21"/>
    <n v="27835200"/>
    <n v="374633"/>
    <m/>
    <x v="0"/>
  </r>
  <r>
    <n v="88"/>
    <x v="2"/>
    <x v="413"/>
    <s v="Light (13&quot;-14&quot;)"/>
    <x v="1"/>
    <s v="Intel"/>
    <s v="Comet Lake"/>
    <s v="Int"/>
    <n v="14"/>
    <s v="1920x1080"/>
    <m/>
    <s v="Standard"/>
    <n v="47995"/>
    <s v="9_45-50"/>
    <s v="4_40-50"/>
    <s v="04_40-50"/>
    <x v="2"/>
    <s v="Q1`21"/>
    <n v="4223560"/>
    <n v="56845"/>
    <m/>
    <x v="0"/>
  </r>
  <r>
    <n v="95"/>
    <x v="2"/>
    <x v="414"/>
    <s v="Light (13&quot;-14&quot;)"/>
    <x v="0"/>
    <s v="AMD"/>
    <s v="Cezanne-H"/>
    <s v="GTX1650"/>
    <n v="13"/>
    <s v="1920x1200"/>
    <s v="Touch"/>
    <s v="Standard"/>
    <n v="191995"/>
    <s v="38_190-195"/>
    <s v="19_190-200"/>
    <s v="08_80&gt;"/>
    <x v="2"/>
    <s v="Q1`21"/>
    <n v="18239525"/>
    <n v="245485"/>
    <m/>
    <x v="0"/>
  </r>
  <r>
    <n v="44"/>
    <x v="2"/>
    <x v="76"/>
    <s v="Prof. Workstation (Prof. GPU)"/>
    <x v="1"/>
    <s v="Intel"/>
    <s v="Coffee Lake"/>
    <s v="RTX2060"/>
    <n v="15"/>
    <s v="3840x2160"/>
    <m/>
    <s v="Standard"/>
    <n v="155352"/>
    <s v="31_155-160"/>
    <s v="15_150-160"/>
    <s v="08_80&gt;"/>
    <x v="2"/>
    <s v="Q1`21"/>
    <n v="6835488"/>
    <n v="91998"/>
    <m/>
    <x v="0"/>
  </r>
  <r>
    <n v="32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2"/>
    <s v="Q1`21"/>
    <n v="4671680"/>
    <n v="62876"/>
    <m/>
    <x v="0"/>
  </r>
  <r>
    <n v="5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2"/>
    <s v="Q1`21"/>
    <n v="1896300"/>
    <n v="25522"/>
    <m/>
    <x v="0"/>
  </r>
  <r>
    <n v="157"/>
    <x v="2"/>
    <x v="537"/>
    <s v="Light (13&quot;-14&quot;)"/>
    <x v="0"/>
    <s v="Intel"/>
    <s v="Gemini Lake"/>
    <s v="Int"/>
    <n v="14"/>
    <s v="1920x1080"/>
    <s v="Touch"/>
    <s v="Budget"/>
    <n v="36930"/>
    <s v="7_35-40"/>
    <s v="3_30-40"/>
    <s v="03_30-40"/>
    <x v="2"/>
    <s v="Q1`21"/>
    <n v="5798010"/>
    <n v="78035"/>
    <m/>
    <x v="0"/>
  </r>
  <r>
    <n v="23"/>
    <x v="2"/>
    <x v="416"/>
    <s v="Light (13&quot;-14&quot;)"/>
    <x v="0"/>
    <s v="Intel"/>
    <s v="Tiger Lake"/>
    <s v="Xe MAX 11"/>
    <n v="14"/>
    <s v="1920x1080"/>
    <s v="Touch"/>
    <s v="Standard"/>
    <n v="88100"/>
    <s v="17_85-90"/>
    <s v="8_80-90"/>
    <s v="08_80&gt;"/>
    <x v="2"/>
    <s v="Q1`21"/>
    <n v="2026300"/>
    <n v="27272"/>
    <m/>
    <x v="0"/>
  </r>
  <r>
    <n v="190"/>
    <x v="2"/>
    <x v="417"/>
    <s v="Light (13&quot;-14&quot;)"/>
    <x v="0"/>
    <s v="Intel"/>
    <s v="Ice Lake"/>
    <s v="Int"/>
    <n v="14"/>
    <s v="1920x1080"/>
    <m/>
    <s v="Standard"/>
    <n v="46248"/>
    <s v="9_45-50"/>
    <s v="4_40-50"/>
    <s v="04_40-50"/>
    <x v="2"/>
    <s v="Q1`21"/>
    <n v="8787120"/>
    <n v="118265"/>
    <m/>
    <x v="0"/>
  </r>
  <r>
    <n v="3614"/>
    <x v="2"/>
    <x v="418"/>
    <s v="Light (13&quot;-14&quot;)"/>
    <x v="0"/>
    <s v="AMD"/>
    <s v="Renior"/>
    <s v="Int"/>
    <n v="14"/>
    <s v="1920x1080"/>
    <m/>
    <s v="Standard"/>
    <n v="53249"/>
    <s v="10_50-55"/>
    <s v="5_50-60"/>
    <s v="05_50-60"/>
    <x v="2"/>
    <s v="Q1`21"/>
    <n v="192441886"/>
    <n v="2590066"/>
    <m/>
    <x v="0"/>
  </r>
  <r>
    <n v="586"/>
    <x v="2"/>
    <x v="419"/>
    <s v="Full Size LE (15&quot;&gt;, Int GPU)"/>
    <x v="0"/>
    <s v="AMD"/>
    <s v="Renior"/>
    <s v="Int"/>
    <n v="15"/>
    <s v="1920x1080"/>
    <m/>
    <s v="Standard"/>
    <n v="58495"/>
    <s v="11_55-60"/>
    <s v="5_50-60"/>
    <s v="05_50-60"/>
    <x v="2"/>
    <s v="Q1`21"/>
    <n v="34278070"/>
    <n v="461347"/>
    <m/>
    <x v="0"/>
  </r>
  <r>
    <n v="9"/>
    <x v="2"/>
    <x v="420"/>
    <s v="Full Size MS (15&quot;&gt;, Mainstream Ex. GPU)"/>
    <x v="0"/>
    <s v="Intel"/>
    <s v="Ice Lake"/>
    <s v="MX330"/>
    <n v="15"/>
    <s v="1920x1080"/>
    <m/>
    <s v="Standard"/>
    <n v="47993"/>
    <s v="9_45-50"/>
    <s v="4_40-50"/>
    <s v="04_40-50"/>
    <x v="2"/>
    <s v="Q1`21"/>
    <n v="431937"/>
    <n v="5813"/>
    <m/>
    <x v="0"/>
  </r>
  <r>
    <n v="1662"/>
    <x v="2"/>
    <x v="79"/>
    <s v="Full Size LE (15&quot;&gt;, Int GPU)"/>
    <x v="0"/>
    <s v="AMD"/>
    <s v="Renior"/>
    <s v="Int"/>
    <n v="15"/>
    <s v="1920x1080"/>
    <m/>
    <s v="Standard"/>
    <n v="61311"/>
    <s v="12_60-65"/>
    <s v="6_60-70"/>
    <s v="06_60-70"/>
    <x v="2"/>
    <s v="Q1`21"/>
    <n v="101898882"/>
    <n v="1371452"/>
    <m/>
    <x v="0"/>
  </r>
  <r>
    <n v="1004"/>
    <x v="2"/>
    <x v="421"/>
    <s v="Full Size LE (15&quot;&gt;, Int GPU)"/>
    <x v="0"/>
    <s v="Intel"/>
    <s v="Tiger Lake"/>
    <s v="Int"/>
    <n v="15"/>
    <s v="1920x1080"/>
    <m/>
    <s v="Standard"/>
    <n v="85321"/>
    <s v="17_85-90"/>
    <s v="8_80-90"/>
    <s v="08_80&gt;"/>
    <x v="2"/>
    <s v="Q1`21"/>
    <n v="85662284"/>
    <n v="1152924"/>
    <m/>
    <x v="0"/>
  </r>
  <r>
    <n v="35"/>
    <x v="2"/>
    <x v="80"/>
    <s v="Light (13&quot;-14&quot;)"/>
    <x v="0"/>
    <s v="Intel"/>
    <s v="Ice Lake"/>
    <s v="Int"/>
    <n v="13"/>
    <s v="1920x1080"/>
    <m/>
    <s v="Standard"/>
    <n v="64714"/>
    <s v="12_60-65"/>
    <s v="6_60-70"/>
    <s v="06_60-70"/>
    <x v="2"/>
    <s v="Q1`21"/>
    <n v="2264990"/>
    <n v="30484"/>
    <m/>
    <x v="0"/>
  </r>
  <r>
    <n v="512"/>
    <x v="2"/>
    <x v="422"/>
    <s v="Light (13&quot;-14&quot;)"/>
    <x v="0"/>
    <s v="Intel"/>
    <s v="Tiger Lake"/>
    <s v="Int"/>
    <n v="14"/>
    <s v="1920x1080"/>
    <m/>
    <s v="Standard"/>
    <n v="73990"/>
    <s v="14_70-75"/>
    <s v="7_70-80"/>
    <s v="07_70-80"/>
    <x v="2"/>
    <s v="Q1`21"/>
    <n v="37882880"/>
    <n v="509864"/>
    <m/>
    <x v="0"/>
  </r>
  <r>
    <n v="60"/>
    <x v="2"/>
    <x v="423"/>
    <s v="Full Size MS (15&quot;&gt;, Mainstream Ex. GPU)"/>
    <x v="0"/>
    <s v="Intel"/>
    <s v="Comet Lake"/>
    <s v="MX250"/>
    <n v="15"/>
    <s v="1920x1080"/>
    <m/>
    <s v="Standard"/>
    <n v="76000"/>
    <s v="15_75-80"/>
    <s v="7_70-80"/>
    <s v="07_70-80"/>
    <x v="2"/>
    <s v="Q1`21"/>
    <n v="4560000"/>
    <n v="61373"/>
    <m/>
    <x v="0"/>
  </r>
  <r>
    <n v="185"/>
    <x v="2"/>
    <x v="424"/>
    <s v="Light (13&quot;-14&quot;)"/>
    <x v="0"/>
    <s v="Intel"/>
    <s v="Tiger Lake"/>
    <s v="Int"/>
    <n v="14"/>
    <s v="1920x1080"/>
    <m/>
    <s v="Standard"/>
    <n v="64887"/>
    <s v="12_60-65"/>
    <s v="6_60-70"/>
    <s v="06_60-70"/>
    <x v="2"/>
    <s v="Q1`21"/>
    <n v="12004095"/>
    <n v="161563"/>
    <m/>
    <x v="0"/>
  </r>
  <r>
    <n v="685"/>
    <x v="2"/>
    <x v="425"/>
    <s v="Full Size MS (15&quot;&gt;, Mainstream Ex. GPU)"/>
    <x v="0"/>
    <s v="AMD"/>
    <s v="Picasso"/>
    <s v="RX540"/>
    <n v="15"/>
    <s v="1366x768"/>
    <m/>
    <s v="Standard"/>
    <n v="44460"/>
    <s v="8_40-45"/>
    <s v="4_40-50"/>
    <s v="04_40-50"/>
    <x v="2"/>
    <s v="Q1`21"/>
    <n v="30455100"/>
    <n v="409894"/>
    <m/>
    <x v="0"/>
  </r>
  <r>
    <n v="99"/>
    <x v="2"/>
    <x v="82"/>
    <s v="Full Size MS (15&quot;&gt;, Mainstream Ex. GPU)"/>
    <x v="0"/>
    <s v="Intel"/>
    <s v="Whiskey Lake"/>
    <s v="MX250"/>
    <n v="15"/>
    <s v="1920x1080"/>
    <m/>
    <s v="Standard"/>
    <n v="54762"/>
    <s v="10_50-55"/>
    <s v="5_50-60"/>
    <s v="05_50-60"/>
    <x v="2"/>
    <s v="Q1`21"/>
    <n v="5421438"/>
    <n v="72967"/>
    <m/>
    <x v="0"/>
  </r>
  <r>
    <n v="183"/>
    <x v="2"/>
    <x v="426"/>
    <s v="Full Size MS (15&quot;&gt;, Mainstream Ex. GPU)"/>
    <x v="0"/>
    <s v="Intel"/>
    <s v="Ice Lake"/>
    <s v="MX330"/>
    <n v="15"/>
    <s v="1920x1080"/>
    <m/>
    <s v="Standard"/>
    <n v="54154"/>
    <s v="10_50-55"/>
    <s v="5_50-60"/>
    <s v="05_50-60"/>
    <x v="2"/>
    <s v="Q1`21"/>
    <n v="9910182"/>
    <n v="133381"/>
    <m/>
    <x v="0"/>
  </r>
  <r>
    <n v="882"/>
    <x v="2"/>
    <x v="427"/>
    <s v="Full Size LE (15&quot;&gt;, Int GPU)"/>
    <x v="0"/>
    <s v="Intel"/>
    <s v="Gemini Lake"/>
    <s v="Int"/>
    <n v="15"/>
    <s v="1920x1080"/>
    <m/>
    <s v="Budget"/>
    <n v="36945"/>
    <s v="7_35-40"/>
    <s v="3_30-40"/>
    <s v="03_30-40"/>
    <x v="2"/>
    <s v="Q1`21"/>
    <n v="32585490"/>
    <n v="438566"/>
    <m/>
    <x v="0"/>
  </r>
  <r>
    <n v="7"/>
    <x v="2"/>
    <x v="538"/>
    <s v="Full Size MS (15&quot;&gt;, Mainstream Ex. GPU)"/>
    <x v="0"/>
    <s v="Intel"/>
    <s v="Gemini Lake"/>
    <s v="MX110"/>
    <n v="15"/>
    <s v="1366x768"/>
    <m/>
    <s v="Budget"/>
    <n v="32544"/>
    <s v="6_30-35"/>
    <s v="3_30-40"/>
    <s v="03_30-40"/>
    <x v="2"/>
    <s v="Q1`21"/>
    <n v="227808"/>
    <n v="3066"/>
    <m/>
    <x v="0"/>
  </r>
  <r>
    <n v="1144"/>
    <x v="2"/>
    <x v="83"/>
    <s v="Full Size LE (15&quot;&gt;, Int GPU)"/>
    <x v="0"/>
    <s v="Intel"/>
    <s v="Gemini Lake"/>
    <s v="Int"/>
    <n v="15"/>
    <s v="1920x1080"/>
    <m/>
    <s v="Budget"/>
    <n v="34762"/>
    <s v="6_30-35"/>
    <s v="3_30-40"/>
    <s v="03_30-40"/>
    <x v="2"/>
    <s v="Q1`21"/>
    <n v="39767728"/>
    <n v="535232"/>
    <m/>
    <x v="0"/>
  </r>
  <r>
    <n v="224"/>
    <x v="2"/>
    <x v="429"/>
    <s v="Full Size MS (15&quot;&gt;, Mainstream Ex. GPU)"/>
    <x v="0"/>
    <s v="AMD"/>
    <s v="Picasso"/>
    <s v="Int/R540X"/>
    <n v="17"/>
    <s v="1600x900/1920x1080"/>
    <m/>
    <s v="Standard"/>
    <n v="53622"/>
    <s v="10_50-55"/>
    <s v="5_50-60"/>
    <s v="05_50-60"/>
    <x v="2"/>
    <s v="Q1`21"/>
    <n v="12011328"/>
    <n v="161660"/>
    <m/>
    <x v="0"/>
  </r>
  <r>
    <n v="277"/>
    <x v="2"/>
    <x v="85"/>
    <s v="Light (13&quot;-14&quot;)"/>
    <x v="0"/>
    <s v="Intel"/>
    <s v="Tiger Lake"/>
    <s v="Int/MX450"/>
    <n v="14"/>
    <s v="1920x1080+ScreenPad"/>
    <s v="Touch"/>
    <s v="Standard"/>
    <n v="125257"/>
    <s v="25_125-130"/>
    <s v="12_120-130"/>
    <s v="08_80&gt;"/>
    <x v="2"/>
    <s v="Q1`21"/>
    <n v="34696189"/>
    <n v="466974"/>
    <m/>
    <x v="0"/>
  </r>
  <r>
    <n v="164"/>
    <x v="2"/>
    <x v="86"/>
    <s v="Light (13&quot;-14&quot;)"/>
    <x v="0"/>
    <s v="Intel"/>
    <s v="Tiger Lake"/>
    <s v="Int"/>
    <n v="13"/>
    <s v="3840х2160"/>
    <s v="Touch"/>
    <s v="Standard"/>
    <n v="139456"/>
    <s v="27_135-140"/>
    <s v="13_130-140"/>
    <s v="08_80&gt;"/>
    <x v="2"/>
    <s v="Q1`21"/>
    <n v="22870784"/>
    <n v="307817"/>
    <m/>
    <x v="0"/>
  </r>
  <r>
    <n v="74"/>
    <x v="2"/>
    <x v="88"/>
    <s v="Light (13&quot;-14&quot;)"/>
    <x v="0"/>
    <s v="Intel"/>
    <s v="Tiger Lake"/>
    <s v="Int"/>
    <n v="13"/>
    <s v="1920x1080"/>
    <s v="Touch"/>
    <s v="Standard"/>
    <n v="99450"/>
    <s v="19_95-100"/>
    <s v="9_90-100"/>
    <s v="08_80&gt;"/>
    <x v="2"/>
    <s v="Q1`21"/>
    <n v="7359300"/>
    <n v="99048"/>
    <m/>
    <x v="0"/>
  </r>
  <r>
    <n v="23"/>
    <x v="2"/>
    <x v="89"/>
    <s v="Light (13&quot;-14&quot;)"/>
    <x v="0"/>
    <s v="Intel"/>
    <s v="Ice Lake"/>
    <s v="Int"/>
    <n v="13"/>
    <s v="1920x1080"/>
    <s v="Touch"/>
    <s v="Standard"/>
    <n v="92374"/>
    <s v="18_90-95"/>
    <s v="9_90-100"/>
    <s v="08_80&gt;"/>
    <x v="2"/>
    <s v="Q1`21"/>
    <n v="2124602"/>
    <n v="28595"/>
    <m/>
    <x v="0"/>
  </r>
  <r>
    <n v="16"/>
    <x v="2"/>
    <x v="90"/>
    <s v="Light (13&quot;-14&quot;)"/>
    <x v="0"/>
    <s v="Intel"/>
    <s v="Whiskey Lake"/>
    <s v="Int"/>
    <n v="14"/>
    <s v="1920x1080"/>
    <s v="Touch"/>
    <s v="Standard"/>
    <n v="76543"/>
    <s v="15_75-80"/>
    <s v="7_70-80"/>
    <s v="07_70-80"/>
    <x v="2"/>
    <s v="Q1`21"/>
    <n v="1224688"/>
    <n v="16483"/>
    <m/>
    <x v="0"/>
  </r>
  <r>
    <n v="16"/>
    <x v="2"/>
    <x v="430"/>
    <s v="Full Size GM (15&quot;&gt; Gamer GPU)"/>
    <x v="0"/>
    <s v="Intel"/>
    <s v="Comet Lake-H"/>
    <s v="RTX2060"/>
    <n v="15"/>
    <s v="3840x2160+ScreenPad"/>
    <s v="Touch"/>
    <s v="Standard"/>
    <n v="266335"/>
    <s v="53_265-270"/>
    <s v="26_260-270"/>
    <s v="08_80&gt;"/>
    <x v="2"/>
    <s v="Q1`21"/>
    <n v="4261360"/>
    <n v="57353"/>
    <m/>
    <x v="0"/>
  </r>
  <r>
    <n v="903"/>
    <x v="2"/>
    <x v="539"/>
    <s v="Light (13&quot;-14&quot;)"/>
    <x v="0"/>
    <s v="AMD"/>
    <s v="Lucienne"/>
    <s v="Int"/>
    <n v="13"/>
    <s v="1920x1080"/>
    <m/>
    <s v="Standard"/>
    <n v="79990"/>
    <s v="15_75-80"/>
    <s v="7_70-80"/>
    <s v="07_70-80"/>
    <x v="2"/>
    <s v="Q1`21"/>
    <n v="72230970"/>
    <n v="972153"/>
    <m/>
    <x v="0"/>
  </r>
  <r>
    <n v="74"/>
    <x v="2"/>
    <x v="92"/>
    <s v="Light (13&quot;-14&quot;)"/>
    <x v="0"/>
    <s v="Intel"/>
    <s v="Tiger Lake"/>
    <s v="Int"/>
    <n v="13"/>
    <s v="1920x1080"/>
    <m/>
    <s v="Standard"/>
    <n v="75104"/>
    <s v="15_75-80"/>
    <s v="7_70-80"/>
    <s v="07_70-80"/>
    <x v="2"/>
    <s v="Q1`21"/>
    <n v="5557696"/>
    <n v="74801"/>
    <m/>
    <x v="0"/>
  </r>
  <r>
    <n v="49"/>
    <x v="2"/>
    <x v="431"/>
    <s v="Light (13&quot;-14&quot;)"/>
    <x v="0"/>
    <s v="Intel"/>
    <s v="Ice Lake"/>
    <s v="Int"/>
    <n v="13"/>
    <s v="1920x1080"/>
    <m/>
    <s v="Standard"/>
    <n v="70279"/>
    <s v="14_70-75"/>
    <s v="7_70-80"/>
    <s v="07_70-80"/>
    <x v="2"/>
    <s v="Q1`21"/>
    <n v="3443671"/>
    <n v="46348"/>
    <m/>
    <x v="0"/>
  </r>
  <r>
    <n v="78"/>
    <x v="2"/>
    <x v="93"/>
    <s v="Light (13&quot;-14&quot;)"/>
    <x v="0"/>
    <s v="Intel"/>
    <s v="Tiger Lake"/>
    <s v="Int"/>
    <n v="14"/>
    <s v="1920x1080"/>
    <s v="Touch"/>
    <s v="Standard"/>
    <n v="132516"/>
    <s v="26_130-135"/>
    <s v="13_130-140"/>
    <s v="08_80&gt;"/>
    <x v="2"/>
    <s v="Q1`21"/>
    <n v="10336248"/>
    <n v="139115"/>
    <m/>
    <x v="0"/>
  </r>
  <r>
    <n v="231"/>
    <x v="2"/>
    <x v="94"/>
    <s v="Light (13&quot;-14&quot;)"/>
    <x v="0"/>
    <s v="Intel"/>
    <s v="Tiger Lake"/>
    <s v="Int"/>
    <n v="14"/>
    <s v="1920x1080"/>
    <m/>
    <s v="Standard"/>
    <n v="76554"/>
    <s v="15_75-80"/>
    <s v="7_70-80"/>
    <s v="07_70-80"/>
    <x v="2"/>
    <s v="Q1`21"/>
    <n v="17683974"/>
    <n v="238008"/>
    <m/>
    <x v="0"/>
  </r>
  <r>
    <n v="113"/>
    <x v="2"/>
    <x v="432"/>
    <s v="Light (13&quot;-14&quot;)"/>
    <x v="0"/>
    <s v="Intel"/>
    <s v="Ice Lake"/>
    <s v="Int"/>
    <n v="14"/>
    <s v="1920x1080"/>
    <m/>
    <s v="Standard"/>
    <n v="86068"/>
    <s v="17_85-90"/>
    <s v="8_80-90"/>
    <s v="08_80&gt;"/>
    <x v="2"/>
    <s v="Q1`21"/>
    <n v="9725684"/>
    <n v="130897"/>
    <m/>
    <x v="0"/>
  </r>
  <r>
    <n v="160"/>
    <x v="2"/>
    <x v="96"/>
    <s v="Light (13&quot;-14&quot;)"/>
    <x v="0"/>
    <s v="Intel"/>
    <s v="Comet Lake"/>
    <s v="MX250"/>
    <n v="14"/>
    <s v="1920x1080"/>
    <m/>
    <s v="Standard"/>
    <n v="91922"/>
    <s v="18_90-95"/>
    <s v="9_90-100"/>
    <s v="08_80&gt;"/>
    <x v="2"/>
    <s v="Q1`21"/>
    <n v="14707520"/>
    <n v="197948"/>
    <m/>
    <x v="0"/>
  </r>
  <r>
    <n v="510"/>
    <x v="2"/>
    <x v="97"/>
    <s v="Light (13&quot;-14&quot;)"/>
    <x v="0"/>
    <s v="Intel"/>
    <s v="Tiger Lake"/>
    <s v="Int"/>
    <n v="14"/>
    <s v="1920x1080"/>
    <m/>
    <s v="Standard"/>
    <n v="99161"/>
    <s v="19_95-100"/>
    <s v="9_90-100"/>
    <s v="08_80&gt;"/>
    <x v="2"/>
    <s v="Q1`21"/>
    <n v="50572110"/>
    <n v="680648"/>
    <m/>
    <x v="0"/>
  </r>
  <r>
    <n v="197"/>
    <x v="2"/>
    <x v="540"/>
    <s v="Full Size GM (15&quot;&gt; Gamer GPU)"/>
    <x v="0"/>
    <s v="AMD"/>
    <s v="Cezanne-H"/>
    <s v="RTX3080"/>
    <n v="15"/>
    <s v="1920x1080+ScreenPad"/>
    <s v="Touch"/>
    <s v="Standard"/>
    <n v="278523"/>
    <s v="55_275-280"/>
    <s v="27_270-280"/>
    <s v="08_80&gt;"/>
    <x v="2"/>
    <s v="Q1`21"/>
    <n v="54869031"/>
    <n v="738480"/>
    <m/>
    <x v="0"/>
  </r>
  <r>
    <n v="13"/>
    <x v="3"/>
    <x v="98"/>
    <s v="Full Size GM (15&quot;&gt; Gamer GPU)"/>
    <x v="0"/>
    <s v="Intel"/>
    <s v="Comet Lake-H"/>
    <s v="RTX2060/RTX2070/RTX2080"/>
    <n v="15"/>
    <s v="1920x1080/3840x2160"/>
    <m/>
    <s v="Standard"/>
    <n v="206566"/>
    <s v="41_205-210"/>
    <s v="20_200-210"/>
    <s v="08_80&gt;"/>
    <x v="2"/>
    <s v="Q1`21"/>
    <n v="2685358"/>
    <n v="36142"/>
    <m/>
    <x v="0"/>
  </r>
  <r>
    <n v="933"/>
    <x v="3"/>
    <x v="99"/>
    <s v="Full Size LE (15&quot;&gt;, Int GPU)"/>
    <x v="0"/>
    <s v="Intel"/>
    <s v="Ice Lake"/>
    <s v="Int"/>
    <n v="15"/>
    <s v="1920x1080"/>
    <m/>
    <s v="Standard"/>
    <n v="37461"/>
    <s v="7_35-40"/>
    <s v="3_30-40"/>
    <s v="03_30-40"/>
    <x v="2"/>
    <s v="Q1`21"/>
    <n v="34951113"/>
    <n v="470405"/>
    <m/>
    <x v="0"/>
  </r>
  <r>
    <n v="314"/>
    <x v="3"/>
    <x v="541"/>
    <s v="Full Size LE (15&quot;&gt;, Int GPU)"/>
    <x v="0"/>
    <s v="AMD"/>
    <s v="Picasso"/>
    <s v="Int"/>
    <n v="15"/>
    <s v="1920x1080"/>
    <m/>
    <s v="Standard"/>
    <n v="58240"/>
    <s v="11_55-60"/>
    <s v="5_50-60"/>
    <s v="05_50-60"/>
    <x v="2"/>
    <s v="Q1`21"/>
    <n v="18287360"/>
    <n v="246129"/>
    <m/>
    <x v="0"/>
  </r>
  <r>
    <n v="900"/>
    <x v="3"/>
    <x v="434"/>
    <s v="Full Size MS (15&quot;&gt;, Mainstream Ex. GPU)"/>
    <x v="0"/>
    <s v="Intel"/>
    <s v="Whiskey Lake"/>
    <s v="Int/520"/>
    <n v="15"/>
    <s v="1920x1080"/>
    <m/>
    <s v="Standard"/>
    <n v="31914"/>
    <s v="6_30-35"/>
    <s v="3_30-40"/>
    <s v="03_30-40"/>
    <x v="2"/>
    <s v="Q1`21"/>
    <n v="28722600"/>
    <n v="386576"/>
    <m/>
    <x v="0"/>
  </r>
  <r>
    <n v="408"/>
    <x v="3"/>
    <x v="101"/>
    <s v="Full Size MS (15&quot;&gt;, Mainstream Ex. GPU)"/>
    <x v="0"/>
    <s v="Intel"/>
    <s v="Ice Lake"/>
    <s v="Int/MX230/MX250"/>
    <n v="17"/>
    <s v="1920x1080"/>
    <m/>
    <s v="Standard"/>
    <n v="61123"/>
    <s v="12_60-65"/>
    <s v="6_60-70"/>
    <s v="06_60-70"/>
    <x v="2"/>
    <s v="Q1`21"/>
    <n v="24938184"/>
    <n v="335642"/>
    <m/>
    <x v="0"/>
  </r>
  <r>
    <n v="65"/>
    <x v="3"/>
    <x v="102"/>
    <s v="Light (13&quot;-14&quot;)"/>
    <x v="0"/>
    <s v="Intel"/>
    <s v="Tiger Lake"/>
    <s v="Int/MX350"/>
    <n v="14"/>
    <s v="2560x1600"/>
    <m/>
    <s v="Standard"/>
    <n v="97200"/>
    <s v="19_95-100"/>
    <s v="9_90-100"/>
    <s v="08_80&gt;"/>
    <x v="2"/>
    <s v="Q1`21"/>
    <n v="6318000"/>
    <n v="85034"/>
    <m/>
    <x v="0"/>
  </r>
  <r>
    <n v="282"/>
    <x v="3"/>
    <x v="103"/>
    <s v="Full Size GM (15&quot;&gt; Gamer GPU)"/>
    <x v="0"/>
    <s v="Intel"/>
    <s v="Comet Lake-H"/>
    <s v="GTX1650/GTX1650/RTX2060"/>
    <n v="15"/>
    <s v="1920x1080"/>
    <m/>
    <s v="Standard"/>
    <n v="83835"/>
    <s v="16_80-85"/>
    <s v="8_80-90"/>
    <s v="08_80&gt;"/>
    <x v="2"/>
    <s v="Q1`21"/>
    <n v="23641470"/>
    <n v="318189"/>
    <m/>
    <x v="0"/>
  </r>
  <r>
    <n v="6"/>
    <x v="3"/>
    <x v="542"/>
    <s v="Full Size GM (15&quot;&gt; Gamer GPU)"/>
    <x v="0"/>
    <s v="Intel"/>
    <s v="Comet Lake-H"/>
    <s v="RTX2060"/>
    <n v="15"/>
    <s v="1920x1080"/>
    <m/>
    <s v="Standard"/>
    <n v="103192"/>
    <s v="20_100-105"/>
    <s v="10_100-110"/>
    <s v="08_80&gt;"/>
    <x v="2"/>
    <s v="Q1`21"/>
    <n v="619152"/>
    <n v="8333"/>
    <m/>
    <x v="0"/>
  </r>
  <r>
    <n v="262"/>
    <x v="3"/>
    <x v="104"/>
    <s v="Full Size GM (15&quot;&gt; Gamer GPU)"/>
    <x v="0"/>
    <s v="Intel"/>
    <s v="Comet Lake-H"/>
    <s v="GTX1650/RTX2060/RTX2070"/>
    <n v="15"/>
    <s v="1920x1080"/>
    <m/>
    <s v="Standard"/>
    <n v="100229"/>
    <s v="20_100-105"/>
    <s v="10_100-110"/>
    <s v="08_80&gt;"/>
    <x v="2"/>
    <s v="Q1`21"/>
    <n v="26259998"/>
    <n v="353432"/>
    <m/>
    <x v="0"/>
  </r>
  <r>
    <n v="13"/>
    <x v="3"/>
    <x v="543"/>
    <s v="Full Size GM (15&quot;&gt; Gamer GPU)"/>
    <x v="0"/>
    <s v="AMD"/>
    <s v="Ryzen"/>
    <s v="RX 5600M"/>
    <n v="15"/>
    <s v="1920x1080"/>
    <m/>
    <s v="Standard"/>
    <n v="84980"/>
    <s v="16_80-85"/>
    <s v="8_80-90"/>
    <s v="08_80&gt;"/>
    <x v="2"/>
    <s v="Q1`21"/>
    <n v="1104740"/>
    <n v="14869"/>
    <m/>
    <x v="0"/>
  </r>
  <r>
    <n v="6"/>
    <x v="3"/>
    <x v="105"/>
    <s v="Full Size GM (15&quot;&gt; Gamer GPU)"/>
    <x v="0"/>
    <s v="Intel"/>
    <s v="Coffee Lake"/>
    <s v="GTX1660/RTX2060/RTX2070"/>
    <n v="15"/>
    <s v="1920x1080"/>
    <m/>
    <s v="Standard"/>
    <n v="97308"/>
    <s v="19_95-100"/>
    <s v="9_90-100"/>
    <s v="08_80&gt;"/>
    <x v="2"/>
    <s v="Q1`21"/>
    <n v="583848"/>
    <n v="7858"/>
    <m/>
    <x v="0"/>
  </r>
  <r>
    <n v="191"/>
    <x v="3"/>
    <x v="106"/>
    <s v="Full Size GM (15&quot;&gt; Gamer GPU)"/>
    <x v="0"/>
    <s v="Intel"/>
    <s v="Comet Lake-H"/>
    <s v="GTX1660/RTX2060/RTX2070"/>
    <n v="17"/>
    <s v="1920x1080"/>
    <m/>
    <s v="Standard"/>
    <n v="145716"/>
    <s v="29_145-150"/>
    <s v="14_140-150"/>
    <s v="08_80&gt;"/>
    <x v="2"/>
    <s v="Q1`21"/>
    <n v="27831756"/>
    <n v="374586"/>
    <m/>
    <x v="0"/>
  </r>
  <r>
    <n v="17"/>
    <x v="3"/>
    <x v="107"/>
    <s v="Light (13&quot;-14&quot;)"/>
    <x v="1"/>
    <s v="Intel"/>
    <s v="Whiskey Lake"/>
    <s v="Int"/>
    <n v="13"/>
    <s v="1920x1080"/>
    <m/>
    <s v="Standard"/>
    <n v="69990"/>
    <s v="13_65-70"/>
    <s v="6_60-70"/>
    <s v="06_60-70"/>
    <x v="2"/>
    <s v="Q1`21"/>
    <n v="1189830"/>
    <n v="16014"/>
    <m/>
    <x v="0"/>
  </r>
  <r>
    <n v="291"/>
    <x v="3"/>
    <x v="108"/>
    <s v="Light (13&quot;-14&quot;)"/>
    <x v="1"/>
    <s v="Intel"/>
    <s v="Comet Lake"/>
    <s v="Int"/>
    <n v="14"/>
    <s v="1920x1080"/>
    <m/>
    <s v="Standard"/>
    <n v="63245"/>
    <s v="12_60-65"/>
    <s v="6_60-70"/>
    <s v="06_60-70"/>
    <x v="2"/>
    <s v="Q1`21"/>
    <n v="18404295"/>
    <n v="247702"/>
    <m/>
    <x v="0"/>
  </r>
  <r>
    <n v="1"/>
    <x v="3"/>
    <x v="544"/>
    <s v="Light (13&quot;-14&quot;)"/>
    <x v="1"/>
    <s v="Intel"/>
    <s v="Kaby Lake Refresh"/>
    <s v="Int"/>
    <n v="14"/>
    <s v="1366x768"/>
    <m/>
    <s v="Standard"/>
    <n v="62990"/>
    <s v="12_60-65"/>
    <s v="6_60-70"/>
    <s v="06_60-70"/>
    <x v="2"/>
    <s v="Q1`21"/>
    <n v="62990"/>
    <n v="848"/>
    <m/>
    <x v="0"/>
  </r>
  <r>
    <n v="531"/>
    <x v="3"/>
    <x v="109"/>
    <s v="Full Size MS (15&quot;&gt;, Mainstream Ex. GPU)"/>
    <x v="1"/>
    <s v="Intel"/>
    <s v="Comet Lake"/>
    <s v="Int/RX640"/>
    <n v="15"/>
    <s v="1920x1080"/>
    <m/>
    <s v="Standard"/>
    <n v="61726"/>
    <s v="12_60-65"/>
    <s v="6_60-70"/>
    <s v="06_60-70"/>
    <x v="2"/>
    <s v="Q1`21"/>
    <n v="32776506"/>
    <n v="441137"/>
    <m/>
    <x v="0"/>
  </r>
  <r>
    <n v="82"/>
    <x v="3"/>
    <x v="110"/>
    <s v="Light (13&quot;-14&quot;)"/>
    <x v="1"/>
    <s v="Intel"/>
    <s v="Comet Lake"/>
    <s v="Int"/>
    <n v="13"/>
    <s v="1920x1080"/>
    <m/>
    <s v="Standard"/>
    <n v="90000"/>
    <s v="18_90-95"/>
    <s v="9_90-100"/>
    <s v="08_80&gt;"/>
    <x v="2"/>
    <s v="Q1`21"/>
    <n v="7380000"/>
    <n v="99327"/>
    <m/>
    <x v="0"/>
  </r>
  <r>
    <n v="38"/>
    <x v="3"/>
    <x v="439"/>
    <s v="Light (13&quot;-14&quot;)"/>
    <x v="1"/>
    <s v="Intel"/>
    <s v="Tiger Lake"/>
    <s v="Int"/>
    <n v="13"/>
    <s v="1920x1080"/>
    <m/>
    <s v="Standard"/>
    <n v="64340"/>
    <s v="12_60-65"/>
    <s v="6_60-70"/>
    <s v="06_60-70"/>
    <x v="2"/>
    <s v="Q1`21"/>
    <n v="2444920"/>
    <n v="32906"/>
    <m/>
    <x v="0"/>
  </r>
  <r>
    <n v="1"/>
    <x v="3"/>
    <x v="545"/>
    <s v="Light (13&quot;-14&quot;)"/>
    <x v="1"/>
    <s v="Intel"/>
    <s v="Whiskey Lake"/>
    <s v="Int"/>
    <n v="14"/>
    <s v="1920x1080"/>
    <m/>
    <s v="Standard"/>
    <n v="75955"/>
    <s v="15_75-80"/>
    <s v="7_70-80"/>
    <s v="07_70-80"/>
    <x v="2"/>
    <s v="Q1`21"/>
    <n v="75955"/>
    <n v="1022"/>
    <m/>
    <x v="0"/>
  </r>
  <r>
    <n v="1"/>
    <x v="3"/>
    <x v="440"/>
    <s v="Light (13&quot;-14&quot;)"/>
    <x v="1"/>
    <s v="Intel"/>
    <s v="Coffee Lake"/>
    <s v="Int/MX150"/>
    <n v="14"/>
    <s v="1920x1080"/>
    <m/>
    <s v="Standard"/>
    <n v="112909"/>
    <s v="22_110-115"/>
    <s v="11_110-120"/>
    <s v="08_80&gt;"/>
    <x v="2"/>
    <s v="Q1`21"/>
    <n v="112909"/>
    <n v="1520"/>
    <m/>
    <x v="0"/>
  </r>
  <r>
    <n v="248"/>
    <x v="3"/>
    <x v="112"/>
    <s v="Light (13&quot;-14&quot;)"/>
    <x v="1"/>
    <s v="Intel"/>
    <s v="Comet Lake"/>
    <s v="Int"/>
    <n v="14"/>
    <s v="1920x1080"/>
    <m/>
    <s v="Standard"/>
    <n v="82322"/>
    <s v="16_80-85"/>
    <s v="8_80-90"/>
    <s v="08_80&gt;"/>
    <x v="2"/>
    <s v="Q1`21"/>
    <n v="20415856"/>
    <n v="274776"/>
    <m/>
    <x v="0"/>
  </r>
  <r>
    <n v="44"/>
    <x v="3"/>
    <x v="113"/>
    <s v="Light (13&quot;-14&quot;)"/>
    <x v="1"/>
    <s v="Intel"/>
    <s v="Comet Lake-H"/>
    <s v="Int/MX250"/>
    <n v="14"/>
    <s v="1920x1080"/>
    <m/>
    <s v="Standard"/>
    <n v="92811"/>
    <s v="18_90-95"/>
    <s v="9_90-100"/>
    <s v="08_80&gt;"/>
    <x v="2"/>
    <s v="Q1`21"/>
    <n v="4083684"/>
    <n v="54962"/>
    <m/>
    <x v="0"/>
  </r>
  <r>
    <n v="166"/>
    <x v="3"/>
    <x v="546"/>
    <s v="Light (13&quot;-14&quot;)"/>
    <x v="1"/>
    <s v="Intel"/>
    <s v="Tiger Lake"/>
    <s v="Int"/>
    <n v="14"/>
    <s v="1920x1080"/>
    <m/>
    <s v="Standard"/>
    <n v="81148"/>
    <s v="16_80-85"/>
    <s v="8_80-90"/>
    <s v="08_80&gt;"/>
    <x v="2"/>
    <s v="Q1`21"/>
    <n v="13470568"/>
    <n v="181300"/>
    <m/>
    <x v="0"/>
  </r>
  <r>
    <n v="4"/>
    <x v="3"/>
    <x v="114"/>
    <s v="Full Size LE (15&quot;&gt;, Int GPU)"/>
    <x v="1"/>
    <s v="Intel"/>
    <s v="Coffee Lake"/>
    <s v="Int"/>
    <n v="15"/>
    <s v="1920x1080"/>
    <m/>
    <s v="Standard"/>
    <n v="77590"/>
    <s v="15_75-80"/>
    <s v="7_70-80"/>
    <s v="07_70-80"/>
    <x v="2"/>
    <s v="Q1`21"/>
    <n v="310360"/>
    <n v="4177"/>
    <m/>
    <x v="0"/>
  </r>
  <r>
    <n v="112"/>
    <x v="3"/>
    <x v="115"/>
    <s v="Full Size LE (15&quot;&gt;, Int GPU)"/>
    <x v="1"/>
    <s v="Intel"/>
    <s v="Comet Lake"/>
    <s v="Int"/>
    <n v="15"/>
    <s v="1920x1080"/>
    <m/>
    <s v="Standard"/>
    <n v="89578"/>
    <s v="17_85-90"/>
    <s v="8_80-90"/>
    <s v="08_80&gt;"/>
    <x v="2"/>
    <s v="Q1`21"/>
    <n v="10032736"/>
    <n v="135030"/>
    <m/>
    <x v="0"/>
  </r>
  <r>
    <n v="417"/>
    <x v="3"/>
    <x v="116"/>
    <s v="Full Size LE (15&quot;&gt;, Int GPU)"/>
    <x v="1"/>
    <s v="Intel"/>
    <s v="Comet Lake"/>
    <s v="Int"/>
    <n v="15"/>
    <s v="1920x1080"/>
    <m/>
    <s v="Standard"/>
    <n v="88122"/>
    <s v="17_85-90"/>
    <s v="8_80-90"/>
    <s v="08_80&gt;"/>
    <x v="2"/>
    <s v="Q1`21"/>
    <n v="36746874"/>
    <n v="494574"/>
    <m/>
    <x v="0"/>
  </r>
  <r>
    <n v="52"/>
    <x v="3"/>
    <x v="441"/>
    <s v="Full Size MS (15&quot;&gt;, Mainstream Ex. GPU)"/>
    <x v="1"/>
    <s v="Intel"/>
    <s v="Tiger Lake"/>
    <s v="MX450"/>
    <n v="15"/>
    <s v="1920x1080"/>
    <m/>
    <s v="Standard"/>
    <n v="122700"/>
    <s v="24_120-125"/>
    <s v="12_120-130"/>
    <s v="08_80&gt;"/>
    <x v="2"/>
    <s v="Q1`21"/>
    <n v="6380400"/>
    <n v="85873"/>
    <m/>
    <x v="0"/>
  </r>
  <r>
    <n v="1"/>
    <x v="3"/>
    <x v="547"/>
    <s v="Mini (&lt;12&quot;)"/>
    <x v="1"/>
    <s v="Intel"/>
    <s v="Whiskey Lake"/>
    <s v="Int"/>
    <n v="12"/>
    <s v="1920x1080"/>
    <s v="Touch"/>
    <s v="Standard"/>
    <n v="120000"/>
    <s v="24_120-125"/>
    <s v="12_120-130"/>
    <s v="08_80&gt;"/>
    <x v="2"/>
    <s v="Q1`21"/>
    <n v="120000"/>
    <n v="1615"/>
    <m/>
    <x v="0"/>
  </r>
  <r>
    <n v="9"/>
    <x v="3"/>
    <x v="548"/>
    <s v="Mini (&lt;12&quot;)"/>
    <x v="1"/>
    <s v="Intel"/>
    <s v="Whiskey Lake"/>
    <s v="Int"/>
    <n v="11"/>
    <s v="1920x1080"/>
    <m/>
    <s v="Standard"/>
    <n v="185000"/>
    <s v="37_185-190"/>
    <s v="18_180-190"/>
    <s v="08_80&gt;"/>
    <x v="2"/>
    <s v="Q1`21"/>
    <n v="1665000"/>
    <n v="22409"/>
    <m/>
    <x v="0"/>
  </r>
  <r>
    <n v="65"/>
    <x v="3"/>
    <x v="118"/>
    <s v="Light (13&quot;-14&quot;)"/>
    <x v="1"/>
    <s v="Intel"/>
    <s v="Comet Lake"/>
    <s v="Int"/>
    <n v="13"/>
    <s v="1920x1080"/>
    <m/>
    <s v="Standard"/>
    <n v="101106"/>
    <s v="20_100-105"/>
    <s v="10_100-110"/>
    <s v="08_80&gt;"/>
    <x v="2"/>
    <s v="Q1`21"/>
    <n v="6571890"/>
    <n v="88451"/>
    <m/>
    <x v="0"/>
  </r>
  <r>
    <n v="1"/>
    <x v="3"/>
    <x v="549"/>
    <s v="Light (13&quot;-14&quot;)"/>
    <x v="1"/>
    <s v="Intel"/>
    <s v="Comet Lake"/>
    <s v="Int"/>
    <n v="13"/>
    <s v="1920x1080"/>
    <s v="Touch"/>
    <s v="Standard"/>
    <n v="124990"/>
    <s v="24_120-125"/>
    <s v="12_120-130"/>
    <s v="08_80&gt;"/>
    <x v="2"/>
    <s v="Q1`21"/>
    <n v="124990"/>
    <n v="1682"/>
    <m/>
    <x v="0"/>
  </r>
  <r>
    <n v="398"/>
    <x v="3"/>
    <x v="119"/>
    <s v="Light (13&quot;-14&quot;)"/>
    <x v="1"/>
    <s v="Intel"/>
    <s v="Comet Lake"/>
    <s v="Int"/>
    <n v="14"/>
    <s v="1920x1080/3840x2160"/>
    <m/>
    <s v="Standard"/>
    <n v="96625"/>
    <s v="19_95-100"/>
    <s v="9_90-100"/>
    <s v="08_80&gt;"/>
    <x v="2"/>
    <s v="Q1`21"/>
    <n v="38456750"/>
    <n v="517587"/>
    <m/>
    <x v="0"/>
  </r>
  <r>
    <n v="1"/>
    <x v="3"/>
    <x v="550"/>
    <s v="Light (13&quot;-14&quot;)"/>
    <x v="1"/>
    <s v="Intel"/>
    <s v="Kaby Lake Refresh"/>
    <s v="Int"/>
    <n v="14"/>
    <s v="1920x1080"/>
    <m/>
    <s v="Standard"/>
    <n v="106364"/>
    <s v="21_105-110"/>
    <s v="10_100-110"/>
    <s v="08_80&gt;"/>
    <x v="2"/>
    <s v="Q1`21"/>
    <n v="106364"/>
    <n v="1432"/>
    <m/>
    <x v="0"/>
  </r>
  <r>
    <n v="49"/>
    <x v="3"/>
    <x v="551"/>
    <s v="Light (13&quot;-14&quot;)"/>
    <x v="1"/>
    <s v="Intel"/>
    <s v="Comet Lake"/>
    <s v="Int"/>
    <n v="14"/>
    <s v="1920x1080"/>
    <s v="Touch"/>
    <s v="Standard"/>
    <n v="150803"/>
    <s v="30_150-155"/>
    <s v="15_150-160"/>
    <s v="08_80&gt;"/>
    <x v="2"/>
    <s v="Q1`21"/>
    <n v="7389347"/>
    <n v="99453"/>
    <m/>
    <x v="0"/>
  </r>
  <r>
    <n v="4"/>
    <x v="3"/>
    <x v="120"/>
    <s v="Full Size LE (15&quot;&gt;, Int GPU)"/>
    <x v="1"/>
    <s v="Intel"/>
    <s v="Comet Lake"/>
    <s v="Int"/>
    <n v="15"/>
    <s v="1920x1080"/>
    <s v="Touch"/>
    <s v="Standard"/>
    <n v="165714"/>
    <s v="33_165-170"/>
    <s v="16_160-170"/>
    <s v="08_80&gt;"/>
    <x v="2"/>
    <s v="Q1`21"/>
    <n v="662856"/>
    <n v="8921"/>
    <m/>
    <x v="0"/>
  </r>
  <r>
    <n v="4"/>
    <x v="3"/>
    <x v="552"/>
    <s v="Light (13&quot;-14&quot;)"/>
    <x v="1"/>
    <s v="Intel"/>
    <s v="Kaby Lake"/>
    <s v="Int"/>
    <n v="14"/>
    <s v="1920x1080"/>
    <m/>
    <s v="Standard"/>
    <n v="214000"/>
    <s v="42_210-215"/>
    <s v="21_210-220"/>
    <s v="08_80&gt;"/>
    <x v="2"/>
    <s v="Q1`21"/>
    <n v="856000"/>
    <n v="11521"/>
    <m/>
    <x v="0"/>
  </r>
  <r>
    <n v="21"/>
    <x v="3"/>
    <x v="443"/>
    <s v="Light (13&quot;-14&quot;)"/>
    <x v="1"/>
    <s v="Intel"/>
    <s v="Kaby Lake Refresh"/>
    <s v="Int"/>
    <n v="14"/>
    <s v="1920x1080"/>
    <s v="Touch"/>
    <s v="Standard"/>
    <n v="326000"/>
    <s v="65_325-330"/>
    <s v="32_320-330"/>
    <s v="08_80&gt;"/>
    <x v="2"/>
    <s v="Q1`21"/>
    <n v="6846000"/>
    <n v="92140"/>
    <m/>
    <x v="0"/>
  </r>
  <r>
    <n v="4"/>
    <x v="3"/>
    <x v="122"/>
    <s v="Prof. Workstation (Prof. GPU)"/>
    <x v="1"/>
    <s v="Intel"/>
    <s v="Comet Lake-H"/>
    <s v="Quadro P520"/>
    <n v="15"/>
    <s v="1920x1080"/>
    <m/>
    <s v="Standard"/>
    <n v="110385"/>
    <s v="22_110-115"/>
    <s v="11_110-120"/>
    <s v="08_80&gt;"/>
    <x v="2"/>
    <s v="Q1`21"/>
    <n v="441540"/>
    <n v="5943"/>
    <m/>
    <x v="0"/>
  </r>
  <r>
    <n v="9"/>
    <x v="3"/>
    <x v="123"/>
    <s v="Prof. Workstation (Prof. GPU)"/>
    <x v="1"/>
    <s v="Intel"/>
    <s v="Comet Lake-H"/>
    <s v="Quadro P620"/>
    <n v="15"/>
    <s v="1920x1080"/>
    <m/>
    <s v="Standard"/>
    <n v="127219"/>
    <s v="25_125-130"/>
    <s v="12_120-130"/>
    <s v="08_80&gt;"/>
    <x v="2"/>
    <s v="Q1`21"/>
    <n v="1144971"/>
    <n v="15410"/>
    <m/>
    <x v="0"/>
  </r>
  <r>
    <n v="9"/>
    <x v="3"/>
    <x v="553"/>
    <s v="Prof. Workstation (Prof. GPU)"/>
    <x v="1"/>
    <s v="Intel"/>
    <s v="Tiger Lake"/>
    <s v="Int"/>
    <n v="15"/>
    <s v="1920x1080"/>
    <m/>
    <s v="Standard"/>
    <n v="115319"/>
    <s v="23_115-120"/>
    <s v="11_110-120"/>
    <s v="08_80&gt;"/>
    <x v="2"/>
    <s v="Q1`21"/>
    <n v="1037871"/>
    <n v="13969"/>
    <m/>
    <x v="0"/>
  </r>
  <r>
    <n v="1"/>
    <x v="3"/>
    <x v="124"/>
    <s v="Prof. Workstation (Prof. GPU)"/>
    <x v="1"/>
    <s v="Intel"/>
    <s v="Coffee Lake"/>
    <s v="Quadro T1000/T2000"/>
    <n v="15"/>
    <s v="1920x1080/3840x2160"/>
    <m/>
    <s v="Standard"/>
    <n v="220113"/>
    <s v="44_220-225"/>
    <s v="22_220-230"/>
    <s v="08_80&gt;"/>
    <x v="2"/>
    <s v="Q1`21"/>
    <n v="220113"/>
    <n v="2962"/>
    <m/>
    <x v="0"/>
  </r>
  <r>
    <n v="4"/>
    <x v="3"/>
    <x v="444"/>
    <s v="Prof. Workstation (Prof. GPU)"/>
    <x v="1"/>
    <s v="Intel"/>
    <s v="Comet Lake-H"/>
    <s v="Quadro T1000/T2000"/>
    <n v="15"/>
    <s v="1920x1280"/>
    <m/>
    <s v="Standard"/>
    <n v="232566"/>
    <s v="46_230-235"/>
    <s v="23_230-240"/>
    <s v="08_80&gt;"/>
    <x v="2"/>
    <s v="Q1`21"/>
    <n v="930264"/>
    <n v="12520"/>
    <m/>
    <x v="0"/>
  </r>
  <r>
    <n v="4"/>
    <x v="3"/>
    <x v="125"/>
    <s v="Prof. Workstation (Prof. GPU)"/>
    <x v="1"/>
    <s v="Intel"/>
    <s v="Comet Lake-H"/>
    <s v="Quadro RTX3000"/>
    <n v="15"/>
    <s v="1920x1280/3840x2400"/>
    <m/>
    <s v="Standard"/>
    <n v="264378"/>
    <s v="52_260-265"/>
    <s v="26_260-270"/>
    <s v="08_80&gt;"/>
    <x v="2"/>
    <s v="Q1`21"/>
    <n v="1057512"/>
    <n v="14233"/>
    <m/>
    <x v="0"/>
  </r>
  <r>
    <n v="10"/>
    <x v="3"/>
    <x v="126"/>
    <s v="Prof. Workstation (Prof. GPU)"/>
    <x v="1"/>
    <s v="Intel"/>
    <s v="Comet Lake-H"/>
    <s v="Quadro RTX4000/RTX5000"/>
    <n v="15"/>
    <s v="1920x1080/3840x2160"/>
    <m/>
    <s v="Standard"/>
    <n v="253587"/>
    <s v="50_250-255"/>
    <s v="25_250-260"/>
    <s v="08_80&gt;"/>
    <x v="2"/>
    <s v="Q1`21"/>
    <n v="2535870"/>
    <n v="34130"/>
    <m/>
    <x v="0"/>
  </r>
  <r>
    <n v="208"/>
    <x v="3"/>
    <x v="127"/>
    <s v="Prof. Workstation (Prof. GPU)"/>
    <x v="1"/>
    <s v="Intel"/>
    <s v="Comet Lake-H"/>
    <s v="RTX3000/RTX4000"/>
    <n v="17"/>
    <s v="3840x2160"/>
    <m/>
    <s v="Standard"/>
    <n v="283408"/>
    <s v="56_280-285"/>
    <s v="28_280-290"/>
    <s v="08_80&gt;"/>
    <x v="2"/>
    <s v="Q1`21"/>
    <n v="58948864"/>
    <n v="793390"/>
    <m/>
    <x v="0"/>
  </r>
  <r>
    <n v="70"/>
    <x v="3"/>
    <x v="554"/>
    <s v="Light (13&quot;-14&quot;)"/>
    <x v="1"/>
    <s v="Intel"/>
    <s v="Tiger Lake"/>
    <s v="Int"/>
    <n v="14"/>
    <s v="1920x1080"/>
    <m/>
    <s v="Standard"/>
    <n v="62235"/>
    <s v="12_60-65"/>
    <s v="6_60-70"/>
    <s v="06_60-70"/>
    <x v="2"/>
    <s v="Q1`21"/>
    <n v="4356450"/>
    <n v="58633"/>
    <m/>
    <x v="0"/>
  </r>
  <r>
    <n v="47"/>
    <x v="3"/>
    <x v="128"/>
    <s v="Light (13&quot;-14&quot;)"/>
    <x v="1"/>
    <s v="Intel"/>
    <s v="Ice Lake"/>
    <s v="Int"/>
    <n v="14"/>
    <s v="1920x1080"/>
    <m/>
    <s v="Standard"/>
    <n v="51852"/>
    <s v="10_50-55"/>
    <s v="5_50-60"/>
    <s v="05_50-60"/>
    <x v="2"/>
    <s v="Q1`21"/>
    <n v="2437044"/>
    <n v="32800"/>
    <m/>
    <x v="0"/>
  </r>
  <r>
    <n v="1083"/>
    <x v="3"/>
    <x v="555"/>
    <s v="Full Size MS (15&quot;&gt;, Mainstream Ex. GPU)"/>
    <x v="1"/>
    <s v="Intel"/>
    <s v="Tiger Lake"/>
    <s v="Int/MX330"/>
    <n v="15"/>
    <s v="1920x1080"/>
    <m/>
    <s v="Standard"/>
    <n v="62197"/>
    <s v="12_60-65"/>
    <s v="6_60-70"/>
    <s v="06_60-70"/>
    <x v="2"/>
    <s v="Q1`21"/>
    <n v="67359351"/>
    <n v="906586"/>
    <m/>
    <x v="0"/>
  </r>
  <r>
    <n v="49"/>
    <x v="3"/>
    <x v="131"/>
    <s v="Full Size LE (15&quot;&gt;, Int GPU)"/>
    <x v="1"/>
    <s v="Intel"/>
    <s v="Ice Lake"/>
    <s v="Int"/>
    <n v="15"/>
    <s v="1920x1080"/>
    <m/>
    <s v="Standard"/>
    <n v="51961"/>
    <s v="10_50-55"/>
    <s v="5_50-60"/>
    <s v="05_50-60"/>
    <x v="2"/>
    <s v="Q1`21"/>
    <n v="2546089"/>
    <n v="34268"/>
    <m/>
    <x v="0"/>
  </r>
  <r>
    <n v="6"/>
    <x v="3"/>
    <x v="132"/>
    <s v="Full Size LE (15&quot;&gt;, Int GPU)"/>
    <x v="1"/>
    <s v="Intel"/>
    <s v="Ice Lake"/>
    <s v="Int"/>
    <n v="15"/>
    <s v="1920x1080"/>
    <m/>
    <s v="Standard"/>
    <n v="50430"/>
    <s v="10_50-55"/>
    <s v="5_50-60"/>
    <s v="05_50-60"/>
    <x v="2"/>
    <s v="Q1`21"/>
    <n v="302580"/>
    <n v="4072"/>
    <m/>
    <x v="0"/>
  </r>
  <r>
    <n v="87"/>
    <x v="3"/>
    <x v="133"/>
    <s v="Light (13&quot;-14&quot;)"/>
    <x v="1"/>
    <s v="Intel"/>
    <s v="Tiger Lake"/>
    <s v="Int"/>
    <n v="13"/>
    <s v="1920x1080"/>
    <m/>
    <s v="Standard"/>
    <n v="72160"/>
    <s v="14_70-75"/>
    <s v="7_70-80"/>
    <s v="07_70-80"/>
    <x v="2"/>
    <s v="Q1`21"/>
    <n v="6277920"/>
    <n v="84494"/>
    <m/>
    <x v="0"/>
  </r>
  <r>
    <n v="9"/>
    <x v="3"/>
    <x v="134"/>
    <s v="Light (13&quot;-14&quot;)"/>
    <x v="1"/>
    <s v="Intel"/>
    <s v="Comet Lake"/>
    <s v="Int/MX230"/>
    <n v="13"/>
    <s v="1920x1080"/>
    <m/>
    <s v="Standard"/>
    <n v="61224"/>
    <s v="12_60-65"/>
    <s v="6_60-70"/>
    <s v="06_60-70"/>
    <x v="2"/>
    <s v="Q1`21"/>
    <n v="551016"/>
    <n v="7416"/>
    <m/>
    <x v="0"/>
  </r>
  <r>
    <n v="70"/>
    <x v="3"/>
    <x v="135"/>
    <s v="Light (13&quot;-14&quot;)"/>
    <x v="1"/>
    <s v="Intel"/>
    <s v="Ice Lake"/>
    <s v="Int"/>
    <n v="14"/>
    <s v="1920x1080"/>
    <m/>
    <s v="Standard"/>
    <n v="66297"/>
    <s v="13_65-70"/>
    <s v="6_60-70"/>
    <s v="06_60-70"/>
    <x v="2"/>
    <s v="Q1`21"/>
    <n v="4640790"/>
    <n v="62460"/>
    <m/>
    <x v="0"/>
  </r>
  <r>
    <n v="6"/>
    <x v="3"/>
    <x v="556"/>
    <s v="Light (13&quot;-14&quot;)"/>
    <x v="1"/>
    <s v="Intel"/>
    <s v="Tiger Lake"/>
    <s v="Int/MX330"/>
    <n v="14"/>
    <s v="1920x1080"/>
    <m/>
    <s v="Standard"/>
    <n v="63700"/>
    <s v="12_60-65"/>
    <s v="6_60-70"/>
    <s v="06_60-70"/>
    <x v="2"/>
    <s v="Q1`21"/>
    <n v="382200"/>
    <n v="5144"/>
    <m/>
    <x v="0"/>
  </r>
  <r>
    <n v="6"/>
    <x v="3"/>
    <x v="136"/>
    <s v="Full Size LE (15&quot;&gt;, Int GPU)"/>
    <x v="1"/>
    <s v="Intel"/>
    <s v="Ice Lake"/>
    <s v="Int"/>
    <n v="15"/>
    <s v="1920x1080"/>
    <m/>
    <s v="Standard"/>
    <n v="72060"/>
    <s v="14_70-75"/>
    <s v="7_70-80"/>
    <s v="07_70-80"/>
    <x v="2"/>
    <s v="Q1`21"/>
    <n v="432360"/>
    <n v="5819"/>
    <m/>
    <x v="0"/>
  </r>
  <r>
    <n v="22"/>
    <x v="3"/>
    <x v="137"/>
    <s v="Full Size GM (15&quot;&gt; Gamer GPU)"/>
    <x v="1"/>
    <s v="Intel"/>
    <s v="Comet Lake-H"/>
    <s v="GTX1650"/>
    <n v="15"/>
    <s v="1920x1080"/>
    <m/>
    <s v="Standard"/>
    <n v="118034"/>
    <s v="23_115-120"/>
    <s v="11_110-120"/>
    <s v="08_80&gt;"/>
    <x v="2"/>
    <s v="Q1`21"/>
    <n v="2596748"/>
    <n v="34950"/>
    <m/>
    <x v="0"/>
  </r>
  <r>
    <n v="9"/>
    <x v="3"/>
    <x v="139"/>
    <s v="Light (13&quot;-14&quot;)"/>
    <x v="0"/>
    <s v="Intel"/>
    <s v="Comet Lake"/>
    <s v="Int"/>
    <n v="13"/>
    <s v="1920x1080/3840x2160"/>
    <s v="Touch"/>
    <s v="Standard"/>
    <n v="120246"/>
    <s v="24_120-125"/>
    <s v="12_120-130"/>
    <s v="08_80&gt;"/>
    <x v="2"/>
    <s v="Q1`21"/>
    <n v="1082214"/>
    <n v="14565"/>
    <m/>
    <x v="0"/>
  </r>
  <r>
    <n v="35"/>
    <x v="3"/>
    <x v="140"/>
    <s v="Light (13&quot;-14&quot;)"/>
    <x v="0"/>
    <s v="Intel"/>
    <s v="Ice Lake"/>
    <s v="Int"/>
    <n v="13"/>
    <s v="1920x1080/1920x1200/3840x2160/3840x2400"/>
    <s v="Touch"/>
    <s v="Standard"/>
    <n v="152568"/>
    <s v="30_150-155"/>
    <s v="15_150-160"/>
    <s v="08_80&gt;"/>
    <x v="2"/>
    <s v="Q1`21"/>
    <n v="5339880"/>
    <n v="71869"/>
    <m/>
    <x v="0"/>
  </r>
  <r>
    <n v="3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2"/>
    <s v="Q1`21"/>
    <n v="383040"/>
    <n v="5155"/>
    <m/>
    <x v="0"/>
  </r>
  <r>
    <n v="3"/>
    <x v="3"/>
    <x v="141"/>
    <s v="Light (13&quot;-14&quot;)"/>
    <x v="0"/>
    <s v="Intel"/>
    <s v="Ice Lake"/>
    <s v="Int"/>
    <n v="13"/>
    <s v="1920x1080/1920x1200/3840x2400"/>
    <s v="Touch"/>
    <s v="Standard"/>
    <n v="136970"/>
    <s v="27_135-140"/>
    <s v="13_130-140"/>
    <s v="08_80&gt;"/>
    <x v="2"/>
    <s v="Q1`21"/>
    <n v="410910"/>
    <n v="5530"/>
    <m/>
    <x v="0"/>
  </r>
  <r>
    <n v="22"/>
    <x v="3"/>
    <x v="557"/>
    <s v="Light (13&quot;-14&quot;)"/>
    <x v="0"/>
    <s v="Intel"/>
    <s v="Tiger Lake"/>
    <s v="Int"/>
    <n v="13"/>
    <s v="1920x1080/1920x1200/3840x2400"/>
    <m/>
    <s v="Standard"/>
    <n v="122100"/>
    <s v="24_120-125"/>
    <s v="12_120-130"/>
    <s v="08_80&gt;"/>
    <x v="2"/>
    <s v="Q1`21"/>
    <n v="2686200"/>
    <n v="36153"/>
    <m/>
    <x v="0"/>
  </r>
  <r>
    <n v="26"/>
    <x v="3"/>
    <x v="142"/>
    <s v="Light (13&quot;-14&quot;)"/>
    <x v="0"/>
    <s v="Intel"/>
    <s v="Tiger Lake"/>
    <s v="Int"/>
    <n v="13"/>
    <s v="1920x1080/1920x1200/3840x2400"/>
    <m/>
    <s v="Standard"/>
    <n v="151896"/>
    <s v="30_150-155"/>
    <s v="15_150-160"/>
    <s v="08_80&gt;"/>
    <x v="2"/>
    <s v="Q1`21"/>
    <n v="3949296"/>
    <n v="53153"/>
    <m/>
    <x v="0"/>
  </r>
  <r>
    <n v="78"/>
    <x v="3"/>
    <x v="143"/>
    <s v="Light (13&quot;-14&quot;)"/>
    <x v="0"/>
    <s v="Intel"/>
    <s v="Tiger Lake"/>
    <s v="Int"/>
    <n v="13"/>
    <s v="1920x1200/3840x2400"/>
    <s v="Touch"/>
    <s v="Standard"/>
    <n v="167577"/>
    <s v="33_165-170"/>
    <s v="16_160-170"/>
    <s v="08_80&gt;"/>
    <x v="2"/>
    <s v="Q1`21"/>
    <n v="13071006"/>
    <n v="175922"/>
    <m/>
    <x v="0"/>
  </r>
  <r>
    <n v="3"/>
    <x v="3"/>
    <x v="144"/>
    <s v="Full Size GM (15&quot;&gt; Gamer GPU)"/>
    <x v="0"/>
    <s v="Intel"/>
    <s v="Coffee Lake"/>
    <s v="GTX1050/GTX1650"/>
    <n v="15"/>
    <s v="1920x1080/3840x2160"/>
    <m/>
    <s v="Standard"/>
    <n v="139190"/>
    <s v="27_135-140"/>
    <s v="13_130-140"/>
    <s v="08_80&gt;"/>
    <x v="2"/>
    <s v="Q1`21"/>
    <n v="417570"/>
    <n v="5620"/>
    <m/>
    <x v="0"/>
  </r>
  <r>
    <n v="84"/>
    <x v="3"/>
    <x v="145"/>
    <s v="Full Size GM (15&quot;&gt; Gamer GPU)"/>
    <x v="0"/>
    <s v="Intel"/>
    <s v="Comet Lake-H"/>
    <s v="GTX1650"/>
    <n v="15"/>
    <s v="1920x1080/3840x2400"/>
    <s v="Touch"/>
    <s v="Standard"/>
    <n v="197793"/>
    <s v="39_195-200"/>
    <s v="19_190-200"/>
    <s v="08_80&gt;"/>
    <x v="2"/>
    <s v="Q1`21"/>
    <n v="16614612"/>
    <n v="223615"/>
    <m/>
    <x v="0"/>
  </r>
  <r>
    <n v="152"/>
    <x v="3"/>
    <x v="146"/>
    <s v="Full Size GM (15&quot;&gt; Gamer GPU)"/>
    <x v="0"/>
    <s v="Intel"/>
    <s v="Comet Lake-H"/>
    <s v="RTX2060"/>
    <n v="15"/>
    <s v="3840x2400"/>
    <m/>
    <s v="Standard"/>
    <n v="238837"/>
    <s v="47_235-240"/>
    <s v="23_230-240"/>
    <s v="08_80&gt;"/>
    <x v="2"/>
    <s v="Q1`21"/>
    <n v="36303224"/>
    <n v="488603"/>
    <m/>
    <x v="0"/>
  </r>
  <r>
    <n v="171"/>
    <x v="4"/>
    <x v="147"/>
    <s v="Light (13&quot;-14&quot;)"/>
    <x v="1"/>
    <s v="Intel"/>
    <s v="Ice Lake"/>
    <s v="Int"/>
    <n v="14"/>
    <s v="1920x1080"/>
    <m/>
    <s v="Standard"/>
    <n v="58071"/>
    <s v="11_55-60"/>
    <s v="5_50-60"/>
    <s v="05_50-60"/>
    <x v="2"/>
    <s v="Q1`21"/>
    <n v="9930141"/>
    <n v="133649"/>
    <m/>
    <x v="0"/>
  </r>
  <r>
    <n v="11"/>
    <x v="4"/>
    <x v="558"/>
    <s v="Light (13&quot;-14&quot;)"/>
    <x v="1"/>
    <s v="Intel"/>
    <s v="Tiger Lake"/>
    <s v="Int"/>
    <n v="13"/>
    <s v="1920x1080/3840x2160"/>
    <s v="Touch"/>
    <s v="Standard"/>
    <n v="138200"/>
    <s v="27_135-140"/>
    <s v="13_130-140"/>
    <s v="08_80&gt;"/>
    <x v="2"/>
    <s v="Q1`21"/>
    <n v="1520200"/>
    <n v="20460"/>
    <m/>
    <x v="0"/>
  </r>
  <r>
    <n v="19"/>
    <x v="4"/>
    <x v="148"/>
    <s v="Light (13&quot;-14&quot;)"/>
    <x v="1"/>
    <s v="Intel"/>
    <s v="Whiskey Lake"/>
    <s v="Int"/>
    <n v="13"/>
    <s v="1920x1080"/>
    <s v="Touch"/>
    <s v="Standard"/>
    <n v="154568"/>
    <s v="30_150-155"/>
    <s v="15_150-160"/>
    <s v="08_80&gt;"/>
    <x v="2"/>
    <s v="Q1`21"/>
    <n v="2936792"/>
    <n v="39526"/>
    <m/>
    <x v="0"/>
  </r>
  <r>
    <n v="1"/>
    <x v="4"/>
    <x v="149"/>
    <s v="Light (13&quot;-14&quot;)"/>
    <x v="1"/>
    <s v="AMD"/>
    <s v="Picasso"/>
    <s v="Int"/>
    <n v="13"/>
    <s v="1920x1080"/>
    <m/>
    <s v="Standard"/>
    <n v="106990"/>
    <s v="21_105-110"/>
    <s v="10_100-110"/>
    <s v="08_80&gt;"/>
    <x v="2"/>
    <s v="Q1`21"/>
    <n v="106990"/>
    <n v="1440"/>
    <m/>
    <x v="0"/>
  </r>
  <r>
    <n v="1393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2"/>
    <s v="Q1`21"/>
    <n v="130932249"/>
    <n v="1762211"/>
    <m/>
    <x v="0"/>
  </r>
  <r>
    <n v="6"/>
    <x v="4"/>
    <x v="150"/>
    <s v="Light (13&quot;-14&quot;)"/>
    <x v="1"/>
    <s v="Intel"/>
    <s v="Whiskey Lake"/>
    <s v="Int"/>
    <n v="13"/>
    <s v="1920x1080"/>
    <m/>
    <s v="Standard"/>
    <n v="91408"/>
    <s v="18_90-95"/>
    <s v="9_90-100"/>
    <s v="08_80&gt;"/>
    <x v="2"/>
    <s v="Q1`21"/>
    <n v="548448"/>
    <n v="7382"/>
    <m/>
    <x v="0"/>
  </r>
  <r>
    <n v="366"/>
    <x v="4"/>
    <x v="151"/>
    <s v="Light (13&quot;-14&quot;)"/>
    <x v="1"/>
    <s v="Intel"/>
    <s v="Comet Lake"/>
    <s v="Int"/>
    <n v="13"/>
    <s v="1920x1080"/>
    <m/>
    <s v="Standard"/>
    <n v="109983"/>
    <s v="21_105-110"/>
    <s v="10_100-110"/>
    <s v="08_80&gt;"/>
    <x v="2"/>
    <s v="Q1`21"/>
    <n v="40253778"/>
    <n v="541774"/>
    <m/>
    <x v="0"/>
  </r>
  <r>
    <n v="28"/>
    <x v="4"/>
    <x v="152"/>
    <s v="Light (13&quot;-14&quot;)"/>
    <x v="1"/>
    <s v="AMD"/>
    <s v="Renior"/>
    <s v="Int"/>
    <n v="13"/>
    <s v="1920x1080"/>
    <m/>
    <s v="Standard"/>
    <n v="114999"/>
    <s v="22_110-115"/>
    <s v="11_110-120"/>
    <s v="08_80&gt;"/>
    <x v="2"/>
    <s v="Q1`21"/>
    <n v="3219972"/>
    <n v="43337"/>
    <m/>
    <x v="0"/>
  </r>
  <r>
    <n v="11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2"/>
    <s v="Q1`21"/>
    <n v="1038818"/>
    <n v="13981"/>
    <m/>
    <x v="0"/>
  </r>
  <r>
    <n v="339"/>
    <x v="4"/>
    <x v="154"/>
    <s v="Light (13&quot;-14&quot;)"/>
    <x v="1"/>
    <s v="Intel"/>
    <s v="Comet Lake"/>
    <s v="Int"/>
    <n v="14"/>
    <s v="1920x1080"/>
    <m/>
    <s v="Standard"/>
    <n v="114999"/>
    <s v="22_110-115"/>
    <s v="11_110-120"/>
    <s v="08_80&gt;"/>
    <x v="2"/>
    <s v="Q1`21"/>
    <n v="38984661"/>
    <n v="524693"/>
    <m/>
    <x v="0"/>
  </r>
  <r>
    <n v="60"/>
    <x v="4"/>
    <x v="155"/>
    <s v="Light (13&quot;-14&quot;)"/>
    <x v="1"/>
    <s v="AMD"/>
    <s v="Renior"/>
    <s v="Int"/>
    <n v="14"/>
    <s v="1920x1080"/>
    <m/>
    <s v="Standard"/>
    <n v="89543"/>
    <s v="17_85-90"/>
    <s v="8_80-90"/>
    <s v="08_80&gt;"/>
    <x v="2"/>
    <s v="Q1`21"/>
    <n v="5372580"/>
    <n v="72309"/>
    <m/>
    <x v="0"/>
  </r>
  <r>
    <n v="6"/>
    <x v="4"/>
    <x v="156"/>
    <s v="Full Size LE (15&quot;&gt;, Int GPU)"/>
    <x v="1"/>
    <s v="Intel"/>
    <s v="Whiskey Lake"/>
    <s v="Int"/>
    <n v="15"/>
    <s v="1920x1080"/>
    <m/>
    <s v="Standard"/>
    <n v="79990"/>
    <s v="15_75-80"/>
    <s v="7_70-80"/>
    <s v="07_70-80"/>
    <x v="2"/>
    <s v="Q1`21"/>
    <n v="479940"/>
    <n v="6459"/>
    <m/>
    <x v="0"/>
  </r>
  <r>
    <n v="207"/>
    <x v="4"/>
    <x v="157"/>
    <s v="Full Size MS (15&quot;&gt;, Mainstream Ex. GPU)"/>
    <x v="1"/>
    <s v="Intel"/>
    <s v="Comet Lake"/>
    <s v="Int/MX230"/>
    <n v="15"/>
    <s v="1920x1080"/>
    <m/>
    <s v="Standard"/>
    <n v="123269"/>
    <s v="24_120-125"/>
    <s v="12_120-130"/>
    <s v="08_80&gt;"/>
    <x v="2"/>
    <s v="Q1`21"/>
    <n v="25516683"/>
    <n v="343428"/>
    <m/>
    <x v="0"/>
  </r>
  <r>
    <n v="41"/>
    <x v="4"/>
    <x v="158"/>
    <s v="Full Size LE (15&quot;&gt;, Int GPU)"/>
    <x v="1"/>
    <s v="AMD"/>
    <s v="Renior"/>
    <s v="Int"/>
    <n v="15"/>
    <s v="1920x1080"/>
    <m/>
    <s v="Standard"/>
    <n v="87795"/>
    <s v="17_85-90"/>
    <s v="8_80-90"/>
    <s v="08_80&gt;"/>
    <x v="2"/>
    <s v="Q1`21"/>
    <n v="3599595"/>
    <n v="48447"/>
    <m/>
    <x v="0"/>
  </r>
  <r>
    <n v="11"/>
    <x v="4"/>
    <x v="159"/>
    <s v="Light (13&quot;-14&quot;)"/>
    <x v="1"/>
    <s v="Intel"/>
    <s v="Whiskey Lake"/>
    <s v="Int"/>
    <n v="13"/>
    <s v="1920x1080"/>
    <s v="Touch"/>
    <s v="Standard"/>
    <n v="128266"/>
    <s v="25_125-130"/>
    <s v="12_120-130"/>
    <s v="08_80&gt;"/>
    <x v="2"/>
    <s v="Q1`21"/>
    <n v="1410926"/>
    <n v="18990"/>
    <m/>
    <x v="0"/>
  </r>
  <r>
    <n v="49"/>
    <x v="4"/>
    <x v="160"/>
    <s v="Light (13&quot;-14&quot;)"/>
    <x v="1"/>
    <s v="Intel"/>
    <s v="Comet Lake"/>
    <s v="Int"/>
    <n v="13"/>
    <s v="1920x1080"/>
    <s v="Touch"/>
    <s v="Standard"/>
    <n v="131788"/>
    <s v="26_130-135"/>
    <s v="13_130-140"/>
    <s v="08_80&gt;"/>
    <x v="2"/>
    <s v="Q1`21"/>
    <n v="6457612"/>
    <n v="86913"/>
    <m/>
    <x v="0"/>
  </r>
  <r>
    <n v="1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2"/>
    <s v="Q1`21"/>
    <n v="149192"/>
    <n v="2008"/>
    <m/>
    <x v="0"/>
  </r>
  <r>
    <n v="35"/>
    <x v="4"/>
    <x v="162"/>
    <s v="Light (13&quot;-14&quot;)"/>
    <x v="1"/>
    <s v="Intel"/>
    <s v="Comet Lake"/>
    <s v="Int"/>
    <n v="14"/>
    <s v="1920x1080/3840x2160"/>
    <s v="Touch"/>
    <s v="Standard"/>
    <n v="157513"/>
    <s v="31_155-160"/>
    <s v="15_150-160"/>
    <s v="08_80&gt;"/>
    <x v="2"/>
    <s v="Q1`21"/>
    <n v="5512955"/>
    <n v="74199"/>
    <m/>
    <x v="0"/>
  </r>
  <r>
    <n v="12"/>
    <x v="4"/>
    <x v="163"/>
    <s v="Light (13&quot;-14&quot;)"/>
    <x v="1"/>
    <s v="Intel"/>
    <s v="Whiskey Lake"/>
    <s v="Int"/>
    <n v="13"/>
    <s v="1920x1080"/>
    <s v="Touch"/>
    <s v="Standard"/>
    <n v="126742"/>
    <s v="25_125-130"/>
    <s v="12_120-130"/>
    <s v="08_80&gt;"/>
    <x v="2"/>
    <s v="Q1`21"/>
    <n v="1520904"/>
    <n v="20470"/>
    <m/>
    <x v="0"/>
  </r>
  <r>
    <n v="22"/>
    <x v="4"/>
    <x v="164"/>
    <s v="Light (13&quot;-14&quot;)"/>
    <x v="1"/>
    <s v="Intel"/>
    <s v="Comet Lake"/>
    <s v="Int"/>
    <n v="13"/>
    <s v="1920x1080"/>
    <s v="Touch"/>
    <s v="Standard"/>
    <n v="104921"/>
    <s v="20_100-105"/>
    <s v="10_100-110"/>
    <s v="08_80&gt;"/>
    <x v="2"/>
    <s v="Q1`21"/>
    <n v="2308262"/>
    <n v="31067"/>
    <m/>
    <x v="0"/>
  </r>
  <r>
    <n v="15"/>
    <x v="4"/>
    <x v="450"/>
    <s v="Light (13&quot;-14&quot;)"/>
    <x v="0"/>
    <s v="Intel"/>
    <s v="Comet Lake"/>
    <s v="Int/MX350"/>
    <n v="13"/>
    <s v="1920x1080"/>
    <m/>
    <s v="Standard"/>
    <n v="75360"/>
    <s v="15_75-80"/>
    <s v="7_70-80"/>
    <s v="07_70-80"/>
    <x v="2"/>
    <s v="Q1`21"/>
    <n v="1130400"/>
    <n v="15214"/>
    <m/>
    <x v="0"/>
  </r>
  <r>
    <n v="184"/>
    <x v="4"/>
    <x v="165"/>
    <s v="Light (13&quot;-14&quot;)"/>
    <x v="0"/>
    <s v="Intel"/>
    <s v="Tiger Lake"/>
    <s v="Int/MX450"/>
    <n v="13"/>
    <s v="1920x1080"/>
    <m/>
    <s v="Standard"/>
    <n v="85800"/>
    <s v="17_85-90"/>
    <s v="8_80-90"/>
    <s v="08_80&gt;"/>
    <x v="2"/>
    <s v="Q1`21"/>
    <n v="15787200"/>
    <n v="212479"/>
    <m/>
    <x v="0"/>
  </r>
  <r>
    <n v="103"/>
    <x v="4"/>
    <x v="166"/>
    <s v="Full Size GM (15&quot;&gt; Gamer GPU)"/>
    <x v="0"/>
    <s v="Intel"/>
    <s v="Comet Lake-H"/>
    <s v="GTX1660"/>
    <n v="15"/>
    <s v="3840x2160"/>
    <s v="Touch"/>
    <s v="Standard"/>
    <n v="110259"/>
    <s v="22_110-115"/>
    <s v="11_110-120"/>
    <s v="08_80&gt;"/>
    <x v="2"/>
    <s v="Q1`21"/>
    <n v="11356677"/>
    <n v="152849"/>
    <m/>
    <x v="0"/>
  </r>
  <r>
    <n v="416"/>
    <x v="4"/>
    <x v="167"/>
    <s v="Full Size MS (15&quot;&gt;, Mainstream Ex. GPU)"/>
    <x v="0"/>
    <s v="Intel"/>
    <s v="Tiger Lake"/>
    <s v="Int/MX450"/>
    <n v="17"/>
    <s v="1920x1080"/>
    <m/>
    <s v="Standard"/>
    <n v="102515"/>
    <s v="20_100-105"/>
    <s v="10_100-110"/>
    <s v="08_80&gt;"/>
    <x v="2"/>
    <s v="Q1`21"/>
    <n v="42646240"/>
    <n v="573974"/>
    <m/>
    <x v="0"/>
  </r>
  <r>
    <n v="30"/>
    <x v="4"/>
    <x v="168"/>
    <s v="Light (13&quot;-14&quot;)"/>
    <x v="0"/>
    <s v="AMD"/>
    <s v="Renior"/>
    <s v="Int"/>
    <n v="13"/>
    <s v="1920x1080"/>
    <s v="Touch"/>
    <s v="Standard"/>
    <n v="69260"/>
    <s v="13_65-70"/>
    <s v="6_60-70"/>
    <s v="06_60-70"/>
    <x v="2"/>
    <s v="Q1`21"/>
    <n v="2077800"/>
    <n v="27965"/>
    <m/>
    <x v="0"/>
  </r>
  <r>
    <n v="11"/>
    <x v="4"/>
    <x v="452"/>
    <s v="Full Size MS (15&quot;&gt;, Mainstream Ex. GPU)"/>
    <x v="0"/>
    <s v="Intel"/>
    <s v="Ice Lake"/>
    <s v="Int/MX330"/>
    <n v="15"/>
    <s v="1920x1080"/>
    <s v="Touch"/>
    <s v="Standard"/>
    <n v="109809"/>
    <s v="21_105-110"/>
    <s v="10_100-110"/>
    <s v="08_80&gt;"/>
    <x v="2"/>
    <s v="Q1`21"/>
    <n v="1207899"/>
    <n v="16257"/>
    <m/>
    <x v="0"/>
  </r>
  <r>
    <n v="165"/>
    <x v="4"/>
    <x v="169"/>
    <s v="Full Size MS (15&quot;&gt;, Mainstream Ex. GPU)"/>
    <x v="0"/>
    <s v="Intel"/>
    <s v="Tiger Lake"/>
    <s v="Int/MX450"/>
    <n v="15"/>
    <s v="1920x1080"/>
    <s v="Touch"/>
    <s v="Standard"/>
    <n v="81214"/>
    <s v="16_80-85"/>
    <s v="8_80-90"/>
    <s v="08_80&gt;"/>
    <x v="2"/>
    <s v="Q1`21"/>
    <n v="13400310"/>
    <n v="180354"/>
    <m/>
    <x v="0"/>
  </r>
  <r>
    <n v="372"/>
    <x v="4"/>
    <x v="559"/>
    <s v="Full Size LE (15&quot;&gt;, Int GPU)"/>
    <x v="0"/>
    <s v="AMD"/>
    <s v="Renior"/>
    <s v="Int"/>
    <n v="15"/>
    <s v="1920x1080"/>
    <s v="Touch"/>
    <s v="Standard"/>
    <n v="64999"/>
    <s v="12_60-65"/>
    <s v="6_60-70"/>
    <s v="06_60-70"/>
    <x v="2"/>
    <s v="Q1`21"/>
    <n v="24179628"/>
    <n v="325432"/>
    <m/>
    <x v="0"/>
  </r>
  <r>
    <n v="127"/>
    <x v="4"/>
    <x v="453"/>
    <s v="Light (13&quot;-14&quot;)"/>
    <x v="1"/>
    <s v="Intel"/>
    <s v="Gemini Lake"/>
    <s v="Int"/>
    <n v="14"/>
    <s v="1366x768"/>
    <m/>
    <s v="Budget"/>
    <n v="27700"/>
    <s v="5_25-30"/>
    <s v="2_20-30"/>
    <s v="02_20-30"/>
    <x v="2"/>
    <s v="Q1`21"/>
    <n v="3517900"/>
    <n v="47347"/>
    <m/>
    <x v="0"/>
  </r>
  <r>
    <n v="319"/>
    <x v="4"/>
    <x v="454"/>
    <s v="Light (13&quot;-14&quot;)"/>
    <x v="1"/>
    <s v="Intel"/>
    <s v="Ice Lake"/>
    <s v="Int"/>
    <n v="14"/>
    <s v="1920x1080"/>
    <m/>
    <s v="Standard"/>
    <n v="55990"/>
    <s v="11_55-60"/>
    <s v="5_50-60"/>
    <s v="05_50-60"/>
    <x v="2"/>
    <s v="Q1`21"/>
    <n v="17860810"/>
    <n v="240388"/>
    <m/>
    <x v="0"/>
  </r>
  <r>
    <n v="64"/>
    <x v="4"/>
    <x v="560"/>
    <s v="Light (13&quot;-14&quot;)"/>
    <x v="1"/>
    <s v="Intel"/>
    <s v="Gemini Lake"/>
    <s v="Int"/>
    <n v="14"/>
    <s v="1366x768"/>
    <m/>
    <s v="Budget"/>
    <n v="28990"/>
    <s v="5_25-30"/>
    <s v="2_20-30"/>
    <s v="02_20-30"/>
    <x v="2"/>
    <s v="Q1`21"/>
    <n v="1855360"/>
    <n v="24971"/>
    <m/>
    <x v="0"/>
  </r>
  <r>
    <n v="207"/>
    <x v="4"/>
    <x v="170"/>
    <s v="Light (13&quot;-14&quot;)"/>
    <x v="1"/>
    <s v="Intel"/>
    <s v="Ice Lake"/>
    <s v="Int"/>
    <n v="14"/>
    <s v="1366x768/1920x1080"/>
    <m/>
    <s v="Standard"/>
    <n v="59560"/>
    <s v="11_55-60"/>
    <s v="5_50-60"/>
    <s v="05_50-60"/>
    <x v="2"/>
    <s v="Q1`21"/>
    <n v="12328920"/>
    <n v="165934"/>
    <m/>
    <x v="0"/>
  </r>
  <r>
    <n v="64"/>
    <x v="4"/>
    <x v="455"/>
    <s v="Light (13&quot;-14&quot;)"/>
    <x v="1"/>
    <s v="AMD"/>
    <s v="Picasso"/>
    <s v="Int"/>
    <n v="14"/>
    <s v="1920x1080"/>
    <m/>
    <s v="Standard"/>
    <n v="50460"/>
    <s v="10_50-55"/>
    <s v="5_50-60"/>
    <s v="05_50-60"/>
    <x v="2"/>
    <s v="Q1`21"/>
    <n v="3229440"/>
    <n v="43465"/>
    <m/>
    <x v="0"/>
  </r>
  <r>
    <n v="906"/>
    <x v="4"/>
    <x v="173"/>
    <s v="Full Size LE (15&quot;&gt;, Int GPU)"/>
    <x v="1"/>
    <s v="Intel"/>
    <s v="Ice Lake"/>
    <s v="Int"/>
    <n v="15"/>
    <s v="1920x1080"/>
    <m/>
    <s v="Standard"/>
    <n v="53437"/>
    <s v="10_50-55"/>
    <s v="5_50-60"/>
    <s v="05_50-60"/>
    <x v="2"/>
    <s v="Q1`21"/>
    <n v="48413922"/>
    <n v="651601"/>
    <m/>
    <x v="0"/>
  </r>
  <r>
    <n v="6"/>
    <x v="4"/>
    <x v="456"/>
    <s v="Full Size LE (15&quot;&gt;, Int GPU)"/>
    <x v="1"/>
    <s v="Intel"/>
    <s v="Ice Lake"/>
    <s v="Int"/>
    <n v="15"/>
    <s v="1920x1080"/>
    <m/>
    <s v="Standard"/>
    <n v="51450"/>
    <s v="10_50-55"/>
    <s v="5_50-60"/>
    <s v="05_50-60"/>
    <x v="2"/>
    <s v="Q1`21"/>
    <n v="308700"/>
    <n v="4155"/>
    <m/>
    <x v="0"/>
  </r>
  <r>
    <n v="1709"/>
    <x v="4"/>
    <x v="175"/>
    <s v="Full Size LE (15&quot;&gt;, Int GPU)"/>
    <x v="1"/>
    <s v="AMD"/>
    <s v="Ryzen"/>
    <s v="Int"/>
    <n v="15"/>
    <s v="1920x1080"/>
    <m/>
    <s v="Standard"/>
    <n v="45782"/>
    <s v="9_45-50"/>
    <s v="4_40-50"/>
    <s v="04_40-50"/>
    <x v="2"/>
    <s v="Q1`21"/>
    <n v="78241438"/>
    <n v="1053048"/>
    <m/>
    <x v="0"/>
  </r>
  <r>
    <n v="2757"/>
    <x v="4"/>
    <x v="457"/>
    <s v="Full Size LE (15&quot;&gt;, Int GPU)"/>
    <x v="1"/>
    <s v="AMD"/>
    <s v="Picasso"/>
    <s v="Int"/>
    <n v="15"/>
    <s v="1920x1080"/>
    <m/>
    <s v="Standard"/>
    <n v="45050"/>
    <s v="9_45-50"/>
    <s v="4_40-50"/>
    <s v="04_40-50"/>
    <x v="2"/>
    <s v="Q1`21"/>
    <n v="124202850"/>
    <n v="1671640"/>
    <m/>
    <x v="0"/>
  </r>
  <r>
    <n v="2"/>
    <x v="4"/>
    <x v="178"/>
    <s v="Light (13&quot;-14&quot;)"/>
    <x v="0"/>
    <s v="Intel"/>
    <s v="Ice Lake"/>
    <s v="Int"/>
    <n v="14"/>
    <s v="1366x768/1920x1080"/>
    <m/>
    <s v="Standard"/>
    <n v="46936"/>
    <s v="9_45-50"/>
    <s v="4_40-50"/>
    <s v="04_40-50"/>
    <x v="2"/>
    <s v="Q1`21"/>
    <n v="93872"/>
    <n v="1263"/>
    <m/>
    <x v="0"/>
  </r>
  <r>
    <n v="517"/>
    <x v="4"/>
    <x v="179"/>
    <s v="Light (13&quot;-14&quot;)"/>
    <x v="0"/>
    <s v="Intel"/>
    <s v="Tiger Lake"/>
    <s v="Int"/>
    <n v="14"/>
    <s v="1920x1080"/>
    <m/>
    <s v="Standard"/>
    <n v="41933"/>
    <s v="8_40-45"/>
    <s v="4_40-50"/>
    <s v="04_40-50"/>
    <x v="2"/>
    <s v="Q1`21"/>
    <n v="21679361"/>
    <n v="291781"/>
    <m/>
    <x v="0"/>
  </r>
  <r>
    <n v="5039"/>
    <x v="4"/>
    <x v="180"/>
    <s v="Light (13&quot;-14&quot;)"/>
    <x v="0"/>
    <s v="AMD"/>
    <s v="Renior"/>
    <s v="Int"/>
    <n v="14"/>
    <s v="1366x768/1920x1080"/>
    <m/>
    <s v="Standard"/>
    <n v="38981"/>
    <s v="7_35-40"/>
    <s v="3_30-40"/>
    <s v="03_30-40"/>
    <x v="2"/>
    <s v="Q1`21"/>
    <n v="196425259"/>
    <n v="2643678"/>
    <m/>
    <x v="0"/>
  </r>
  <r>
    <n v="2"/>
    <x v="4"/>
    <x v="561"/>
    <s v="Full Size MS (15&quot;&gt;, Mainstream Ex. GPU)"/>
    <x v="0"/>
    <s v="Intel"/>
    <s v="Kaby Lake Refresh"/>
    <s v="520/530"/>
    <n v="15"/>
    <s v="1920x1080"/>
    <m/>
    <s v="Standard"/>
    <n v="35163"/>
    <s v="7_35-40"/>
    <s v="3_30-40"/>
    <s v="03_30-40"/>
    <x v="2"/>
    <s v="Q1`21"/>
    <n v="70326"/>
    <n v="947"/>
    <m/>
    <x v="0"/>
  </r>
  <r>
    <n v="2"/>
    <x v="4"/>
    <x v="562"/>
    <s v="Full Size LE (15&quot;&gt;, Int GPU)"/>
    <x v="0"/>
    <s v="AMD"/>
    <s v="Stoney Ridge"/>
    <s v="Int"/>
    <n v="15"/>
    <s v="1366x768/1920x1080"/>
    <m/>
    <s v="Standard"/>
    <n v="31740"/>
    <s v="6_30-35"/>
    <s v="3_30-40"/>
    <s v="03_30-40"/>
    <x v="2"/>
    <s v="Q1`21"/>
    <n v="63480"/>
    <n v="854"/>
    <m/>
    <x v="0"/>
  </r>
  <r>
    <n v="2"/>
    <x v="4"/>
    <x v="182"/>
    <s v="Full Size LE (15&quot;&gt;, Int GPU)"/>
    <x v="0"/>
    <s v="AMD"/>
    <s v="Picasso"/>
    <s v="Int"/>
    <n v="15"/>
    <s v="1366x768/1920x1080"/>
    <m/>
    <s v="Standard"/>
    <n v="40453"/>
    <s v="8_40-45"/>
    <s v="4_40-50"/>
    <s v="04_40-50"/>
    <x v="2"/>
    <s v="Q1`21"/>
    <n v="80906"/>
    <n v="1089"/>
    <m/>
    <x v="0"/>
  </r>
  <r>
    <n v="1253"/>
    <x v="4"/>
    <x v="183"/>
    <s v="Full Size LE (15&quot;&gt;, Int GPU)"/>
    <x v="0"/>
    <s v="Intel"/>
    <s v="Comet Lake"/>
    <s v="Int"/>
    <n v="15"/>
    <s v="1366x768/1920x1080"/>
    <m/>
    <s v="Standard"/>
    <n v="47907"/>
    <s v="9_45-50"/>
    <s v="4_40-50"/>
    <s v="04_40-50"/>
    <x v="2"/>
    <s v="Q1`21"/>
    <n v="60027471"/>
    <n v="807907"/>
    <m/>
    <x v="0"/>
  </r>
  <r>
    <n v="2"/>
    <x v="4"/>
    <x v="563"/>
    <s v="Full Size LE (15&quot;&gt;, Int GPU)"/>
    <x v="0"/>
    <s v="Intel"/>
    <s v="Ice Lake"/>
    <s v="Int"/>
    <n v="15"/>
    <s v="1920x1080"/>
    <m/>
    <s v="Standard"/>
    <n v="50120"/>
    <s v="10_50-55"/>
    <s v="5_50-60"/>
    <s v="05_50-60"/>
    <x v="2"/>
    <s v="Q1`21"/>
    <n v="100240"/>
    <n v="1349"/>
    <m/>
    <x v="0"/>
  </r>
  <r>
    <n v="2426"/>
    <x v="4"/>
    <x v="185"/>
    <s v="Full Size LE (15&quot;&gt;, Int GPU)"/>
    <x v="0"/>
    <s v="AMD"/>
    <s v="Picasso"/>
    <s v="Int"/>
    <n v="15"/>
    <s v="1920x1080"/>
    <m/>
    <s v="Standard"/>
    <n v="41589"/>
    <s v="8_40-45"/>
    <s v="4_40-50"/>
    <s v="04_40-50"/>
    <x v="2"/>
    <s v="Q1`21"/>
    <n v="100894914"/>
    <n v="1357940"/>
    <m/>
    <x v="0"/>
  </r>
  <r>
    <n v="7"/>
    <x v="4"/>
    <x v="564"/>
    <s v="Full Size LE (15&quot;&gt;, Int GPU)"/>
    <x v="0"/>
    <s v="Intel"/>
    <s v="Braswell"/>
    <s v="Int"/>
    <n v="15"/>
    <s v="1366x768"/>
    <m/>
    <s v="Budget"/>
    <n v="29990"/>
    <s v="5_25-30"/>
    <s v="2_20-30"/>
    <s v="02_20-30"/>
    <x v="2"/>
    <s v="Q1`21"/>
    <n v="209930"/>
    <n v="2825"/>
    <m/>
    <x v="0"/>
  </r>
  <r>
    <n v="4275"/>
    <x v="4"/>
    <x v="186"/>
    <s v="Full Size LE (15&quot;&gt;, Int GPU)"/>
    <x v="0"/>
    <s v="AMD"/>
    <s v="Picasso"/>
    <s v="Int"/>
    <n v="15"/>
    <s v="1920x1080"/>
    <m/>
    <s v="Standard"/>
    <n v="41379"/>
    <s v="8_40-45"/>
    <s v="4_40-50"/>
    <s v="04_40-50"/>
    <x v="2"/>
    <s v="Q1`21"/>
    <n v="176895225"/>
    <n v="2380824"/>
    <m/>
    <x v="0"/>
  </r>
  <r>
    <n v="1568"/>
    <x v="4"/>
    <x v="187"/>
    <s v="Full Size LE (15&quot;&gt;, Int GPU)"/>
    <x v="0"/>
    <s v="Intel"/>
    <s v="Ice Lake"/>
    <s v="Int"/>
    <n v="15"/>
    <s v="1366x768/1920x1080"/>
    <m/>
    <s v="Standard"/>
    <n v="49700"/>
    <s v="9_45-50"/>
    <s v="4_40-50"/>
    <s v="04_40-50"/>
    <x v="2"/>
    <s v="Q1`21"/>
    <n v="77929600"/>
    <n v="1048851"/>
    <m/>
    <x v="0"/>
  </r>
  <r>
    <n v="549"/>
    <x v="4"/>
    <x v="188"/>
    <s v="Full Size LE (15&quot;&gt;, Int GPU)"/>
    <x v="0"/>
    <s v="Intel"/>
    <s v="Tiger Lake"/>
    <s v="Int"/>
    <n v="15"/>
    <s v="1920x1080"/>
    <m/>
    <s v="Standard"/>
    <n v="50522"/>
    <s v="10_50-55"/>
    <s v="5_50-60"/>
    <s v="05_50-60"/>
    <x v="2"/>
    <s v="Q1`21"/>
    <n v="27736578"/>
    <n v="373305"/>
    <m/>
    <x v="0"/>
  </r>
  <r>
    <n v="90"/>
    <x v="4"/>
    <x v="189"/>
    <s v="Full Size MS (15&quot;&gt;, Mainstream Ex. GPU)"/>
    <x v="0"/>
    <s v="Intel"/>
    <s v="Ice Lake"/>
    <s v="Int/MX330"/>
    <n v="17"/>
    <s v="1920x1080"/>
    <m/>
    <s v="Standard"/>
    <n v="58676"/>
    <s v="11_55-60"/>
    <s v="5_50-60"/>
    <s v="05_50-60"/>
    <x v="2"/>
    <s v="Q1`21"/>
    <n v="5280840"/>
    <n v="71075"/>
    <m/>
    <x v="0"/>
  </r>
  <r>
    <n v="482"/>
    <x v="4"/>
    <x v="190"/>
    <s v="Full Size MS (15&quot;&gt;, Mainstream Ex. GPU)"/>
    <x v="0"/>
    <s v="Intel"/>
    <s v="Tiger Lake"/>
    <s v="Int/MX350"/>
    <n v="17"/>
    <s v="1920x1080"/>
    <m/>
    <s v="Standard"/>
    <n v="49618"/>
    <s v="9_45-50"/>
    <s v="4_40-50"/>
    <s v="04_40-50"/>
    <x v="2"/>
    <s v="Q1`21"/>
    <n v="23915876"/>
    <n v="321883"/>
    <m/>
    <x v="0"/>
  </r>
  <r>
    <n v="2"/>
    <x v="4"/>
    <x v="565"/>
    <s v="Full Size LE (15&quot;&gt;, Int GPU)"/>
    <x v="0"/>
    <s v="AMD"/>
    <s v="Picasso"/>
    <s v="Int"/>
    <n v="17"/>
    <s v="1600x900"/>
    <m/>
    <s v="Standard"/>
    <n v="59990"/>
    <s v="11_55-60"/>
    <s v="5_50-60"/>
    <s v="05_50-60"/>
    <x v="2"/>
    <s v="Q1`21"/>
    <n v="119980"/>
    <n v="1615"/>
    <m/>
    <x v="0"/>
  </r>
  <r>
    <n v="71"/>
    <x v="4"/>
    <x v="191"/>
    <s v="Full Size LE (15&quot;&gt;, Int GPU)"/>
    <x v="0"/>
    <s v="AMD"/>
    <s v="Picasso"/>
    <s v="Int"/>
    <n v="17"/>
    <s v="1600x900/1920x1080"/>
    <m/>
    <s v="Standard"/>
    <n v="49845"/>
    <s v="9_45-50"/>
    <s v="4_40-50"/>
    <s v="04_40-50"/>
    <x v="2"/>
    <s v="Q1`21"/>
    <n v="3538995"/>
    <n v="47631"/>
    <m/>
    <x v="0"/>
  </r>
  <r>
    <n v="271"/>
    <x v="4"/>
    <x v="566"/>
    <s v="Full Size LE (15&quot;&gt;, Int GPU)"/>
    <x v="0"/>
    <s v="AMD"/>
    <s v="Renior"/>
    <s v="Int"/>
    <n v="17"/>
    <s v="1920x1080"/>
    <m/>
    <s v="Standard"/>
    <n v="63142"/>
    <s v="12_60-65"/>
    <s v="6_60-70"/>
    <s v="06_60-70"/>
    <x v="2"/>
    <s v="Q1`21"/>
    <n v="17111482"/>
    <n v="230303"/>
    <m/>
    <x v="0"/>
  </r>
  <r>
    <n v="2"/>
    <x v="4"/>
    <x v="192"/>
    <s v="Full Size GM (15&quot;&gt; Gamer GPU)"/>
    <x v="0"/>
    <s v="Intel"/>
    <s v="Comet Lake-H"/>
    <s v="RTX2060/RTX2070"/>
    <n v="15"/>
    <s v="1920x1080"/>
    <m/>
    <s v="Standard"/>
    <n v="164676"/>
    <s v="32_160-165"/>
    <s v="16_160-170"/>
    <s v="08_80&gt;"/>
    <x v="2"/>
    <s v="Q1`21"/>
    <n v="329352"/>
    <n v="4433"/>
    <m/>
    <x v="0"/>
  </r>
  <r>
    <n v="107"/>
    <x v="4"/>
    <x v="193"/>
    <s v="Full Size GM (15&quot;&gt; Gamer GPU)"/>
    <x v="0"/>
    <s v="Intel"/>
    <s v="Comet Lake-H"/>
    <s v="GTX1660"/>
    <n v="15"/>
    <s v="1920x1080"/>
    <m/>
    <s v="Standard"/>
    <n v="109255"/>
    <s v="21_105-110"/>
    <s v="10_100-110"/>
    <s v="08_80&gt;"/>
    <x v="2"/>
    <s v="Q1`21"/>
    <n v="11690285"/>
    <n v="157339"/>
    <m/>
    <x v="0"/>
  </r>
  <r>
    <n v="312"/>
    <x v="4"/>
    <x v="194"/>
    <s v="Full Size GM (15&quot;&gt; Gamer GPU)"/>
    <x v="0"/>
    <s v="AMD"/>
    <s v="Renior"/>
    <s v="GTX1660"/>
    <n v="15"/>
    <s v="1920x1080"/>
    <m/>
    <s v="Standard"/>
    <n v="91291"/>
    <s v="18_90-95"/>
    <s v="9_90-100"/>
    <s v="08_80&gt;"/>
    <x v="2"/>
    <s v="Q1`21"/>
    <n v="28482792"/>
    <n v="383348"/>
    <m/>
    <x v="0"/>
  </r>
  <r>
    <n v="86"/>
    <x v="4"/>
    <x v="195"/>
    <s v="Full Size GM (15&quot;&gt; Gamer GPU)"/>
    <x v="0"/>
    <s v="Intel"/>
    <s v="Comet Lake-H"/>
    <s v="RTX2070/RTX2080"/>
    <n v="17"/>
    <s v="1920x1080"/>
    <m/>
    <s v="Standard"/>
    <n v="139447"/>
    <s v="27_135-140"/>
    <s v="13_130-140"/>
    <s v="08_80&gt;"/>
    <x v="2"/>
    <s v="Q1`21"/>
    <n v="11992442"/>
    <n v="161406"/>
    <m/>
    <x v="0"/>
  </r>
  <r>
    <n v="2"/>
    <x v="4"/>
    <x v="567"/>
    <s v="Light (13&quot;-14&quot;)"/>
    <x v="0"/>
    <s v="Intel"/>
    <s v="Ice Lake"/>
    <s v="Int"/>
    <n v="13"/>
    <s v="1920x1080"/>
    <m/>
    <s v="Standard"/>
    <n v="50040"/>
    <s v="10_50-55"/>
    <s v="5_50-60"/>
    <s v="05_50-60"/>
    <x v="2"/>
    <s v="Q1`21"/>
    <n v="100080"/>
    <n v="1347"/>
    <m/>
    <x v="0"/>
  </r>
  <r>
    <n v="128"/>
    <x v="4"/>
    <x v="196"/>
    <s v="Light (13&quot;-14&quot;)"/>
    <x v="0"/>
    <s v="Intel"/>
    <s v="Tiger Lake"/>
    <s v="Int"/>
    <n v="13"/>
    <s v="1920x1080"/>
    <m/>
    <s v="Standard"/>
    <n v="56051"/>
    <s v="11_55-60"/>
    <s v="5_50-60"/>
    <s v="05_50-60"/>
    <x v="2"/>
    <s v="Q1`21"/>
    <n v="7174528"/>
    <n v="96562"/>
    <m/>
    <x v="0"/>
  </r>
  <r>
    <n v="649"/>
    <x v="4"/>
    <x v="460"/>
    <s v="Light (13&quot;-14&quot;)"/>
    <x v="0"/>
    <s v="Intel"/>
    <s v="Tiger Lake"/>
    <s v="Int"/>
    <n v="14"/>
    <s v="1920x1080"/>
    <m/>
    <s v="Standard"/>
    <n v="55046"/>
    <s v="11_55-60"/>
    <s v="5_50-60"/>
    <s v="05_50-60"/>
    <x v="2"/>
    <s v="Q1`21"/>
    <n v="35724854"/>
    <n v="480819"/>
    <m/>
    <x v="0"/>
  </r>
  <r>
    <n v="11"/>
    <x v="4"/>
    <x v="461"/>
    <s v="Full Size GM (15&quot;&gt; Gamer GPU)"/>
    <x v="0"/>
    <s v="Intel"/>
    <s v="Coffee Lake"/>
    <s v="GTX1660"/>
    <n v="15"/>
    <s v="1920x1080"/>
    <m/>
    <s v="Standard"/>
    <n v="61768"/>
    <s v="12_60-65"/>
    <s v="6_60-70"/>
    <s v="06_60-70"/>
    <x v="2"/>
    <s v="Q1`21"/>
    <n v="679448"/>
    <n v="9145"/>
    <m/>
    <x v="0"/>
  </r>
  <r>
    <n v="692"/>
    <x v="4"/>
    <x v="197"/>
    <s v="Full Size GM (15&quot;&gt; Gamer GPU)"/>
    <x v="0"/>
    <s v="Intel"/>
    <s v="Comet Lake-H"/>
    <s v="GTX1650/GTX1660"/>
    <n v="15"/>
    <s v="1920x1080"/>
    <m/>
    <s v="Standard"/>
    <n v="81203"/>
    <s v="16_80-85"/>
    <s v="8_80-90"/>
    <s v="08_80&gt;"/>
    <x v="2"/>
    <s v="Q1`21"/>
    <n v="56192476"/>
    <n v="756292"/>
    <m/>
    <x v="0"/>
  </r>
  <r>
    <n v="342"/>
    <x v="4"/>
    <x v="198"/>
    <s v="Full Size GM (15&quot;&gt; Gamer GPU)"/>
    <x v="0"/>
    <s v="AMD"/>
    <s v="Renior"/>
    <s v="GTX1650"/>
    <n v="15"/>
    <s v="1920x1080"/>
    <m/>
    <s v="Standard"/>
    <n v="73469"/>
    <s v="14_70-75"/>
    <s v="7_70-80"/>
    <s v="07_70-80"/>
    <x v="2"/>
    <s v="Q1`21"/>
    <n v="25126398"/>
    <n v="338175"/>
    <m/>
    <x v="0"/>
  </r>
  <r>
    <n v="349"/>
    <x v="4"/>
    <x v="199"/>
    <s v="Full Size MS (15&quot;&gt;, Mainstream Ex. GPU)"/>
    <x v="0"/>
    <s v="Intel"/>
    <s v="Tiger Lake"/>
    <s v="MX450"/>
    <n v="15"/>
    <s v="1920x1080"/>
    <m/>
    <s v="Standard"/>
    <n v="69713"/>
    <s v="13_65-70"/>
    <s v="6_60-70"/>
    <s v="06_60-70"/>
    <x v="2"/>
    <s v="Q1`21"/>
    <n v="24329837"/>
    <n v="327454"/>
    <m/>
    <x v="0"/>
  </r>
  <r>
    <n v="421"/>
    <x v="4"/>
    <x v="200"/>
    <s v="Full Size LE (15&quot;&gt;, Int GPU)"/>
    <x v="0"/>
    <s v="AMD"/>
    <s v="Renior"/>
    <s v="Int"/>
    <n v="15"/>
    <s v="1920x1080"/>
    <m/>
    <s v="Standard"/>
    <n v="55714"/>
    <s v="11_55-60"/>
    <s v="5_50-60"/>
    <s v="05_50-60"/>
    <x v="2"/>
    <s v="Q1`21"/>
    <n v="23455594"/>
    <n v="315688"/>
    <m/>
    <x v="0"/>
  </r>
  <r>
    <n v="439"/>
    <x v="4"/>
    <x v="201"/>
    <s v="Full Size GM (15&quot;&gt; Gamer GPU)"/>
    <x v="0"/>
    <s v="Intel"/>
    <s v="Comet Lake-H"/>
    <s v="GTX1650/GTX1660/RTX2060"/>
    <n v="16"/>
    <s v="1920x1080"/>
    <m/>
    <s v="Standard"/>
    <n v="90462"/>
    <s v="18_90-95"/>
    <s v="9_90-100"/>
    <s v="08_80&gt;"/>
    <x v="2"/>
    <s v="Q1`21"/>
    <n v="39712818"/>
    <n v="534493"/>
    <m/>
    <x v="0"/>
  </r>
  <r>
    <n v="289"/>
    <x v="4"/>
    <x v="202"/>
    <s v="Full Size GM (15&quot;&gt; Gamer GPU)"/>
    <x v="0"/>
    <s v="Intel"/>
    <s v="Comet Lake-H"/>
    <s v="GTX1650/GTX1660"/>
    <n v="17"/>
    <s v="1920x1080"/>
    <m/>
    <s v="Standard"/>
    <n v="81681"/>
    <s v="16_80-85"/>
    <s v="8_80-90"/>
    <s v="08_80&gt;"/>
    <x v="2"/>
    <s v="Q1`21"/>
    <n v="23605809"/>
    <n v="317709"/>
    <m/>
    <x v="0"/>
  </r>
  <r>
    <n v="349"/>
    <x v="4"/>
    <x v="203"/>
    <s v="Light (13&quot;-14&quot;)"/>
    <x v="0"/>
    <s v="Intel"/>
    <s v="Tiger Lake"/>
    <s v="Int"/>
    <n v="14"/>
    <s v="1920x1080"/>
    <s v="Touch"/>
    <s v="Standard"/>
    <n v="48195"/>
    <s v="9_45-50"/>
    <s v="4_40-50"/>
    <s v="04_40-50"/>
    <x v="2"/>
    <s v="Q1`21"/>
    <n v="16820055"/>
    <n v="226380"/>
    <m/>
    <x v="0"/>
  </r>
  <r>
    <n v="763"/>
    <x v="4"/>
    <x v="205"/>
    <s v="Light (13&quot;-14&quot;)"/>
    <x v="1"/>
    <s v="Intel"/>
    <s v="Comet Lake"/>
    <s v="Int"/>
    <n v="13"/>
    <s v="1920x1080"/>
    <m/>
    <s v="Standard"/>
    <n v="62048"/>
    <s v="12_60-65"/>
    <s v="6_60-70"/>
    <s v="06_60-70"/>
    <x v="2"/>
    <s v="Q1`21"/>
    <n v="47342624"/>
    <n v="637182"/>
    <m/>
    <x v="0"/>
  </r>
  <r>
    <n v="8"/>
    <x v="4"/>
    <x v="206"/>
    <s v="Light (13&quot;-14&quot;)"/>
    <x v="1"/>
    <s v="Intel"/>
    <s v="Tiger Lake"/>
    <s v="Int"/>
    <n v="13"/>
    <s v="1920x1080"/>
    <m/>
    <s v="Standard"/>
    <n v="73290"/>
    <s v="14_70-75"/>
    <s v="7_70-80"/>
    <s v="07_70-80"/>
    <x v="2"/>
    <s v="Q1`21"/>
    <n v="586320"/>
    <n v="7891"/>
    <m/>
    <x v="0"/>
  </r>
  <r>
    <n v="3732"/>
    <x v="4"/>
    <x v="207"/>
    <s v="Light (13&quot;-14&quot;)"/>
    <x v="1"/>
    <s v="Intel"/>
    <s v="Comet Lake"/>
    <s v="Int"/>
    <n v="14"/>
    <s v="1366x768/1920x1080"/>
    <m/>
    <s v="Standard"/>
    <n v="61796"/>
    <s v="12_60-65"/>
    <s v="6_60-70"/>
    <s v="06_60-70"/>
    <x v="2"/>
    <s v="Q1`21"/>
    <n v="230622672"/>
    <n v="3103939"/>
    <m/>
    <x v="0"/>
  </r>
  <r>
    <n v="614"/>
    <x v="4"/>
    <x v="208"/>
    <s v="Light (13&quot;-14&quot;)"/>
    <x v="1"/>
    <s v="Intel"/>
    <s v="Tiger Lake"/>
    <s v="Int"/>
    <n v="14"/>
    <s v="1920x1080"/>
    <m/>
    <s v="Standard"/>
    <n v="77714"/>
    <s v="15_75-80"/>
    <s v="7_70-80"/>
    <s v="07_70-80"/>
    <x v="2"/>
    <s v="Q1`21"/>
    <n v="47716396"/>
    <n v="642213"/>
    <m/>
    <x v="0"/>
  </r>
  <r>
    <n v="393"/>
    <x v="4"/>
    <x v="209"/>
    <s v="Light (13&quot;-14&quot;)"/>
    <x v="1"/>
    <s v="AMD"/>
    <s v="Renior"/>
    <s v="Int"/>
    <n v="14"/>
    <s v="1920x1080"/>
    <m/>
    <s v="Standard"/>
    <n v="59556"/>
    <s v="11_55-60"/>
    <s v="5_50-60"/>
    <s v="05_50-60"/>
    <x v="2"/>
    <s v="Q1`21"/>
    <n v="23405508"/>
    <n v="315014"/>
    <m/>
    <x v="0"/>
  </r>
  <r>
    <n v="1185"/>
    <x v="4"/>
    <x v="210"/>
    <s v="Full Size LE (15&quot;&gt;, Int GPU)"/>
    <x v="1"/>
    <s v="Intel"/>
    <s v="Comet Lake"/>
    <s v="Int"/>
    <n v="15"/>
    <s v="1920x1080"/>
    <m/>
    <s v="Standard"/>
    <n v="70255"/>
    <s v="14_70-75"/>
    <s v="7_70-80"/>
    <s v="07_70-80"/>
    <x v="2"/>
    <s v="Q1`21"/>
    <n v="83252175"/>
    <n v="1120487"/>
    <m/>
    <x v="0"/>
  </r>
  <r>
    <n v="655"/>
    <x v="4"/>
    <x v="211"/>
    <s v="Full Size LE (15&quot;&gt;, Int GPU)"/>
    <x v="1"/>
    <s v="Intel"/>
    <s v="Tiger Lake"/>
    <s v="Int"/>
    <n v="15"/>
    <s v="1920x1080"/>
    <m/>
    <s v="Standard"/>
    <n v="73450"/>
    <s v="14_70-75"/>
    <s v="7_70-80"/>
    <s v="07_70-80"/>
    <x v="2"/>
    <s v="Q1`21"/>
    <n v="48109750"/>
    <n v="647507"/>
    <m/>
    <x v="0"/>
  </r>
  <r>
    <n v="1133"/>
    <x v="4"/>
    <x v="466"/>
    <s v="Full Size LE (15&quot;&gt;, Int GPU)"/>
    <x v="1"/>
    <s v="AMD"/>
    <s v="Renior"/>
    <s v="Int"/>
    <n v="15"/>
    <s v="1920x1080"/>
    <m/>
    <s v="Standard"/>
    <n v="60538"/>
    <s v="12_60-65"/>
    <s v="6_60-70"/>
    <s v="06_60-70"/>
    <x v="2"/>
    <s v="Q1`21"/>
    <n v="68589554"/>
    <n v="923143"/>
    <m/>
    <x v="0"/>
  </r>
  <r>
    <n v="213"/>
    <x v="4"/>
    <x v="213"/>
    <s v="Full Size MS (15&quot;&gt;, Mainstream Ex. GPU)"/>
    <x v="1"/>
    <s v="Intel"/>
    <s v="Comet Lake"/>
    <n v="530"/>
    <n v="17"/>
    <s v="1920x1080"/>
    <m/>
    <s v="Standard"/>
    <n v="69072"/>
    <s v="13_65-70"/>
    <s v="6_60-70"/>
    <s v="06_60-70"/>
    <x v="2"/>
    <s v="Q1`21"/>
    <n v="14712336"/>
    <n v="198013"/>
    <m/>
    <x v="0"/>
  </r>
  <r>
    <n v="34"/>
    <x v="4"/>
    <x v="214"/>
    <s v="Light (13&quot;-14&quot;)"/>
    <x v="1"/>
    <s v="Intel"/>
    <s v="Tiger Lake"/>
    <s v="Int"/>
    <n v="13"/>
    <s v="1920x1080"/>
    <m/>
    <s v="Standard"/>
    <n v="85850"/>
    <s v="17_85-90"/>
    <s v="8_80-90"/>
    <s v="08_80&gt;"/>
    <x v="2"/>
    <s v="Q1`21"/>
    <n v="2918900"/>
    <n v="39285"/>
    <m/>
    <x v="0"/>
  </r>
  <r>
    <n v="34"/>
    <x v="4"/>
    <x v="215"/>
    <s v="Light (13&quot;-14&quot;)"/>
    <x v="1"/>
    <s v="AMD"/>
    <s v="Renior"/>
    <s v="Int"/>
    <n v="13"/>
    <s v="1920x1080"/>
    <m/>
    <s v="Standard"/>
    <n v="81340"/>
    <s v="16_80-85"/>
    <s v="8_80-90"/>
    <s v="08_80&gt;"/>
    <x v="2"/>
    <s v="Q1`21"/>
    <n v="2765560"/>
    <n v="37222"/>
    <m/>
    <x v="0"/>
  </r>
  <r>
    <n v="32"/>
    <x v="4"/>
    <x v="216"/>
    <s v="Light (13&quot;-14&quot;)"/>
    <x v="1"/>
    <s v="Intel"/>
    <s v="Whiskey Lake"/>
    <s v="Int"/>
    <n v="14"/>
    <s v="1920x1080"/>
    <m/>
    <s v="Standard"/>
    <n v="68770"/>
    <s v="13_65-70"/>
    <s v="6_60-70"/>
    <s v="06_60-70"/>
    <x v="2"/>
    <s v="Q1`21"/>
    <n v="2200640"/>
    <n v="29618"/>
    <m/>
    <x v="0"/>
  </r>
  <r>
    <n v="194"/>
    <x v="4"/>
    <x v="217"/>
    <s v="Light (13&quot;-14&quot;)"/>
    <x v="1"/>
    <s v="Intel"/>
    <s v="Tiger Lake"/>
    <s v="Int"/>
    <n v="14"/>
    <s v="1920x1080"/>
    <m/>
    <s v="Standard"/>
    <n v="76490"/>
    <s v="15_75-80"/>
    <s v="7_70-80"/>
    <s v="07_70-80"/>
    <x v="2"/>
    <s v="Q1`21"/>
    <n v="14839060"/>
    <n v="199718"/>
    <m/>
    <x v="0"/>
  </r>
  <r>
    <n v="29"/>
    <x v="4"/>
    <x v="218"/>
    <s v="Full Size LE (15&quot;&gt;, Int GPU)"/>
    <x v="1"/>
    <s v="Intel"/>
    <s v="Whiskey Lake"/>
    <s v="Int"/>
    <n v="15"/>
    <s v="1920x1080"/>
    <m/>
    <s v="Standard"/>
    <n v="75929"/>
    <s v="15_75-80"/>
    <s v="7_70-80"/>
    <s v="07_70-80"/>
    <x v="2"/>
    <s v="Q1`21"/>
    <n v="2201941"/>
    <n v="29636"/>
    <m/>
    <x v="0"/>
  </r>
  <r>
    <n v="177"/>
    <x v="4"/>
    <x v="219"/>
    <s v="Full Size LE (15&quot;&gt;, Int GPU)"/>
    <x v="1"/>
    <s v="Intel"/>
    <s v="Tiger Lake"/>
    <s v="Int"/>
    <n v="15"/>
    <s v="1920x1080"/>
    <m/>
    <s v="Standard"/>
    <n v="84118"/>
    <s v="16_80-85"/>
    <s v="8_80-90"/>
    <s v="08_80&gt;"/>
    <x v="2"/>
    <s v="Q1`21"/>
    <n v="14888886"/>
    <n v="200389"/>
    <m/>
    <x v="0"/>
  </r>
  <r>
    <n v="41"/>
    <x v="4"/>
    <x v="467"/>
    <s v="Light (13&quot;-14&quot;)"/>
    <x v="1"/>
    <s v="AMD"/>
    <s v="Renior"/>
    <s v="Int"/>
    <n v="13"/>
    <s v="1920x1080"/>
    <s v="Touch"/>
    <s v="Standard"/>
    <n v="71642"/>
    <s v="14_70-75"/>
    <s v="7_70-80"/>
    <s v="07_70-80"/>
    <x v="2"/>
    <s v="Q1`21"/>
    <n v="2937322"/>
    <n v="39533"/>
    <m/>
    <x v="0"/>
  </r>
  <r>
    <n v="8"/>
    <x v="4"/>
    <x v="468"/>
    <s v="Light (13&quot;-14&quot;)"/>
    <x v="0"/>
    <s v="Intel"/>
    <s v="Comet Lake"/>
    <s v="Int"/>
    <n v="13"/>
    <s v="1920x1080"/>
    <s v="Touch"/>
    <s v="Standard"/>
    <n v="100284"/>
    <s v="20_100-105"/>
    <s v="10_100-110"/>
    <s v="08_80&gt;"/>
    <x v="2"/>
    <s v="Q1`21"/>
    <n v="802272"/>
    <n v="10798"/>
    <m/>
    <x v="0"/>
  </r>
  <r>
    <n v="128"/>
    <x v="4"/>
    <x v="220"/>
    <s v="Light (13&quot;-14&quot;)"/>
    <x v="0"/>
    <s v="Intel"/>
    <s v="Tiger Lake"/>
    <s v="Int"/>
    <n v="13"/>
    <s v="1920x1080"/>
    <s v="Touch"/>
    <s v="Standard"/>
    <n v="125742"/>
    <s v="25_125-130"/>
    <s v="12_120-130"/>
    <s v="08_80&gt;"/>
    <x v="2"/>
    <s v="Q1`21"/>
    <n v="16094976"/>
    <n v="216621"/>
    <m/>
    <x v="0"/>
  </r>
  <r>
    <n v="23"/>
    <x v="4"/>
    <x v="469"/>
    <s v="Full Size GM (15&quot;&gt; Gamer GPU)"/>
    <x v="0"/>
    <s v="Intel"/>
    <s v="Comet Lake"/>
    <s v="MX350/GTX1650"/>
    <n v="15"/>
    <s v="3840x2160"/>
    <s v="Touch"/>
    <s v="Standard"/>
    <n v="164627"/>
    <s v="32_160-165"/>
    <s v="16_160-170"/>
    <s v="08_80&gt;"/>
    <x v="2"/>
    <s v="Q1`21"/>
    <n v="3786421"/>
    <n v="50961"/>
    <m/>
    <x v="0"/>
  </r>
  <r>
    <n v="11"/>
    <x v="4"/>
    <x v="470"/>
    <s v="Full Size LE (15&quot;&gt;, Int GPU)"/>
    <x v="0"/>
    <s v="Intel"/>
    <s v="Tiger Lake"/>
    <s v="Int"/>
    <n v="15"/>
    <s v="3840x2160"/>
    <s v="Touch"/>
    <s v="Standard"/>
    <n v="141560"/>
    <s v="28_140-145"/>
    <s v="14_140-150"/>
    <s v="08_80&gt;"/>
    <x v="2"/>
    <s v="Q1`21"/>
    <n v="1557160"/>
    <n v="20958"/>
    <m/>
    <x v="0"/>
  </r>
  <r>
    <n v="1"/>
    <x v="4"/>
    <x v="221"/>
    <s v="Prof. Workstation (Prof. GPU)"/>
    <x v="1"/>
    <s v="Intel"/>
    <s v="Whiskey Lake"/>
    <s v="Pro WX3200"/>
    <n v="14"/>
    <s v="1920x1080"/>
    <m/>
    <s v="Standard"/>
    <n v="71150"/>
    <s v="14_70-75"/>
    <s v="7_70-80"/>
    <s v="07_70-80"/>
    <x v="2"/>
    <s v="Q1`21"/>
    <n v="71150"/>
    <n v="958"/>
    <m/>
    <x v="0"/>
  </r>
  <r>
    <n v="19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2"/>
    <s v="Q1`21"/>
    <n v="4002483"/>
    <n v="53869"/>
    <m/>
    <x v="0"/>
  </r>
  <r>
    <n v="1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2"/>
    <s v="Q1`21"/>
    <n v="225695"/>
    <n v="3038"/>
    <m/>
    <x v="0"/>
  </r>
  <r>
    <n v="140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2"/>
    <s v="Q1`21"/>
    <n v="17834600"/>
    <n v="240035"/>
    <m/>
    <x v="0"/>
  </r>
  <r>
    <n v="1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2"/>
    <s v="Q1`21"/>
    <n v="178990"/>
    <n v="2409"/>
    <m/>
    <x v="0"/>
  </r>
  <r>
    <n v="15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2"/>
    <s v="Q1`21"/>
    <n v="3106695"/>
    <n v="41813"/>
    <m/>
    <x v="0"/>
  </r>
  <r>
    <n v="5"/>
    <x v="4"/>
    <x v="226"/>
    <s v="Prof. Workstation (Prof. GPU)"/>
    <x v="1"/>
    <s v="Intel"/>
    <s v="Coffee Lake"/>
    <s v="Quadro P600"/>
    <n v="15"/>
    <s v="1920x1080"/>
    <m/>
    <s v="Standard"/>
    <n v="109990"/>
    <s v="21_105-110"/>
    <s v="10_100-110"/>
    <s v="08_80&gt;"/>
    <x v="2"/>
    <s v="Q1`21"/>
    <n v="549950"/>
    <n v="7402"/>
    <m/>
    <x v="0"/>
  </r>
  <r>
    <n v="6"/>
    <x v="4"/>
    <x v="227"/>
    <s v="Prof. Workstation (Prof. GPU)"/>
    <x v="1"/>
    <s v="Intel"/>
    <s v="Coffee Lake"/>
    <s v="RTX3000"/>
    <n v="17"/>
    <s v="1920x1080"/>
    <m/>
    <s v="Standard"/>
    <n v="219813"/>
    <s v="43_215-220"/>
    <s v="21_210-220"/>
    <s v="08_80&gt;"/>
    <x v="2"/>
    <s v="Q1`21"/>
    <n v="1318878"/>
    <n v="17751"/>
    <m/>
    <x v="0"/>
  </r>
  <r>
    <n v="8"/>
    <x v="4"/>
    <x v="228"/>
    <s v="Prof. Workstation (Prof. GPU)"/>
    <x v="1"/>
    <s v="Intel"/>
    <s v="Comet Lake-H"/>
    <s v="Int/Quadro P520"/>
    <n v="14"/>
    <s v="1920x1080"/>
    <m/>
    <s v="Standard"/>
    <n v="114090"/>
    <s v="22_110-115"/>
    <s v="11_110-120"/>
    <s v="08_80&gt;"/>
    <x v="2"/>
    <s v="Q1`21"/>
    <n v="912720"/>
    <n v="12284"/>
    <m/>
    <x v="0"/>
  </r>
  <r>
    <n v="18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2"/>
    <s v="Q1`21"/>
    <n v="2504700"/>
    <n v="33711"/>
    <m/>
    <x v="0"/>
  </r>
  <r>
    <n v="19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2"/>
    <s v="Q1`21"/>
    <n v="4369810"/>
    <n v="58813"/>
    <m/>
    <x v="0"/>
  </r>
  <r>
    <n v="11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2"/>
    <s v="Q1`21"/>
    <n v="2513896"/>
    <n v="33834"/>
    <m/>
    <x v="0"/>
  </r>
  <r>
    <n v="49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2"/>
    <s v="Q1`21"/>
    <n v="9805145"/>
    <n v="131967"/>
    <m/>
    <x v="0"/>
  </r>
  <r>
    <n v="644"/>
    <x v="5"/>
    <x v="475"/>
    <s v="Light (13&quot;-14&quot;)"/>
    <x v="0"/>
    <s v="AMD"/>
    <s v="Picasso"/>
    <s v="Int"/>
    <n v="14"/>
    <s v="1920x1080"/>
    <m/>
    <s v="Standard"/>
    <n v="39590"/>
    <s v="7_35-40"/>
    <s v="3_30-40"/>
    <s v="03_30-40"/>
    <x v="2"/>
    <s v="Q1`21"/>
    <n v="25495960"/>
    <n v="343149"/>
    <m/>
    <x v="0"/>
  </r>
  <r>
    <n v="4811"/>
    <x v="5"/>
    <x v="233"/>
    <s v="Full Size LE (15&quot;&gt;, Int GPU)"/>
    <x v="0"/>
    <s v="AMD"/>
    <s v="Renior"/>
    <s v="Int"/>
    <n v="15"/>
    <s v="1920x1080"/>
    <m/>
    <s v="Standard"/>
    <n v="46896"/>
    <s v="9_45-50"/>
    <s v="4_40-50"/>
    <s v="04_40-50"/>
    <x v="2"/>
    <s v="Q1`21"/>
    <n v="225616656"/>
    <n v="3036563"/>
    <m/>
    <x v="0"/>
  </r>
  <r>
    <n v="952"/>
    <x v="5"/>
    <x v="476"/>
    <s v="Full Size LE (15&quot;&gt;, Int GPU)"/>
    <x v="0"/>
    <s v="Intel"/>
    <s v="Gemini Lake"/>
    <s v="Int"/>
    <n v="15"/>
    <s v="1920x1080"/>
    <m/>
    <s v="Budget"/>
    <n v="33625"/>
    <s v="6_30-35"/>
    <s v="3_30-40"/>
    <s v="03_30-40"/>
    <x v="2"/>
    <s v="Q1`21"/>
    <n v="32011000"/>
    <n v="430834"/>
    <m/>
    <x v="0"/>
  </r>
  <r>
    <n v="964"/>
    <x v="5"/>
    <x v="234"/>
    <s v="Full Size LE (15&quot;&gt;, Int GPU)"/>
    <x v="0"/>
    <s v="Intel"/>
    <s v="Ice Lake"/>
    <s v="Int"/>
    <n v="15"/>
    <s v="1920x1080"/>
    <m/>
    <s v="Standard"/>
    <n v="47543"/>
    <s v="9_45-50"/>
    <s v="4_40-50"/>
    <s v="04_40-50"/>
    <x v="2"/>
    <s v="Q1`21"/>
    <n v="45831452"/>
    <n v="616843"/>
    <m/>
    <x v="0"/>
  </r>
  <r>
    <n v="2"/>
    <x v="5"/>
    <x v="568"/>
    <s v="Full Size MS (15&quot;&gt;, Mainstream Ex. GPU)"/>
    <x v="0"/>
    <s v="AMD"/>
    <s v="Bristol Ridge"/>
    <n v="520"/>
    <n v="15"/>
    <s v="1920x1080"/>
    <m/>
    <s v="Standard"/>
    <n v="25545"/>
    <s v="5_25-30"/>
    <s v="2_20-30"/>
    <s v="02_20-30"/>
    <x v="2"/>
    <s v="Q1`21"/>
    <n v="51090"/>
    <n v="688"/>
    <m/>
    <x v="0"/>
  </r>
  <r>
    <n v="2"/>
    <x v="5"/>
    <x v="569"/>
    <s v="Full Size MS (15&quot;&gt;, Mainstream Ex. GPU)"/>
    <x v="0"/>
    <s v="Intel"/>
    <s v="Kaby Lake"/>
    <s v="530/MX110"/>
    <n v="15"/>
    <s v="1920x1080"/>
    <m/>
    <s v="Standard"/>
    <n v="38990"/>
    <s v="7_35-40"/>
    <s v="3_30-40"/>
    <s v="03_30-40"/>
    <x v="2"/>
    <s v="Q1`21"/>
    <n v="77980"/>
    <n v="1050"/>
    <m/>
    <x v="0"/>
  </r>
  <r>
    <n v="5"/>
    <x v="5"/>
    <x v="238"/>
    <s v="Full Size MS (15&quot;&gt;, Mainstream Ex. GPU)"/>
    <x v="0"/>
    <s v="Intel"/>
    <s v="Kaby Lake Refresh"/>
    <s v="MX150"/>
    <n v="17"/>
    <s v="1920x1080"/>
    <m/>
    <s v="Standard"/>
    <n v="43196"/>
    <s v="8_40-45"/>
    <s v="4_40-50"/>
    <s v="04_40-50"/>
    <x v="2"/>
    <s v="Q1`21"/>
    <n v="215980"/>
    <n v="2907"/>
    <m/>
    <x v="0"/>
  </r>
  <r>
    <n v="2"/>
    <x v="5"/>
    <x v="478"/>
    <s v="Light (13&quot;-14&quot;)"/>
    <x v="0"/>
    <s v="Intel"/>
    <s v="Kaby Lake Refresh"/>
    <s v="Int"/>
    <n v="14"/>
    <s v="1920x1080"/>
    <m/>
    <s v="Standard"/>
    <n v="47801"/>
    <s v="9_45-50"/>
    <s v="4_40-50"/>
    <s v="04_40-50"/>
    <x v="2"/>
    <s v="Q1`21"/>
    <n v="95602"/>
    <n v="1287"/>
    <m/>
    <x v="0"/>
  </r>
  <r>
    <n v="20"/>
    <x v="5"/>
    <x v="240"/>
    <s v="Light (13&quot;-14&quot;)"/>
    <x v="0"/>
    <s v="AMD"/>
    <s v="Renior"/>
    <s v="Int"/>
    <n v="14"/>
    <s v="1920x1080"/>
    <m/>
    <s v="Standard"/>
    <n v="58181"/>
    <s v="11_55-60"/>
    <s v="5_50-60"/>
    <s v="05_50-60"/>
    <x v="2"/>
    <s v="Q1`21"/>
    <n v="1163620"/>
    <n v="15661"/>
    <m/>
    <x v="0"/>
  </r>
  <r>
    <n v="24"/>
    <x v="5"/>
    <x v="241"/>
    <s v="Light (13&quot;-14&quot;)"/>
    <x v="0"/>
    <s v="Intel"/>
    <s v="Ice Lake"/>
    <s v="Int"/>
    <n v="14"/>
    <s v="1920x1080"/>
    <m/>
    <s v="Standard"/>
    <n v="53722"/>
    <s v="10_50-55"/>
    <s v="5_50-60"/>
    <s v="05_50-60"/>
    <x v="2"/>
    <s v="Q1`21"/>
    <n v="1289328"/>
    <n v="17353"/>
    <m/>
    <x v="0"/>
  </r>
  <r>
    <n v="2"/>
    <x v="5"/>
    <x v="242"/>
    <s v="Light (13&quot;-14&quot;)"/>
    <x v="0"/>
    <s v="Intel"/>
    <s v="Tiger Lake"/>
    <s v="Int"/>
    <n v="14"/>
    <s v="1920x1080"/>
    <m/>
    <s v="Standard"/>
    <n v="64890"/>
    <s v="12_60-65"/>
    <s v="6_60-70"/>
    <s v="06_60-70"/>
    <x v="2"/>
    <s v="Q1`21"/>
    <n v="129780"/>
    <n v="1747"/>
    <m/>
    <x v="0"/>
  </r>
  <r>
    <n v="629"/>
    <x v="5"/>
    <x v="243"/>
    <s v="Full Size LE (15&quot;&gt;, Int GPU)"/>
    <x v="0"/>
    <s v="AMD"/>
    <s v="Renior"/>
    <s v="Int"/>
    <n v="15"/>
    <s v="1920x1080"/>
    <m/>
    <s v="Standard"/>
    <n v="57917"/>
    <s v="11_55-60"/>
    <s v="5_50-60"/>
    <s v="05_50-60"/>
    <x v="2"/>
    <s v="Q1`21"/>
    <n v="36429793"/>
    <n v="490307"/>
    <m/>
    <x v="0"/>
  </r>
  <r>
    <n v="42"/>
    <x v="5"/>
    <x v="244"/>
    <s v="Full Size LE (15&quot;&gt;, Int GPU)"/>
    <x v="0"/>
    <s v="Intel"/>
    <s v="Ice Lake"/>
    <s v="Int"/>
    <n v="15"/>
    <s v="1920x1080"/>
    <m/>
    <s v="Standard"/>
    <n v="58720"/>
    <s v="11_55-60"/>
    <s v="5_50-60"/>
    <s v="05_50-60"/>
    <x v="2"/>
    <s v="Q1`21"/>
    <n v="2466240"/>
    <n v="33193"/>
    <m/>
    <x v="0"/>
  </r>
  <r>
    <n v="11"/>
    <x v="5"/>
    <x v="245"/>
    <s v="Full Size LE (15&quot;&gt;, Int GPU)"/>
    <x v="0"/>
    <s v="Intel"/>
    <s v="Tiger Lake"/>
    <s v="Int"/>
    <n v="15"/>
    <s v="1920x1080"/>
    <m/>
    <s v="Standard"/>
    <n v="63243"/>
    <s v="12_60-65"/>
    <s v="6_60-70"/>
    <s v="06_60-70"/>
    <x v="2"/>
    <s v="Q1`21"/>
    <n v="695673"/>
    <n v="9363"/>
    <m/>
    <x v="0"/>
  </r>
  <r>
    <n v="2"/>
    <x v="5"/>
    <x v="247"/>
    <s v="Light (13&quot;-14&quot;)"/>
    <x v="0"/>
    <s v="Intel"/>
    <s v="Comet Lake"/>
    <s v="Int"/>
    <n v="14"/>
    <s v="1920x1080"/>
    <s v="Touch"/>
    <s v="Standard"/>
    <n v="47990"/>
    <s v="9_45-50"/>
    <s v="4_40-50"/>
    <s v="04_40-50"/>
    <x v="2"/>
    <s v="Q1`21"/>
    <n v="95980"/>
    <n v="1292"/>
    <m/>
    <x v="0"/>
  </r>
  <r>
    <n v="5"/>
    <x v="5"/>
    <x v="479"/>
    <s v="Full Size GM (15&quot;&gt; Gamer GPU)"/>
    <x v="0"/>
    <s v="Intel"/>
    <s v="Comet Lake-H"/>
    <s v="GTX1650"/>
    <n v="15"/>
    <s v="1920x1080"/>
    <m/>
    <s v="Standard"/>
    <n v="106642"/>
    <s v="21_105-110"/>
    <s v="10_100-110"/>
    <s v="08_80&gt;"/>
    <x v="2"/>
    <s v="Q1`21"/>
    <n v="533210"/>
    <n v="7176"/>
    <m/>
    <x v="0"/>
  </r>
  <r>
    <n v="6"/>
    <x v="5"/>
    <x v="480"/>
    <s v="Mini (&lt;12&quot;)"/>
    <x v="0"/>
    <s v="AMD"/>
    <s v="Picasso"/>
    <s v="Int"/>
    <n v="11"/>
    <s v="1366x768"/>
    <s v="Touch"/>
    <s v="Standard"/>
    <n v="31990"/>
    <s v="6_30-35"/>
    <s v="3_30-40"/>
    <s v="03_30-40"/>
    <x v="2"/>
    <s v="Q1`21"/>
    <n v="191940"/>
    <n v="2583"/>
    <m/>
    <x v="0"/>
  </r>
  <r>
    <n v="2055"/>
    <x v="5"/>
    <x v="249"/>
    <s v="Full Size GM (15&quot;&gt; Gamer GPU)"/>
    <x v="0"/>
    <s v="AMD"/>
    <s v="Renior"/>
    <s v="GTX1650"/>
    <n v="15"/>
    <s v="1920x1080"/>
    <m/>
    <s v="Standard"/>
    <n v="73461"/>
    <s v="14_70-75"/>
    <s v="7_70-80"/>
    <s v="07_70-80"/>
    <x v="2"/>
    <s v="Q1`21"/>
    <n v="150962355"/>
    <n v="2031795"/>
    <m/>
    <x v="0"/>
  </r>
  <r>
    <n v="3117"/>
    <x v="5"/>
    <x v="250"/>
    <s v="Full Size GM (15&quot;&gt; Gamer GPU)"/>
    <x v="0"/>
    <s v="Intel"/>
    <s v="Comet Lake-H"/>
    <s v="GTX1650"/>
    <n v="15"/>
    <s v="1920x1080"/>
    <m/>
    <s v="Standard"/>
    <n v="79066"/>
    <s v="15_75-80"/>
    <s v="7_70-80"/>
    <s v="07_70-80"/>
    <x v="2"/>
    <s v="Q1`21"/>
    <n v="246448722"/>
    <n v="3316941"/>
    <m/>
    <x v="0"/>
  </r>
  <r>
    <n v="1013"/>
    <x v="5"/>
    <x v="251"/>
    <s v="Full Size LE (15&quot;&gt;, Int GPU)"/>
    <x v="0"/>
    <s v="Intel"/>
    <s v="Comet Lake"/>
    <s v="Int"/>
    <n v="15"/>
    <s v="1920x1080"/>
    <m/>
    <s v="Standard"/>
    <n v="37324"/>
    <s v="7_35-40"/>
    <s v="3_30-40"/>
    <s v="03_30-40"/>
    <x v="2"/>
    <s v="Q1`21"/>
    <n v="37809212"/>
    <n v="508872"/>
    <m/>
    <x v="0"/>
  </r>
  <r>
    <n v="2293"/>
    <x v="5"/>
    <x v="252"/>
    <s v="Full Size LE (15&quot;&gt;, Int GPU)"/>
    <x v="0"/>
    <s v="AMD"/>
    <s v="Picasso"/>
    <s v="Int"/>
    <n v="15"/>
    <s v="1920x1080"/>
    <m/>
    <s v="Standard"/>
    <n v="42550"/>
    <s v="8_40-45"/>
    <s v="4_40-50"/>
    <s v="04_40-50"/>
    <x v="2"/>
    <s v="Q1`21"/>
    <n v="97567150"/>
    <n v="1313151"/>
    <m/>
    <x v="0"/>
  </r>
  <r>
    <n v="246"/>
    <x v="5"/>
    <x v="254"/>
    <s v="Full Size LE (15&quot;&gt;, Int GPU)"/>
    <x v="0"/>
    <s v="Intel"/>
    <s v="Whiskey Lake"/>
    <s v="Int"/>
    <n v="15"/>
    <s v="1920x1080"/>
    <m/>
    <s v="Standard"/>
    <n v="43647"/>
    <s v="8_40-45"/>
    <s v="4_40-50"/>
    <s v="04_40-50"/>
    <x v="2"/>
    <s v="Q1`21"/>
    <n v="10737162"/>
    <n v="144511"/>
    <m/>
    <x v="0"/>
  </r>
  <r>
    <n v="14"/>
    <x v="5"/>
    <x v="255"/>
    <s v="Full Size LE (15&quot;&gt;, Int GPU)"/>
    <x v="0"/>
    <s v="AMD"/>
    <s v="Picasso"/>
    <s v="Int"/>
    <n v="17"/>
    <s v="1920x1080"/>
    <m/>
    <s v="Standard"/>
    <n v="55090"/>
    <s v="11_55-60"/>
    <s v="5_50-60"/>
    <s v="05_50-60"/>
    <x v="2"/>
    <s v="Q1`21"/>
    <n v="771260"/>
    <n v="10380"/>
    <m/>
    <x v="0"/>
  </r>
  <r>
    <n v="2"/>
    <x v="5"/>
    <x v="256"/>
    <s v="Full Size GM (15&quot;&gt; Gamer GPU)"/>
    <x v="0"/>
    <s v="Intel"/>
    <s v="Coffee Lake"/>
    <s v="GTX1050/GTX1650"/>
    <n v="17"/>
    <s v="1920x1080"/>
    <m/>
    <s v="Standard"/>
    <n v="69138"/>
    <s v="13_65-70"/>
    <s v="6_60-70"/>
    <s v="06_60-70"/>
    <x v="2"/>
    <s v="Q1`21"/>
    <n v="138276"/>
    <n v="1861"/>
    <m/>
    <x v="0"/>
  </r>
  <r>
    <n v="2934"/>
    <x v="5"/>
    <x v="481"/>
    <s v="Full Size LE (15&quot;&gt;, Int GPU)"/>
    <x v="0"/>
    <s v="AMD"/>
    <s v="Picasso"/>
    <s v="Int"/>
    <n v="15"/>
    <s v="1920x1080"/>
    <m/>
    <s v="Standard"/>
    <n v="38646"/>
    <s v="7_35-40"/>
    <s v="3_30-40"/>
    <s v="03_30-40"/>
    <x v="2"/>
    <s v="Q1`21"/>
    <n v="113387364"/>
    <n v="1526075"/>
    <m/>
    <x v="0"/>
  </r>
  <r>
    <n v="3881"/>
    <x v="5"/>
    <x v="258"/>
    <s v="Full Size LE (15&quot;&gt;, Int GPU)"/>
    <x v="0"/>
    <s v="Intel"/>
    <s v="Ice Lake"/>
    <s v="Int"/>
    <n v="15"/>
    <s v="1920x1080"/>
    <m/>
    <s v="Standard"/>
    <n v="40039"/>
    <s v="8_40-45"/>
    <s v="4_40-50"/>
    <s v="04_40-50"/>
    <x v="2"/>
    <s v="Q1`21"/>
    <n v="155391359"/>
    <n v="2091405"/>
    <m/>
    <x v="0"/>
  </r>
  <r>
    <n v="214"/>
    <x v="5"/>
    <x v="482"/>
    <s v="Light (13&quot;-14&quot;)"/>
    <x v="0"/>
    <s v="AMD"/>
    <s v="Renior"/>
    <s v="Int"/>
    <n v="13"/>
    <s v="1920x1080"/>
    <m/>
    <s v="Standard"/>
    <n v="86043"/>
    <s v="17_85-90"/>
    <s v="8_80-90"/>
    <s v="08_80&gt;"/>
    <x v="2"/>
    <s v="Q1`21"/>
    <n v="18413202"/>
    <n v="247822"/>
    <m/>
    <x v="0"/>
  </r>
  <r>
    <n v="48"/>
    <x v="5"/>
    <x v="261"/>
    <s v="Full Size GM (15&quot;&gt; Gamer GPU)"/>
    <x v="0"/>
    <s v="AMD"/>
    <s v="Renior"/>
    <s v="GTX1650/GTX1660"/>
    <n v="15"/>
    <s v="1920x1080"/>
    <m/>
    <s v="Standard"/>
    <n v="96674"/>
    <s v="19_95-100"/>
    <s v="9_90-100"/>
    <s v="08_80&gt;"/>
    <x v="2"/>
    <s v="Q1`21"/>
    <n v="4640352"/>
    <n v="62454"/>
    <m/>
    <x v="0"/>
  </r>
  <r>
    <n v="23"/>
    <x v="5"/>
    <x v="483"/>
    <s v="Full Size GM (15&quot;&gt; Gamer GPU)"/>
    <x v="0"/>
    <s v="AMD"/>
    <s v="Renior"/>
    <s v="GTX1660/RTX2060"/>
    <n v="17"/>
    <s v="1920x1080"/>
    <m/>
    <s v="Standard"/>
    <n v="95999"/>
    <s v="19_95-100"/>
    <s v="9_90-100"/>
    <s v="08_80&gt;"/>
    <x v="2"/>
    <s v="Q1`21"/>
    <n v="2207977"/>
    <n v="29717"/>
    <m/>
    <x v="0"/>
  </r>
  <r>
    <n v="636"/>
    <x v="5"/>
    <x v="262"/>
    <s v="Full Size GM (15&quot;&gt; Gamer GPU)"/>
    <x v="0"/>
    <s v="Intel"/>
    <s v="Comet Lake-H"/>
    <s v="GTX1660"/>
    <n v="17"/>
    <s v="1920x1080"/>
    <m/>
    <s v="Standard"/>
    <n v="111101"/>
    <s v="22_110-115"/>
    <s v="11_110-120"/>
    <s v="08_80&gt;"/>
    <x v="2"/>
    <s v="Q1`21"/>
    <n v="70660236"/>
    <n v="951013"/>
    <m/>
    <x v="0"/>
  </r>
  <r>
    <n v="322"/>
    <x v="5"/>
    <x v="263"/>
    <s v="Full Size GM (15&quot;&gt; Gamer GPU)"/>
    <x v="0"/>
    <s v="Intel"/>
    <s v="Comet Lake-H"/>
    <s v="GTX1650/GTX1660/RTX2060"/>
    <n v="15"/>
    <s v="1920x1080"/>
    <m/>
    <s v="Standard"/>
    <n v="102915"/>
    <s v="20_100-105"/>
    <s v="10_100-110"/>
    <s v="08_80&gt;"/>
    <x v="2"/>
    <s v="Q1`21"/>
    <n v="33138630"/>
    <n v="446011"/>
    <m/>
    <x v="0"/>
  </r>
  <r>
    <n v="124"/>
    <x v="5"/>
    <x v="264"/>
    <s v="Full Size GM (15&quot;&gt; Gamer GPU)"/>
    <x v="0"/>
    <s v="Intel"/>
    <s v="Comet Lake-H"/>
    <s v="GTX1650/GTX1660"/>
    <n v="15"/>
    <s v="1920x1080"/>
    <m/>
    <s v="Standard"/>
    <n v="108543"/>
    <s v="21_105-110"/>
    <s v="10_100-110"/>
    <s v="08_80&gt;"/>
    <x v="2"/>
    <s v="Q1`21"/>
    <n v="13459332"/>
    <n v="181148"/>
    <m/>
    <x v="0"/>
  </r>
  <r>
    <n v="147"/>
    <x v="5"/>
    <x v="265"/>
    <s v="Full Size GM (15&quot;&gt; Gamer GPU)"/>
    <x v="0"/>
    <s v="Intel"/>
    <s v="Comet Lake-H"/>
    <s v="RTX2060/RTX2070/RTX2080"/>
    <n v="15"/>
    <s v="1920x1080"/>
    <m/>
    <s v="Standard"/>
    <n v="163923"/>
    <s v="32_160-165"/>
    <s v="16_160-170"/>
    <s v="08_80&gt;"/>
    <x v="2"/>
    <s v="Q1`21"/>
    <n v="24096681"/>
    <n v="324316"/>
    <m/>
    <x v="0"/>
  </r>
  <r>
    <n v="24"/>
    <x v="5"/>
    <x v="266"/>
    <s v="Full Size GM (15&quot;&gt; Gamer GPU)"/>
    <x v="0"/>
    <s v="Intel"/>
    <s v="Comet Lake-H"/>
    <s v="RTX2070/RTX2080"/>
    <n v="15"/>
    <s v="1920x1080"/>
    <m/>
    <s v="Standard"/>
    <n v="198825"/>
    <s v="39_195-200"/>
    <s v="19_190-200"/>
    <s v="08_80&gt;"/>
    <x v="2"/>
    <s v="Q1`21"/>
    <n v="4771800"/>
    <n v="64223"/>
    <m/>
    <x v="0"/>
  </r>
  <r>
    <n v="15"/>
    <x v="5"/>
    <x v="570"/>
    <s v="Full Size GM (15&quot;&gt; Gamer GPU)"/>
    <x v="0"/>
    <s v="Intel"/>
    <s v="Comet Lake-H"/>
    <s v="RTX2060"/>
    <n v="15"/>
    <s v="1920x1080"/>
    <m/>
    <s v="Standard"/>
    <n v="142380"/>
    <s v="28_140-145"/>
    <s v="14_140-150"/>
    <s v="08_80&gt;"/>
    <x v="2"/>
    <s v="Q1`21"/>
    <n v="2135700"/>
    <n v="28744"/>
    <m/>
    <x v="0"/>
  </r>
  <r>
    <n v="160"/>
    <x v="5"/>
    <x v="267"/>
    <s v="Full Size GM (15&quot;&gt; Gamer GPU)"/>
    <x v="0"/>
    <s v="Intel"/>
    <s v="Coffee Lake"/>
    <s v="GTX1660"/>
    <n v="15"/>
    <s v="1920x1080"/>
    <m/>
    <s v="Standard"/>
    <n v="95080"/>
    <s v="19_95-100"/>
    <s v="9_90-100"/>
    <s v="08_80&gt;"/>
    <x v="2"/>
    <s v="Q1`21"/>
    <n v="15212800"/>
    <n v="204748"/>
    <m/>
    <x v="0"/>
  </r>
  <r>
    <n v="27"/>
    <x v="5"/>
    <x v="269"/>
    <s v="Light (13&quot;-14&quot;)"/>
    <x v="1"/>
    <s v="Intel"/>
    <s v="Comet Lake"/>
    <s v="Int"/>
    <n v="13"/>
    <s v="1920x1080"/>
    <m/>
    <s v="Standard"/>
    <n v="69511"/>
    <s v="13_65-70"/>
    <s v="6_60-70"/>
    <s v="06_60-70"/>
    <x v="2"/>
    <s v="Q1`21"/>
    <n v="1876797"/>
    <n v="25260"/>
    <m/>
    <x v="0"/>
  </r>
  <r>
    <n v="1163"/>
    <x v="5"/>
    <x v="270"/>
    <s v="Light (13&quot;-14&quot;)"/>
    <x v="1"/>
    <s v="Intel"/>
    <s v="Tiger Lake"/>
    <s v="Int"/>
    <n v="13"/>
    <s v="1920x1200/2560x1600"/>
    <m/>
    <s v="Standard"/>
    <n v="84192"/>
    <s v="16_80-85"/>
    <s v="8_80-90"/>
    <s v="08_80&gt;"/>
    <x v="2"/>
    <s v="Q1`21"/>
    <n v="97915296"/>
    <n v="1317837"/>
    <m/>
    <x v="0"/>
  </r>
  <r>
    <n v="772"/>
    <x v="5"/>
    <x v="484"/>
    <s v="Light (13&quot;-14&quot;)"/>
    <x v="1"/>
    <s v="AMD"/>
    <s v="Renior"/>
    <s v="Int"/>
    <n v="14"/>
    <s v="1920x1080"/>
    <m/>
    <s v="Standard"/>
    <n v="57702"/>
    <s v="11_55-60"/>
    <s v="5_50-60"/>
    <s v="05_50-60"/>
    <x v="2"/>
    <s v="Q1`21"/>
    <n v="44545944"/>
    <n v="599542"/>
    <m/>
    <x v="0"/>
  </r>
  <r>
    <n v="881"/>
    <x v="5"/>
    <x v="271"/>
    <s v="Light (13&quot;-14&quot;)"/>
    <x v="1"/>
    <s v="Intel"/>
    <s v="Comet Lake"/>
    <s v="Int"/>
    <n v="14"/>
    <s v="1920x1080"/>
    <m/>
    <s v="Standard"/>
    <n v="57316"/>
    <s v="11_55-60"/>
    <s v="5_50-60"/>
    <s v="05_50-60"/>
    <x v="2"/>
    <s v="Q1`21"/>
    <n v="50495396"/>
    <n v="679615"/>
    <m/>
    <x v="0"/>
  </r>
  <r>
    <n v="301"/>
    <x v="5"/>
    <x v="272"/>
    <s v="Light (13&quot;-14&quot;)"/>
    <x v="1"/>
    <s v="Intel"/>
    <s v="Tiger Lake"/>
    <s v="Int"/>
    <n v="14"/>
    <s v="1920x1080"/>
    <m/>
    <s v="Standard"/>
    <n v="70357"/>
    <s v="14_70-75"/>
    <s v="7_70-80"/>
    <s v="07_70-80"/>
    <x v="2"/>
    <s v="Q1`21"/>
    <n v="21177457"/>
    <n v="285026"/>
    <m/>
    <x v="0"/>
  </r>
  <r>
    <n v="45"/>
    <x v="5"/>
    <x v="485"/>
    <s v="Light (13&quot;-14&quot;)"/>
    <x v="1"/>
    <s v="Intel"/>
    <s v="Tiger Lake"/>
    <s v="Int"/>
    <n v="14"/>
    <s v="1920x1080"/>
    <s v="Touch"/>
    <s v="Standard"/>
    <n v="74385"/>
    <s v="14_70-75"/>
    <s v="7_70-80"/>
    <s v="07_70-80"/>
    <x v="2"/>
    <s v="Q1`21"/>
    <n v="3347325"/>
    <n v="45051"/>
    <m/>
    <x v="0"/>
  </r>
  <r>
    <n v="696"/>
    <x v="5"/>
    <x v="273"/>
    <s v="Full Size LE (15&quot;&gt;, Int GPU)"/>
    <x v="1"/>
    <s v="AMD"/>
    <s v="Renior"/>
    <s v="Int"/>
    <n v="15"/>
    <s v="1920x1080"/>
    <m/>
    <s v="Standard"/>
    <n v="60794"/>
    <s v="12_60-65"/>
    <s v="6_60-70"/>
    <s v="06_60-70"/>
    <x v="2"/>
    <s v="Q1`21"/>
    <n v="42312624"/>
    <n v="569483"/>
    <m/>
    <x v="0"/>
  </r>
  <r>
    <n v="1041"/>
    <x v="5"/>
    <x v="274"/>
    <s v="Full Size LE (15&quot;&gt;, Int GPU)"/>
    <x v="1"/>
    <s v="Intel"/>
    <s v="Ice Lake"/>
    <s v="Int"/>
    <n v="15"/>
    <s v="1920x1080"/>
    <m/>
    <s v="Standard"/>
    <n v="60527"/>
    <s v="12_60-65"/>
    <s v="6_60-70"/>
    <s v="06_60-70"/>
    <x v="2"/>
    <s v="Q1`21"/>
    <n v="63008607"/>
    <n v="848030"/>
    <m/>
    <x v="0"/>
  </r>
  <r>
    <n v="247"/>
    <x v="5"/>
    <x v="276"/>
    <s v="Full Size LE (15&quot;&gt;, Int GPU)"/>
    <x v="1"/>
    <s v="Intel"/>
    <s v="Tiger Lake"/>
    <s v="Int"/>
    <n v="15"/>
    <s v="1920x1080"/>
    <m/>
    <s v="Standard"/>
    <n v="59797"/>
    <s v="11_55-60"/>
    <s v="5_50-60"/>
    <s v="05_50-60"/>
    <x v="2"/>
    <s v="Q1`21"/>
    <n v="14769859"/>
    <n v="198787"/>
    <m/>
    <x v="0"/>
  </r>
  <r>
    <n v="85"/>
    <x v="5"/>
    <x v="277"/>
    <s v="Full Size GM (15&quot;&gt; Gamer GPU)"/>
    <x v="1"/>
    <s v="Intel"/>
    <s v="Comet Lake-H"/>
    <s v="GTX1650"/>
    <n v="15"/>
    <s v="1920x1080"/>
    <m/>
    <s v="Standard"/>
    <n v="115274"/>
    <s v="23_115-120"/>
    <s v="11_110-120"/>
    <s v="08_80&gt;"/>
    <x v="2"/>
    <s v="Q1`21"/>
    <n v="9798290"/>
    <n v="131875"/>
    <m/>
    <x v="0"/>
  </r>
  <r>
    <n v="138"/>
    <x v="5"/>
    <x v="279"/>
    <s v="Light (13&quot;-14&quot;)"/>
    <x v="1"/>
    <s v="AMD"/>
    <s v="Renior"/>
    <s v="Int"/>
    <n v="14"/>
    <s v="1920x1080"/>
    <m/>
    <s v="Standard"/>
    <n v="63296"/>
    <s v="12_60-65"/>
    <s v="6_60-70"/>
    <s v="06_60-70"/>
    <x v="2"/>
    <s v="Q1`21"/>
    <n v="8734848"/>
    <n v="117562"/>
    <m/>
    <x v="0"/>
  </r>
  <r>
    <n v="525"/>
    <x v="5"/>
    <x v="280"/>
    <s v="Light (13&quot;-14&quot;)"/>
    <x v="1"/>
    <s v="Intel"/>
    <s v="Tiger Lake"/>
    <s v="Int"/>
    <n v="14"/>
    <s v="1920x1080"/>
    <m/>
    <s v="Standard"/>
    <n v="72149"/>
    <s v="14_70-75"/>
    <s v="7_70-80"/>
    <s v="07_70-80"/>
    <x v="2"/>
    <s v="Q1`21"/>
    <n v="37878225"/>
    <n v="509801"/>
    <m/>
    <x v="0"/>
  </r>
  <r>
    <n v="422"/>
    <x v="5"/>
    <x v="281"/>
    <s v="Light (13&quot;-14&quot;)"/>
    <x v="1"/>
    <s v="Intel"/>
    <s v="Comet Lake"/>
    <s v="Int"/>
    <n v="14"/>
    <s v="1920x1080"/>
    <m/>
    <s v="Standard"/>
    <n v="76597"/>
    <s v="15_75-80"/>
    <s v="7_70-80"/>
    <s v="07_70-80"/>
    <x v="2"/>
    <s v="Q1`21"/>
    <n v="32323934"/>
    <n v="435046"/>
    <m/>
    <x v="0"/>
  </r>
  <r>
    <n v="217"/>
    <x v="5"/>
    <x v="282"/>
    <s v="Full Size LE (15&quot;&gt;, Int GPU)"/>
    <x v="1"/>
    <s v="AMD"/>
    <s v="Renior"/>
    <s v="Int"/>
    <n v="15"/>
    <s v="1920x1080"/>
    <m/>
    <s v="Standard"/>
    <n v="62533"/>
    <s v="12_60-65"/>
    <s v="6_60-70"/>
    <s v="06_60-70"/>
    <x v="2"/>
    <s v="Q1`21"/>
    <n v="13569661"/>
    <n v="182633"/>
    <m/>
    <x v="0"/>
  </r>
  <r>
    <n v="330"/>
    <x v="5"/>
    <x v="487"/>
    <s v="Full Size LE (15&quot;&gt;, Int GPU)"/>
    <x v="1"/>
    <s v="Intel"/>
    <s v="Tiger Lake"/>
    <s v="Int"/>
    <n v="15"/>
    <s v="1920x1080"/>
    <m/>
    <s v="Standard"/>
    <n v="81609"/>
    <s v="16_80-85"/>
    <s v="8_80-90"/>
    <s v="08_80&gt;"/>
    <x v="2"/>
    <s v="Q1`21"/>
    <n v="26930970"/>
    <n v="362463"/>
    <m/>
    <x v="0"/>
  </r>
  <r>
    <n v="322"/>
    <x v="5"/>
    <x v="283"/>
    <s v="Full Size LE (15&quot;&gt;, Int GPU)"/>
    <x v="1"/>
    <s v="Intel"/>
    <s v="Comet Lake"/>
    <s v="Int"/>
    <n v="15"/>
    <s v="1920x1080"/>
    <m/>
    <s v="Standard"/>
    <n v="76982"/>
    <s v="15_75-80"/>
    <s v="7_70-80"/>
    <s v="07_70-80"/>
    <x v="2"/>
    <s v="Q1`21"/>
    <n v="24788204"/>
    <n v="333623"/>
    <m/>
    <x v="0"/>
  </r>
  <r>
    <n v="187"/>
    <x v="5"/>
    <x v="284"/>
    <s v="Light (13&quot;-14&quot;)"/>
    <x v="1"/>
    <s v="Intel"/>
    <s v="Comet Lake"/>
    <s v="Int"/>
    <n v="13"/>
    <s v="1920x1080"/>
    <m/>
    <s v="Standard"/>
    <n v="80903"/>
    <s v="16_80-85"/>
    <s v="8_80-90"/>
    <s v="08_80&gt;"/>
    <x v="2"/>
    <s v="Q1`21"/>
    <n v="15128861"/>
    <n v="203619"/>
    <m/>
    <x v="0"/>
  </r>
  <r>
    <n v="206"/>
    <x v="5"/>
    <x v="285"/>
    <s v="Light (13&quot;-14&quot;)"/>
    <x v="1"/>
    <s v="Intel"/>
    <s v="Tiger Lake"/>
    <s v="Int"/>
    <n v="13"/>
    <s v="1920x1080"/>
    <m/>
    <s v="Standard"/>
    <n v="73409"/>
    <s v="14_70-75"/>
    <s v="7_70-80"/>
    <s v="07_70-80"/>
    <x v="2"/>
    <s v="Q1`21"/>
    <n v="15122254"/>
    <n v="203530"/>
    <m/>
    <x v="0"/>
  </r>
  <r>
    <n v="42"/>
    <x v="5"/>
    <x v="286"/>
    <s v="Light (13&quot;-14&quot;)"/>
    <x v="1"/>
    <s v="Intel"/>
    <s v="Comet Lake"/>
    <s v="Int"/>
    <n v="13"/>
    <s v="1920x1080"/>
    <s v="Touch"/>
    <s v="Standard"/>
    <n v="89554"/>
    <s v="17_85-90"/>
    <s v="8_80-90"/>
    <s v="08_80&gt;"/>
    <x v="2"/>
    <s v="Q1`21"/>
    <n v="3761268"/>
    <n v="50623"/>
    <m/>
    <x v="0"/>
  </r>
  <r>
    <n v="15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2"/>
    <s v="Q1`21"/>
    <n v="1701750"/>
    <n v="22904"/>
    <m/>
    <x v="0"/>
  </r>
  <r>
    <n v="2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2"/>
    <s v="Q1`21"/>
    <n v="192600"/>
    <n v="2592"/>
    <m/>
    <x v="0"/>
  </r>
  <r>
    <n v="265"/>
    <x v="5"/>
    <x v="288"/>
    <s v="Light (13&quot;-14&quot;)"/>
    <x v="1"/>
    <s v="Intel"/>
    <s v="Comet Lake"/>
    <s v="Int"/>
    <n v="14"/>
    <s v="1920x1080"/>
    <s v="Touch"/>
    <s v="Standard"/>
    <n v="110927"/>
    <s v="22_110-115"/>
    <s v="11_110-120"/>
    <s v="08_80&gt;"/>
    <x v="2"/>
    <s v="Q1`21"/>
    <n v="29395655"/>
    <n v="395635"/>
    <m/>
    <x v="0"/>
  </r>
  <r>
    <n v="236"/>
    <x v="5"/>
    <x v="571"/>
    <s v="Full Size LE (15&quot;&gt;, Int GPU)"/>
    <x v="1"/>
    <s v="AMD"/>
    <s v="Renior"/>
    <s v="Int"/>
    <n v="15"/>
    <s v="1920x1080"/>
    <m/>
    <s v="Standard"/>
    <n v="94123"/>
    <s v="18_90-95"/>
    <s v="9_90-100"/>
    <s v="08_80&gt;"/>
    <x v="2"/>
    <s v="Q1`21"/>
    <n v="22213028"/>
    <n v="298964"/>
    <m/>
    <x v="0"/>
  </r>
  <r>
    <n v="6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2"/>
    <s v="Q1`21"/>
    <n v="792894"/>
    <n v="10672"/>
    <m/>
    <x v="0"/>
  </r>
  <r>
    <n v="23"/>
    <x v="5"/>
    <x v="292"/>
    <s v="Prof. Workstation (Prof. GPU)"/>
    <x v="1"/>
    <s v="Intel"/>
    <s v="Comet Lake-H"/>
    <s v="Int/Quadro T1000/P2000"/>
    <n v="15"/>
    <s v="1920x1080/3840x2160"/>
    <m/>
    <s v="Standard"/>
    <n v="258600"/>
    <s v="51_255-260"/>
    <s v="25_250-260"/>
    <s v="08_80&gt;"/>
    <x v="2"/>
    <s v="Q1`21"/>
    <n v="5947800"/>
    <n v="80051"/>
    <m/>
    <x v="0"/>
  </r>
  <r>
    <n v="21"/>
    <x v="5"/>
    <x v="294"/>
    <s v="Prof. Workstation (Prof. GPU)"/>
    <x v="1"/>
    <s v="Intel"/>
    <s v="Comet Lake"/>
    <s v="Quadro P520"/>
    <n v="14"/>
    <s v="1920x1080"/>
    <m/>
    <s v="Standard"/>
    <n v="113649"/>
    <s v="22_110-115"/>
    <s v="11_110-120"/>
    <s v="08_80&gt;"/>
    <x v="2"/>
    <s v="Q1`21"/>
    <n v="2386629"/>
    <n v="32122"/>
    <m/>
    <x v="0"/>
  </r>
  <r>
    <n v="42"/>
    <x v="5"/>
    <x v="295"/>
    <s v="Prof. Workstation (Prof. GPU)"/>
    <x v="1"/>
    <s v="Intel"/>
    <s v="Comet Lake-H"/>
    <s v="RTX3000/RTX4000"/>
    <n v="15"/>
    <s v="1920x1080/3840x2160"/>
    <m/>
    <s v="Standard"/>
    <n v="405142"/>
    <s v="81_405-410"/>
    <s v="40_400-410"/>
    <s v="08_80&gt;"/>
    <x v="2"/>
    <s v="Q1`21"/>
    <n v="17015964"/>
    <n v="229017"/>
    <m/>
    <x v="0"/>
  </r>
  <r>
    <n v="20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2"/>
    <s v="Q1`21"/>
    <n v="2877000"/>
    <n v="38721"/>
    <m/>
    <x v="0"/>
  </r>
  <r>
    <n v="15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2"/>
    <s v="Q1`21"/>
    <n v="1775310"/>
    <n v="23894"/>
    <m/>
    <x v="0"/>
  </r>
  <r>
    <n v="17"/>
    <x v="5"/>
    <x v="298"/>
    <s v="Prof. Workstation (Prof. GPU)"/>
    <x v="1"/>
    <s v="Intel"/>
    <s v="Comet Lake-H"/>
    <s v="Quadro T2000/RTX5000"/>
    <n v="17"/>
    <s v="1920x1080/3840x2160"/>
    <m/>
    <s v="Standard"/>
    <n v="199340"/>
    <s v="39_195-200"/>
    <s v="19_190-200"/>
    <s v="08_80&gt;"/>
    <x v="2"/>
    <s v="Q1`21"/>
    <n v="3388780"/>
    <n v="45609"/>
    <m/>
    <x v="0"/>
  </r>
  <r>
    <n v="1"/>
    <x v="5"/>
    <x v="572"/>
    <s v="Prof. Workstation (Prof. GPU)"/>
    <x v="1"/>
    <s v="Intel"/>
    <s v="Coffee Lake"/>
    <s v="Quadro T1000"/>
    <n v="15"/>
    <s v="1920x1080"/>
    <m/>
    <s v="Standard"/>
    <n v="208600"/>
    <s v="41_205-210"/>
    <s v="20_200-210"/>
    <s v="08_80&gt;"/>
    <x v="2"/>
    <s v="Q1`21"/>
    <n v="208600"/>
    <n v="2808"/>
    <m/>
    <x v="0"/>
  </r>
  <r>
    <n v="351"/>
    <x v="5"/>
    <x v="299"/>
    <s v="Light (13&quot;-14&quot;)"/>
    <x v="1"/>
    <s v="AMD"/>
    <s v="Renior"/>
    <s v="Int"/>
    <n v="14"/>
    <s v="1920x1080"/>
    <m/>
    <s v="Standard"/>
    <n v="91897"/>
    <s v="18_90-95"/>
    <s v="9_90-100"/>
    <s v="08_80&gt;"/>
    <x v="2"/>
    <s v="Q1`21"/>
    <n v="32255847"/>
    <n v="434130"/>
    <m/>
    <x v="0"/>
  </r>
  <r>
    <n v="981"/>
    <x v="5"/>
    <x v="300"/>
    <s v="Light (13&quot;-14&quot;)"/>
    <x v="1"/>
    <s v="Intel"/>
    <s v="Comet Lake"/>
    <s v="Int"/>
    <n v="14"/>
    <s v="1920x1080/3840x2160"/>
    <m/>
    <s v="Standard"/>
    <n v="107637"/>
    <s v="21_105-110"/>
    <s v="10_100-110"/>
    <s v="08_80&gt;"/>
    <x v="2"/>
    <s v="Q1`21"/>
    <n v="105591897"/>
    <n v="1421156"/>
    <m/>
    <x v="0"/>
  </r>
  <r>
    <n v="17"/>
    <x v="5"/>
    <x v="301"/>
    <s v="Light (13&quot;-14&quot;)"/>
    <x v="1"/>
    <s v="AMD"/>
    <s v="Renior"/>
    <s v="Int"/>
    <n v="14"/>
    <s v="1920x1080"/>
    <m/>
    <s v="Standard"/>
    <n v="103499"/>
    <s v="20_100-105"/>
    <s v="10_100-110"/>
    <s v="08_80&gt;"/>
    <x v="2"/>
    <s v="Q1`21"/>
    <n v="1759483"/>
    <n v="23681"/>
    <m/>
    <x v="0"/>
  </r>
  <r>
    <n v="99"/>
    <x v="5"/>
    <x v="302"/>
    <s v="Light (13&quot;-14&quot;)"/>
    <x v="1"/>
    <s v="Intel"/>
    <s v="Comet Lake"/>
    <s v="Int"/>
    <n v="14"/>
    <s v="1920x1080"/>
    <m/>
    <s v="Standard"/>
    <n v="121549"/>
    <s v="24_120-125"/>
    <s v="12_120-130"/>
    <s v="08_80&gt;"/>
    <x v="2"/>
    <s v="Q1`21"/>
    <n v="12033351"/>
    <n v="161956"/>
    <m/>
    <x v="0"/>
  </r>
  <r>
    <n v="558"/>
    <x v="5"/>
    <x v="303"/>
    <s v="Full Size MS (15&quot;&gt;, Mainstream Ex. GPU)"/>
    <x v="1"/>
    <s v="Intel"/>
    <s v="Comet Lake"/>
    <s v="Int/MX330"/>
    <n v="15"/>
    <s v="1920x1080"/>
    <m/>
    <s v="Standard"/>
    <n v="108462"/>
    <s v="21_105-110"/>
    <s v="10_100-110"/>
    <s v="08_80&gt;"/>
    <x v="2"/>
    <s v="Q1`21"/>
    <n v="60521796"/>
    <n v="814560"/>
    <m/>
    <x v="0"/>
  </r>
  <r>
    <n v="6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2"/>
    <s v="Q1`21"/>
    <n v="1708680"/>
    <n v="22997"/>
    <m/>
    <x v="0"/>
  </r>
  <r>
    <n v="9"/>
    <x v="5"/>
    <x v="304"/>
    <s v="Full Size MS (15&quot;&gt;, Mainstream Ex. GPU)"/>
    <x v="1"/>
    <s v="Intel"/>
    <s v="Comet Lake-H"/>
    <s v="Int/GTX1050"/>
    <n v="15"/>
    <s v="1920x1080/3840x2160"/>
    <m/>
    <s v="Standard"/>
    <n v="107957"/>
    <s v="21_105-110"/>
    <s v="10_100-110"/>
    <s v="08_80&gt;"/>
    <x v="2"/>
    <s v="Q1`21"/>
    <n v="971613"/>
    <n v="13077"/>
    <m/>
    <x v="0"/>
  </r>
  <r>
    <n v="1"/>
    <x v="5"/>
    <x v="305"/>
    <s v="Light (13&quot;-14&quot;)"/>
    <x v="1"/>
    <s v="Intel"/>
    <s v="Whiskey Lake"/>
    <s v="Int"/>
    <n v="14"/>
    <s v="1920x1080/2560x1440"/>
    <m/>
    <s v="Standard"/>
    <n v="96948"/>
    <s v="19_95-100"/>
    <s v="9_90-100"/>
    <s v="08_80&gt;"/>
    <x v="2"/>
    <s v="Q1`21"/>
    <n v="96948"/>
    <n v="1305"/>
    <m/>
    <x v="0"/>
  </r>
  <r>
    <n v="87"/>
    <x v="5"/>
    <x v="491"/>
    <s v="Light (13&quot;-14&quot;)"/>
    <x v="1"/>
    <s v="AMD"/>
    <s v="Picasso"/>
    <s v="Int"/>
    <n v="14"/>
    <s v="1920x1080"/>
    <m/>
    <s v="Standard"/>
    <n v="106823"/>
    <s v="21_105-110"/>
    <s v="10_100-110"/>
    <s v="08_80&gt;"/>
    <x v="2"/>
    <s v="Q1`21"/>
    <n v="9293601"/>
    <n v="125082"/>
    <m/>
    <x v="0"/>
  </r>
  <r>
    <n v="31"/>
    <x v="5"/>
    <x v="306"/>
    <s v="Full Size MS (15&quot;&gt;, Mainstream Ex. GPU)"/>
    <x v="1"/>
    <s v="Intel"/>
    <s v="Whiskey Lake"/>
    <s v="Int/MX250"/>
    <n v="15"/>
    <s v="1920x1080"/>
    <m/>
    <s v="Standard"/>
    <n v="122050"/>
    <s v="24_120-125"/>
    <s v="12_120-130"/>
    <s v="08_80&gt;"/>
    <x v="2"/>
    <s v="Q1`21"/>
    <n v="3783550"/>
    <n v="50923"/>
    <m/>
    <x v="0"/>
  </r>
  <r>
    <n v="44"/>
    <x v="5"/>
    <x v="307"/>
    <s v="Light (13&quot;-14&quot;)"/>
    <x v="1"/>
    <s v="Intel"/>
    <s v="Whiskey Lake"/>
    <s v="Int"/>
    <n v="14"/>
    <s v="1920x1080/2560x1440"/>
    <m/>
    <s v="Standard"/>
    <n v="135456"/>
    <s v="27_135-140"/>
    <s v="13_130-140"/>
    <s v="08_80&gt;"/>
    <x v="2"/>
    <s v="Q1`21"/>
    <n v="5960064"/>
    <n v="80216"/>
    <m/>
    <x v="0"/>
  </r>
  <r>
    <n v="264"/>
    <x v="5"/>
    <x v="308"/>
    <s v="Light (13&quot;-14&quot;)"/>
    <x v="1"/>
    <s v="Intel"/>
    <s v="Comet Lake"/>
    <s v="Int"/>
    <n v="14"/>
    <s v="1920x1080/3840x2160"/>
    <s v="Touch"/>
    <s v="Standard"/>
    <n v="149660"/>
    <s v="29_145-150"/>
    <s v="14_140-150"/>
    <s v="08_80&gt;"/>
    <x v="2"/>
    <s v="Q1`21"/>
    <n v="39510240"/>
    <n v="531766"/>
    <m/>
    <x v="0"/>
  </r>
  <r>
    <n v="3"/>
    <x v="5"/>
    <x v="309"/>
    <s v="Full Size GM (15&quot;&gt; Gamer GPU)"/>
    <x v="1"/>
    <s v="Intel"/>
    <s v="Coffee Lake"/>
    <s v="GTX1650"/>
    <n v="15"/>
    <s v="1920x1080"/>
    <m/>
    <s v="Standard"/>
    <n v="211000"/>
    <s v="42_210-215"/>
    <s v="21_210-220"/>
    <s v="08_80&gt;"/>
    <x v="2"/>
    <s v="Q1`21"/>
    <n v="633000"/>
    <n v="8520"/>
    <m/>
    <x v="0"/>
  </r>
  <r>
    <n v="6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2"/>
    <s v="Q1`21"/>
    <n v="1171878"/>
    <n v="15772"/>
    <m/>
    <x v="0"/>
  </r>
  <r>
    <n v="3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2"/>
    <s v="Q1`21"/>
    <n v="989970"/>
    <n v="13324"/>
    <m/>
    <x v="0"/>
  </r>
  <r>
    <n v="53"/>
    <x v="5"/>
    <x v="492"/>
    <s v="Light (13&quot;-14&quot;)"/>
    <x v="1"/>
    <s v="Intel"/>
    <s v="Tiger Lake"/>
    <s v="Int"/>
    <n v="13"/>
    <s v="2160x1350"/>
    <s v="Touch"/>
    <s v="Standard"/>
    <n v="209000"/>
    <s v="41_205-210"/>
    <s v="20_200-210"/>
    <s v="08_80&gt;"/>
    <x v="2"/>
    <s v="Q1`21"/>
    <n v="11077000"/>
    <n v="149085"/>
    <m/>
    <x v="0"/>
  </r>
  <r>
    <n v="1"/>
    <x v="5"/>
    <x v="312"/>
    <s v="Light (13&quot;-14&quot;)"/>
    <x v="1"/>
    <s v="Intel"/>
    <s v="Whiskey Lake"/>
    <s v="Int"/>
    <n v="13"/>
    <s v="3000x2000"/>
    <s v="Touch"/>
    <s v="Standard"/>
    <n v="134125"/>
    <s v="26_130-135"/>
    <s v="13_130-140"/>
    <s v="08_80&gt;"/>
    <x v="2"/>
    <s v="Q1`21"/>
    <n v="134125"/>
    <n v="1805"/>
    <m/>
    <x v="0"/>
  </r>
  <r>
    <n v="10"/>
    <x v="5"/>
    <x v="313"/>
    <s v="Light (13&quot;-14&quot;)"/>
    <x v="1"/>
    <s v="Intel"/>
    <s v="Whiskey Lake"/>
    <s v="Int"/>
    <n v="14"/>
    <s v="3840x2160/2560x1440"/>
    <s v="Touch"/>
    <s v="Standard"/>
    <n v="144242"/>
    <s v="28_140-145"/>
    <s v="14_140-150"/>
    <s v="08_80&gt;"/>
    <x v="2"/>
    <s v="Q1`21"/>
    <n v="1442420"/>
    <n v="19413"/>
    <m/>
    <x v="0"/>
  </r>
  <r>
    <n v="66"/>
    <x v="5"/>
    <x v="314"/>
    <s v="Light (13&quot;-14&quot;)"/>
    <x v="1"/>
    <s v="Intel"/>
    <s v="Comet Lake"/>
    <s v="Int"/>
    <n v="14"/>
    <s v="3840x2160/2560x1440"/>
    <s v="Touch"/>
    <s v="Standard"/>
    <n v="179573"/>
    <s v="35_175-180"/>
    <s v="17_170-180"/>
    <s v="08_80&gt;"/>
    <x v="2"/>
    <s v="Q1`21"/>
    <n v="11851818"/>
    <n v="159513"/>
    <m/>
    <x v="0"/>
  </r>
  <r>
    <n v="67"/>
    <x v="5"/>
    <x v="315"/>
    <s v="Light (13&quot;-14&quot;)"/>
    <x v="1"/>
    <s v="AMD"/>
    <s v="Renior"/>
    <s v="Int"/>
    <n v="13"/>
    <s v="1920x1080"/>
    <m/>
    <s v="Standard"/>
    <n v="93393"/>
    <s v="18_90-95"/>
    <s v="9_90-100"/>
    <s v="08_80&gt;"/>
    <x v="2"/>
    <s v="Q1`21"/>
    <n v="6257331"/>
    <n v="84217"/>
    <m/>
    <x v="0"/>
  </r>
  <r>
    <n v="395"/>
    <x v="5"/>
    <x v="316"/>
    <s v="Light (13&quot;-14&quot;)"/>
    <x v="1"/>
    <s v="Intel"/>
    <s v="Comet Lake"/>
    <s v="Int"/>
    <n v="13"/>
    <s v="1920x1080"/>
    <m/>
    <s v="Standard"/>
    <n v="111048"/>
    <s v="22_110-115"/>
    <s v="11_110-120"/>
    <s v="08_80&gt;"/>
    <x v="2"/>
    <s v="Q1`21"/>
    <n v="43863960"/>
    <n v="590363"/>
    <m/>
    <x v="0"/>
  </r>
  <r>
    <n v="50"/>
    <x v="5"/>
    <x v="317"/>
    <s v="Light (13&quot;-14&quot;)"/>
    <x v="1"/>
    <s v="Intel"/>
    <s v="Comet Lake"/>
    <s v="Int"/>
    <n v="13"/>
    <s v="1920x1080"/>
    <s v="Touch"/>
    <s v="Standard"/>
    <n v="136783"/>
    <s v="27_135-140"/>
    <s v="13_130-140"/>
    <s v="08_80&gt;"/>
    <x v="2"/>
    <s v="Q1`21"/>
    <n v="6839150"/>
    <n v="92048"/>
    <m/>
    <x v="0"/>
  </r>
  <r>
    <n v="2"/>
    <x v="5"/>
    <x v="319"/>
    <s v="Light (13&quot;-14&quot;)"/>
    <x v="1"/>
    <s v="Intel"/>
    <s v="Whiskey Lake"/>
    <s v="Int"/>
    <n v="13"/>
    <s v="1920x1080"/>
    <s v="Touch"/>
    <s v="Standard"/>
    <n v="107900"/>
    <s v="21_105-110"/>
    <s v="10_100-110"/>
    <s v="08_80&gt;"/>
    <x v="2"/>
    <s v="Q1`21"/>
    <n v="215800"/>
    <n v="2904"/>
    <m/>
    <x v="0"/>
  </r>
  <r>
    <n v="141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2"/>
    <s v="Q1`21"/>
    <n v="11278590"/>
    <n v="151798"/>
    <m/>
    <x v="0"/>
  </r>
  <r>
    <n v="2"/>
    <x v="5"/>
    <x v="575"/>
    <s v="Full Size LE (15&quot;&gt;, Int GPU)"/>
    <x v="1"/>
    <s v="Intel"/>
    <s v="Gemini Lake"/>
    <s v="Int"/>
    <n v="15"/>
    <s v="1366x768"/>
    <m/>
    <s v="Budget"/>
    <n v="39900"/>
    <s v="7_35-40"/>
    <s v="3_30-40"/>
    <s v="03_30-40"/>
    <x v="2"/>
    <s v="Q1`21"/>
    <n v="79800"/>
    <n v="1074"/>
    <m/>
    <x v="0"/>
  </r>
  <r>
    <n v="597"/>
    <x v="5"/>
    <x v="320"/>
    <s v="Full Size LE (15&quot;&gt;, Int GPU)"/>
    <x v="1"/>
    <s v="Intel"/>
    <s v="Kaby Lake"/>
    <s v="Int"/>
    <n v="15"/>
    <s v="1920x1080"/>
    <m/>
    <s v="Standard"/>
    <n v="45457"/>
    <s v="9_45-50"/>
    <s v="4_40-50"/>
    <s v="04_40-50"/>
    <x v="2"/>
    <s v="Q1`21"/>
    <n v="27137829"/>
    <n v="365247"/>
    <m/>
    <x v="0"/>
  </r>
  <r>
    <n v="928"/>
    <x v="5"/>
    <x v="322"/>
    <s v="Light (13&quot;-14&quot;)"/>
    <x v="1"/>
    <s v="AMD"/>
    <s v="Picasso"/>
    <s v="Int"/>
    <n v="14"/>
    <s v="1920x1080"/>
    <m/>
    <s v="Standard"/>
    <n v="42032"/>
    <s v="8_40-45"/>
    <s v="4_40-50"/>
    <s v="04_40-50"/>
    <x v="2"/>
    <s v="Q1`21"/>
    <n v="39005696"/>
    <n v="524976"/>
    <m/>
    <x v="0"/>
  </r>
  <r>
    <n v="955"/>
    <x v="5"/>
    <x v="493"/>
    <s v="Light (13&quot;-14&quot;)"/>
    <x v="1"/>
    <s v="Intel"/>
    <s v="Gemini Lake"/>
    <s v="Int"/>
    <n v="14"/>
    <s v="1920x1080"/>
    <m/>
    <s v="Budget"/>
    <n v="28434"/>
    <s v="5_25-30"/>
    <s v="2_20-30"/>
    <s v="02_20-30"/>
    <x v="2"/>
    <s v="Q1`21"/>
    <n v="27154470"/>
    <n v="365471"/>
    <m/>
    <x v="0"/>
  </r>
  <r>
    <n v="35"/>
    <x v="5"/>
    <x v="323"/>
    <s v="Light (13&quot;-14&quot;)"/>
    <x v="1"/>
    <s v="Intel"/>
    <s v="Ice Lake"/>
    <s v="Int"/>
    <n v="14"/>
    <s v="1920x1080"/>
    <m/>
    <s v="Standard"/>
    <n v="50241"/>
    <s v="10_50-55"/>
    <s v="5_50-60"/>
    <s v="05_50-60"/>
    <x v="2"/>
    <s v="Q1`21"/>
    <n v="1758435"/>
    <n v="23667"/>
    <m/>
    <x v="0"/>
  </r>
  <r>
    <n v="2195"/>
    <x v="5"/>
    <x v="324"/>
    <s v="Full Size LE (15&quot;&gt;, Int GPU)"/>
    <x v="1"/>
    <s v="AMD"/>
    <s v="Picasso"/>
    <s v="Int"/>
    <n v="15"/>
    <s v="1920x1080"/>
    <m/>
    <s v="Standard"/>
    <n v="45985"/>
    <s v="9_45-50"/>
    <s v="4_40-50"/>
    <s v="04_40-50"/>
    <x v="2"/>
    <s v="Q1`21"/>
    <n v="100937075"/>
    <n v="1358507"/>
    <m/>
    <x v="0"/>
  </r>
  <r>
    <n v="793"/>
    <x v="5"/>
    <x v="325"/>
    <s v="Full Size LE (15&quot;&gt;, Int GPU)"/>
    <x v="1"/>
    <s v="AMD"/>
    <s v="Picasso"/>
    <s v="Int"/>
    <n v="15"/>
    <s v="1920x1080"/>
    <m/>
    <s v="Standard"/>
    <n v="45881"/>
    <s v="9_45-50"/>
    <s v="4_40-50"/>
    <s v="04_40-50"/>
    <x v="2"/>
    <s v="Q1`21"/>
    <n v="36383633"/>
    <n v="489686"/>
    <m/>
    <x v="0"/>
  </r>
  <r>
    <n v="1645"/>
    <x v="5"/>
    <x v="326"/>
    <s v="Full Size LE (15&quot;&gt;, Int GPU)"/>
    <x v="1"/>
    <s v="Intel"/>
    <s v="Ice Lake"/>
    <s v="Int"/>
    <n v="15"/>
    <s v="1920x1080"/>
    <m/>
    <s v="Standard"/>
    <n v="56274"/>
    <s v="11_55-60"/>
    <s v="5_50-60"/>
    <s v="05_50-60"/>
    <x v="2"/>
    <s v="Q1`21"/>
    <n v="92570730"/>
    <n v="1245905"/>
    <m/>
    <x v="0"/>
  </r>
  <r>
    <n v="381"/>
    <x v="5"/>
    <x v="327"/>
    <s v="Full Size MS (15&quot;&gt;, Mainstream Ex. GPU)"/>
    <x v="1"/>
    <s v="Intel"/>
    <s v="Ice Lake"/>
    <s v="Int/MX330"/>
    <n v="17"/>
    <s v="1920x1080"/>
    <m/>
    <s v="Standard"/>
    <n v="74731"/>
    <s v="14_70-75"/>
    <s v="7_70-80"/>
    <s v="07_70-80"/>
    <x v="2"/>
    <s v="Q1`21"/>
    <n v="28472511"/>
    <n v="383210"/>
    <m/>
    <x v="0"/>
  </r>
  <r>
    <n v="28"/>
    <x v="5"/>
    <x v="328"/>
    <s v="Full Size LE (15&quot;&gt;, Int GPU)"/>
    <x v="1"/>
    <s v="Intel"/>
    <s v="Whiskey Lake"/>
    <s v="Int"/>
    <n v="17"/>
    <s v="1920x1080"/>
    <m/>
    <s v="Standard"/>
    <n v="91925"/>
    <s v="18_90-95"/>
    <s v="9_90-100"/>
    <s v="08_80&gt;"/>
    <x v="2"/>
    <s v="Q1`21"/>
    <n v="2573900"/>
    <n v="34642"/>
    <m/>
    <x v="0"/>
  </r>
  <r>
    <n v="171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2"/>
    <s v="Q1`21"/>
    <n v="6532200"/>
    <n v="87917"/>
    <m/>
    <x v="0"/>
  </r>
  <r>
    <n v="108"/>
    <x v="5"/>
    <x v="331"/>
    <s v="Light (13&quot;-14&quot;)"/>
    <x v="0"/>
    <s v="Intel"/>
    <s v="Tiger Lake"/>
    <s v="Int"/>
    <n v="14"/>
    <s v="1920x1080"/>
    <s v="Touch"/>
    <s v="Standard"/>
    <n v="99790"/>
    <s v="19_95-100"/>
    <s v="9_90-100"/>
    <s v="08_80&gt;"/>
    <x v="2"/>
    <s v="Q1`21"/>
    <n v="10777320"/>
    <n v="145051"/>
    <m/>
    <x v="0"/>
  </r>
  <r>
    <n v="81"/>
    <x v="5"/>
    <x v="332"/>
    <s v="Full Size LE (15&quot;&gt;, Int GPU)"/>
    <x v="0"/>
    <s v="Intel"/>
    <s v="Tiger Lake"/>
    <s v="Int"/>
    <n v="15"/>
    <s v="1920x1080"/>
    <s v="Touch"/>
    <s v="Standard"/>
    <n v="94009"/>
    <s v="18_90-95"/>
    <s v="9_90-100"/>
    <s v="08_80&gt;"/>
    <x v="2"/>
    <s v="Q1`21"/>
    <n v="7614729"/>
    <n v="102486"/>
    <m/>
    <x v="0"/>
  </r>
  <r>
    <n v="9"/>
    <x v="5"/>
    <x v="495"/>
    <s v="Full Size GM (15&quot;&gt; Gamer GPU)"/>
    <x v="0"/>
    <s v="Intel"/>
    <s v="Comet Lake-H"/>
    <s v="GTX1650"/>
    <n v="15"/>
    <s v="1920x1080"/>
    <s v="Touch"/>
    <s v="Standard"/>
    <n v="186492"/>
    <s v="37_185-190"/>
    <s v="18_180-190"/>
    <s v="08_80&gt;"/>
    <x v="2"/>
    <s v="Q1`21"/>
    <n v="1678428"/>
    <n v="22590"/>
    <m/>
    <x v="0"/>
  </r>
  <r>
    <n v="24"/>
    <x v="5"/>
    <x v="333"/>
    <s v="Light (13&quot;-14&quot;)"/>
    <x v="0"/>
    <s v="Intel"/>
    <s v="Tiger Lake"/>
    <s v="Int"/>
    <n v="14"/>
    <s v="3840x2160"/>
    <s v="Touch"/>
    <s v="Standard"/>
    <n v="166925"/>
    <s v="33_165-170"/>
    <s v="16_160-170"/>
    <s v="08_80&gt;"/>
    <x v="2"/>
    <s v="Q1`21"/>
    <n v="4006200"/>
    <n v="53919"/>
    <m/>
    <x v="0"/>
  </r>
  <r>
    <n v="2"/>
    <x v="5"/>
    <x v="576"/>
    <s v="Light (13&quot;-14&quot;)"/>
    <x v="0"/>
    <s v="Intel"/>
    <s v="Kaby Lake Refresh"/>
    <s v="Int"/>
    <n v="14"/>
    <s v="1920x1080"/>
    <s v="Touch"/>
    <s v="Standard"/>
    <n v="63990"/>
    <s v="12_60-65"/>
    <s v="6_60-70"/>
    <s v="06_60-70"/>
    <x v="2"/>
    <s v="Q1`21"/>
    <n v="127980"/>
    <n v="1722"/>
    <m/>
    <x v="0"/>
  </r>
  <r>
    <n v="2"/>
    <x v="5"/>
    <x v="496"/>
    <s v="Full Size GM (15&quot;&gt; Gamer GPU)"/>
    <x v="0"/>
    <s v="Intel"/>
    <s v="Coffee Lake"/>
    <s v="GTX1650"/>
    <n v="15"/>
    <s v="1920x1080/3840x2160"/>
    <s v="Touch"/>
    <s v="Standard"/>
    <n v="186614"/>
    <s v="37_185-190"/>
    <s v="18_180-190"/>
    <s v="08_80&gt;"/>
    <x v="2"/>
    <s v="Q1`21"/>
    <n v="373228"/>
    <n v="5023"/>
    <m/>
    <x v="0"/>
  </r>
  <r>
    <n v="5"/>
    <x v="5"/>
    <x v="336"/>
    <s v="Full Size GM (15&quot;&gt; Gamer GPU)"/>
    <x v="0"/>
    <s v="Intel"/>
    <s v="Coffee Lake"/>
    <s v="GTX1650"/>
    <n v="15"/>
    <s v="1920x1080"/>
    <s v="Touch"/>
    <s v="Standard"/>
    <n v="108152"/>
    <s v="21_105-110"/>
    <s v="10_100-110"/>
    <s v="08_80&gt;"/>
    <x v="2"/>
    <s v="Q1`21"/>
    <n v="540760"/>
    <n v="7278"/>
    <m/>
    <x v="0"/>
  </r>
  <r>
    <n v="5"/>
    <x v="5"/>
    <x v="497"/>
    <s v="Light (13&quot;-14&quot;)"/>
    <x v="0"/>
    <s v="Intel"/>
    <s v="Ice Lake"/>
    <s v="Int"/>
    <n v="14"/>
    <s v="1920x1080"/>
    <s v="Touch"/>
    <s v="Standard"/>
    <n v="130833"/>
    <s v="26_130-135"/>
    <s v="13_130-140"/>
    <s v="08_80&gt;"/>
    <x v="2"/>
    <s v="Q1`21"/>
    <n v="654165"/>
    <n v="8804"/>
    <m/>
    <x v="0"/>
  </r>
  <r>
    <n v="795"/>
    <x v="5"/>
    <x v="337"/>
    <s v="Light (13&quot;-14&quot;)"/>
    <x v="0"/>
    <s v="AMD"/>
    <s v="Renior"/>
    <s v="Int"/>
    <n v="14"/>
    <s v="1920x1080"/>
    <s v="Touch"/>
    <s v="Standard"/>
    <n v="88994"/>
    <s v="17_85-90"/>
    <s v="8_80-90"/>
    <s v="08_80&gt;"/>
    <x v="2"/>
    <s v="Q1`21"/>
    <n v="70750230"/>
    <n v="952224"/>
    <m/>
    <x v="0"/>
  </r>
  <r>
    <n v="55"/>
    <x v="5"/>
    <x v="338"/>
    <s v="Light (13&quot;-14&quot;)"/>
    <x v="0"/>
    <s v="Intel"/>
    <s v="Ice Lake"/>
    <s v="Int"/>
    <n v="14"/>
    <s v="1920x1080"/>
    <s v="Touch"/>
    <s v="Standard"/>
    <n v="82223"/>
    <s v="16_80-85"/>
    <s v="8_80-90"/>
    <s v="08_80&gt;"/>
    <x v="2"/>
    <s v="Q1`21"/>
    <n v="4522265"/>
    <n v="60865"/>
    <m/>
    <x v="0"/>
  </r>
  <r>
    <n v="298"/>
    <x v="5"/>
    <x v="339"/>
    <s v="Light (13&quot;-14&quot;)"/>
    <x v="0"/>
    <s v="Intel"/>
    <s v="Tiger Lake"/>
    <s v="Int"/>
    <n v="14"/>
    <s v="1920x1080"/>
    <s v="Touch"/>
    <s v="Standard"/>
    <n v="92753"/>
    <s v="18_90-95"/>
    <s v="9_90-100"/>
    <s v="08_80&gt;"/>
    <x v="2"/>
    <s v="Q1`21"/>
    <n v="27640394"/>
    <n v="372011"/>
    <m/>
    <x v="0"/>
  </r>
  <r>
    <n v="45"/>
    <x v="5"/>
    <x v="340"/>
    <s v="Full Size LE (15&quot;&gt;, Int GPU)"/>
    <x v="0"/>
    <s v="Intel"/>
    <s v="Ice Lake"/>
    <s v="Int"/>
    <n v="15"/>
    <s v="1920x1080"/>
    <s v="Touch"/>
    <s v="Standard"/>
    <n v="68345"/>
    <s v="13_65-70"/>
    <s v="6_60-70"/>
    <s v="06_60-70"/>
    <x v="2"/>
    <s v="Q1`21"/>
    <n v="3075525"/>
    <n v="41393"/>
    <m/>
    <x v="0"/>
  </r>
  <r>
    <n v="51"/>
    <x v="5"/>
    <x v="498"/>
    <s v="Full Size GM (15&quot;&gt; Gamer GPU)"/>
    <x v="0"/>
    <s v="Intel"/>
    <s v="Comet Lake-H"/>
    <s v="GTX1650"/>
    <n v="15"/>
    <s v="1920x1080"/>
    <s v="Touch"/>
    <s v="Standard"/>
    <n v="124990"/>
    <s v="24_120-125"/>
    <s v="12_120-130"/>
    <s v="08_80&gt;"/>
    <x v="2"/>
    <s v="Q1`21"/>
    <n v="6374490"/>
    <n v="85794"/>
    <m/>
    <x v="0"/>
  </r>
  <r>
    <n v="63"/>
    <x v="5"/>
    <x v="499"/>
    <s v="Full Size LE (15&quot;&gt;, Int GPU)"/>
    <x v="0"/>
    <s v="Intel"/>
    <s v="Tiger Lake"/>
    <s v="Int"/>
    <n v="15"/>
    <s v="1920x1080"/>
    <s v="Touch"/>
    <s v="Standard"/>
    <n v="91699"/>
    <s v="18_90-95"/>
    <s v="9_90-100"/>
    <s v="08_80&gt;"/>
    <x v="2"/>
    <s v="Q1`21"/>
    <n v="5777037"/>
    <n v="77753"/>
    <m/>
    <x v="0"/>
  </r>
  <r>
    <n v="11"/>
    <x v="5"/>
    <x v="341"/>
    <s v="Light (13&quot;-14&quot;)"/>
    <x v="0"/>
    <s v="Intel"/>
    <s v="Tiger Lake"/>
    <s v="Int"/>
    <n v="14"/>
    <s v="1920x1080/3840x2160"/>
    <s v="Touch"/>
    <s v="Standard"/>
    <n v="193650"/>
    <s v="38_190-195"/>
    <s v="19_190-200"/>
    <s v="08_80&gt;"/>
    <x v="2"/>
    <s v="Q1`21"/>
    <n v="2130150"/>
    <n v="28670"/>
    <m/>
    <x v="0"/>
  </r>
  <r>
    <n v="13"/>
    <x v="6"/>
    <x v="342"/>
    <s v="Full Size GM (15&quot;&gt; Gamer GPU)"/>
    <x v="0"/>
    <s v="AMD"/>
    <s v="Renior"/>
    <s v="RX 5600M"/>
    <n v="15"/>
    <s v="1920x1080"/>
    <m/>
    <s v="Standard"/>
    <n v="105940"/>
    <s v="21_105-110"/>
    <s v="10_100-110"/>
    <s v="08_80&gt;"/>
    <x v="2"/>
    <s v="Q1`21"/>
    <n v="1377220"/>
    <n v="18536"/>
    <m/>
    <x v="0"/>
  </r>
  <r>
    <n v="58"/>
    <x v="6"/>
    <x v="343"/>
    <s v="Full Size GM (15&quot;&gt; Gamer GPU)"/>
    <x v="0"/>
    <s v="AMD"/>
    <s v="Renior"/>
    <s v="RX 5500"/>
    <n v="15"/>
    <s v="3840x2160"/>
    <m/>
    <s v="Standard"/>
    <n v="79235"/>
    <s v="15_75-80"/>
    <s v="7_70-80"/>
    <s v="07_70-80"/>
    <x v="2"/>
    <s v="Q1`21"/>
    <n v="4595630"/>
    <n v="61852"/>
    <m/>
    <x v="0"/>
  </r>
  <r>
    <n v="17"/>
    <x v="6"/>
    <x v="344"/>
    <s v="Full Size GM (15&quot;&gt; Gamer GPU)"/>
    <x v="0"/>
    <s v="Intel"/>
    <s v="Comet Lake-H"/>
    <s v="RTX2070/RTX2080"/>
    <n v="15"/>
    <s v="1920x1080"/>
    <m/>
    <s v="Standard"/>
    <n v="190881"/>
    <s v="38_190-195"/>
    <s v="19_190-200"/>
    <s v="08_80&gt;"/>
    <x v="2"/>
    <s v="Q1`21"/>
    <n v="3244977"/>
    <n v="43674"/>
    <m/>
    <x v="0"/>
  </r>
  <r>
    <n v="30"/>
    <x v="6"/>
    <x v="500"/>
    <s v="Full Size GM (15&quot;&gt; Gamer GPU)"/>
    <x v="0"/>
    <s v="Intel"/>
    <s v="Comet Lake-H"/>
    <s v="RTX3060/RTX3070/RTX3080"/>
    <n v="15"/>
    <s v="1920x1080/3840x2160"/>
    <m/>
    <s v="Standard"/>
    <n v="233892"/>
    <s v="46_230-235"/>
    <s v="23_230-240"/>
    <s v="08_80&gt;"/>
    <x v="2"/>
    <s v="Q1`21"/>
    <n v="7016760"/>
    <n v="94438"/>
    <m/>
    <x v="0"/>
  </r>
  <r>
    <n v="5"/>
    <x v="6"/>
    <x v="345"/>
    <s v="Full Size GM (15&quot;&gt; Gamer GPU)"/>
    <x v="0"/>
    <s v="Intel"/>
    <s v="Comet Lake-H"/>
    <s v="GTX1660/RTX2060"/>
    <n v="15"/>
    <s v="1920x1080"/>
    <m/>
    <s v="Standard"/>
    <n v="120785"/>
    <s v="24_120-125"/>
    <s v="12_120-130"/>
    <s v="08_80&gt;"/>
    <x v="2"/>
    <s v="Q1`21"/>
    <n v="603925"/>
    <n v="8128"/>
    <m/>
    <x v="0"/>
  </r>
  <r>
    <n v="3"/>
    <x v="6"/>
    <x v="346"/>
    <s v="Full Size GM (15&quot;&gt; Gamer GPU)"/>
    <x v="0"/>
    <s v="Intel"/>
    <s v="Comet Lake-H"/>
    <s v="RTX2070/RTX2080"/>
    <n v="17"/>
    <s v="1920x1080/3840x2160"/>
    <m/>
    <s v="Standard"/>
    <n v="283012"/>
    <s v="56_280-285"/>
    <s v="28_280-290"/>
    <s v="08_80&gt;"/>
    <x v="2"/>
    <s v="Q1`21"/>
    <n v="849036"/>
    <n v="11427"/>
    <m/>
    <x v="0"/>
  </r>
  <r>
    <n v="5"/>
    <x v="6"/>
    <x v="347"/>
    <s v="Full Size GM (15&quot;&gt; Gamer GPU)"/>
    <x v="0"/>
    <s v="Intel"/>
    <s v="Comet Lake-H"/>
    <s v="GTX1660/RTX2060/RTX2070"/>
    <n v="17"/>
    <s v="1920x1080/3840x2160"/>
    <m/>
    <s v="Standard"/>
    <n v="161004"/>
    <s v="32_160-165"/>
    <s v="16_160-170"/>
    <s v="08_80&gt;"/>
    <x v="2"/>
    <s v="Q1`21"/>
    <n v="805020"/>
    <n v="10835"/>
    <m/>
    <x v="0"/>
  </r>
  <r>
    <n v="293"/>
    <x v="6"/>
    <x v="348"/>
    <s v="Light (13&quot;-14&quot;)"/>
    <x v="0"/>
    <s v="Intel"/>
    <s v="Comet Lake"/>
    <s v="Int"/>
    <n v="14"/>
    <s v="1920x1080"/>
    <m/>
    <s v="Standard"/>
    <n v="60756"/>
    <s v="12_60-65"/>
    <s v="6_60-70"/>
    <s v="06_60-70"/>
    <x v="2"/>
    <s v="Q1`21"/>
    <n v="17801508"/>
    <n v="239590"/>
    <m/>
    <x v="0"/>
  </r>
  <r>
    <n v="1"/>
    <x v="6"/>
    <x v="501"/>
    <s v="Light (13&quot;-14&quot;)"/>
    <x v="0"/>
    <s v="Intel"/>
    <s v="Comet Lake"/>
    <s v="Int/MX330"/>
    <n v="14"/>
    <s v="1920x1080"/>
    <m/>
    <s v="Standard"/>
    <n v="77791"/>
    <s v="15_75-80"/>
    <s v="7_70-80"/>
    <s v="07_70-80"/>
    <x v="2"/>
    <s v="Q1`21"/>
    <n v="77791"/>
    <n v="1047"/>
    <m/>
    <x v="0"/>
  </r>
  <r>
    <n v="34"/>
    <x v="6"/>
    <x v="349"/>
    <s v="Light (13&quot;-14&quot;)"/>
    <x v="0"/>
    <s v="Intel"/>
    <s v="Comet Lake"/>
    <s v="Int"/>
    <n v="14"/>
    <s v="1920x1080"/>
    <m/>
    <s v="Standard"/>
    <n v="72428"/>
    <s v="14_70-75"/>
    <s v="7_70-80"/>
    <s v="07_70-80"/>
    <x v="2"/>
    <s v="Q1`21"/>
    <n v="2462552"/>
    <n v="33143"/>
    <m/>
    <x v="0"/>
  </r>
  <r>
    <n v="4"/>
    <x v="6"/>
    <x v="350"/>
    <s v="Light (13&quot;-14&quot;)"/>
    <x v="0"/>
    <s v="AMD"/>
    <s v="Renior"/>
    <s v="Int"/>
    <n v="14"/>
    <s v="1920x1080"/>
    <m/>
    <s v="Standard"/>
    <n v="52964"/>
    <s v="10_50-55"/>
    <s v="5_50-60"/>
    <s v="05_50-60"/>
    <x v="2"/>
    <s v="Q1`21"/>
    <n v="211856"/>
    <n v="2851"/>
    <m/>
    <x v="0"/>
  </r>
  <r>
    <n v="16"/>
    <x v="6"/>
    <x v="351"/>
    <s v="Full Size MS (15&quot;&gt;, Mainstream Ex. GPU)"/>
    <x v="0"/>
    <s v="Intel"/>
    <s v="Tiger Lake"/>
    <s v="MX450"/>
    <n v="15"/>
    <s v="1920x1080"/>
    <m/>
    <s v="Standard"/>
    <n v="78961"/>
    <s v="15_75-80"/>
    <s v="7_70-80"/>
    <s v="07_70-80"/>
    <x v="2"/>
    <s v="Q1`21"/>
    <n v="1263376"/>
    <n v="17004"/>
    <m/>
    <x v="0"/>
  </r>
  <r>
    <n v="5"/>
    <x v="6"/>
    <x v="352"/>
    <s v="Full Size GM (15&quot;&gt; Gamer GPU)"/>
    <x v="0"/>
    <s v="Intel"/>
    <s v="Comet Lake-H"/>
    <s v="RTX2070/RTX2080"/>
    <n v="15"/>
    <s v="1920x1080"/>
    <m/>
    <s v="Standard"/>
    <n v="168400"/>
    <s v="33_165-170"/>
    <s v="16_160-170"/>
    <s v="08_80&gt;"/>
    <x v="2"/>
    <s v="Q1`21"/>
    <n v="842000"/>
    <n v="11332"/>
    <m/>
    <x v="0"/>
  </r>
  <r>
    <n v="23"/>
    <x v="6"/>
    <x v="504"/>
    <s v="Full Size GM (15&quot;&gt; Gamer GPU)"/>
    <x v="0"/>
    <s v="Intel"/>
    <s v="Comet Lake-H"/>
    <s v="RTX3070/RTX3080"/>
    <n v="15"/>
    <s v="1920x1080"/>
    <m/>
    <s v="Standard"/>
    <n v="240867"/>
    <s v="48_240-245"/>
    <s v="24_240-250"/>
    <s v="08_80&gt;"/>
    <x v="2"/>
    <s v="Q1`21"/>
    <n v="5539941"/>
    <n v="74562"/>
    <m/>
    <x v="0"/>
  </r>
  <r>
    <n v="66"/>
    <x v="6"/>
    <x v="505"/>
    <s v="Full Size GM (15&quot;&gt; Gamer GPU)"/>
    <x v="0"/>
    <s v="Intel"/>
    <s v="Comet Lake-H"/>
    <s v="RTX3080"/>
    <n v="17"/>
    <s v="1920x1080"/>
    <m/>
    <s v="Standard"/>
    <n v="296561"/>
    <s v="59_295-300"/>
    <s v="29_290-300"/>
    <s v="08_80&gt;"/>
    <x v="2"/>
    <s v="Q1`21"/>
    <n v="19573026"/>
    <n v="263432"/>
    <m/>
    <x v="0"/>
  </r>
  <r>
    <n v="3031"/>
    <x v="6"/>
    <x v="354"/>
    <s v="Full Size GM (15&quot;&gt; Gamer GPU)"/>
    <x v="0"/>
    <s v="Intel"/>
    <s v="Coffee Lake"/>
    <s v="GTX1050/GTX1050 Ti"/>
    <n v="15"/>
    <s v="1920x1080"/>
    <m/>
    <s v="Standard"/>
    <n v="69920"/>
    <s v="13_65-70"/>
    <s v="6_60-70"/>
    <s v="06_60-70"/>
    <x v="2"/>
    <s v="Q1`21"/>
    <n v="211927520"/>
    <n v="2852322"/>
    <m/>
    <x v="0"/>
  </r>
  <r>
    <n v="1070"/>
    <x v="6"/>
    <x v="355"/>
    <s v="Full Size GM (15&quot;&gt; Gamer GPU)"/>
    <x v="0"/>
    <s v="Intel"/>
    <s v="Coffee Lake"/>
    <s v="RTX2060"/>
    <n v="15"/>
    <s v="1920x1080"/>
    <m/>
    <s v="Standard"/>
    <n v="85694"/>
    <s v="17_85-90"/>
    <s v="8_80-90"/>
    <s v="08_80&gt;"/>
    <x v="2"/>
    <s v="Q1`21"/>
    <n v="91692580"/>
    <n v="1234086"/>
    <m/>
    <x v="0"/>
  </r>
  <r>
    <n v="685"/>
    <x v="6"/>
    <x v="506"/>
    <s v="Full Size GM (15&quot;&gt; Gamer GPU)"/>
    <x v="0"/>
    <s v="Intel"/>
    <s v="Comet Lake-H"/>
    <s v="RTX3060"/>
    <n v="15"/>
    <s v="1920x1080"/>
    <m/>
    <s v="Standard"/>
    <n v="113995"/>
    <s v="22_110-115"/>
    <s v="11_110-120"/>
    <s v="08_80&gt;"/>
    <x v="2"/>
    <s v="Q1`21"/>
    <n v="78086575"/>
    <n v="1050963"/>
    <m/>
    <x v="0"/>
  </r>
  <r>
    <n v="947"/>
    <x v="6"/>
    <x v="356"/>
    <s v="Full Size GM (15&quot;&gt; Gamer GPU)"/>
    <x v="0"/>
    <s v="Intel"/>
    <s v="Coffee Lake"/>
    <s v="GTX1050"/>
    <n v="17"/>
    <s v="1920x1080"/>
    <m/>
    <s v="Standard"/>
    <n v="80938"/>
    <s v="16_80-85"/>
    <s v="8_80-90"/>
    <s v="08_80&gt;"/>
    <x v="2"/>
    <s v="Q1`21"/>
    <n v="76648286"/>
    <n v="1031605"/>
    <m/>
    <x v="0"/>
  </r>
  <r>
    <n v="204"/>
    <x v="6"/>
    <x v="357"/>
    <s v="Full Size GM (15&quot;&gt; Gamer GPU)"/>
    <x v="0"/>
    <s v="Intel"/>
    <s v="Comet Lake-H"/>
    <s v="GTX1650/GTX1660"/>
    <n v="15"/>
    <s v="1920x1080"/>
    <m/>
    <s v="Standard"/>
    <n v="84032"/>
    <s v="16_80-85"/>
    <s v="8_80-90"/>
    <s v="08_80&gt;"/>
    <x v="2"/>
    <s v="Q1`21"/>
    <n v="17142528"/>
    <n v="230720"/>
    <m/>
    <x v="0"/>
  </r>
  <r>
    <n v="53"/>
    <x v="6"/>
    <x v="358"/>
    <s v="Full Size GM (15&quot;&gt; Gamer GPU)"/>
    <x v="0"/>
    <s v="Intel"/>
    <s v="Coffee Lake"/>
    <s v="GTX1650/GTX1660/RTX2060"/>
    <n v="17"/>
    <s v="1920x1080"/>
    <m/>
    <s v="Standard"/>
    <n v="90174"/>
    <s v="18_90-95"/>
    <s v="9_90-100"/>
    <s v="08_80&gt;"/>
    <x v="2"/>
    <s v="Q1`21"/>
    <n v="4779222"/>
    <n v="64323"/>
    <m/>
    <x v="0"/>
  </r>
  <r>
    <n v="450"/>
    <x v="6"/>
    <x v="359"/>
    <s v="Full Size GM (15&quot;&gt; Gamer GPU)"/>
    <x v="0"/>
    <s v="Intel"/>
    <s v="Comet Lake"/>
    <s v="GTX1650/GTX1660"/>
    <n v="17"/>
    <s v="1920x1080"/>
    <m/>
    <s v="Standard"/>
    <n v="90224"/>
    <s v="18_90-95"/>
    <s v="9_90-100"/>
    <s v="08_80&gt;"/>
    <x v="2"/>
    <s v="Q1`21"/>
    <n v="40600800"/>
    <n v="546444"/>
    <m/>
    <x v="0"/>
  </r>
  <r>
    <n v="23"/>
    <x v="6"/>
    <x v="360"/>
    <s v="Full Size GM (15&quot;&gt; Gamer GPU)"/>
    <x v="0"/>
    <s v="Intel"/>
    <s v="Comet Lake-H"/>
    <s v="RTX2070"/>
    <n v="15"/>
    <s v="1920x1080"/>
    <m/>
    <s v="Standard"/>
    <n v="134974"/>
    <s v="26_130-135"/>
    <s v="13_130-140"/>
    <s v="08_80&gt;"/>
    <x v="2"/>
    <s v="Q1`21"/>
    <n v="3104402"/>
    <n v="41782"/>
    <m/>
    <x v="0"/>
  </r>
  <r>
    <n v="10"/>
    <x v="6"/>
    <x v="361"/>
    <s v="Full Size GM (15&quot;&gt; Gamer GPU)"/>
    <x v="0"/>
    <s v="Intel"/>
    <s v="Comet Lake-H"/>
    <s v="RTX2070"/>
    <n v="17"/>
    <s v="1920x1080"/>
    <m/>
    <s v="Standard"/>
    <n v="147927"/>
    <s v="29_145-150"/>
    <s v="14_140-150"/>
    <s v="08_80&gt;"/>
    <x v="2"/>
    <s v="Q1`21"/>
    <n v="1479270"/>
    <n v="19909"/>
    <m/>
    <x v="0"/>
  </r>
  <r>
    <n v="22"/>
    <x v="6"/>
    <x v="509"/>
    <s v="Full Size GM (15&quot;&gt; Gamer GPU)"/>
    <x v="0"/>
    <s v="Intel"/>
    <s v="Comet Lake-H"/>
    <s v="RTX3060/RTX3070"/>
    <n v="17"/>
    <s v="1920x1080"/>
    <m/>
    <s v="Standard"/>
    <n v="159930"/>
    <s v="31_155-160"/>
    <s v="15_150-160"/>
    <s v="08_80&gt;"/>
    <x v="2"/>
    <s v="Q1`21"/>
    <n v="3518460"/>
    <n v="47355"/>
    <m/>
    <x v="0"/>
  </r>
  <r>
    <n v="10"/>
    <x v="6"/>
    <x v="362"/>
    <s v="Full Size GM (15&quot;&gt; Gamer GPU)"/>
    <x v="0"/>
    <s v="Intel"/>
    <s v="Comet Lake-H"/>
    <s v="RTX2070"/>
    <n v="15"/>
    <s v="1920x1080"/>
    <m/>
    <s v="Standard"/>
    <n v="189996"/>
    <s v="37_185-190"/>
    <s v="18_180-190"/>
    <s v="08_80&gt;"/>
    <x v="2"/>
    <s v="Q1`21"/>
    <n v="1899960"/>
    <n v="25571"/>
    <m/>
    <x v="0"/>
  </r>
  <r>
    <n v="55"/>
    <x v="6"/>
    <x v="510"/>
    <s v="Full Size GM (15&quot;&gt; Gamer GPU)"/>
    <x v="0"/>
    <s v="Intel"/>
    <s v="Comet Lake-H"/>
    <s v="RTX3060"/>
    <n v="15"/>
    <s v="1920x1080"/>
    <m/>
    <s v="Standard"/>
    <n v="250623"/>
    <s v="50_250-255"/>
    <s v="25_250-260"/>
    <s v="08_80&gt;"/>
    <x v="2"/>
    <s v="Q1`21"/>
    <n v="13784265"/>
    <n v="185522"/>
    <m/>
    <x v="0"/>
  </r>
  <r>
    <n v="3"/>
    <x v="6"/>
    <x v="363"/>
    <s v="Full Size GM (15&quot;&gt; Gamer GPU)"/>
    <x v="0"/>
    <s v="Intel"/>
    <s v="Comet Lake-H"/>
    <s v="RTX2070/RTX2080"/>
    <n v="17"/>
    <s v="1920x1080"/>
    <m/>
    <s v="Standard"/>
    <n v="195403"/>
    <s v="39_195-200"/>
    <s v="19_190-200"/>
    <s v="08_80&gt;"/>
    <x v="2"/>
    <s v="Q1`21"/>
    <n v="586209"/>
    <n v="7890"/>
    <m/>
    <x v="0"/>
  </r>
  <r>
    <n v="3"/>
    <x v="6"/>
    <x v="577"/>
    <s v="Prof. Workstation (Prof. GPU)"/>
    <x v="0"/>
    <s v="Intel"/>
    <s v="Comet Lake-H"/>
    <s v="Quadro P620/T1000"/>
    <n v="15"/>
    <s v="1920x1080"/>
    <m/>
    <s v="Standard"/>
    <n v="140224"/>
    <s v="28_140-145"/>
    <s v="14_140-150"/>
    <s v="08_80&gt;"/>
    <x v="2"/>
    <s v="Q1`21"/>
    <n v="420672"/>
    <n v="5662"/>
    <m/>
    <x v="0"/>
  </r>
  <r>
    <n v="8"/>
    <x v="6"/>
    <x v="364"/>
    <s v="Prof. Workstation (Prof. GPU)"/>
    <x v="0"/>
    <s v="Intel"/>
    <s v="Comet Lake-H"/>
    <s v="Quadro T1000/RTX3000"/>
    <n v="17"/>
    <s v="1920x1080"/>
    <m/>
    <s v="Standard"/>
    <n v="180390"/>
    <s v="36_180-185"/>
    <s v="18_180-190"/>
    <s v="08_80&gt;"/>
    <x v="2"/>
    <s v="Q1`21"/>
    <n v="1443120"/>
    <n v="19423"/>
    <m/>
    <x v="0"/>
  </r>
  <r>
    <n v="5"/>
    <x v="6"/>
    <x v="578"/>
    <s v="Prof. Workstation (Prof. GPU)"/>
    <x v="1"/>
    <s v="Intel"/>
    <s v="Comet Lake-H"/>
    <s v="RTX3000/RTX5000"/>
    <n v="15"/>
    <s v="1920x1080/3840x2160 "/>
    <m/>
    <s v="Standard"/>
    <n v="260000"/>
    <s v="52_260-265"/>
    <s v="26_260-270"/>
    <s v="08_80&gt;"/>
    <x v="2"/>
    <s v="Q1`21"/>
    <n v="1300000"/>
    <n v="17497"/>
    <m/>
    <x v="0"/>
  </r>
  <r>
    <n v="59"/>
    <x v="6"/>
    <x v="366"/>
    <s v="Light (13&quot;-14&quot;)"/>
    <x v="0"/>
    <s v="Intel"/>
    <s v="Comet Lake"/>
    <s v="GTX1650"/>
    <n v="14"/>
    <s v="1920x1080"/>
    <m/>
    <s v="Standard"/>
    <n v="101438"/>
    <s v="20_100-105"/>
    <s v="10_100-110"/>
    <s v="08_80&gt;"/>
    <x v="2"/>
    <s v="Q1`21"/>
    <n v="5984842"/>
    <n v="80550"/>
    <m/>
    <x v="0"/>
  </r>
  <r>
    <n v="27"/>
    <x v="6"/>
    <x v="367"/>
    <s v="Light (13&quot;-14&quot;)"/>
    <x v="0"/>
    <s v="Intel"/>
    <s v="Tiger Lake"/>
    <s v="GTX1650"/>
    <n v="14"/>
    <s v="1920x1080"/>
    <m/>
    <s v="Standard"/>
    <n v="122047"/>
    <s v="24_120-125"/>
    <s v="12_120-130"/>
    <s v="08_80&gt;"/>
    <x v="2"/>
    <s v="Q1`21"/>
    <n v="3295269"/>
    <n v="44351"/>
    <m/>
    <x v="0"/>
  </r>
  <r>
    <n v="5"/>
    <x v="6"/>
    <x v="368"/>
    <s v="Full Size GM (15&quot;&gt; Gamer GPU)"/>
    <x v="0"/>
    <s v="Intel"/>
    <s v="Comet Lake"/>
    <s v="GTX1650"/>
    <n v="15"/>
    <s v="1920x1080"/>
    <m/>
    <s v="Standard"/>
    <n v="96206"/>
    <s v="19_95-100"/>
    <s v="9_90-100"/>
    <s v="08_80&gt;"/>
    <x v="2"/>
    <s v="Q1`21"/>
    <n v="481030"/>
    <n v="6474"/>
    <m/>
    <x v="0"/>
  </r>
  <r>
    <n v="37"/>
    <x v="6"/>
    <x v="369"/>
    <s v="Full Size GM (15&quot;&gt; Gamer GPU)"/>
    <x v="0"/>
    <s v="Intel"/>
    <s v="Tiger Lake"/>
    <s v="GTX1650"/>
    <n v="15"/>
    <s v="1920x1080"/>
    <m/>
    <s v="Standard"/>
    <n v="120579"/>
    <s v="24_120-125"/>
    <s v="12_120-130"/>
    <s v="08_80&gt;"/>
    <x v="2"/>
    <s v="Q1`21"/>
    <n v="4461423"/>
    <n v="60046"/>
    <m/>
    <x v="0"/>
  </r>
  <r>
    <n v="54"/>
    <x v="6"/>
    <x v="370"/>
    <s v="Full Size GM (15&quot;&gt; Gamer GPU)"/>
    <x v="0"/>
    <s v="Intel"/>
    <s v="Tiger Lake"/>
    <s v="RTX2060"/>
    <n v="15"/>
    <s v="1920x1080"/>
    <m/>
    <s v="Standard"/>
    <n v="109369"/>
    <s v="21_105-110"/>
    <s v="10_100-110"/>
    <s v="08_80&gt;"/>
    <x v="2"/>
    <s v="Q1`21"/>
    <n v="5905926"/>
    <n v="79488"/>
    <m/>
    <x v="0"/>
  </r>
  <r>
    <n v="10"/>
    <x v="6"/>
    <x v="371"/>
    <s v="Light (13&quot;-14&quot;)"/>
    <x v="0"/>
    <s v="Intel"/>
    <s v="Tiger Lake"/>
    <s v="GTX1650"/>
    <n v="14"/>
    <s v="1920x1080"/>
    <s v="Touch"/>
    <s v="Standard"/>
    <n v="129542"/>
    <s v="25_125-130"/>
    <s v="12_120-130"/>
    <s v="08_80&gt;"/>
    <x v="2"/>
    <s v="Q1`21"/>
    <n v="1295420"/>
    <n v="17435"/>
    <m/>
    <x v="0"/>
  </r>
  <r>
    <n v="6"/>
    <x v="6"/>
    <x v="372"/>
    <s v="Full Size GM (15&quot;&gt; Gamer GPU)"/>
    <x v="0"/>
    <s v="Intel"/>
    <s v="Tiger Lake"/>
    <s v="GTX1650"/>
    <n v="15"/>
    <s v="1920x1080"/>
    <s v="Touch"/>
    <s v="Standard"/>
    <n v="133941"/>
    <s v="26_130-135"/>
    <s v="13_130-140"/>
    <s v="08_80&gt;"/>
    <x v="2"/>
    <s v="Q1`21"/>
    <n v="803646"/>
    <n v="10816"/>
    <m/>
    <x v="0"/>
  </r>
  <r>
    <n v="135"/>
    <x v="7"/>
    <x v="373"/>
    <s v="Light (13&quot;-14&quot;)"/>
    <x v="0"/>
    <s v="AMD"/>
    <s v="Picasso"/>
    <s v="Int"/>
    <n v="13"/>
    <s v="2160x1440"/>
    <m/>
    <s v="Standard"/>
    <n v="63528"/>
    <s v="12_60-65"/>
    <s v="6_60-70"/>
    <s v="06_60-70"/>
    <x v="2"/>
    <s v="Q1`21"/>
    <n v="8576280"/>
    <n v="115428"/>
    <m/>
    <x v="0"/>
  </r>
  <r>
    <n v="318"/>
    <x v="7"/>
    <x v="374"/>
    <s v="Light (13&quot;-14&quot;)"/>
    <x v="0"/>
    <s v="AMD"/>
    <s v="Renior"/>
    <s v="Int"/>
    <n v="14"/>
    <s v="1920x1080"/>
    <m/>
    <s v="Standard"/>
    <n v="58326"/>
    <s v="11_55-60"/>
    <s v="5_50-60"/>
    <s v="05_50-60"/>
    <x v="2"/>
    <s v="Q1`21"/>
    <n v="18547668"/>
    <n v="249632"/>
    <m/>
    <x v="0"/>
  </r>
  <r>
    <n v="1"/>
    <x v="7"/>
    <x v="375"/>
    <s v="Light (13&quot;-14&quot;)"/>
    <x v="0"/>
    <s v="AMD"/>
    <s v="Picasso"/>
    <s v="Int"/>
    <n v="14"/>
    <s v="1920x1080"/>
    <m/>
    <s v="Standard"/>
    <n v="55421"/>
    <s v="11_55-60"/>
    <s v="5_50-60"/>
    <s v="05_50-60"/>
    <x v="2"/>
    <s v="Q1`21"/>
    <n v="55421"/>
    <n v="746"/>
    <m/>
    <x v="0"/>
  </r>
  <r>
    <n v="15"/>
    <x v="7"/>
    <x v="376"/>
    <s v="Light (13&quot;-14&quot;)"/>
    <x v="0"/>
    <s v="Intel"/>
    <s v="Comet Lake"/>
    <s v="MX250"/>
    <n v="14"/>
    <s v="1920x1080"/>
    <m/>
    <s v="Standard"/>
    <n v="62990"/>
    <s v="12_60-65"/>
    <s v="6_60-70"/>
    <s v="06_60-70"/>
    <x v="2"/>
    <s v="Q1`21"/>
    <n v="944850"/>
    <n v="12717"/>
    <m/>
    <x v="0"/>
  </r>
  <r>
    <n v="51"/>
    <x v="7"/>
    <x v="377"/>
    <s v="Full Size LE (15&quot;&gt;, Int GPU)"/>
    <x v="0"/>
    <s v="AMD"/>
    <s v="Picasso"/>
    <s v="Int"/>
    <n v="15"/>
    <s v="1920x1080"/>
    <m/>
    <s v="Standard"/>
    <n v="54477"/>
    <s v="10_50-55"/>
    <s v="5_50-60"/>
    <s v="05_50-60"/>
    <x v="2"/>
    <s v="Q1`21"/>
    <n v="2778327"/>
    <n v="37393"/>
    <m/>
    <x v="0"/>
  </r>
  <r>
    <n v="152"/>
    <x v="7"/>
    <x v="378"/>
    <s v="Full Size LE (15&quot;&gt;, Int GPU)"/>
    <x v="0"/>
    <s v="AMD"/>
    <s v="Renior"/>
    <s v="Int"/>
    <n v="15"/>
    <s v="1920x1080"/>
    <m/>
    <s v="Standard"/>
    <n v="57215"/>
    <s v="11_55-60"/>
    <s v="5_50-60"/>
    <s v="05_50-60"/>
    <x v="2"/>
    <s v="Q1`21"/>
    <n v="8696680"/>
    <n v="117048"/>
    <m/>
    <x v="0"/>
  </r>
  <r>
    <n v="391"/>
    <x v="7"/>
    <x v="579"/>
    <s v="Full Size LE (15&quot;&gt;, Int GPU)"/>
    <x v="0"/>
    <s v="AMD"/>
    <s v="Renior"/>
    <s v="Int"/>
    <n v="16"/>
    <s v="1920x1080"/>
    <m/>
    <s v="Standard"/>
    <n v="68900"/>
    <s v="13_65-70"/>
    <s v="6_60-70"/>
    <s v="06_60-70"/>
    <x v="2"/>
    <s v="Q1`21"/>
    <n v="26939900"/>
    <n v="362583"/>
    <m/>
    <x v="0"/>
  </r>
  <r>
    <n v="21"/>
    <x v="7"/>
    <x v="513"/>
    <s v="Light (13&quot;-14&quot;)"/>
    <x v="0"/>
    <s v="Intel"/>
    <s v="Comet Lake"/>
    <s v="Int"/>
    <n v="13"/>
    <s v="3000x2000"/>
    <s v="Touch"/>
    <s v="Standard"/>
    <n v="107992"/>
    <s v="21_105-110"/>
    <s v="10_100-110"/>
    <s v="08_80&gt;"/>
    <x v="2"/>
    <s v="Q1`21"/>
    <n v="2267832"/>
    <n v="30523"/>
    <m/>
    <x v="0"/>
  </r>
  <r>
    <n v="36"/>
    <x v="7"/>
    <x v="379"/>
    <s v="Light (13&quot;-14&quot;)"/>
    <x v="0"/>
    <s v="Intel"/>
    <s v="Comet Lake"/>
    <s v="MX250/MX350"/>
    <n v="14"/>
    <s v="1920x1080/3000x2000"/>
    <m/>
    <s v="Standard"/>
    <n v="119383"/>
    <s v="23_115-120"/>
    <s v="11_110-120"/>
    <s v="08_80&gt;"/>
    <x v="2"/>
    <s v="Q1`21"/>
    <n v="4297788"/>
    <n v="57844"/>
    <m/>
    <x v="0"/>
  </r>
  <r>
    <n v="46"/>
    <x v="8"/>
    <x v="514"/>
    <s v="Full Size GM (15&quot;&gt; Gamer GPU)"/>
    <x v="0"/>
    <s v="Intel"/>
    <s v="Comet Lake-H"/>
    <s v="RTX2060"/>
    <n v="16"/>
    <s v="1920x1080"/>
    <m/>
    <s v="Standard"/>
    <n v="137446"/>
    <s v="27_135-140"/>
    <s v="13_130-140"/>
    <s v="08_80&gt;"/>
    <x v="2"/>
    <s v="Q1`21"/>
    <n v="6322516"/>
    <n v="85094"/>
    <m/>
    <x v="0"/>
  </r>
  <r>
    <n v="3"/>
    <x v="8"/>
    <x v="515"/>
    <s v="Light (13&quot;-14&quot;)"/>
    <x v="0"/>
    <s v="AMD"/>
    <s v="Renior"/>
    <s v="Int"/>
    <n v="14"/>
    <s v="1920x1080"/>
    <m/>
    <s v="Standard"/>
    <n v="59999"/>
    <s v="11_55-60"/>
    <s v="5_50-60"/>
    <s v="05_50-60"/>
    <x v="2"/>
    <s v="Q1`21"/>
    <n v="179997"/>
    <n v="2423"/>
    <m/>
    <x v="0"/>
  </r>
  <r>
    <n v="1975"/>
    <x v="8"/>
    <x v="380"/>
    <s v="Light (13&quot;-14&quot;)"/>
    <x v="0"/>
    <s v="AMD"/>
    <s v="Picasso"/>
    <s v="Int"/>
    <n v="14"/>
    <s v="1920x1080"/>
    <m/>
    <s v="Standard"/>
    <n v="53347"/>
    <s v="10_50-55"/>
    <s v="5_50-60"/>
    <s v="05_50-60"/>
    <x v="2"/>
    <s v="Q1`21"/>
    <n v="105360325"/>
    <n v="1418039"/>
    <m/>
    <x v="0"/>
  </r>
  <r>
    <n v="23"/>
    <x v="8"/>
    <x v="383"/>
    <s v="Full Size LE (15&quot;&gt;, Int GPU)"/>
    <x v="0"/>
    <s v="AMD"/>
    <s v="Picasso"/>
    <s v="Int"/>
    <n v="16"/>
    <s v="1920x1080"/>
    <m/>
    <s v="Standard"/>
    <n v="63323"/>
    <s v="12_60-65"/>
    <s v="6_60-70"/>
    <s v="06_60-70"/>
    <x v="2"/>
    <s v="Q1`21"/>
    <n v="1456429"/>
    <n v="19602"/>
    <m/>
    <x v="0"/>
  </r>
  <r>
    <n v="20"/>
    <x v="8"/>
    <x v="384"/>
    <s v="Full Size MS (15&quot;&gt;, Mainstream Ex. GPU)"/>
    <x v="0"/>
    <s v="Intel"/>
    <s v="Comet Lake-H"/>
    <s v="MX350"/>
    <n v="16"/>
    <s v="1920x1080"/>
    <m/>
    <s v="Standard"/>
    <n v="91992"/>
    <s v="18_90-95"/>
    <s v="9_90-100"/>
    <s v="08_80&gt;"/>
    <x v="2"/>
    <s v="Q1`21"/>
    <n v="1839840"/>
    <n v="24762"/>
    <m/>
    <x v="0"/>
  </r>
  <r>
    <n v="273"/>
    <x v="8"/>
    <x v="516"/>
    <s v="Full Size LE (15&quot;&gt;, Int GPU)"/>
    <x v="0"/>
    <s v="AMD"/>
    <s v="Renior"/>
    <s v="Int"/>
    <n v="16"/>
    <s v="1920x1080"/>
    <m/>
    <s v="Standard"/>
    <n v="67992"/>
    <s v="13_65-70"/>
    <s v="6_60-70"/>
    <s v="06_60-70"/>
    <x v="2"/>
    <s v="Q1`21"/>
    <n v="18561816"/>
    <n v="249823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2"/>
    <s v="Q1`21"/>
    <n v="1270000"/>
    <n v="17093"/>
    <m/>
    <x v="0"/>
  </r>
  <r>
    <n v="10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2"/>
    <s v="Q1`21"/>
    <n v="33170000"/>
    <n v="446433"/>
    <m/>
    <x v="0"/>
  </r>
  <r>
    <n v="20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2"/>
    <s v="Q1`21"/>
    <n v="56170000"/>
    <n v="755989"/>
    <m/>
    <x v="0"/>
  </r>
  <r>
    <n v="6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2"/>
    <s v="Q1`21"/>
    <n v="22848000"/>
    <n v="307510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2"/>
    <s v="Q1`21"/>
    <n v="4560000"/>
    <n v="61373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2"/>
    <s v="Q1`21"/>
    <n v="1155000"/>
    <n v="15545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2"/>
    <s v="Q1`21"/>
    <n v="3850000"/>
    <n v="51817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2"/>
    <s v="Q1`21"/>
    <n v="4200000"/>
    <n v="5652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2"/>
    <s v="Q1`21"/>
    <n v="2440000"/>
    <n v="32840"/>
    <m/>
    <x v="0"/>
  </r>
  <r>
    <n v="1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2"/>
    <s v="Q1`21"/>
    <n v="33176000"/>
    <n v="446514"/>
    <m/>
    <x v="0"/>
  </r>
  <r>
    <n v="304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2"/>
    <s v="Q1`21"/>
    <n v="77216000"/>
    <n v="1039246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2"/>
    <s v="Q1`21"/>
    <n v="310000"/>
    <n v="4172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2"/>
    <s v="Q1`21"/>
    <n v="290000"/>
    <n v="3903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2"/>
    <s v="Q1`21"/>
    <n v="566000"/>
    <n v="7618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2"/>
    <s v="Q1`21"/>
    <n v="2457000"/>
    <n v="33069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2"/>
    <s v="Q1`21"/>
    <n v="30625000"/>
    <n v="412180"/>
    <m/>
    <x v="0"/>
  </r>
  <r>
    <n v="3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2"/>
    <s v="Q1`21"/>
    <n v="6965000"/>
    <n v="93742"/>
    <m/>
    <x v="0"/>
  </r>
  <r>
    <n v="1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2"/>
    <s v="Q1`21"/>
    <n v="7200000"/>
    <n v="96904"/>
    <m/>
    <x v="0"/>
  </r>
  <r>
    <n v="25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2"/>
    <s v="Q1`21"/>
    <n v="16250000"/>
    <n v="21870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2"/>
    <s v="Q1`21"/>
    <n v="178000"/>
    <n v="2396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2"/>
    <s v="Q1`21"/>
    <n v="5018000"/>
    <n v="67537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2"/>
    <s v="Q1`21"/>
    <n v="3408000"/>
    <n v="45868"/>
    <m/>
    <x v="0"/>
  </r>
  <r>
    <n v="2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2"/>
    <s v="Q1`21"/>
    <n v="68352000"/>
    <n v="919946"/>
    <m/>
    <x v="0"/>
  </r>
  <r>
    <n v="3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2"/>
    <s v="Q1`21"/>
    <n v="96387000"/>
    <n v="1297268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2"/>
    <s v="Q1`21"/>
    <n v="26204400"/>
    <n v="352684"/>
    <m/>
    <x v="0"/>
  </r>
  <r>
    <n v="846"/>
    <x v="0"/>
    <x v="580"/>
    <s v="Light (13&quot;-14&quot;)"/>
    <x v="0"/>
    <s v="Intel"/>
    <s v="Gemini Lake"/>
    <s v="Int"/>
    <n v="14"/>
    <s v="1366x768"/>
    <m/>
    <s v="Budget"/>
    <n v="27450"/>
    <s v="5_25-30"/>
    <s v="2_20-30"/>
    <s v="02_20-30"/>
    <x v="3"/>
    <s v="Q2`21"/>
    <n v="23222700"/>
    <n v="307585"/>
    <m/>
    <x v="0"/>
  </r>
  <r>
    <n v="1780"/>
    <x v="0"/>
    <x v="581"/>
    <s v="Full Size LE (15&quot;&gt;, Int GPU)"/>
    <x v="0"/>
    <s v="Intel"/>
    <s v="Jasper Lake"/>
    <s v="Int"/>
    <n v="15"/>
    <s v="1366x768"/>
    <m/>
    <s v="Budget"/>
    <n v="26323"/>
    <s v="5_25-30"/>
    <s v="2_20-30"/>
    <s v="02_20-30"/>
    <x v="3"/>
    <s v="Q2`21"/>
    <n v="46854940"/>
    <n v="620595"/>
    <m/>
    <x v="0"/>
  </r>
  <r>
    <n v="106"/>
    <x v="0"/>
    <x v="582"/>
    <s v="Light (13&quot;-14&quot;)"/>
    <x v="0"/>
    <s v="Intel"/>
    <s v="Jasper Lake"/>
    <s v="Int"/>
    <n v="14"/>
    <s v="1920x1080"/>
    <m/>
    <s v="Budget"/>
    <n v="28123"/>
    <s v="5_25-30"/>
    <s v="2_20-30"/>
    <s v="02_20-30"/>
    <x v="3"/>
    <s v="Q2`21"/>
    <n v="2981038"/>
    <n v="39484"/>
    <m/>
    <x v="0"/>
  </r>
  <r>
    <n v="2"/>
    <x v="0"/>
    <x v="0"/>
    <s v="Full Size LE (15&quot;&gt;, Int GPU)"/>
    <x v="0"/>
    <s v="AMD"/>
    <s v="Stoney Ridge"/>
    <s v="Int"/>
    <n v="15"/>
    <s v="1366x768"/>
    <m/>
    <s v="Standard"/>
    <n v="26760"/>
    <s v="5_25-30"/>
    <s v="2_20-30"/>
    <s v="02_20-30"/>
    <x v="3"/>
    <s v="Q2`21"/>
    <n v="53520"/>
    <n v="709"/>
    <m/>
    <x v="0"/>
  </r>
  <r>
    <n v="466"/>
    <x v="0"/>
    <x v="1"/>
    <s v="Full Size LE (15&quot;&gt;, Int GPU)"/>
    <x v="0"/>
    <s v="AMD"/>
    <s v="Picasso"/>
    <s v="Int"/>
    <n v="15"/>
    <s v="1920x1080"/>
    <m/>
    <s v="Standard"/>
    <n v="41517"/>
    <s v="8_40-45"/>
    <s v="4_40-50"/>
    <s v="04_40-50"/>
    <x v="3"/>
    <s v="Q2`21"/>
    <n v="19346922"/>
    <n v="256251"/>
    <m/>
    <x v="0"/>
  </r>
  <r>
    <n v="216"/>
    <x v="0"/>
    <x v="2"/>
    <s v="Full Size MS (15&quot;&gt;, Mainstream Ex. GPU)"/>
    <x v="0"/>
    <s v="AMD"/>
    <s v="Picasso"/>
    <s v="Radeon 540"/>
    <n v="15"/>
    <s v="1920x1080"/>
    <m/>
    <s v="Standard"/>
    <n v="44884"/>
    <s v="8_40-45"/>
    <s v="4_40-50"/>
    <s v="04_40-50"/>
    <x v="3"/>
    <s v="Q2`21"/>
    <n v="9694944"/>
    <n v="128410"/>
    <m/>
    <x v="0"/>
  </r>
  <r>
    <n v="4"/>
    <x v="0"/>
    <x v="583"/>
    <s v="Full Size LE (15&quot;&gt;, Int GPU)"/>
    <x v="0"/>
    <s v="Intel"/>
    <s v="Apollo Lake"/>
    <s v="Int"/>
    <n v="15"/>
    <s v="1366x768"/>
    <m/>
    <s v="Budget"/>
    <n v="34990"/>
    <s v="6_30-35"/>
    <s v="3_30-40"/>
    <s v="03_30-40"/>
    <x v="3"/>
    <s v="Q2`21"/>
    <n v="139960"/>
    <n v="1854"/>
    <m/>
    <x v="0"/>
  </r>
  <r>
    <n v="222"/>
    <x v="0"/>
    <x v="4"/>
    <s v="Full Size LE (15&quot;&gt;, Int GPU)"/>
    <x v="0"/>
    <s v="AMD"/>
    <s v="Picasso"/>
    <s v="Int"/>
    <n v="15"/>
    <s v="1366x768/1920x0180"/>
    <m/>
    <s v="Standard"/>
    <n v="45388"/>
    <s v="9_45-50"/>
    <s v="4_40-50"/>
    <s v="04_40-50"/>
    <x v="3"/>
    <s v="Q2`21"/>
    <n v="10076136"/>
    <n v="133459"/>
    <m/>
    <x v="0"/>
  </r>
  <r>
    <n v="8"/>
    <x v="0"/>
    <x v="5"/>
    <s v="Full Size MS (15&quot;&gt;, Mainstream Ex. GPU)"/>
    <x v="0"/>
    <s v="AMD"/>
    <s v="Picasso"/>
    <s v="RX540"/>
    <n v="15"/>
    <s v="1920x0180"/>
    <m/>
    <s v="Standard"/>
    <n v="43992"/>
    <s v="8_40-45"/>
    <s v="4_40-50"/>
    <s v="04_40-50"/>
    <x v="3"/>
    <s v="Q2`21"/>
    <n v="351936"/>
    <n v="4661"/>
    <m/>
    <x v="0"/>
  </r>
  <r>
    <n v="3084"/>
    <x v="0"/>
    <x v="8"/>
    <s v="Full Size LE (15&quot;&gt;, Int GPU)"/>
    <x v="0"/>
    <s v="Intel"/>
    <s v="Ice Lake"/>
    <s v="Int"/>
    <n v="15"/>
    <s v="1920x1080"/>
    <m/>
    <s v="Standard"/>
    <n v="44831"/>
    <s v="8_40-45"/>
    <s v="4_40-50"/>
    <s v="04_40-50"/>
    <x v="3"/>
    <s v="Q2`21"/>
    <n v="138258804"/>
    <n v="1831242"/>
    <m/>
    <x v="0"/>
  </r>
  <r>
    <n v="140"/>
    <x v="0"/>
    <x v="9"/>
    <s v="Full Size MS (15&quot;&gt;, Mainstream Ex. GPU)"/>
    <x v="0"/>
    <s v="Intel"/>
    <s v="Ice Lake"/>
    <s v="MX330"/>
    <n v="15"/>
    <s v="1920x1080"/>
    <m/>
    <s v="Standard"/>
    <n v="47210"/>
    <s v="9_45-50"/>
    <s v="4_40-50"/>
    <s v="04_40-50"/>
    <x v="3"/>
    <s v="Q2`21"/>
    <n v="6609400"/>
    <n v="87542"/>
    <m/>
    <x v="0"/>
  </r>
  <r>
    <n v="59"/>
    <x v="0"/>
    <x v="10"/>
    <s v="Full Size LE (15&quot;&gt;, Int GPU)"/>
    <x v="0"/>
    <s v="Intel"/>
    <s v="Gemini Lake"/>
    <s v="Int"/>
    <n v="17"/>
    <s v="1600x900"/>
    <m/>
    <s v="Budget"/>
    <n v="35465"/>
    <s v="7_35-40"/>
    <s v="3_30-40"/>
    <s v="03_30-40"/>
    <x v="3"/>
    <s v="Q2`21"/>
    <n v="2092435"/>
    <n v="27714"/>
    <m/>
    <x v="0"/>
  </r>
  <r>
    <n v="10"/>
    <x v="0"/>
    <x v="11"/>
    <s v="Full Size MS (15&quot;&gt;, Mainstream Ex. GPU)"/>
    <x v="0"/>
    <s v="Intel"/>
    <s v="Whiskey Lake"/>
    <s v="MX230"/>
    <n v="17"/>
    <s v="1920x1080"/>
    <m/>
    <s v="Standard"/>
    <n v="63182"/>
    <s v="12_60-65"/>
    <s v="6_60-70"/>
    <s v="06_60-70"/>
    <x v="3"/>
    <s v="Q2`21"/>
    <n v="631820"/>
    <n v="8368"/>
    <m/>
    <x v="0"/>
  </r>
  <r>
    <n v="1051"/>
    <x v="0"/>
    <x v="12"/>
    <s v="Full Size LE (15&quot;&gt;, Int GPU)"/>
    <x v="0"/>
    <s v="Intel"/>
    <s v="Ice Lake"/>
    <s v="Int"/>
    <n v="17"/>
    <s v="1920x1080"/>
    <m/>
    <s v="Standard"/>
    <n v="50535"/>
    <s v="10_50-55"/>
    <s v="5_50-60"/>
    <s v="05_50-60"/>
    <x v="3"/>
    <s v="Q2`21"/>
    <n v="53112285"/>
    <n v="703474"/>
    <m/>
    <x v="0"/>
  </r>
  <r>
    <n v="177"/>
    <x v="0"/>
    <x v="519"/>
    <s v="Light (13&quot;-14&quot;)"/>
    <x v="0"/>
    <s v="Intel"/>
    <s v="Ice Lake"/>
    <s v="Int"/>
    <n v="14"/>
    <s v="1920x1080"/>
    <m/>
    <s v="Standard"/>
    <n v="44590"/>
    <s v="8_40-45"/>
    <s v="4_40-50"/>
    <s v="04_40-50"/>
    <x v="3"/>
    <s v="Q2`21"/>
    <n v="7892430"/>
    <n v="104535"/>
    <m/>
    <x v="0"/>
  </r>
  <r>
    <n v="228"/>
    <x v="0"/>
    <x v="13"/>
    <s v="Light (13&quot;-14&quot;)"/>
    <x v="0"/>
    <s v="Intel"/>
    <s v="Tiger Lake"/>
    <s v="Int"/>
    <n v="14"/>
    <s v="1920x1080"/>
    <m/>
    <s v="Standard"/>
    <n v="50422"/>
    <s v="10_50-55"/>
    <s v="5_50-60"/>
    <s v="05_50-60"/>
    <x v="3"/>
    <s v="Q2`21"/>
    <n v="11496216"/>
    <n v="152268"/>
    <m/>
    <x v="0"/>
  </r>
  <r>
    <n v="362"/>
    <x v="0"/>
    <x v="14"/>
    <s v="Full Size LE (15&quot;&gt;, Int GPU)"/>
    <x v="0"/>
    <s v="AMD"/>
    <s v="Renior"/>
    <s v="Int"/>
    <n v="15"/>
    <s v="1920x1080"/>
    <m/>
    <s v="Standard"/>
    <n v="59975"/>
    <s v="11_55-60"/>
    <s v="5_50-60"/>
    <s v="05_50-60"/>
    <x v="3"/>
    <s v="Q2`21"/>
    <n v="21710950"/>
    <n v="287562"/>
    <m/>
    <x v="0"/>
  </r>
  <r>
    <n v="4"/>
    <x v="0"/>
    <x v="584"/>
    <s v="Full Size LE (15&quot;&gt;, Int GPU)"/>
    <x v="0"/>
    <s v="Intel"/>
    <s v="Whiskey Lake"/>
    <s v="Int"/>
    <n v="15"/>
    <s v="1366x768/1920x1080"/>
    <m/>
    <s v="Standard"/>
    <n v="34990"/>
    <s v="6_30-35"/>
    <s v="3_30-40"/>
    <s v="03_30-40"/>
    <x v="3"/>
    <s v="Q2`21"/>
    <n v="139960"/>
    <n v="1854"/>
    <m/>
    <x v="0"/>
  </r>
  <r>
    <n v="4"/>
    <x v="0"/>
    <x v="15"/>
    <s v="Full Size LE (15&quot;&gt;, Int GPU)"/>
    <x v="0"/>
    <s v="Intel"/>
    <s v="Ice Lake"/>
    <s v="Int"/>
    <n v="15"/>
    <s v="1920x1080"/>
    <m/>
    <s v="Standard"/>
    <n v="48523"/>
    <s v="9_45-50"/>
    <s v="4_40-50"/>
    <s v="04_40-50"/>
    <x v="3"/>
    <s v="Q2`21"/>
    <n v="194092"/>
    <n v="2571"/>
    <m/>
    <x v="0"/>
  </r>
  <r>
    <n v="85"/>
    <x v="0"/>
    <x v="16"/>
    <s v="Full Size MS (15&quot;&gt;, Mainstream Ex. GPU)"/>
    <x v="0"/>
    <s v="Intel"/>
    <s v="Ice Lake"/>
    <s v="MX350"/>
    <n v="15"/>
    <s v="1920x1080"/>
    <m/>
    <s v="Standard"/>
    <n v="53744"/>
    <s v="10_50-55"/>
    <s v="5_50-60"/>
    <s v="05_50-60"/>
    <x v="3"/>
    <s v="Q2`21"/>
    <n v="4568240"/>
    <n v="60506"/>
    <m/>
    <x v="0"/>
  </r>
  <r>
    <n v="14"/>
    <x v="0"/>
    <x v="585"/>
    <s v="Full Size LE (15&quot;&gt;, Int GPU)"/>
    <x v="0"/>
    <s v="Intel"/>
    <s v="Tiger Lake"/>
    <s v="Int"/>
    <n v="17"/>
    <s v="1920x1080"/>
    <m/>
    <s v="Standard"/>
    <n v="68075"/>
    <s v="13_65-70"/>
    <s v="6_60-70"/>
    <s v="06_60-70"/>
    <x v="3"/>
    <s v="Q2`21"/>
    <n v="953050"/>
    <n v="12623"/>
    <m/>
    <x v="0"/>
  </r>
  <r>
    <n v="128"/>
    <x v="0"/>
    <x v="17"/>
    <s v="Full Size GM (15&quot;&gt; Gamer GPU)"/>
    <x v="0"/>
    <s v="AMD"/>
    <s v="Picasso"/>
    <s v="GTX1650"/>
    <n v="15"/>
    <s v="1920x1080"/>
    <m/>
    <s v="Standard"/>
    <n v="66291"/>
    <s v="13_65-70"/>
    <s v="6_60-70"/>
    <s v="06_60-70"/>
    <x v="3"/>
    <s v="Q2`21"/>
    <n v="8485248"/>
    <n v="112387"/>
    <m/>
    <x v="0"/>
  </r>
  <r>
    <n v="933"/>
    <x v="0"/>
    <x v="386"/>
    <s v="Full Size GM (15&quot;&gt; Gamer GPU)"/>
    <x v="0"/>
    <s v="Intel"/>
    <s v="Coffee Lake"/>
    <s v="GTX1650"/>
    <n v="15"/>
    <s v="1920x1080"/>
    <m/>
    <s v="Standard"/>
    <n v="72438"/>
    <s v="14_70-75"/>
    <s v="7_70-80"/>
    <s v="07_70-80"/>
    <x v="3"/>
    <s v="Q2`21"/>
    <n v="67584654"/>
    <n v="895161"/>
    <m/>
    <x v="0"/>
  </r>
  <r>
    <n v="2"/>
    <x v="0"/>
    <x v="18"/>
    <s v="Full Size GM (15&quot;&gt; Gamer GPU)"/>
    <x v="0"/>
    <s v="AMD"/>
    <s v="Ryzen"/>
    <s v="RX560"/>
    <n v="15"/>
    <s v="1920x1080"/>
    <m/>
    <s v="Standard"/>
    <n v="60564"/>
    <s v="12_60-65"/>
    <s v="6_60-70"/>
    <s v="06_60-70"/>
    <x v="3"/>
    <s v="Q2`21"/>
    <n v="121128"/>
    <n v="1604"/>
    <m/>
    <x v="0"/>
  </r>
  <r>
    <n v="49"/>
    <x v="0"/>
    <x v="19"/>
    <s v="Full Size GM (15&quot;&gt; Gamer GPU)"/>
    <x v="0"/>
    <s v="AMD"/>
    <s v="Renior"/>
    <s v="GTX1650"/>
    <n v="15"/>
    <s v="1920x1080"/>
    <m/>
    <s v="Standard"/>
    <n v="80579"/>
    <s v="16_80-85"/>
    <s v="8_80-90"/>
    <s v="08_80&gt;"/>
    <x v="3"/>
    <s v="Q2`21"/>
    <n v="3948371"/>
    <n v="52296"/>
    <m/>
    <x v="0"/>
  </r>
  <r>
    <n v="582"/>
    <x v="0"/>
    <x v="586"/>
    <s v="Full Size GM (15&quot;&gt; Gamer GPU)"/>
    <x v="0"/>
    <s v="AMD"/>
    <s v="Cezanne-H"/>
    <s v="RTX3060"/>
    <n v="15"/>
    <s v="1920x1080"/>
    <m/>
    <s v="Standard"/>
    <n v="101249"/>
    <s v="20_100-105"/>
    <s v="10_100-110"/>
    <s v="08_80&gt;"/>
    <x v="3"/>
    <s v="Q2`21"/>
    <n v="58926918"/>
    <n v="780489"/>
    <m/>
    <x v="0"/>
  </r>
  <r>
    <n v="4"/>
    <x v="0"/>
    <x v="587"/>
    <s v="Full Size GM (15&quot;&gt; Gamer GPU)"/>
    <x v="0"/>
    <s v="Intel"/>
    <s v="Coffee Lake"/>
    <s v="GTX1050Ti/GTX1060"/>
    <n v="15"/>
    <s v="1920x1080"/>
    <m/>
    <s v="Standard"/>
    <n v="65963"/>
    <s v="13_65-70"/>
    <s v="6_60-70"/>
    <s v="06_60-70"/>
    <x v="3"/>
    <s v="Q2`21"/>
    <n v="263852"/>
    <n v="3495"/>
    <m/>
    <x v="0"/>
  </r>
  <r>
    <n v="299"/>
    <x v="0"/>
    <x v="20"/>
    <s v="Full Size GM (15&quot;&gt; Gamer GPU)"/>
    <x v="0"/>
    <s v="Intel"/>
    <s v="Coffee Lake"/>
    <s v="GTX1050/GTX1650/GTX1660"/>
    <n v="15"/>
    <s v="1920x1080"/>
    <m/>
    <s v="Standard"/>
    <n v="79976"/>
    <s v="15_75-80"/>
    <s v="7_70-80"/>
    <s v="07_70-80"/>
    <x v="3"/>
    <s v="Q2`21"/>
    <n v="23912824"/>
    <n v="316726"/>
    <m/>
    <x v="0"/>
  </r>
  <r>
    <n v="793"/>
    <x v="0"/>
    <x v="21"/>
    <s v="Full Size GM (15&quot;&gt; Gamer GPU)"/>
    <x v="0"/>
    <s v="Intel"/>
    <s v="Comet Lake-H"/>
    <s v="GTX1650/RTX2060/RTX3060"/>
    <n v="15"/>
    <s v="1920x1080"/>
    <m/>
    <s v="Standard"/>
    <n v="91061"/>
    <s v="18_90-95"/>
    <s v="9_90-100"/>
    <s v="08_80&gt;"/>
    <x v="3"/>
    <s v="Q2`21"/>
    <n v="72211373"/>
    <n v="956442"/>
    <m/>
    <x v="0"/>
  </r>
  <r>
    <n v="2"/>
    <x v="0"/>
    <x v="22"/>
    <s v="Full Size GM (15&quot;&gt; Gamer GPU)"/>
    <x v="0"/>
    <s v="Intel"/>
    <s v="Coffee Lake"/>
    <s v="GTX1050"/>
    <n v="17"/>
    <s v="1920x1080"/>
    <m/>
    <s v="Standard"/>
    <n v="75174"/>
    <s v="15_75-80"/>
    <s v="7_70-80"/>
    <s v="07_70-80"/>
    <x v="3"/>
    <s v="Q2`21"/>
    <n v="150348"/>
    <n v="1991"/>
    <m/>
    <x v="0"/>
  </r>
  <r>
    <n v="419"/>
    <x v="0"/>
    <x v="23"/>
    <s v="Full Size GM (15&quot;&gt; Gamer GPU)"/>
    <x v="0"/>
    <s v="Intel"/>
    <s v="Comet Lake-H"/>
    <s v="GTX1650/RTX2060"/>
    <n v="17"/>
    <s v="1920x1080"/>
    <m/>
    <s v="Standard"/>
    <n v="88016"/>
    <s v="17_85-90"/>
    <s v="8_80-90"/>
    <s v="08_80&gt;"/>
    <x v="3"/>
    <s v="Q2`21"/>
    <n v="36878704"/>
    <n v="488460"/>
    <m/>
    <x v="0"/>
  </r>
  <r>
    <n v="4"/>
    <x v="0"/>
    <x v="24"/>
    <s v="Full Size GM (15&quot;&gt; Gamer GPU)"/>
    <x v="0"/>
    <s v="Intel"/>
    <s v="Comet Lake-H"/>
    <s v="GTX1660"/>
    <n v="15"/>
    <s v="1920x1080"/>
    <m/>
    <s v="Standard"/>
    <n v="98167"/>
    <s v="19_95-100"/>
    <s v="9_90-100"/>
    <s v="08_80&gt;"/>
    <x v="3"/>
    <s v="Q2`21"/>
    <n v="392668"/>
    <n v="5201"/>
    <m/>
    <x v="0"/>
  </r>
  <r>
    <n v="26"/>
    <x v="0"/>
    <x v="588"/>
    <s v="Prof. Workstation (Prof. GPU)"/>
    <x v="1"/>
    <s v="Intel"/>
    <s v="Coffee Lake"/>
    <s v="GTX1660 Ti"/>
    <n v="15"/>
    <s v="1920x1080/3840×2160"/>
    <m/>
    <s v="Standard"/>
    <n v="177088"/>
    <s v="35_175-180"/>
    <s v="17_170-180"/>
    <s v="08_80&gt;"/>
    <x v="3"/>
    <s v="Q2`21"/>
    <n v="4604288"/>
    <n v="60984"/>
    <m/>
    <x v="0"/>
  </r>
  <r>
    <n v="1648"/>
    <x v="0"/>
    <x v="26"/>
    <s v="Full Size LE (15&quot;&gt;, Int GPU)"/>
    <x v="0"/>
    <s v="Intel"/>
    <s v="Gemini Lake"/>
    <s v="Int"/>
    <n v="15"/>
    <s v="1366x768/1920x1080"/>
    <m/>
    <s v="Budget"/>
    <n v="36962"/>
    <s v="7_35-40"/>
    <s v="3_30-40"/>
    <s v="03_30-40"/>
    <x v="3"/>
    <s v="Q2`21"/>
    <n v="60913376"/>
    <n v="806800"/>
    <m/>
    <x v="0"/>
  </r>
  <r>
    <n v="10"/>
    <x v="0"/>
    <x v="27"/>
    <s v="Full Size LE (15&quot;&gt;, Int GPU)"/>
    <x v="0"/>
    <s v="Intel"/>
    <s v="Kaby Lake"/>
    <s v="Int"/>
    <n v="15"/>
    <s v="1600x900/1366x7688/1920x1080"/>
    <m/>
    <s v="Standard"/>
    <n v="45294"/>
    <s v="9_45-50"/>
    <s v="4_40-50"/>
    <s v="04_40-50"/>
    <x v="3"/>
    <s v="Q2`21"/>
    <n v="452940"/>
    <n v="5999"/>
    <m/>
    <x v="0"/>
  </r>
  <r>
    <n v="2"/>
    <x v="0"/>
    <x v="589"/>
    <s v="Full Size MS (15&quot;&gt;, Mainstream Ex. GPU)"/>
    <x v="0"/>
    <s v="Intel"/>
    <s v="Whiskey Lake"/>
    <s v="MX130/MX230"/>
    <n v="15"/>
    <s v="1920x1080"/>
    <m/>
    <s v="Standard"/>
    <n v="48150"/>
    <s v="9_45-50"/>
    <s v="4_40-50"/>
    <s v="04_40-50"/>
    <x v="3"/>
    <s v="Q2`21"/>
    <n v="96300"/>
    <n v="1275"/>
    <m/>
    <x v="0"/>
  </r>
  <r>
    <n v="1482"/>
    <x v="0"/>
    <x v="28"/>
    <s v="Full Size LE (15&quot;&gt;, Int GPU)"/>
    <x v="0"/>
    <s v="Intel"/>
    <s v="Ice Lake"/>
    <s v="Int"/>
    <n v="15"/>
    <s v="1920x1080"/>
    <m/>
    <s v="Standard"/>
    <n v="52495"/>
    <s v="10_50-55"/>
    <s v="5_50-60"/>
    <s v="05_50-60"/>
    <x v="3"/>
    <s v="Q2`21"/>
    <n v="77797590"/>
    <n v="1030432"/>
    <m/>
    <x v="0"/>
  </r>
  <r>
    <n v="2445"/>
    <x v="0"/>
    <x v="29"/>
    <s v="Full Size LE (15&quot;&gt;, Int GPU)"/>
    <x v="0"/>
    <s v="AMD"/>
    <s v="Picasso"/>
    <s v="Int"/>
    <n v="15"/>
    <s v="1920x1080"/>
    <m/>
    <s v="Standard"/>
    <n v="45174"/>
    <s v="9_45-50"/>
    <s v="4_40-50"/>
    <s v="04_40-50"/>
    <x v="3"/>
    <s v="Q2`21"/>
    <n v="110450430"/>
    <n v="1462920"/>
    <m/>
    <x v="0"/>
  </r>
  <r>
    <n v="319"/>
    <x v="0"/>
    <x v="30"/>
    <s v="Full Size MS (15&quot;&gt;, Mainstream Ex. GPU)"/>
    <x v="0"/>
    <s v="AMD"/>
    <s v="Picasso"/>
    <s v="Radeon 625"/>
    <n v="15"/>
    <s v="1920x1080"/>
    <m/>
    <s v="Standard"/>
    <n v="49087"/>
    <s v="9_45-50"/>
    <s v="4_40-50"/>
    <s v="04_40-50"/>
    <x v="3"/>
    <s v="Q2`21"/>
    <n v="15658753"/>
    <n v="207401"/>
    <m/>
    <x v="0"/>
  </r>
  <r>
    <n v="5"/>
    <x v="0"/>
    <x v="31"/>
    <s v="Full Size LE (15&quot;&gt;, Int GPU)"/>
    <x v="0"/>
    <s v="Intel"/>
    <s v="Comet Lake"/>
    <s v="Int"/>
    <n v="15"/>
    <s v="1920x1080"/>
    <m/>
    <s v="Standard"/>
    <n v="50175"/>
    <s v="10_50-55"/>
    <s v="5_50-60"/>
    <s v="05_50-60"/>
    <x v="3"/>
    <s v="Q2`21"/>
    <n v="250875"/>
    <n v="3323"/>
    <m/>
    <x v="0"/>
  </r>
  <r>
    <n v="834"/>
    <x v="0"/>
    <x v="33"/>
    <s v="Full Size MS (15&quot;&gt;, Mainstream Ex. GPU)"/>
    <x v="0"/>
    <s v="Intel"/>
    <s v="Ice Lake"/>
    <s v="MX330"/>
    <n v="15"/>
    <s v="1920x1080"/>
    <m/>
    <s v="Standard"/>
    <n v="58586"/>
    <s v="11_55-60"/>
    <s v="5_50-60"/>
    <s v="05_50-60"/>
    <x v="3"/>
    <s v="Q2`21"/>
    <n v="48860724"/>
    <n v="647162"/>
    <m/>
    <x v="0"/>
  </r>
  <r>
    <n v="230"/>
    <x v="0"/>
    <x v="35"/>
    <s v="Full Size GM (15&quot;&gt; Gamer GPU)"/>
    <x v="0"/>
    <s v="Intel"/>
    <s v="Comet Lake-H"/>
    <s v="GTX1660/RTX2060/RTX2070"/>
    <n v="15"/>
    <s v="1920x1080"/>
    <m/>
    <s v="Standard"/>
    <n v="98762"/>
    <s v="19_95-100"/>
    <s v="9_90-100"/>
    <s v="08_80&gt;"/>
    <x v="3"/>
    <s v="Q2`21"/>
    <n v="22715260"/>
    <n v="300864"/>
    <m/>
    <x v="0"/>
  </r>
  <r>
    <n v="4"/>
    <x v="0"/>
    <x v="36"/>
    <s v="Full Size GM (15&quot;&gt; Gamer GPU)"/>
    <x v="0"/>
    <s v="Intel"/>
    <s v="Coffee Lake"/>
    <s v="GTX1050/GTX1060"/>
    <n v="17"/>
    <s v="1920x1080"/>
    <m/>
    <s v="Standard"/>
    <n v="89725"/>
    <s v="17_85-90"/>
    <s v="8_80-90"/>
    <s v="08_80&gt;"/>
    <x v="3"/>
    <s v="Q2`21"/>
    <n v="358900"/>
    <n v="4754"/>
    <m/>
    <x v="0"/>
  </r>
  <r>
    <n v="2"/>
    <x v="0"/>
    <x v="523"/>
    <s v="Full Size GM (15&quot;&gt; Gamer GPU)"/>
    <x v="0"/>
    <s v="Intel"/>
    <s v="Comet Lake-H"/>
    <s v="RTX2060/RTX2070"/>
    <n v="15"/>
    <s v="1920x1080"/>
    <m/>
    <s v="Standard"/>
    <n v="102303"/>
    <s v="20_100-105"/>
    <s v="10_100-110"/>
    <s v="08_80&gt;"/>
    <x v="3"/>
    <s v="Q2`21"/>
    <n v="204606"/>
    <n v="2710"/>
    <m/>
    <x v="0"/>
  </r>
  <r>
    <n v="4"/>
    <x v="0"/>
    <x v="392"/>
    <s v="Full Size GM (15&quot;&gt; Gamer GPU)"/>
    <x v="0"/>
    <s v="Intel"/>
    <s v="Comet Lake-H"/>
    <s v="RTX2070"/>
    <n v="15"/>
    <s v="1920x1080"/>
    <m/>
    <s v="Standard"/>
    <n v="181904"/>
    <s v="36_180-185"/>
    <s v="18_180-190"/>
    <s v="08_80&gt;"/>
    <x v="3"/>
    <s v="Q2`21"/>
    <n v="727616"/>
    <n v="9637"/>
    <m/>
    <x v="0"/>
  </r>
  <r>
    <n v="79"/>
    <x v="0"/>
    <x v="590"/>
    <s v="Light (13&quot;-14&quot;)"/>
    <x v="0"/>
    <s v="Intel"/>
    <s v="Ice Lake"/>
    <s v="Int"/>
    <n v="14"/>
    <s v="1920x1080"/>
    <s v="Touch"/>
    <s v="Standard"/>
    <n v="59318"/>
    <s v="11_55-60"/>
    <s v="5_50-60"/>
    <s v="05_50-60"/>
    <x v="3"/>
    <s v="Q2`21"/>
    <n v="4686122"/>
    <n v="62068"/>
    <m/>
    <x v="0"/>
  </r>
  <r>
    <n v="4"/>
    <x v="0"/>
    <x v="591"/>
    <s v="Light (13&quot;-14&quot;)"/>
    <x v="0"/>
    <s v="Intel"/>
    <s v="Apollo Lake"/>
    <s v="Int"/>
    <n v="13"/>
    <s v="1920x1080"/>
    <m/>
    <s v="Budget"/>
    <n v="36490"/>
    <s v="7_35-40"/>
    <s v="3_30-40"/>
    <s v="03_30-40"/>
    <x v="3"/>
    <s v="Q2`21"/>
    <n v="145960"/>
    <n v="1933"/>
    <m/>
    <x v="0"/>
  </r>
  <r>
    <n v="679"/>
    <x v="0"/>
    <x v="38"/>
    <s v="Light (13&quot;-14&quot;)"/>
    <x v="0"/>
    <s v="Intel"/>
    <s v="Gemini Lake"/>
    <s v="Int"/>
    <n v="14"/>
    <s v="1920x1080"/>
    <m/>
    <s v="Budget"/>
    <n v="37350"/>
    <s v="7_35-40"/>
    <s v="3_30-40"/>
    <s v="03_30-40"/>
    <x v="3"/>
    <s v="Q2`21"/>
    <n v="25360650"/>
    <n v="335903"/>
    <m/>
    <x v="0"/>
  </r>
  <r>
    <n v="283"/>
    <x v="0"/>
    <x v="592"/>
    <s v="Light (13&quot;-14&quot;)"/>
    <x v="0"/>
    <s v="Intel"/>
    <s v="Gemini Lake"/>
    <s v="Int"/>
    <n v="14"/>
    <s v="1920x1080"/>
    <m/>
    <s v="Budget"/>
    <n v="43990"/>
    <s v="8_40-45"/>
    <s v="4_40-50"/>
    <s v="04_40-50"/>
    <x v="3"/>
    <s v="Q2`21"/>
    <n v="12449170"/>
    <n v="164890"/>
    <m/>
    <x v="0"/>
  </r>
  <r>
    <n v="4"/>
    <x v="0"/>
    <x v="527"/>
    <s v="Light (13&quot;-14&quot;)"/>
    <x v="0"/>
    <s v="Intel"/>
    <s v="Ice Lake"/>
    <s v="MX350"/>
    <n v="13"/>
    <s v="2256x1504"/>
    <m/>
    <s v="Standard"/>
    <n v="85114"/>
    <s v="17_85-90"/>
    <s v="8_80-90"/>
    <s v="08_80&gt;"/>
    <x v="3"/>
    <s v="Q2`21"/>
    <n v="340456"/>
    <n v="4509"/>
    <m/>
    <x v="0"/>
  </r>
  <r>
    <n v="214"/>
    <x v="0"/>
    <x v="39"/>
    <s v="Light (13&quot;-14&quot;)"/>
    <x v="0"/>
    <s v="AMD"/>
    <s v="Renior"/>
    <s v="Int"/>
    <n v="14"/>
    <s v="1920x1080"/>
    <m/>
    <s v="Standard"/>
    <n v="65410"/>
    <s v="13_65-70"/>
    <s v="6_60-70"/>
    <s v="06_60-70"/>
    <x v="3"/>
    <s v="Q2`21"/>
    <n v="13997740"/>
    <n v="185401"/>
    <m/>
    <x v="0"/>
  </r>
  <r>
    <n v="354"/>
    <x v="0"/>
    <x v="393"/>
    <s v="Light (13&quot;-14&quot;)"/>
    <x v="0"/>
    <s v="Intel"/>
    <s v="Tiger Lake"/>
    <s v="Xe MAX 11"/>
    <n v="14"/>
    <s v="1920x1080"/>
    <m/>
    <s v="Standard"/>
    <n v="89022"/>
    <s v="17_85-90"/>
    <s v="8_80-90"/>
    <s v="08_80&gt;"/>
    <x v="3"/>
    <s v="Q2`21"/>
    <n v="31513788"/>
    <n v="417401"/>
    <m/>
    <x v="0"/>
  </r>
  <r>
    <n v="183"/>
    <x v="0"/>
    <x v="42"/>
    <s v="Light (13&quot;-14&quot;)"/>
    <x v="0"/>
    <s v="Intel"/>
    <s v="Tiger Lake"/>
    <s v="Int"/>
    <n v="14"/>
    <s v="1920x1080"/>
    <m/>
    <s v="Standard"/>
    <n v="78280"/>
    <s v="15_75-80"/>
    <s v="7_70-80"/>
    <s v="07_70-80"/>
    <x v="3"/>
    <s v="Q2`21"/>
    <n v="14325240"/>
    <n v="189738"/>
    <m/>
    <x v="0"/>
  </r>
  <r>
    <n v="2"/>
    <x v="0"/>
    <x v="593"/>
    <s v="Light (13&quot;-14&quot;)"/>
    <x v="0"/>
    <s v="Intel"/>
    <s v="Whiskey Lake"/>
    <s v="Int"/>
    <n v="14"/>
    <s v="1920x1080"/>
    <s v="Touch"/>
    <s v="Standard"/>
    <n v="71592"/>
    <s v="14_70-75"/>
    <s v="7_70-80"/>
    <s v="07_70-80"/>
    <x v="3"/>
    <s v="Q2`21"/>
    <n v="143184"/>
    <n v="1896"/>
    <m/>
    <x v="0"/>
  </r>
  <r>
    <n v="6"/>
    <x v="0"/>
    <x v="530"/>
    <s v="Light (13&quot;-14&quot;)"/>
    <x v="0"/>
    <s v="Intel"/>
    <s v="Ice Lake"/>
    <s v="MX250"/>
    <n v="14"/>
    <s v="1920x1080"/>
    <m/>
    <s v="Standard"/>
    <n v="108836"/>
    <s v="21_105-110"/>
    <s v="10_100-110"/>
    <s v="08_80&gt;"/>
    <x v="3"/>
    <s v="Q2`21"/>
    <n v="653016"/>
    <n v="8649"/>
    <m/>
    <x v="0"/>
  </r>
  <r>
    <n v="2"/>
    <x v="0"/>
    <x v="594"/>
    <s v="Light (13&quot;-14&quot;)"/>
    <x v="0"/>
    <s v="Intel"/>
    <s v="Ice Lake"/>
    <s v="Int"/>
    <n v="14"/>
    <s v="1920x1080"/>
    <m/>
    <s v="Standard"/>
    <n v="94709"/>
    <s v="18_90-95"/>
    <s v="9_90-100"/>
    <s v="08_80&gt;"/>
    <x v="3"/>
    <s v="Q2`21"/>
    <n v="189418"/>
    <n v="2509"/>
    <m/>
    <x v="0"/>
  </r>
  <r>
    <n v="28"/>
    <x v="0"/>
    <x v="394"/>
    <s v="Light (13&quot;-14&quot;)"/>
    <x v="0"/>
    <s v="Intel"/>
    <s v="Tiger Lake"/>
    <s v="Int"/>
    <n v="14"/>
    <s v="1920x1080"/>
    <m/>
    <s v="Standard"/>
    <n v="101860"/>
    <s v="20_100-105"/>
    <s v="10_100-110"/>
    <s v="08_80&gt;"/>
    <x v="3"/>
    <s v="Q2`21"/>
    <n v="2852080"/>
    <n v="37776"/>
    <m/>
    <x v="0"/>
  </r>
  <r>
    <n v="10"/>
    <x v="0"/>
    <x v="532"/>
    <s v="Light (13&quot;-14&quot;)"/>
    <x v="0"/>
    <s v="Intel"/>
    <s v="Amber Lake-Y"/>
    <s v="Int"/>
    <n v="14"/>
    <s v="1920x1080"/>
    <s v="Touch"/>
    <s v="Extra Mobile"/>
    <n v="130528"/>
    <s v="26_130-135"/>
    <s v="13_130-140"/>
    <s v="08_80&gt;"/>
    <x v="3"/>
    <s v="Q2`21"/>
    <n v="1305280"/>
    <n v="17288"/>
    <m/>
    <x v="0"/>
  </r>
  <r>
    <n v="1620"/>
    <x v="0"/>
    <x v="43"/>
    <s v="Mini (&lt;12&quot;)"/>
    <x v="1"/>
    <s v="Intel"/>
    <s v="Apollo Lake"/>
    <s v="Int"/>
    <n v="11"/>
    <s v="1920x1080"/>
    <m/>
    <s v="Budget"/>
    <n v="19160"/>
    <s v="3_15-20"/>
    <s v="1_10-20"/>
    <s v="01_&lt;20"/>
    <x v="3"/>
    <s v="Q2`21"/>
    <n v="31039200"/>
    <n v="411115"/>
    <m/>
    <x v="0"/>
  </r>
  <r>
    <n v="480"/>
    <x v="0"/>
    <x v="44"/>
    <s v="Light (13&quot;-14&quot;)"/>
    <x v="1"/>
    <s v="Intel"/>
    <s v="Comet Lake"/>
    <s v="Int"/>
    <n v="14"/>
    <s v="1920x1080"/>
    <m/>
    <s v="Standard"/>
    <n v="68614"/>
    <s v="13_65-70"/>
    <s v="6_60-70"/>
    <s v="06_60-70"/>
    <x v="3"/>
    <s v="Q2`21"/>
    <n v="32934720"/>
    <n v="436221"/>
    <m/>
    <x v="0"/>
  </r>
  <r>
    <n v="16"/>
    <x v="0"/>
    <x v="395"/>
    <s v="Full Size LE (15&quot;&gt;, Int GPU)"/>
    <x v="1"/>
    <s v="Intel"/>
    <s v="Tiger Lake"/>
    <s v="Int"/>
    <n v="14"/>
    <s v="1920x1080"/>
    <m/>
    <s v="Standard"/>
    <n v="69003"/>
    <s v="13_65-70"/>
    <s v="6_60-70"/>
    <s v="06_60-70"/>
    <x v="3"/>
    <s v="Q2`21"/>
    <n v="1104048"/>
    <n v="14623"/>
    <m/>
    <x v="0"/>
  </r>
  <r>
    <n v="374"/>
    <x v="0"/>
    <x v="45"/>
    <s v="Full Size LE (15&quot;&gt;, Int GPU)"/>
    <x v="1"/>
    <s v="Intel"/>
    <s v="Comet Lake"/>
    <s v="Int"/>
    <n v="15"/>
    <s v="1920x1080"/>
    <m/>
    <s v="Standard"/>
    <n v="74540"/>
    <s v="14_70-75"/>
    <s v="7_70-80"/>
    <s v="07_70-80"/>
    <x v="3"/>
    <s v="Q2`21"/>
    <n v="27877960"/>
    <n v="369245"/>
    <m/>
    <x v="0"/>
  </r>
  <r>
    <n v="6"/>
    <x v="0"/>
    <x v="46"/>
    <s v="Full Size MS (15&quot;&gt;, Mainstream Ex. GPU)"/>
    <x v="1"/>
    <s v="Intel"/>
    <s v="Comet Lake"/>
    <s v="MX230"/>
    <n v="15"/>
    <s v="1920x1080"/>
    <m/>
    <s v="Standard"/>
    <n v="106230"/>
    <s v="21_105-110"/>
    <s v="10_100-110"/>
    <s v="08_80&gt;"/>
    <x v="3"/>
    <s v="Q2`21"/>
    <n v="637380"/>
    <n v="8442"/>
    <m/>
    <x v="0"/>
  </r>
  <r>
    <n v="384"/>
    <x v="0"/>
    <x v="397"/>
    <s v="Full Size LE (15&quot;&gt;, Int GPU)"/>
    <x v="1"/>
    <s v="Intel"/>
    <s v="Tiger Lake"/>
    <s v="Int"/>
    <n v="15"/>
    <s v="1920x1080"/>
    <m/>
    <s v="Standard"/>
    <n v="75941"/>
    <s v="15_75-80"/>
    <s v="7_70-80"/>
    <s v="07_70-80"/>
    <x v="3"/>
    <s v="Q2`21"/>
    <n v="29161344"/>
    <n v="386243"/>
    <m/>
    <x v="0"/>
  </r>
  <r>
    <n v="4"/>
    <x v="0"/>
    <x v="595"/>
    <s v="Full Size GM (15&quot;&gt; Gamer GPU)"/>
    <x v="1"/>
    <s v="Intel"/>
    <s v="Kaby Lake"/>
    <s v="GF940"/>
    <n v="15"/>
    <s v="1920x1080"/>
    <m/>
    <s v="Standard"/>
    <n v="37390"/>
    <s v="7_35-40"/>
    <s v="3_30-40"/>
    <s v="03_30-40"/>
    <x v="3"/>
    <s v="Q2`21"/>
    <n v="149560"/>
    <n v="1981"/>
    <m/>
    <x v="0"/>
  </r>
  <r>
    <n v="4"/>
    <x v="0"/>
    <x v="596"/>
    <s v="Light (13&quot;-14&quot;)"/>
    <x v="1"/>
    <s v="Intel"/>
    <s v="Whiskey Lake"/>
    <s v="Int"/>
    <n v="14"/>
    <s v="1920x1080"/>
    <m/>
    <s v="Standard"/>
    <n v="83749"/>
    <s v="16_80-85"/>
    <s v="8_80-90"/>
    <s v="08_80&gt;"/>
    <x v="3"/>
    <s v="Q2`21"/>
    <n v="334996"/>
    <n v="4437"/>
    <m/>
    <x v="0"/>
  </r>
  <r>
    <n v="213"/>
    <x v="1"/>
    <x v="400"/>
    <s v="Light (13&quot;-14&quot;)"/>
    <x v="0"/>
    <s v="Intel"/>
    <s v="Ice Lake"/>
    <s v="Int"/>
    <n v="13"/>
    <s v="2304x1440/2560x1600"/>
    <m/>
    <s v="Standard"/>
    <n v="139801"/>
    <s v="27_135-140"/>
    <s v="13_130-140"/>
    <s v="08_80&gt;"/>
    <x v="3"/>
    <s v="Q2`21"/>
    <n v="29777613"/>
    <n v="394405"/>
    <m/>
    <x v="0"/>
  </r>
  <r>
    <n v="6533"/>
    <x v="1"/>
    <x v="49"/>
    <s v="Light (13&quot;-14&quot;)"/>
    <x v="0"/>
    <s v="Apple"/>
    <s v="Apple M1"/>
    <s v="Int"/>
    <n v="13"/>
    <s v="2560x1600"/>
    <m/>
    <s v="ARM"/>
    <n v="142603"/>
    <s v="28_140-145"/>
    <s v="14_140-150"/>
    <s v="08_80&gt;"/>
    <x v="3"/>
    <s v="Q2`21"/>
    <n v="931625399"/>
    <n v="12339409"/>
    <m/>
    <x v="0"/>
  </r>
  <r>
    <n v="598"/>
    <x v="1"/>
    <x v="51"/>
    <s v="Light (13&quot;-14&quot;)"/>
    <x v="0"/>
    <s v="Intel"/>
    <s v="Ice Lake"/>
    <s v="Int"/>
    <n v="13"/>
    <s v="2560x1600"/>
    <m/>
    <s v="Standard"/>
    <n v="228998"/>
    <s v="45_225-230"/>
    <s v="22_220-230"/>
    <s v="08_80&gt;"/>
    <x v="3"/>
    <s v="Q2`21"/>
    <n v="136940804"/>
    <n v="1813785"/>
    <m/>
    <x v="0"/>
  </r>
  <r>
    <n v="1597"/>
    <x v="1"/>
    <x v="52"/>
    <s v="Light (13&quot;-14&quot;)"/>
    <x v="0"/>
    <s v="Apple"/>
    <s v="Apple M1"/>
    <s v="Int"/>
    <n v="13"/>
    <s v="2560x1600"/>
    <m/>
    <s v="ARM"/>
    <n v="165559"/>
    <s v="33_165-170"/>
    <s v="16_160-170"/>
    <s v="08_80&gt;"/>
    <x v="3"/>
    <s v="Q2`21"/>
    <n v="264397723"/>
    <n v="3501957"/>
    <m/>
    <x v="0"/>
  </r>
  <r>
    <n v="3049"/>
    <x v="1"/>
    <x v="53"/>
    <s v="Full Size GM (15&quot;&gt; Gamer GPU)"/>
    <x v="0"/>
    <s v="Intel"/>
    <s v="Coffee Lake"/>
    <s v="Pro 5300M/5500M"/>
    <n v="16"/>
    <s v="3072x1920"/>
    <m/>
    <s v="Standard"/>
    <n v="337640"/>
    <s v="67_335-340"/>
    <s v="33_330-340"/>
    <s v="08_80&gt;"/>
    <x v="3"/>
    <s v="Q2`21"/>
    <n v="1029464360"/>
    <n v="13635290"/>
    <m/>
    <x v="0"/>
  </r>
  <r>
    <n v="78"/>
    <x v="2"/>
    <x v="54"/>
    <s v="Full Size GM (15&quot;&gt; Gamer GPU)"/>
    <x v="0"/>
    <s v="AMD"/>
    <s v="Picasso"/>
    <s v="RX560"/>
    <n v="15"/>
    <s v="1920x1080"/>
    <m/>
    <s v="Standard"/>
    <n v="66649"/>
    <s v="13_65-70"/>
    <s v="6_60-70"/>
    <s v="06_60-70"/>
    <x v="3"/>
    <s v="Q2`21"/>
    <n v="5198622"/>
    <n v="68856"/>
    <m/>
    <x v="0"/>
  </r>
  <r>
    <n v="3"/>
    <x v="2"/>
    <x v="55"/>
    <s v="Full Size GM (15&quot;&gt; Gamer GPU)"/>
    <x v="0"/>
    <s v="AMD"/>
    <s v="Renior"/>
    <s v="GTX1650/GTX1660/RTX2060"/>
    <n v="15"/>
    <s v="1920x1080"/>
    <m/>
    <s v="Standard"/>
    <n v="81730"/>
    <s v="16_80-85"/>
    <s v="8_80-90"/>
    <s v="08_80&gt;"/>
    <x v="3"/>
    <s v="Q2`21"/>
    <n v="245190"/>
    <n v="3248"/>
    <m/>
    <x v="0"/>
  </r>
  <r>
    <n v="13"/>
    <x v="2"/>
    <x v="56"/>
    <s v="Full Size GM (15&quot;&gt; Gamer GPU)"/>
    <x v="0"/>
    <s v="Intel"/>
    <s v="Comet Lake-H"/>
    <s v="GTX1650"/>
    <n v="15"/>
    <s v="1920x1080"/>
    <m/>
    <s v="Standard"/>
    <n v="76879"/>
    <s v="15_75-80"/>
    <s v="7_70-80"/>
    <s v="07_70-80"/>
    <x v="3"/>
    <s v="Q2`21"/>
    <n v="999427"/>
    <n v="13237"/>
    <m/>
    <x v="0"/>
  </r>
  <r>
    <n v="2171"/>
    <x v="2"/>
    <x v="403"/>
    <s v="Full Size GM (15&quot;&gt; Gamer GPU)"/>
    <x v="0"/>
    <s v="Intel"/>
    <s v="Tiger Lake-H"/>
    <s v="RTX3070"/>
    <n v="15"/>
    <s v="1920x1080"/>
    <m/>
    <s v="Standard"/>
    <n v="124796"/>
    <s v="24_120-125"/>
    <s v="12_120-130"/>
    <s v="08_80&gt;"/>
    <x v="3"/>
    <s v="Q2`21"/>
    <n v="270932116"/>
    <n v="3588505"/>
    <m/>
    <x v="0"/>
  </r>
  <r>
    <n v="301"/>
    <x v="2"/>
    <x v="404"/>
    <s v="Full Size GM (15&quot;&gt; Gamer GPU)"/>
    <x v="0"/>
    <s v="Intel"/>
    <s v="Comet Lake-H"/>
    <s v="GTX1650/GTX1660"/>
    <n v="17"/>
    <s v="1920x1080"/>
    <m/>
    <s v="Standard"/>
    <n v="78626"/>
    <s v="15_75-80"/>
    <s v="7_70-80"/>
    <s v="07_70-80"/>
    <x v="3"/>
    <s v="Q2`21"/>
    <n v="23666426"/>
    <n v="313463"/>
    <m/>
    <x v="0"/>
  </r>
  <r>
    <n v="14"/>
    <x v="2"/>
    <x v="58"/>
    <s v="Full Size GM (15&quot;&gt; Gamer GPU)"/>
    <x v="0"/>
    <s v="Intel"/>
    <s v="Comet Lake-H"/>
    <s v="GTX1660"/>
    <n v="15"/>
    <s v="1920x1080"/>
    <m/>
    <s v="Standard"/>
    <n v="112728"/>
    <s v="22_110-115"/>
    <s v="11_110-120"/>
    <s v="08_80&gt;"/>
    <x v="3"/>
    <s v="Q2`21"/>
    <n v="1578192"/>
    <n v="20903"/>
    <m/>
    <x v="0"/>
  </r>
  <r>
    <n v="227"/>
    <x v="2"/>
    <x v="405"/>
    <s v="Full Size GM (15&quot;&gt; Gamer GPU)"/>
    <x v="0"/>
    <s v="AMD"/>
    <s v="Cezanne-H"/>
    <s v="RTX3070"/>
    <n v="15"/>
    <s v="1920x1080"/>
    <m/>
    <s v="Standard"/>
    <n v="153323"/>
    <s v="30_150-155"/>
    <s v="15_150-160"/>
    <s v="08_80&gt;"/>
    <x v="3"/>
    <s v="Q2`21"/>
    <n v="34804321"/>
    <n v="460984"/>
    <m/>
    <x v="0"/>
  </r>
  <r>
    <n v="1"/>
    <x v="2"/>
    <x v="59"/>
    <s v="Full Size GM (15&quot;&gt; Gamer GPU)"/>
    <x v="0"/>
    <s v="Intel"/>
    <s v="Comet Lake-H"/>
    <s v="RTX2070"/>
    <n v="15"/>
    <s v="1920x1080"/>
    <m/>
    <s v="Standard"/>
    <n v="147540"/>
    <s v="29_145-150"/>
    <s v="14_140-150"/>
    <s v="08_80&gt;"/>
    <x v="3"/>
    <s v="Q2`21"/>
    <n v="147540"/>
    <n v="1954"/>
    <m/>
    <x v="0"/>
  </r>
  <r>
    <n v="136"/>
    <x v="2"/>
    <x v="406"/>
    <s v="Full Size GM (15&quot;&gt; Gamer GPU)"/>
    <x v="0"/>
    <s v="AMD"/>
    <s v="Cezanne-H"/>
    <s v="RTX3070"/>
    <n v="15"/>
    <s v="1920x1080"/>
    <m/>
    <s v="Standard"/>
    <n v="152852"/>
    <s v="30_150-155"/>
    <s v="15_150-160"/>
    <s v="08_80&gt;"/>
    <x v="3"/>
    <s v="Q2`21"/>
    <n v="20787872"/>
    <n v="275336"/>
    <m/>
    <x v="0"/>
  </r>
  <r>
    <n v="40"/>
    <x v="2"/>
    <x v="60"/>
    <s v="Full Size GM (15&quot;&gt; Gamer GPU)"/>
    <x v="0"/>
    <s v="Intel"/>
    <s v="Comet Lake-H"/>
    <s v="RTX2060"/>
    <n v="17"/>
    <s v="1920x1080"/>
    <m/>
    <s v="Standard"/>
    <n v="137241"/>
    <s v="27_135-140"/>
    <s v="13_130-140"/>
    <s v="08_80&gt;"/>
    <x v="3"/>
    <s v="Q2`21"/>
    <n v="5489640"/>
    <n v="72710"/>
    <m/>
    <x v="0"/>
  </r>
  <r>
    <n v="295"/>
    <x v="2"/>
    <x v="408"/>
    <s v="Full Size GM (15&quot;&gt; Gamer GPU)"/>
    <x v="0"/>
    <s v="AMD"/>
    <s v="Cezanne-H"/>
    <s v="RTX3080"/>
    <n v="17"/>
    <s v="1920x1080"/>
    <m/>
    <s v="Standard"/>
    <n v="171847"/>
    <s v="34_170-175"/>
    <s v="17_170-180"/>
    <s v="08_80&gt;"/>
    <x v="3"/>
    <s v="Q2`21"/>
    <n v="50694865"/>
    <n v="671455"/>
    <m/>
    <x v="0"/>
  </r>
  <r>
    <n v="206"/>
    <x v="2"/>
    <x v="62"/>
    <s v="Light (13&quot;-14&quot;)"/>
    <x v="0"/>
    <s v="AMD"/>
    <s v="Renior"/>
    <s v="GTX1650/GTX1660"/>
    <n v="14"/>
    <s v="1920x1080/2560x1440"/>
    <m/>
    <s v="Standard"/>
    <n v="120758"/>
    <s v="24_120-125"/>
    <s v="12_120-130"/>
    <s v="08_80&gt;"/>
    <x v="3"/>
    <s v="Q2`21"/>
    <n v="24876148"/>
    <n v="329485"/>
    <m/>
    <x v="0"/>
  </r>
  <r>
    <n v="14"/>
    <x v="2"/>
    <x v="64"/>
    <s v="Full Size GM (15&quot;&gt; Gamer GPU)"/>
    <x v="0"/>
    <s v="Intel"/>
    <s v="Comet Lake-H"/>
    <s v="GTX1660"/>
    <n v="17"/>
    <s v="1920x1080"/>
    <m/>
    <s v="Standard"/>
    <n v="105193"/>
    <s v="21_105-110"/>
    <s v="10_100-110"/>
    <s v="08_80&gt;"/>
    <x v="3"/>
    <s v="Q2`21"/>
    <n v="1472702"/>
    <n v="19506"/>
    <m/>
    <x v="0"/>
  </r>
  <r>
    <n v="40"/>
    <x v="2"/>
    <x v="65"/>
    <s v="Full Size GM (15&quot;&gt; Gamer GPU)"/>
    <x v="0"/>
    <s v="Intel"/>
    <s v="Comet Lake-H"/>
    <s v="RTX2060"/>
    <n v="15"/>
    <s v="1920x1080"/>
    <m/>
    <s v="Standard"/>
    <n v="134427"/>
    <s v="26_130-135"/>
    <s v="13_130-140"/>
    <s v="08_80&gt;"/>
    <x v="3"/>
    <s v="Q2`21"/>
    <n v="5377080"/>
    <n v="71220"/>
    <m/>
    <x v="0"/>
  </r>
  <r>
    <n v="3"/>
    <x v="2"/>
    <x v="409"/>
    <s v="Full Size LE (15&quot;&gt;, Int GPU)"/>
    <x v="0"/>
    <s v="AMD"/>
    <s v="Picasso"/>
    <s v="Int"/>
    <n v="15"/>
    <s v="1366x768"/>
    <m/>
    <s v="Standard"/>
    <n v="37250"/>
    <s v="7_35-40"/>
    <s v="3_30-40"/>
    <s v="03_30-40"/>
    <x v="3"/>
    <s v="Q2`21"/>
    <n v="111750"/>
    <n v="1480"/>
    <m/>
    <x v="0"/>
  </r>
  <r>
    <n v="362"/>
    <x v="2"/>
    <x v="66"/>
    <s v="Light (13&quot;-14&quot;)"/>
    <x v="1"/>
    <s v="Intel"/>
    <s v="Comet Lake"/>
    <s v="Int"/>
    <n v="14"/>
    <s v="1920x1080"/>
    <m/>
    <s v="Standard"/>
    <n v="47499"/>
    <s v="9_45-50"/>
    <s v="4_40-50"/>
    <s v="04_40-50"/>
    <x v="3"/>
    <s v="Q2`21"/>
    <n v="17194638"/>
    <n v="227744"/>
    <m/>
    <x v="0"/>
  </r>
  <r>
    <n v="59"/>
    <x v="2"/>
    <x v="67"/>
    <s v="Full Size MS (15&quot;&gt;, Mainstream Ex. GPU)"/>
    <x v="1"/>
    <s v="Intel"/>
    <s v="Comet Lake"/>
    <s v="Int/MX110"/>
    <n v="15"/>
    <s v="1920x1080"/>
    <m/>
    <s v="Standard"/>
    <n v="52780"/>
    <s v="10_50-55"/>
    <s v="5_50-60"/>
    <s v="05_50-60"/>
    <x v="3"/>
    <s v="Q2`21"/>
    <n v="3114020"/>
    <n v="41245"/>
    <m/>
    <x v="0"/>
  </r>
  <r>
    <n v="955"/>
    <x v="2"/>
    <x v="410"/>
    <s v="Full Size LE (15&quot;&gt;, Int GPU)"/>
    <x v="1"/>
    <s v="Intel"/>
    <s v="Comet Lake"/>
    <s v="Int"/>
    <n v="15"/>
    <s v="1920x1080"/>
    <m/>
    <s v="Standard"/>
    <n v="57561"/>
    <s v="11_55-60"/>
    <s v="5_50-60"/>
    <s v="05_50-60"/>
    <x v="3"/>
    <s v="Q2`21"/>
    <n v="54970755"/>
    <n v="728089"/>
    <m/>
    <x v="0"/>
  </r>
  <r>
    <n v="274"/>
    <x v="2"/>
    <x v="68"/>
    <s v="Full Size LE (15&quot;&gt;, Int GPU)"/>
    <x v="1"/>
    <s v="Intel"/>
    <s v="Comet Lake"/>
    <s v="Int"/>
    <n v="15"/>
    <s v="1920x1080"/>
    <m/>
    <s v="Standard"/>
    <n v="60760"/>
    <s v="12_60-65"/>
    <s v="6_60-70"/>
    <s v="06_60-70"/>
    <x v="3"/>
    <s v="Q2`21"/>
    <n v="16648240"/>
    <n v="220506"/>
    <m/>
    <x v="0"/>
  </r>
  <r>
    <n v="4173"/>
    <x v="2"/>
    <x v="597"/>
    <s v="Full Size LE (15&quot;&gt;, Int GPU)"/>
    <x v="0"/>
    <s v="Intel"/>
    <s v="Gemini Lake"/>
    <s v="Int"/>
    <n v="15"/>
    <s v="1366x768"/>
    <m/>
    <s v="Budget"/>
    <n v="31990"/>
    <s v="6_30-35"/>
    <s v="3_30-40"/>
    <s v="03_30-40"/>
    <x v="3"/>
    <s v="Q2`21"/>
    <n v="133494270"/>
    <n v="1768136"/>
    <m/>
    <x v="0"/>
  </r>
  <r>
    <n v="1643"/>
    <x v="2"/>
    <x v="536"/>
    <s v="Light (13&quot;-14&quot;)"/>
    <x v="0"/>
    <s v="Intel"/>
    <s v="Gemini Lake"/>
    <s v="Int"/>
    <n v="14"/>
    <s v="1920x1080"/>
    <m/>
    <s v="Budget"/>
    <n v="30899"/>
    <s v="6_30-35"/>
    <s v="3_30-40"/>
    <s v="03_30-40"/>
    <x v="3"/>
    <s v="Q2`21"/>
    <n v="50767057"/>
    <n v="672411"/>
    <m/>
    <x v="0"/>
  </r>
  <r>
    <n v="166"/>
    <x v="2"/>
    <x v="69"/>
    <s v="Full Size MS (15&quot;&gt;, Mainstream Ex. GPU)"/>
    <x v="0"/>
    <s v="AMD"/>
    <s v="Picasso"/>
    <s v="Int/MX230"/>
    <n v="15"/>
    <s v="1920x1080"/>
    <m/>
    <s v="Standard"/>
    <n v="44912"/>
    <s v="8_40-45"/>
    <s v="4_40-50"/>
    <s v="04_40-50"/>
    <x v="3"/>
    <s v="Q2`21"/>
    <n v="7455392"/>
    <n v="98747"/>
    <m/>
    <x v="0"/>
  </r>
  <r>
    <n v="114"/>
    <x v="2"/>
    <x v="598"/>
    <s v="Full Size LE (15&quot;&gt;, Int GPU)"/>
    <x v="0"/>
    <s v="Intel"/>
    <s v="Tiger Lake"/>
    <s v="Int"/>
    <n v="15"/>
    <s v="1920x1080"/>
    <m/>
    <s v="Standard"/>
    <n v="40900"/>
    <s v="8_40-45"/>
    <s v="4_40-50"/>
    <s v="04_40-50"/>
    <x v="3"/>
    <s v="Q2`21"/>
    <n v="4662600"/>
    <n v="61756"/>
    <m/>
    <x v="0"/>
  </r>
  <r>
    <n v="1023"/>
    <x v="2"/>
    <x v="71"/>
    <s v="Full Size MS (15&quot;&gt;, Mainstream Ex. GPU)"/>
    <x v="0"/>
    <s v="Intel"/>
    <s v="Ice Lake"/>
    <s v="MX130"/>
    <n v="15"/>
    <s v="1920x1080"/>
    <m/>
    <s v="Standard"/>
    <n v="47352"/>
    <s v="9_45-50"/>
    <s v="4_40-50"/>
    <s v="04_40-50"/>
    <x v="3"/>
    <s v="Q2`21"/>
    <n v="48441096"/>
    <n v="641604"/>
    <m/>
    <x v="0"/>
  </r>
  <r>
    <n v="3"/>
    <x v="2"/>
    <x v="73"/>
    <s v="Full Size GM (15&quot;&gt; Gamer GPU)"/>
    <x v="0"/>
    <s v="AMD"/>
    <s v="Picasso"/>
    <s v="GTX1050"/>
    <n v="15"/>
    <s v="1920x1080"/>
    <m/>
    <s v="Standard"/>
    <n v="56365"/>
    <s v="11_55-60"/>
    <s v="5_50-60"/>
    <s v="05_50-60"/>
    <x v="3"/>
    <s v="Q2`21"/>
    <n v="169095"/>
    <n v="2240"/>
    <m/>
    <x v="0"/>
  </r>
  <r>
    <n v="50"/>
    <x v="2"/>
    <x v="74"/>
    <s v="Light (13&quot;-14&quot;)"/>
    <x v="1"/>
    <s v="Intel"/>
    <s v="Tiger Lake"/>
    <s v="Int"/>
    <n v="14"/>
    <s v="1920x1080"/>
    <m/>
    <s v="Standard"/>
    <n v="129205"/>
    <s v="25_125-130"/>
    <s v="12_120-130"/>
    <s v="08_80&gt;"/>
    <x v="3"/>
    <s v="Q2`21"/>
    <n v="6460250"/>
    <n v="85566"/>
    <m/>
    <x v="0"/>
  </r>
  <r>
    <n v="97"/>
    <x v="2"/>
    <x v="75"/>
    <s v="Light (13&quot;-14&quot;)"/>
    <x v="1"/>
    <s v="Intel"/>
    <s v="Comet Lake"/>
    <s v="Int"/>
    <n v="14"/>
    <s v="1920x1080"/>
    <m/>
    <s v="Standard"/>
    <n v="98016"/>
    <s v="19_95-100"/>
    <s v="9_90-100"/>
    <s v="08_80&gt;"/>
    <x v="3"/>
    <s v="Q2`21"/>
    <n v="9507552"/>
    <n v="125928"/>
    <m/>
    <x v="0"/>
  </r>
  <r>
    <n v="1"/>
    <x v="2"/>
    <x v="412"/>
    <s v="Full Size LE (15&quot;&gt;, Int GPU)"/>
    <x v="1"/>
    <s v="AMD"/>
    <s v="Picasso"/>
    <s v="Int"/>
    <n v="15"/>
    <s v="1920x1080"/>
    <m/>
    <s v="Standard"/>
    <n v="43287"/>
    <s v="8_40-45"/>
    <s v="4_40-50"/>
    <s v="04_40-50"/>
    <x v="3"/>
    <s v="Q2`21"/>
    <n v="43287"/>
    <n v="573"/>
    <m/>
    <x v="0"/>
  </r>
  <r>
    <n v="312"/>
    <x v="2"/>
    <x v="413"/>
    <s v="Light (13&quot;-14&quot;)"/>
    <x v="1"/>
    <s v="Intel"/>
    <s v="Comet Lake"/>
    <s v="Int"/>
    <n v="14"/>
    <s v="1920x1080"/>
    <m/>
    <s v="Standard"/>
    <n v="50507"/>
    <s v="10_50-55"/>
    <s v="5_50-60"/>
    <s v="05_50-60"/>
    <x v="3"/>
    <s v="Q2`21"/>
    <n v="15758184"/>
    <n v="208718"/>
    <m/>
    <x v="0"/>
  </r>
  <r>
    <n v="108"/>
    <x v="2"/>
    <x v="414"/>
    <s v="Light (13&quot;-14&quot;)"/>
    <x v="0"/>
    <s v="AMD"/>
    <s v="Cezanne-H"/>
    <s v="GTX1650"/>
    <n v="13"/>
    <s v="1920x1200"/>
    <s v="Touch"/>
    <s v="Standard"/>
    <n v="217355"/>
    <s v="43_215-220"/>
    <s v="21_210-220"/>
    <s v="08_80&gt;"/>
    <x v="3"/>
    <s v="Q2`21"/>
    <n v="23474340"/>
    <n v="310918"/>
    <m/>
    <x v="0"/>
  </r>
  <r>
    <n v="11"/>
    <x v="2"/>
    <x v="76"/>
    <s v="Prof. Workstation (Prof. GPU)"/>
    <x v="1"/>
    <s v="Intel"/>
    <s v="Coffee Lake"/>
    <s v="RTX2060"/>
    <n v="15"/>
    <s v="3840x2160"/>
    <m/>
    <s v="Standard"/>
    <n v="155352"/>
    <s v="31_155-160"/>
    <s v="15_150-160"/>
    <s v="08_80&gt;"/>
    <x v="3"/>
    <s v="Q2`21"/>
    <n v="1708872"/>
    <n v="22634"/>
    <m/>
    <x v="0"/>
  </r>
  <r>
    <n v="1"/>
    <x v="2"/>
    <x v="415"/>
    <s v="Prof. Workstation (Prof. GPU)"/>
    <x v="1"/>
    <s v="Intel"/>
    <s v="Coffee Lake"/>
    <s v="RTX2060"/>
    <n v="17"/>
    <s v="1920x1200"/>
    <m/>
    <s v="Standard"/>
    <n v="145990"/>
    <s v="29_145-150"/>
    <s v="14_140-150"/>
    <s v="08_80&gt;"/>
    <x v="3"/>
    <s v="Q2`21"/>
    <n v="145990"/>
    <n v="1934"/>
    <m/>
    <x v="0"/>
  </r>
  <r>
    <n v="5"/>
    <x v="2"/>
    <x v="77"/>
    <s v="Prof. Workstation (Prof. GPU)"/>
    <x v="1"/>
    <s v="Intel"/>
    <s v="Coffee Lake"/>
    <s v="Quadro RTX5000"/>
    <n v="17"/>
    <s v="1920x1200"/>
    <m/>
    <s v="Standard"/>
    <n v="379260"/>
    <s v="75_375-380"/>
    <s v="37_370-380"/>
    <s v="08_80&gt;"/>
    <x v="3"/>
    <s v="Q2`21"/>
    <n v="1896300"/>
    <n v="25117"/>
    <m/>
    <x v="0"/>
  </r>
  <r>
    <n v="41"/>
    <x v="2"/>
    <x v="416"/>
    <s v="Light (13&quot;-14&quot;)"/>
    <x v="0"/>
    <s v="Intel"/>
    <s v="Tiger Lake"/>
    <s v="Xe MAX 11"/>
    <n v="14"/>
    <s v="1920x1080"/>
    <s v="Touch"/>
    <s v="Standard"/>
    <n v="78049"/>
    <s v="15_75-80"/>
    <s v="7_70-80"/>
    <s v="07_70-80"/>
    <x v="3"/>
    <s v="Q2`21"/>
    <n v="3200009"/>
    <n v="42384"/>
    <m/>
    <x v="0"/>
  </r>
  <r>
    <n v="334"/>
    <x v="2"/>
    <x v="417"/>
    <s v="Light (13&quot;-14&quot;)"/>
    <x v="0"/>
    <s v="Intel"/>
    <s v="Ice Lake"/>
    <s v="Int"/>
    <n v="14"/>
    <s v="1920x1080"/>
    <m/>
    <s v="Standard"/>
    <n v="55663"/>
    <s v="11_55-60"/>
    <s v="5_50-60"/>
    <s v="05_50-60"/>
    <x v="3"/>
    <s v="Q2`21"/>
    <n v="18591442"/>
    <n v="246244"/>
    <m/>
    <x v="0"/>
  </r>
  <r>
    <n v="1202"/>
    <x v="2"/>
    <x v="599"/>
    <s v="Light (13&quot;-14&quot;)"/>
    <x v="0"/>
    <s v="AMD"/>
    <s v="Lucienne"/>
    <s v="Int"/>
    <n v="14"/>
    <s v="1920x1080"/>
    <m/>
    <s v="Standard"/>
    <n v="56990"/>
    <s v="11_55-60"/>
    <s v="5_50-60"/>
    <s v="05_50-60"/>
    <x v="3"/>
    <s v="Q2`21"/>
    <n v="68501980"/>
    <n v="907311"/>
    <m/>
    <x v="0"/>
  </r>
  <r>
    <n v="353"/>
    <x v="2"/>
    <x v="418"/>
    <s v="Light (13&quot;-14&quot;)"/>
    <x v="0"/>
    <s v="AMD"/>
    <s v="Renior"/>
    <s v="Int"/>
    <n v="14"/>
    <s v="1920x1080"/>
    <m/>
    <s v="Standard"/>
    <n v="53393"/>
    <s v="10_50-55"/>
    <s v="5_50-60"/>
    <s v="05_50-60"/>
    <x v="3"/>
    <s v="Q2`21"/>
    <n v="18847729"/>
    <n v="249639"/>
    <m/>
    <x v="0"/>
  </r>
  <r>
    <n v="60"/>
    <x v="2"/>
    <x v="419"/>
    <s v="Full Size LE (15&quot;&gt;, Int GPU)"/>
    <x v="0"/>
    <s v="AMD"/>
    <s v="Renior"/>
    <s v="Int"/>
    <n v="15"/>
    <s v="1920x1080"/>
    <m/>
    <s v="Standard"/>
    <n v="61995"/>
    <s v="12_60-65"/>
    <s v="6_60-70"/>
    <s v="06_60-70"/>
    <x v="3"/>
    <s v="Q2`21"/>
    <n v="3719700"/>
    <n v="49268"/>
    <m/>
    <x v="0"/>
  </r>
  <r>
    <n v="534"/>
    <x v="2"/>
    <x v="79"/>
    <s v="Full Size LE (15&quot;&gt;, Int GPU)"/>
    <x v="0"/>
    <s v="AMD"/>
    <s v="Renior"/>
    <s v="Int"/>
    <n v="15"/>
    <s v="1920x1080"/>
    <m/>
    <s v="Standard"/>
    <n v="62149"/>
    <s v="12_60-65"/>
    <s v="6_60-70"/>
    <s v="06_60-70"/>
    <x v="3"/>
    <s v="Q2`21"/>
    <n v="33187566"/>
    <n v="439570"/>
    <m/>
    <x v="0"/>
  </r>
  <r>
    <n v="372"/>
    <x v="2"/>
    <x v="421"/>
    <s v="Full Size LE (15&quot;&gt;, Int GPU)"/>
    <x v="0"/>
    <s v="Intel"/>
    <s v="Tiger Lake"/>
    <s v="Int"/>
    <n v="15"/>
    <s v="1920x1080"/>
    <m/>
    <s v="Standard"/>
    <n v="74230"/>
    <s v="14_70-75"/>
    <s v="7_70-80"/>
    <s v="07_70-80"/>
    <x v="3"/>
    <s v="Q2`21"/>
    <n v="27613560"/>
    <n v="365743"/>
    <m/>
    <x v="0"/>
  </r>
  <r>
    <n v="11"/>
    <x v="2"/>
    <x v="422"/>
    <s v="Light (13&quot;-14&quot;)"/>
    <x v="0"/>
    <s v="Intel"/>
    <s v="Tiger Lake"/>
    <s v="Int"/>
    <n v="14"/>
    <s v="1920x1080"/>
    <m/>
    <s v="Standard"/>
    <n v="78918"/>
    <s v="15_75-80"/>
    <s v="7_70-80"/>
    <s v="07_70-80"/>
    <x v="3"/>
    <s v="Q2`21"/>
    <n v="868098"/>
    <n v="11498"/>
    <m/>
    <x v="0"/>
  </r>
  <r>
    <n v="144"/>
    <x v="2"/>
    <x v="424"/>
    <s v="Light (13&quot;-14&quot;)"/>
    <x v="0"/>
    <s v="Intel"/>
    <s v="Tiger Lake"/>
    <s v="Int"/>
    <n v="14"/>
    <s v="1920x1080"/>
    <m/>
    <s v="Standard"/>
    <n v="65291"/>
    <s v="13_65-70"/>
    <s v="6_60-70"/>
    <s v="06_60-70"/>
    <x v="3"/>
    <s v="Q2`21"/>
    <n v="9401904"/>
    <n v="124529"/>
    <m/>
    <x v="0"/>
  </r>
  <r>
    <n v="999"/>
    <x v="2"/>
    <x v="425"/>
    <s v="Full Size MS (15&quot;&gt;, Mainstream Ex. GPU)"/>
    <x v="0"/>
    <s v="AMD"/>
    <s v="Picasso"/>
    <s v="RX540"/>
    <n v="15"/>
    <s v="1366x768"/>
    <m/>
    <s v="Standard"/>
    <n v="41938"/>
    <s v="8_40-45"/>
    <s v="4_40-50"/>
    <s v="04_40-50"/>
    <x v="3"/>
    <s v="Q2`21"/>
    <n v="41896062"/>
    <n v="554915"/>
    <m/>
    <x v="0"/>
  </r>
  <r>
    <n v="25"/>
    <x v="2"/>
    <x v="82"/>
    <s v="Full Size MS (15&quot;&gt;, Mainstream Ex. GPU)"/>
    <x v="0"/>
    <s v="Intel"/>
    <s v="Whiskey Lake"/>
    <s v="MX250"/>
    <n v="15"/>
    <s v="1920x1080"/>
    <m/>
    <s v="Standard"/>
    <n v="56710"/>
    <s v="11_55-60"/>
    <s v="5_50-60"/>
    <s v="05_50-60"/>
    <x v="3"/>
    <s v="Q2`21"/>
    <n v="1417750"/>
    <n v="18778"/>
    <m/>
    <x v="0"/>
  </r>
  <r>
    <n v="817"/>
    <x v="2"/>
    <x v="426"/>
    <s v="Full Size MS (15&quot;&gt;, Mainstream Ex. GPU)"/>
    <x v="0"/>
    <s v="Intel"/>
    <s v="Ice Lake"/>
    <s v="MX330"/>
    <n v="15"/>
    <s v="1920x1080"/>
    <m/>
    <s v="Standard"/>
    <n v="51610"/>
    <s v="10_50-55"/>
    <s v="5_50-60"/>
    <s v="05_50-60"/>
    <x v="3"/>
    <s v="Q2`21"/>
    <n v="42165370"/>
    <n v="558482"/>
    <m/>
    <x v="0"/>
  </r>
  <r>
    <n v="321"/>
    <x v="2"/>
    <x v="427"/>
    <s v="Full Size LE (15&quot;&gt;, Int GPU)"/>
    <x v="0"/>
    <s v="Intel"/>
    <s v="Gemini Lake"/>
    <s v="Int"/>
    <n v="15"/>
    <s v="1920x1080"/>
    <m/>
    <s v="Budget"/>
    <n v="35828"/>
    <s v="7_35-40"/>
    <s v="3_30-40"/>
    <s v="03_30-40"/>
    <x v="3"/>
    <s v="Q2`21"/>
    <n v="11500788"/>
    <n v="152328"/>
    <m/>
    <x v="0"/>
  </r>
  <r>
    <n v="130"/>
    <x v="2"/>
    <x v="83"/>
    <s v="Full Size LE (15&quot;&gt;, Int GPU)"/>
    <x v="0"/>
    <s v="Intel"/>
    <s v="Gemini Lake"/>
    <s v="Int"/>
    <n v="15"/>
    <s v="1920x1080"/>
    <m/>
    <s v="Budget"/>
    <n v="33623"/>
    <s v="6_30-35"/>
    <s v="3_30-40"/>
    <s v="03_30-40"/>
    <x v="3"/>
    <s v="Q2`21"/>
    <n v="4370990"/>
    <n v="57894"/>
    <m/>
    <x v="0"/>
  </r>
  <r>
    <n v="239"/>
    <x v="2"/>
    <x v="429"/>
    <s v="Full Size MS (15&quot;&gt;, Mainstream Ex. GPU)"/>
    <x v="0"/>
    <s v="AMD"/>
    <s v="Picasso"/>
    <s v="Int/R540X"/>
    <n v="17"/>
    <s v="1600x900/1920x1080"/>
    <m/>
    <s v="Standard"/>
    <n v="54024"/>
    <s v="10_50-55"/>
    <s v="5_50-60"/>
    <s v="05_50-60"/>
    <x v="3"/>
    <s v="Q2`21"/>
    <n v="12911736"/>
    <n v="171016"/>
    <m/>
    <x v="0"/>
  </r>
  <r>
    <n v="16"/>
    <x v="2"/>
    <x v="600"/>
    <s v="Full Size MS (15&quot;&gt;, Mainstream Ex. GPU)"/>
    <x v="0"/>
    <s v="Intel"/>
    <s v="Whiskey Lake"/>
    <s v="Int/MX150"/>
    <n v="17"/>
    <s v="1600x900"/>
    <m/>
    <s v="Standard"/>
    <n v="39320"/>
    <s v="7_35-40"/>
    <s v="3_30-40"/>
    <s v="03_30-40"/>
    <x v="3"/>
    <s v="Q2`21"/>
    <n v="629120"/>
    <n v="8333"/>
    <m/>
    <x v="0"/>
  </r>
  <r>
    <n v="40"/>
    <x v="2"/>
    <x v="85"/>
    <s v="Light (13&quot;-14&quot;)"/>
    <x v="0"/>
    <s v="Intel"/>
    <s v="Tiger Lake"/>
    <s v="Int/MX450"/>
    <n v="14"/>
    <s v="1920x1080+ScreenPad"/>
    <s v="Touch"/>
    <s v="Standard"/>
    <n v="129677"/>
    <s v="25_125-130"/>
    <s v="12_120-130"/>
    <s v="08_80&gt;"/>
    <x v="3"/>
    <s v="Q2`21"/>
    <n v="5187080"/>
    <n v="68703"/>
    <m/>
    <x v="0"/>
  </r>
  <r>
    <n v="6"/>
    <x v="2"/>
    <x v="88"/>
    <s v="Light (13&quot;-14&quot;)"/>
    <x v="0"/>
    <s v="Intel"/>
    <s v="Tiger Lake"/>
    <s v="Int"/>
    <n v="13"/>
    <s v="1920x1080"/>
    <s v="Touch"/>
    <s v="Standard"/>
    <n v="94996"/>
    <s v="18_90-95"/>
    <s v="9_90-100"/>
    <s v="08_80&gt;"/>
    <x v="3"/>
    <s v="Q2`21"/>
    <n v="569976"/>
    <n v="7549"/>
    <m/>
    <x v="0"/>
  </r>
  <r>
    <n v="5"/>
    <x v="2"/>
    <x v="89"/>
    <s v="Light (13&quot;-14&quot;)"/>
    <x v="0"/>
    <s v="Intel"/>
    <s v="Ice Lake"/>
    <s v="Int"/>
    <n v="13"/>
    <s v="1920x1080"/>
    <s v="Touch"/>
    <s v="Standard"/>
    <n v="92660"/>
    <s v="18_90-95"/>
    <s v="9_90-100"/>
    <s v="08_80&gt;"/>
    <x v="3"/>
    <s v="Q2`21"/>
    <n v="463300"/>
    <n v="6136"/>
    <m/>
    <x v="0"/>
  </r>
  <r>
    <n v="24"/>
    <x v="2"/>
    <x v="90"/>
    <s v="Light (13&quot;-14&quot;)"/>
    <x v="0"/>
    <s v="Intel"/>
    <s v="Whiskey Lake"/>
    <s v="Int"/>
    <n v="14"/>
    <s v="1920x1080"/>
    <s v="Touch"/>
    <s v="Standard"/>
    <n v="80436"/>
    <s v="16_80-85"/>
    <s v="8_80-90"/>
    <s v="08_80&gt;"/>
    <x v="3"/>
    <s v="Q2`21"/>
    <n v="1930464"/>
    <n v="25569"/>
    <m/>
    <x v="0"/>
  </r>
  <r>
    <n v="38"/>
    <x v="2"/>
    <x v="91"/>
    <s v="Full Size GM (15&quot;&gt; Gamer GPU)"/>
    <x v="0"/>
    <s v="Intel"/>
    <s v="Whiskey Lake"/>
    <s v="GTX1050/GTX1060"/>
    <n v="15"/>
    <s v="1920x1080/3840x2160"/>
    <s v="Touch"/>
    <s v="Standard"/>
    <n v="87946"/>
    <s v="17_85-90"/>
    <s v="8_80-90"/>
    <s v="08_80&gt;"/>
    <x v="3"/>
    <s v="Q2`21"/>
    <n v="3341948"/>
    <n v="44264"/>
    <m/>
    <x v="0"/>
  </r>
  <r>
    <n v="73"/>
    <x v="2"/>
    <x v="430"/>
    <s v="Full Size GM (15&quot;&gt; Gamer GPU)"/>
    <x v="0"/>
    <s v="Intel"/>
    <s v="Comet Lake-H"/>
    <s v="RTX2060"/>
    <n v="15"/>
    <s v="3840x2160+ScreenPad"/>
    <s v="Touch"/>
    <s v="Standard"/>
    <n v="255795"/>
    <s v="51_255-260"/>
    <s v="25_250-260"/>
    <s v="08_80&gt;"/>
    <x v="3"/>
    <s v="Q2`21"/>
    <n v="18673035"/>
    <n v="247325"/>
    <m/>
    <x v="0"/>
  </r>
  <r>
    <n v="117"/>
    <x v="2"/>
    <x v="539"/>
    <s v="Light (13&quot;-14&quot;)"/>
    <x v="0"/>
    <s v="AMD"/>
    <s v="Lucienne"/>
    <s v="Int"/>
    <n v="13"/>
    <s v="1920x1080"/>
    <m/>
    <s v="Standard"/>
    <n v="79990"/>
    <s v="15_75-80"/>
    <s v="7_70-80"/>
    <s v="07_70-80"/>
    <x v="3"/>
    <s v="Q2`21"/>
    <n v="9358830"/>
    <n v="123958"/>
    <m/>
    <x v="0"/>
  </r>
  <r>
    <n v="119"/>
    <x v="2"/>
    <x v="601"/>
    <s v="Light (13&quot;-14&quot;)"/>
    <x v="0"/>
    <s v="AMD"/>
    <s v="Renior"/>
    <s v="Int"/>
    <n v="14"/>
    <s v="1920x1080"/>
    <m/>
    <s v="Standard"/>
    <n v="69340"/>
    <s v="13_65-70"/>
    <s v="6_60-70"/>
    <s v="06_60-70"/>
    <x v="3"/>
    <s v="Q2`21"/>
    <n v="8251460"/>
    <n v="109291"/>
    <m/>
    <x v="0"/>
  </r>
  <r>
    <n v="379"/>
    <x v="2"/>
    <x v="92"/>
    <s v="Light (13&quot;-14&quot;)"/>
    <x v="0"/>
    <s v="Intel"/>
    <s v="Tiger Lake"/>
    <s v="Int"/>
    <n v="13"/>
    <s v="1920x1080"/>
    <m/>
    <s v="Standard"/>
    <n v="79185"/>
    <s v="15_75-80"/>
    <s v="7_70-80"/>
    <s v="07_70-80"/>
    <x v="3"/>
    <s v="Q2`21"/>
    <n v="30011115"/>
    <n v="397498"/>
    <m/>
    <x v="0"/>
  </r>
  <r>
    <n v="74"/>
    <x v="2"/>
    <x v="431"/>
    <s v="Light (13&quot;-14&quot;)"/>
    <x v="0"/>
    <s v="Intel"/>
    <s v="Ice Lake"/>
    <s v="Int"/>
    <n v="13"/>
    <s v="1920x1080"/>
    <m/>
    <s v="Standard"/>
    <n v="71583"/>
    <s v="14_70-75"/>
    <s v="7_70-80"/>
    <s v="07_70-80"/>
    <x v="3"/>
    <s v="Q2`21"/>
    <n v="5297142"/>
    <n v="70161"/>
    <m/>
    <x v="0"/>
  </r>
  <r>
    <n v="80"/>
    <x v="2"/>
    <x v="93"/>
    <s v="Light (13&quot;-14&quot;)"/>
    <x v="0"/>
    <s v="Intel"/>
    <s v="Tiger Lake"/>
    <s v="Int"/>
    <n v="14"/>
    <s v="1920x1080"/>
    <s v="Touch"/>
    <s v="Standard"/>
    <n v="133466"/>
    <s v="26_130-135"/>
    <s v="13_130-140"/>
    <s v="08_80&gt;"/>
    <x v="3"/>
    <s v="Q2`21"/>
    <n v="10677280"/>
    <n v="141421"/>
    <m/>
    <x v="0"/>
  </r>
  <r>
    <n v="224"/>
    <x v="2"/>
    <x v="94"/>
    <s v="Light (13&quot;-14&quot;)"/>
    <x v="0"/>
    <s v="Intel"/>
    <s v="Tiger Lake"/>
    <s v="Int"/>
    <n v="14"/>
    <s v="1920x1080"/>
    <m/>
    <s v="Standard"/>
    <n v="81443"/>
    <s v="16_80-85"/>
    <s v="8_80-90"/>
    <s v="08_80&gt;"/>
    <x v="3"/>
    <s v="Q2`21"/>
    <n v="18243232"/>
    <n v="241632"/>
    <m/>
    <x v="0"/>
  </r>
  <r>
    <n v="51"/>
    <x v="2"/>
    <x v="432"/>
    <s v="Light (13&quot;-14&quot;)"/>
    <x v="0"/>
    <s v="Intel"/>
    <s v="Ice Lake"/>
    <s v="Int"/>
    <n v="14"/>
    <s v="1920x1080"/>
    <m/>
    <s v="Standard"/>
    <n v="88086"/>
    <s v="17_85-90"/>
    <s v="8_80-90"/>
    <s v="08_80&gt;"/>
    <x v="3"/>
    <s v="Q2`21"/>
    <n v="4492386"/>
    <n v="59502"/>
    <m/>
    <x v="0"/>
  </r>
  <r>
    <n v="90"/>
    <x v="2"/>
    <x v="96"/>
    <s v="Light (13&quot;-14&quot;)"/>
    <x v="0"/>
    <s v="Intel"/>
    <s v="Comet Lake"/>
    <s v="MX250"/>
    <n v="14"/>
    <s v="1920x1080"/>
    <m/>
    <s v="Standard"/>
    <n v="91955"/>
    <s v="18_90-95"/>
    <s v="9_90-100"/>
    <s v="08_80&gt;"/>
    <x v="3"/>
    <s v="Q2`21"/>
    <n v="8275950"/>
    <n v="109615"/>
    <m/>
    <x v="0"/>
  </r>
  <r>
    <n v="364"/>
    <x v="2"/>
    <x v="97"/>
    <s v="Light (13&quot;-14&quot;)"/>
    <x v="0"/>
    <s v="Intel"/>
    <s v="Tiger Lake"/>
    <s v="Int"/>
    <n v="14"/>
    <s v="1920x1080"/>
    <m/>
    <s v="Standard"/>
    <n v="102525"/>
    <s v="20_100-105"/>
    <s v="10_100-110"/>
    <s v="08_80&gt;"/>
    <x v="3"/>
    <s v="Q2`21"/>
    <n v="37319100"/>
    <n v="494293"/>
    <m/>
    <x v="0"/>
  </r>
  <r>
    <n v="43"/>
    <x v="2"/>
    <x v="540"/>
    <s v="Full Size GM (15&quot;&gt; Gamer GPU)"/>
    <x v="0"/>
    <s v="AMD"/>
    <s v="Cezanne-H"/>
    <s v="RTX3080"/>
    <n v="15"/>
    <s v="1920x1080+ScreenPad"/>
    <s v="Touch"/>
    <s v="Standard"/>
    <n v="296492"/>
    <s v="59_295-300"/>
    <s v="29_290-300"/>
    <s v="08_80&gt;"/>
    <x v="3"/>
    <s v="Q2`21"/>
    <n v="12749156"/>
    <n v="168863"/>
    <m/>
    <x v="0"/>
  </r>
  <r>
    <n v="32"/>
    <x v="2"/>
    <x v="602"/>
    <s v="Light (13&quot;-14&quot;)"/>
    <x v="0"/>
    <s v="AMD"/>
    <s v="Cezanne-H"/>
    <s v="RTX3060"/>
    <n v="14"/>
    <s v="1920x1080/2560x1440"/>
    <m/>
    <s v="Standard"/>
    <n v="161295"/>
    <s v="32_160-165"/>
    <s v="16_160-170"/>
    <s v="08_80&gt;"/>
    <x v="3"/>
    <s v="Q2`21"/>
    <n v="5161440"/>
    <n v="68363"/>
    <m/>
    <x v="0"/>
  </r>
  <r>
    <n v="334"/>
    <x v="2"/>
    <x v="603"/>
    <s v="Full Size GM (15&quot;&gt; Gamer GPU)"/>
    <x v="0"/>
    <s v="AMD"/>
    <s v="Cezanne-H"/>
    <s v="RTX3060/RTX3070/RTX3080"/>
    <n v="15"/>
    <s v="1920x1080/2160x1440"/>
    <m/>
    <s v="Standard"/>
    <n v="187660"/>
    <s v="37_185-190"/>
    <s v="18_180-190"/>
    <s v="08_80&gt;"/>
    <x v="3"/>
    <s v="Q2`21"/>
    <n v="62678440"/>
    <n v="830178"/>
    <m/>
    <x v="0"/>
  </r>
  <r>
    <n v="3"/>
    <x v="3"/>
    <x v="98"/>
    <s v="Full Size GM (15&quot;&gt; Gamer GPU)"/>
    <x v="0"/>
    <s v="Intel"/>
    <s v="Comet Lake-H"/>
    <s v="RTX2060/RTX2070/RTX2080"/>
    <n v="15"/>
    <s v="1920x1080/3840x2160"/>
    <m/>
    <s v="Standard"/>
    <n v="216156"/>
    <s v="43_215-220"/>
    <s v="21_210-220"/>
    <s v="08_80&gt;"/>
    <x v="3"/>
    <s v="Q2`21"/>
    <n v="648468"/>
    <n v="8589"/>
    <m/>
    <x v="0"/>
  </r>
  <r>
    <n v="29"/>
    <x v="3"/>
    <x v="604"/>
    <s v="Full Size GM (15&quot;&gt; Gamer GPU)"/>
    <x v="0"/>
    <s v="Intel"/>
    <s v="Comet Lake-H"/>
    <s v="RTX2070/RTX2080"/>
    <n v="15"/>
    <s v="1920x1080/3840x2160"/>
    <m/>
    <s v="Standard"/>
    <n v="199495"/>
    <s v="39_195-200"/>
    <s v="19_190-200"/>
    <s v="08_80&gt;"/>
    <x v="3"/>
    <s v="Q2`21"/>
    <n v="5785355"/>
    <n v="76627"/>
    <m/>
    <x v="0"/>
  </r>
  <r>
    <n v="2809"/>
    <x v="3"/>
    <x v="99"/>
    <s v="Full Size LE (15&quot;&gt;, Int GPU)"/>
    <x v="0"/>
    <s v="Intel"/>
    <s v="Ice Lake"/>
    <s v="Int"/>
    <n v="15"/>
    <s v="1920x1080"/>
    <m/>
    <s v="Standard"/>
    <n v="40611"/>
    <s v="8_40-45"/>
    <s v="4_40-50"/>
    <s v="04_40-50"/>
    <x v="3"/>
    <s v="Q2`21"/>
    <n v="114076299"/>
    <n v="1510944"/>
    <m/>
    <x v="0"/>
  </r>
  <r>
    <n v="9"/>
    <x v="3"/>
    <x v="541"/>
    <s v="Full Size LE (15&quot;&gt;, Int GPU)"/>
    <x v="0"/>
    <s v="AMD"/>
    <s v="Picasso"/>
    <s v="Int"/>
    <n v="15"/>
    <s v="1920x1080"/>
    <m/>
    <s v="Standard"/>
    <n v="68759"/>
    <s v="13_65-70"/>
    <s v="6_60-70"/>
    <s v="06_60-70"/>
    <x v="3"/>
    <s v="Q2`21"/>
    <n v="618831"/>
    <n v="8196"/>
    <m/>
    <x v="0"/>
  </r>
  <r>
    <n v="347"/>
    <x v="3"/>
    <x v="434"/>
    <s v="Full Size MS (15&quot;&gt;, Mainstream Ex. GPU)"/>
    <x v="0"/>
    <s v="Intel"/>
    <s v="Whiskey Lake"/>
    <s v="Int/520"/>
    <n v="15"/>
    <s v="1920x1080"/>
    <m/>
    <s v="Standard"/>
    <n v="33653"/>
    <s v="6_30-35"/>
    <s v="3_30-40"/>
    <s v="03_30-40"/>
    <x v="3"/>
    <s v="Q2`21"/>
    <n v="11677591"/>
    <n v="154670"/>
    <m/>
    <x v="0"/>
  </r>
  <r>
    <n v="145"/>
    <x v="3"/>
    <x v="101"/>
    <s v="Full Size MS (15&quot;&gt;, Mainstream Ex. GPU)"/>
    <x v="0"/>
    <s v="Intel"/>
    <s v="Ice Lake"/>
    <s v="Int/MX230/MX250"/>
    <n v="17"/>
    <s v="1920x1080"/>
    <m/>
    <s v="Standard"/>
    <n v="60424"/>
    <s v="12_60-65"/>
    <s v="6_60-70"/>
    <s v="06_60-70"/>
    <x v="3"/>
    <s v="Q2`21"/>
    <n v="8761480"/>
    <n v="116046"/>
    <m/>
    <x v="0"/>
  </r>
  <r>
    <n v="12"/>
    <x v="3"/>
    <x v="435"/>
    <s v="Light (13&quot;-14&quot;)"/>
    <x v="0"/>
    <s v="AMD"/>
    <s v="Ryzen"/>
    <s v="Int"/>
    <n v="14"/>
    <s v="1920x1080"/>
    <m/>
    <s v="Standard"/>
    <n v="61100"/>
    <s v="12_60-65"/>
    <s v="6_60-70"/>
    <s v="06_60-70"/>
    <x v="3"/>
    <s v="Q2`21"/>
    <n v="733200"/>
    <n v="9711"/>
    <m/>
    <x v="0"/>
  </r>
  <r>
    <n v="3"/>
    <x v="3"/>
    <x v="605"/>
    <s v="Full Size MS (15&quot;&gt;, Mainstream Ex. GPU)"/>
    <x v="0"/>
    <s v="Intel"/>
    <s v="Ice Lake"/>
    <s v="Int/MX230"/>
    <n v="15"/>
    <s v="1920x1080"/>
    <m/>
    <s v="Standard"/>
    <n v="62550"/>
    <s v="12_60-65"/>
    <s v="6_60-70"/>
    <s v="06_60-70"/>
    <x v="3"/>
    <s v="Q2`21"/>
    <n v="187650"/>
    <n v="2485"/>
    <m/>
    <x v="0"/>
  </r>
  <r>
    <n v="9"/>
    <x v="3"/>
    <x v="102"/>
    <s v="Light (13&quot;-14&quot;)"/>
    <x v="0"/>
    <s v="Intel"/>
    <s v="Tiger Lake"/>
    <s v="Int/MX350"/>
    <n v="14"/>
    <s v="2560x1600"/>
    <m/>
    <s v="Standard"/>
    <n v="92979"/>
    <s v="18_90-95"/>
    <s v="9_90-100"/>
    <s v="08_80&gt;"/>
    <x v="3"/>
    <s v="Q2`21"/>
    <n v="836811"/>
    <n v="11084"/>
    <m/>
    <x v="0"/>
  </r>
  <r>
    <n v="197"/>
    <x v="3"/>
    <x v="103"/>
    <s v="Full Size GM (15&quot;&gt; Gamer GPU)"/>
    <x v="0"/>
    <s v="Intel"/>
    <s v="Comet Lake-H"/>
    <s v="GTX1650/GTX1650/RTX2060"/>
    <n v="15"/>
    <s v="1920x1080"/>
    <m/>
    <s v="Standard"/>
    <n v="68351"/>
    <s v="13_65-70"/>
    <s v="6_60-70"/>
    <s v="06_60-70"/>
    <x v="3"/>
    <s v="Q2`21"/>
    <n v="13465147"/>
    <n v="178346"/>
    <m/>
    <x v="0"/>
  </r>
  <r>
    <n v="3"/>
    <x v="3"/>
    <x v="542"/>
    <s v="Full Size GM (15&quot;&gt; Gamer GPU)"/>
    <x v="0"/>
    <s v="Intel"/>
    <s v="Comet Lake-H"/>
    <s v="RTX2060"/>
    <n v="15"/>
    <s v="1920x1080"/>
    <m/>
    <s v="Standard"/>
    <n v="113447"/>
    <s v="22_110-115"/>
    <s v="11_110-120"/>
    <s v="08_80&gt;"/>
    <x v="3"/>
    <s v="Q2`21"/>
    <n v="340341"/>
    <n v="4508"/>
    <m/>
    <x v="0"/>
  </r>
  <r>
    <n v="224"/>
    <x v="3"/>
    <x v="104"/>
    <s v="Full Size GM (15&quot;&gt; Gamer GPU)"/>
    <x v="0"/>
    <s v="Intel"/>
    <s v="Comet Lake-H"/>
    <s v="GTX1650/RTX2060/RTX2070"/>
    <n v="15"/>
    <s v="1920x1080"/>
    <m/>
    <s v="Standard"/>
    <n v="101643"/>
    <s v="20_100-105"/>
    <s v="10_100-110"/>
    <s v="08_80&gt;"/>
    <x v="3"/>
    <s v="Q2`21"/>
    <n v="22768032"/>
    <n v="301563"/>
    <m/>
    <x v="0"/>
  </r>
  <r>
    <n v="9"/>
    <x v="3"/>
    <x v="543"/>
    <s v="Full Size GM (15&quot;&gt; Gamer GPU)"/>
    <x v="0"/>
    <s v="AMD"/>
    <s v="Ryzen"/>
    <s v="RX 5600M"/>
    <n v="15"/>
    <s v="1920x1080"/>
    <m/>
    <s v="Standard"/>
    <n v="102168"/>
    <s v="20_100-105"/>
    <s v="10_100-110"/>
    <s v="08_80&gt;"/>
    <x v="3"/>
    <s v="Q2`21"/>
    <n v="919512"/>
    <n v="12179"/>
    <m/>
    <x v="0"/>
  </r>
  <r>
    <n v="36"/>
    <x v="3"/>
    <x v="105"/>
    <s v="Full Size GM (15&quot;&gt; Gamer GPU)"/>
    <x v="0"/>
    <s v="Intel"/>
    <s v="Coffee Lake"/>
    <s v="GTX1660/RTX2060/RTX2070"/>
    <n v="15"/>
    <s v="1920x1080"/>
    <m/>
    <s v="Standard"/>
    <n v="99319"/>
    <s v="19_95-100"/>
    <s v="9_90-100"/>
    <s v="08_80&gt;"/>
    <x v="3"/>
    <s v="Q2`21"/>
    <n v="3575484"/>
    <n v="47357"/>
    <m/>
    <x v="0"/>
  </r>
  <r>
    <n v="36"/>
    <x v="3"/>
    <x v="106"/>
    <s v="Full Size GM (15&quot;&gt; Gamer GPU)"/>
    <x v="0"/>
    <s v="Intel"/>
    <s v="Comet Lake-H"/>
    <s v="GTX1660/RTX2060/RTX2070"/>
    <n v="17"/>
    <s v="1920x1080"/>
    <m/>
    <s v="Standard"/>
    <n v="132907"/>
    <s v="26_130-135"/>
    <s v="13_130-140"/>
    <s v="08_80&gt;"/>
    <x v="3"/>
    <s v="Q2`21"/>
    <n v="4784652"/>
    <n v="63373"/>
    <m/>
    <x v="0"/>
  </r>
  <r>
    <n v="20"/>
    <x v="3"/>
    <x v="438"/>
    <s v="Mini (&lt;12&quot;)"/>
    <x v="1"/>
    <s v="Intel"/>
    <s v="Gemini Lake"/>
    <s v="Int"/>
    <n v="11"/>
    <s v="1366x768"/>
    <s v="Touch"/>
    <s v="Budget"/>
    <n v="48543"/>
    <s v="9_45-50"/>
    <s v="4_40-50"/>
    <s v="04_40-50"/>
    <x v="3"/>
    <s v="Q2`21"/>
    <n v="970860"/>
    <n v="12859"/>
    <m/>
    <x v="0"/>
  </r>
  <r>
    <n v="37"/>
    <x v="3"/>
    <x v="107"/>
    <s v="Light (13&quot;-14&quot;)"/>
    <x v="1"/>
    <s v="Intel"/>
    <s v="Whiskey Lake"/>
    <s v="Int"/>
    <n v="13"/>
    <s v="1920x1080"/>
    <m/>
    <s v="Standard"/>
    <n v="71319"/>
    <s v="14_70-75"/>
    <s v="7_70-80"/>
    <s v="07_70-80"/>
    <x v="3"/>
    <s v="Q2`21"/>
    <n v="2638803"/>
    <n v="34951"/>
    <m/>
    <x v="0"/>
  </r>
  <r>
    <n v="4690"/>
    <x v="3"/>
    <x v="108"/>
    <s v="Light (13&quot;-14&quot;)"/>
    <x v="1"/>
    <s v="Intel"/>
    <s v="Comet Lake"/>
    <s v="Int"/>
    <n v="14"/>
    <s v="1920x1080"/>
    <m/>
    <s v="Standard"/>
    <n v="65354"/>
    <s v="13_65-70"/>
    <s v="6_60-70"/>
    <s v="06_60-70"/>
    <x v="3"/>
    <s v="Q2`21"/>
    <n v="306510260"/>
    <n v="4059739"/>
    <m/>
    <x v="0"/>
  </r>
  <r>
    <n v="800"/>
    <x v="3"/>
    <x v="109"/>
    <s v="Full Size MS (15&quot;&gt;, Mainstream Ex. GPU)"/>
    <x v="1"/>
    <s v="Intel"/>
    <s v="Comet Lake"/>
    <s v="Int/RX640"/>
    <n v="15"/>
    <s v="1920x1080"/>
    <m/>
    <s v="Standard"/>
    <n v="52964"/>
    <s v="10_50-55"/>
    <s v="5_50-60"/>
    <s v="05_50-60"/>
    <x v="3"/>
    <s v="Q2`21"/>
    <n v="42371200"/>
    <n v="561208"/>
    <m/>
    <x v="0"/>
  </r>
  <r>
    <n v="118"/>
    <x v="3"/>
    <x v="110"/>
    <s v="Light (13&quot;-14&quot;)"/>
    <x v="1"/>
    <s v="Intel"/>
    <s v="Comet Lake"/>
    <s v="Int"/>
    <n v="13"/>
    <s v="1920x1080"/>
    <m/>
    <s v="Standard"/>
    <n v="82449"/>
    <s v="16_80-85"/>
    <s v="8_80-90"/>
    <s v="08_80&gt;"/>
    <x v="3"/>
    <s v="Q2`21"/>
    <n v="9728982"/>
    <n v="128861"/>
    <m/>
    <x v="0"/>
  </r>
  <r>
    <n v="37"/>
    <x v="3"/>
    <x v="439"/>
    <s v="Light (13&quot;-14&quot;)"/>
    <x v="1"/>
    <s v="Intel"/>
    <s v="Tiger Lake"/>
    <s v="Int"/>
    <n v="13"/>
    <s v="1920x1080"/>
    <m/>
    <s v="Standard"/>
    <n v="86839"/>
    <s v="17_85-90"/>
    <s v="8_80-90"/>
    <s v="08_80&gt;"/>
    <x v="3"/>
    <s v="Q2`21"/>
    <n v="3213043"/>
    <n v="42557"/>
    <m/>
    <x v="0"/>
  </r>
  <r>
    <n v="5"/>
    <x v="3"/>
    <x v="545"/>
    <s v="Light (13&quot;-14&quot;)"/>
    <x v="1"/>
    <s v="Intel"/>
    <s v="Whiskey Lake"/>
    <s v="Int"/>
    <n v="14"/>
    <s v="1920x1080"/>
    <m/>
    <s v="Standard"/>
    <n v="90157"/>
    <s v="18_90-95"/>
    <s v="9_90-100"/>
    <s v="08_80&gt;"/>
    <x v="3"/>
    <s v="Q2`21"/>
    <n v="450785"/>
    <n v="5971"/>
    <m/>
    <x v="0"/>
  </r>
  <r>
    <n v="858"/>
    <x v="3"/>
    <x v="112"/>
    <s v="Light (13&quot;-14&quot;)"/>
    <x v="1"/>
    <s v="Intel"/>
    <s v="Comet Lake"/>
    <s v="Int"/>
    <n v="14"/>
    <s v="1920x1080"/>
    <m/>
    <s v="Standard"/>
    <n v="85680"/>
    <s v="17_85-90"/>
    <s v="8_80-90"/>
    <s v="08_80&gt;"/>
    <x v="3"/>
    <s v="Q2`21"/>
    <n v="73513440"/>
    <n v="973688"/>
    <m/>
    <x v="0"/>
  </r>
  <r>
    <n v="445"/>
    <x v="3"/>
    <x v="113"/>
    <s v="Light (13&quot;-14&quot;)"/>
    <x v="1"/>
    <s v="Intel"/>
    <s v="Comet Lake-H"/>
    <s v="Int/MX250"/>
    <n v="14"/>
    <s v="1920x1080"/>
    <m/>
    <s v="Standard"/>
    <n v="93328"/>
    <s v="18_90-95"/>
    <s v="9_90-100"/>
    <s v="08_80&gt;"/>
    <x v="3"/>
    <s v="Q2`21"/>
    <n v="41530960"/>
    <n v="550079"/>
    <m/>
    <x v="0"/>
  </r>
  <r>
    <n v="151"/>
    <x v="3"/>
    <x v="546"/>
    <s v="Light (13&quot;-14&quot;)"/>
    <x v="1"/>
    <s v="Intel"/>
    <s v="Tiger Lake"/>
    <s v="Int"/>
    <n v="14"/>
    <s v="1920x1080"/>
    <m/>
    <s v="Standard"/>
    <n v="94184"/>
    <s v="18_90-95"/>
    <s v="9_90-100"/>
    <s v="08_80&gt;"/>
    <x v="3"/>
    <s v="Q2`21"/>
    <n v="14221784"/>
    <n v="188368"/>
    <m/>
    <x v="0"/>
  </r>
  <r>
    <n v="6"/>
    <x v="3"/>
    <x v="114"/>
    <s v="Full Size LE (15&quot;&gt;, Int GPU)"/>
    <x v="1"/>
    <s v="Intel"/>
    <s v="Coffee Lake"/>
    <s v="Int"/>
    <n v="15"/>
    <s v="1920x1080"/>
    <m/>
    <s v="Standard"/>
    <n v="85680"/>
    <s v="17_85-90"/>
    <s v="8_80-90"/>
    <s v="08_80&gt;"/>
    <x v="3"/>
    <s v="Q2`21"/>
    <n v="514080"/>
    <n v="6809"/>
    <m/>
    <x v="0"/>
  </r>
  <r>
    <n v="87"/>
    <x v="3"/>
    <x v="115"/>
    <s v="Full Size LE (15&quot;&gt;, Int GPU)"/>
    <x v="1"/>
    <s v="Intel"/>
    <s v="Comet Lake"/>
    <s v="Int"/>
    <n v="15"/>
    <s v="1920x1080"/>
    <m/>
    <s v="Standard"/>
    <n v="85277"/>
    <s v="17_85-90"/>
    <s v="8_80-90"/>
    <s v="08_80&gt;"/>
    <x v="3"/>
    <s v="Q2`21"/>
    <n v="7419099"/>
    <n v="98266"/>
    <m/>
    <x v="0"/>
  </r>
  <r>
    <n v="104"/>
    <x v="3"/>
    <x v="116"/>
    <s v="Full Size LE (15&quot;&gt;, Int GPU)"/>
    <x v="1"/>
    <s v="Intel"/>
    <s v="Comet Lake"/>
    <s v="Int"/>
    <n v="15"/>
    <s v="1920x1080"/>
    <m/>
    <s v="Standard"/>
    <n v="89643"/>
    <s v="17_85-90"/>
    <s v="8_80-90"/>
    <s v="08_80&gt;"/>
    <x v="3"/>
    <s v="Q2`21"/>
    <n v="9322872"/>
    <n v="123482"/>
    <m/>
    <x v="0"/>
  </r>
  <r>
    <n v="200"/>
    <x v="3"/>
    <x v="441"/>
    <s v="Full Size MS (15&quot;&gt;, Mainstream Ex. GPU)"/>
    <x v="1"/>
    <s v="Intel"/>
    <s v="Tiger Lake"/>
    <s v="MX450"/>
    <n v="15"/>
    <s v="1920x1080"/>
    <m/>
    <s v="Standard"/>
    <n v="90990"/>
    <s v="18_90-95"/>
    <s v="9_90-100"/>
    <s v="08_80&gt;"/>
    <x v="3"/>
    <s v="Q2`21"/>
    <n v="18198000"/>
    <n v="241033"/>
    <m/>
    <x v="0"/>
  </r>
  <r>
    <n v="165"/>
    <x v="3"/>
    <x v="117"/>
    <s v="Mini (&lt;12&quot;)"/>
    <x v="1"/>
    <s v="Intel"/>
    <s v="Comet Lake"/>
    <s v="Int"/>
    <n v="12"/>
    <s v="1920x1080"/>
    <s v="Touch"/>
    <s v="Standard"/>
    <n v="116000"/>
    <s v="23_115-120"/>
    <s v="11_110-120"/>
    <s v="08_80&gt;"/>
    <x v="3"/>
    <s v="Q2`21"/>
    <n v="19140000"/>
    <n v="253510"/>
    <m/>
    <x v="0"/>
  </r>
  <r>
    <n v="14"/>
    <x v="3"/>
    <x v="548"/>
    <s v="Mini (&lt;12&quot;)"/>
    <x v="1"/>
    <s v="Intel"/>
    <s v="Whiskey Lake"/>
    <s v="Int"/>
    <n v="11"/>
    <s v="1920x1080"/>
    <m/>
    <s v="Standard"/>
    <n v="185000"/>
    <s v="37_185-190"/>
    <s v="18_180-190"/>
    <s v="08_80&gt;"/>
    <x v="3"/>
    <s v="Q2`21"/>
    <n v="2590000"/>
    <n v="34305"/>
    <m/>
    <x v="0"/>
  </r>
  <r>
    <n v="46"/>
    <x v="3"/>
    <x v="118"/>
    <s v="Light (13&quot;-14&quot;)"/>
    <x v="1"/>
    <s v="Intel"/>
    <s v="Comet Lake"/>
    <s v="Int"/>
    <n v="13"/>
    <s v="1920x1080"/>
    <m/>
    <s v="Standard"/>
    <n v="99344"/>
    <s v="19_95-100"/>
    <s v="9_90-100"/>
    <s v="08_80&gt;"/>
    <x v="3"/>
    <s v="Q2`21"/>
    <n v="4569824"/>
    <n v="60527"/>
    <m/>
    <x v="0"/>
  </r>
  <r>
    <n v="35"/>
    <x v="3"/>
    <x v="606"/>
    <s v="Light (13&quot;-14&quot;)"/>
    <x v="1"/>
    <s v="Intel"/>
    <s v="Tiger Lake"/>
    <s v="Int"/>
    <n v="13"/>
    <s v="1920x1080"/>
    <m/>
    <s v="Standard"/>
    <n v="97430"/>
    <s v="19_95-100"/>
    <s v="9_90-100"/>
    <s v="08_80&gt;"/>
    <x v="3"/>
    <s v="Q2`21"/>
    <n v="3410050"/>
    <n v="45166"/>
    <m/>
    <x v="0"/>
  </r>
  <r>
    <n v="6"/>
    <x v="3"/>
    <x v="607"/>
    <s v="Light (13&quot;-14&quot;)"/>
    <x v="1"/>
    <s v="Intel"/>
    <s v="Whiskey Lake"/>
    <s v="Int"/>
    <n v="14"/>
    <s v="1920x1080"/>
    <m/>
    <s v="Standard"/>
    <n v="86840"/>
    <s v="17_85-90"/>
    <s v="8_80-90"/>
    <s v="08_80&gt;"/>
    <x v="3"/>
    <s v="Q2`21"/>
    <n v="521040"/>
    <n v="6901"/>
    <m/>
    <x v="0"/>
  </r>
  <r>
    <n v="168"/>
    <x v="3"/>
    <x v="119"/>
    <s v="Light (13&quot;-14&quot;)"/>
    <x v="1"/>
    <s v="Intel"/>
    <s v="Comet Lake"/>
    <s v="Int"/>
    <n v="14"/>
    <s v="1920x1080/3840x2160"/>
    <m/>
    <s v="Standard"/>
    <n v="105919"/>
    <s v="21_105-110"/>
    <s v="10_100-110"/>
    <s v="08_80&gt;"/>
    <x v="3"/>
    <s v="Q2`21"/>
    <n v="17794392"/>
    <n v="235687"/>
    <m/>
    <x v="0"/>
  </r>
  <r>
    <n v="3"/>
    <x v="3"/>
    <x v="442"/>
    <s v="Light (13&quot;-14&quot;)"/>
    <x v="1"/>
    <s v="Intel"/>
    <s v="Comet Lake"/>
    <s v="Int"/>
    <n v="14"/>
    <s v="1920x1080"/>
    <s v="Touch"/>
    <s v="Standard"/>
    <n v="133500"/>
    <s v="26_130-135"/>
    <s v="13_130-140"/>
    <s v="08_80&gt;"/>
    <x v="3"/>
    <s v="Q2`21"/>
    <n v="400500"/>
    <n v="5305"/>
    <m/>
    <x v="0"/>
  </r>
  <r>
    <n v="78"/>
    <x v="3"/>
    <x v="608"/>
    <s v="Light (13&quot;-14&quot;)"/>
    <x v="1"/>
    <s v="Intel"/>
    <s v="Tiger Lake"/>
    <s v="Int"/>
    <n v="14"/>
    <s v="1920x1080"/>
    <m/>
    <s v="Standard"/>
    <n v="85400"/>
    <s v="17_85-90"/>
    <s v="8_80-90"/>
    <s v="08_80&gt;"/>
    <x v="3"/>
    <s v="Q2`21"/>
    <n v="6661200"/>
    <n v="88228"/>
    <m/>
    <x v="0"/>
  </r>
  <r>
    <n v="28"/>
    <x v="3"/>
    <x v="609"/>
    <s v="Full Size LE (15&quot;&gt;, Int GPU)"/>
    <x v="1"/>
    <s v="Intel"/>
    <s v="Tiger Lake"/>
    <s v="Int"/>
    <n v="15"/>
    <s v="1920x1080"/>
    <m/>
    <s v="Standard"/>
    <n v="101169"/>
    <s v="20_100-105"/>
    <s v="10_100-110"/>
    <s v="08_80&gt;"/>
    <x v="3"/>
    <s v="Q2`21"/>
    <n v="2832732"/>
    <n v="37520"/>
    <m/>
    <x v="0"/>
  </r>
  <r>
    <n v="3"/>
    <x v="3"/>
    <x v="120"/>
    <s v="Full Size LE (15&quot;&gt;, Int GPU)"/>
    <x v="1"/>
    <s v="Intel"/>
    <s v="Comet Lake"/>
    <s v="Int"/>
    <n v="15"/>
    <s v="1920x1080"/>
    <s v="Touch"/>
    <s v="Standard"/>
    <n v="164140"/>
    <s v="32_160-165"/>
    <s v="16_160-170"/>
    <s v="08_80&gt;"/>
    <x v="3"/>
    <s v="Q2`21"/>
    <n v="492420"/>
    <n v="6522"/>
    <m/>
    <x v="0"/>
  </r>
  <r>
    <n v="37"/>
    <x v="3"/>
    <x v="546"/>
    <s v="Light (13&quot;-14&quot;)"/>
    <x v="1"/>
    <s v="Intel"/>
    <s v="Tiger Lake"/>
    <s v="Int"/>
    <n v="14"/>
    <s v="1920x1080"/>
    <m/>
    <s v="Standard"/>
    <n v="94184"/>
    <s v="18_90-95"/>
    <s v="9_90-100"/>
    <s v="08_80&gt;"/>
    <x v="3"/>
    <s v="Q2`21"/>
    <n v="3484808"/>
    <n v="46156"/>
    <m/>
    <x v="0"/>
  </r>
  <r>
    <n v="3"/>
    <x v="3"/>
    <x v="443"/>
    <s v="Light (13&quot;-14&quot;)"/>
    <x v="1"/>
    <s v="Intel"/>
    <s v="Kaby Lake Refresh"/>
    <s v="Int"/>
    <n v="14"/>
    <s v="1920x1080"/>
    <s v="Touch"/>
    <s v="Standard"/>
    <n v="351248"/>
    <s v="70_350-355"/>
    <s v="35_350-360"/>
    <s v="08_80&gt;"/>
    <x v="3"/>
    <s v="Q2`21"/>
    <n v="1053744"/>
    <n v="13957"/>
    <m/>
    <x v="0"/>
  </r>
  <r>
    <n v="3"/>
    <x v="3"/>
    <x v="122"/>
    <s v="Prof. Workstation (Prof. GPU)"/>
    <x v="1"/>
    <s v="Intel"/>
    <s v="Comet Lake-H"/>
    <s v="Quadro P520"/>
    <n v="15"/>
    <s v="1920x1080"/>
    <m/>
    <s v="Standard"/>
    <n v="97780"/>
    <s v="19_95-100"/>
    <s v="9_90-100"/>
    <s v="08_80&gt;"/>
    <x v="3"/>
    <s v="Q2`21"/>
    <n v="293340"/>
    <n v="3885"/>
    <m/>
    <x v="0"/>
  </r>
  <r>
    <n v="20"/>
    <x v="3"/>
    <x v="123"/>
    <s v="Prof. Workstation (Prof. GPU)"/>
    <x v="1"/>
    <s v="Intel"/>
    <s v="Comet Lake-H"/>
    <s v="Quadro P620"/>
    <n v="15"/>
    <s v="1920x1080"/>
    <m/>
    <s v="Standard"/>
    <n v="128098"/>
    <s v="25_125-130"/>
    <s v="12_120-130"/>
    <s v="08_80&gt;"/>
    <x v="3"/>
    <s v="Q2`21"/>
    <n v="2561960"/>
    <n v="33933"/>
    <m/>
    <x v="0"/>
  </r>
  <r>
    <n v="3"/>
    <x v="3"/>
    <x v="553"/>
    <s v="Prof. Workstation (Prof. GPU)"/>
    <x v="1"/>
    <s v="Intel"/>
    <s v="Tiger Lake"/>
    <s v="Int"/>
    <n v="15"/>
    <s v="1920x1080"/>
    <m/>
    <s v="Standard"/>
    <n v="126202"/>
    <s v="25_125-130"/>
    <s v="12_120-130"/>
    <s v="08_80&gt;"/>
    <x v="3"/>
    <s v="Q2`21"/>
    <n v="378606"/>
    <n v="5015"/>
    <m/>
    <x v="0"/>
  </r>
  <r>
    <n v="3"/>
    <x v="3"/>
    <x v="444"/>
    <s v="Prof. Workstation (Prof. GPU)"/>
    <x v="1"/>
    <s v="Intel"/>
    <s v="Comet Lake-H"/>
    <s v="Quadro T1000/T2000"/>
    <n v="15"/>
    <s v="1920x1280"/>
    <m/>
    <s v="Standard"/>
    <n v="220484"/>
    <s v="44_220-225"/>
    <s v="22_220-230"/>
    <s v="08_80&gt;"/>
    <x v="3"/>
    <s v="Q2`21"/>
    <n v="661452"/>
    <n v="8761"/>
    <m/>
    <x v="0"/>
  </r>
  <r>
    <n v="28"/>
    <x v="3"/>
    <x v="125"/>
    <s v="Prof. Workstation (Prof. GPU)"/>
    <x v="1"/>
    <s v="Intel"/>
    <s v="Comet Lake-H"/>
    <s v="Quadro RTX3000"/>
    <n v="15"/>
    <s v="1920x1280/3840x2400"/>
    <m/>
    <s v="Standard"/>
    <n v="272743"/>
    <s v="54_270-275"/>
    <s v="27_270-280"/>
    <s v="08_80&gt;"/>
    <x v="3"/>
    <s v="Q2`21"/>
    <n v="7636804"/>
    <n v="101150"/>
    <m/>
    <x v="0"/>
  </r>
  <r>
    <n v="23"/>
    <x v="3"/>
    <x v="126"/>
    <s v="Prof. Workstation (Prof. GPU)"/>
    <x v="1"/>
    <s v="Intel"/>
    <s v="Comet Lake-H"/>
    <s v="Quadro RTX4000/RTX5000"/>
    <n v="15"/>
    <s v="1920x1080/3840x2160"/>
    <m/>
    <s v="Standard"/>
    <n v="254795"/>
    <s v="50_250-255"/>
    <s v="25_250-260"/>
    <s v="08_80&gt;"/>
    <x v="3"/>
    <s v="Q2`21"/>
    <n v="5860285"/>
    <n v="77620"/>
    <m/>
    <x v="0"/>
  </r>
  <r>
    <n v="29"/>
    <x v="3"/>
    <x v="127"/>
    <s v="Prof. Workstation (Prof. GPU)"/>
    <x v="1"/>
    <s v="Intel"/>
    <s v="Comet Lake-H"/>
    <s v="RTX3000/RTX4000"/>
    <n v="17"/>
    <s v="3840x2160"/>
    <m/>
    <s v="Standard"/>
    <n v="298894"/>
    <s v="59_295-300"/>
    <s v="29_290-300"/>
    <s v="08_80&gt;"/>
    <x v="3"/>
    <s v="Q2`21"/>
    <n v="8667926"/>
    <n v="114807"/>
    <m/>
    <x v="0"/>
  </r>
  <r>
    <n v="439"/>
    <x v="3"/>
    <x v="554"/>
    <s v="Light (13&quot;-14&quot;)"/>
    <x v="1"/>
    <s v="Intel"/>
    <s v="Tiger Lake"/>
    <s v="Int"/>
    <n v="14"/>
    <s v="1920x1080"/>
    <m/>
    <s v="Standard"/>
    <n v="57162"/>
    <s v="11_55-60"/>
    <s v="5_50-60"/>
    <s v="05_50-60"/>
    <x v="3"/>
    <s v="Q2`21"/>
    <n v="25094118"/>
    <n v="332372"/>
    <m/>
    <x v="0"/>
  </r>
  <r>
    <n v="72"/>
    <x v="3"/>
    <x v="128"/>
    <s v="Light (13&quot;-14&quot;)"/>
    <x v="1"/>
    <s v="Intel"/>
    <s v="Ice Lake"/>
    <s v="Int"/>
    <n v="14"/>
    <s v="1920x1080"/>
    <m/>
    <s v="Standard"/>
    <n v="43898"/>
    <s v="8_40-45"/>
    <s v="4_40-50"/>
    <s v="04_40-50"/>
    <x v="3"/>
    <s v="Q2`21"/>
    <n v="3160656"/>
    <n v="41863"/>
    <m/>
    <x v="0"/>
  </r>
  <r>
    <n v="1621"/>
    <x v="3"/>
    <x v="555"/>
    <s v="Full Size MS (15&quot;&gt;, Mainstream Ex. GPU)"/>
    <x v="1"/>
    <s v="Intel"/>
    <s v="Tiger Lake"/>
    <s v="Int/MX330"/>
    <n v="15"/>
    <s v="1920x1080"/>
    <m/>
    <s v="Standard"/>
    <n v="51260"/>
    <s v="10_50-55"/>
    <s v="5_50-60"/>
    <s v="05_50-60"/>
    <x v="3"/>
    <s v="Q2`21"/>
    <n v="83092460"/>
    <n v="1100562"/>
    <m/>
    <x v="0"/>
  </r>
  <r>
    <n v="386"/>
    <x v="3"/>
    <x v="131"/>
    <s v="Full Size LE (15&quot;&gt;, Int GPU)"/>
    <x v="1"/>
    <s v="Intel"/>
    <s v="Ice Lake"/>
    <s v="Int"/>
    <n v="15"/>
    <s v="1920x1080"/>
    <m/>
    <s v="Standard"/>
    <n v="45219"/>
    <s v="9_45-50"/>
    <s v="4_40-50"/>
    <s v="04_40-50"/>
    <x v="3"/>
    <s v="Q2`21"/>
    <n v="17454534"/>
    <n v="231186"/>
    <m/>
    <x v="0"/>
  </r>
  <r>
    <n v="84"/>
    <x v="3"/>
    <x v="133"/>
    <s v="Light (13&quot;-14&quot;)"/>
    <x v="1"/>
    <s v="Intel"/>
    <s v="Tiger Lake"/>
    <s v="Int"/>
    <n v="13"/>
    <s v="1920x1080"/>
    <m/>
    <s v="Standard"/>
    <n v="72374"/>
    <s v="14_70-75"/>
    <s v="7_70-80"/>
    <s v="07_70-80"/>
    <x v="3"/>
    <s v="Q2`21"/>
    <n v="6079416"/>
    <n v="80522"/>
    <m/>
    <x v="0"/>
  </r>
  <r>
    <n v="72"/>
    <x v="3"/>
    <x v="135"/>
    <s v="Light (13&quot;-14&quot;)"/>
    <x v="1"/>
    <s v="Intel"/>
    <s v="Ice Lake"/>
    <s v="Int"/>
    <n v="14"/>
    <s v="1920x1080"/>
    <m/>
    <s v="Standard"/>
    <n v="64024"/>
    <s v="12_60-65"/>
    <s v="6_60-70"/>
    <s v="06_60-70"/>
    <x v="3"/>
    <s v="Q2`21"/>
    <n v="4609728"/>
    <n v="61056"/>
    <m/>
    <x v="0"/>
  </r>
  <r>
    <n v="425"/>
    <x v="3"/>
    <x v="556"/>
    <s v="Light (13&quot;-14&quot;)"/>
    <x v="1"/>
    <s v="Intel"/>
    <s v="Tiger Lake"/>
    <s v="Int/MX330"/>
    <n v="14"/>
    <s v="1920x1080"/>
    <m/>
    <s v="Standard"/>
    <n v="77380"/>
    <s v="15_75-80"/>
    <s v="7_70-80"/>
    <s v="07_70-80"/>
    <x v="3"/>
    <s v="Q2`21"/>
    <n v="32886500"/>
    <n v="435583"/>
    <m/>
    <x v="0"/>
  </r>
  <r>
    <n v="445"/>
    <x v="3"/>
    <x v="610"/>
    <s v="Full Size MS (15&quot;&gt;, Mainstream Ex. GPU)"/>
    <x v="1"/>
    <s v="Intel"/>
    <s v="Tiger Lake"/>
    <s v="Int / MX350"/>
    <n v="15"/>
    <s v="1920x1080"/>
    <m/>
    <s v="Standard"/>
    <n v="67108"/>
    <s v="13_65-70"/>
    <s v="6_60-70"/>
    <s v="06_60-70"/>
    <x v="3"/>
    <s v="Q2`21"/>
    <n v="29863060"/>
    <n v="395537"/>
    <m/>
    <x v="0"/>
  </r>
  <r>
    <n v="96"/>
    <x v="3"/>
    <x v="137"/>
    <s v="Full Size GM (15&quot;&gt; Gamer GPU)"/>
    <x v="1"/>
    <s v="Intel"/>
    <s v="Comet Lake-H"/>
    <s v="GTX1650"/>
    <n v="15"/>
    <s v="1920x1080"/>
    <m/>
    <s v="Standard"/>
    <n v="113412"/>
    <s v="22_110-115"/>
    <s v="11_110-120"/>
    <s v="08_80&gt;"/>
    <x v="3"/>
    <s v="Q2`21"/>
    <n v="10887552"/>
    <n v="144206"/>
    <m/>
    <x v="0"/>
  </r>
  <r>
    <n v="3"/>
    <x v="3"/>
    <x v="139"/>
    <s v="Light (13&quot;-14&quot;)"/>
    <x v="0"/>
    <s v="Intel"/>
    <s v="Comet Lake"/>
    <s v="Int"/>
    <n v="13"/>
    <s v="1920x1080/3840x2160"/>
    <s v="Touch"/>
    <s v="Standard"/>
    <n v="124554"/>
    <s v="24_120-125"/>
    <s v="12_120-130"/>
    <s v="08_80&gt;"/>
    <x v="3"/>
    <s v="Q2`21"/>
    <n v="373662"/>
    <n v="4949"/>
    <m/>
    <x v="0"/>
  </r>
  <r>
    <n v="6"/>
    <x v="3"/>
    <x v="140"/>
    <s v="Light (13&quot;-14&quot;)"/>
    <x v="0"/>
    <s v="Intel"/>
    <s v="Ice Lake"/>
    <s v="Int"/>
    <n v="13"/>
    <s v="1920x1080/1920x1200/3840x2160/3840x2400"/>
    <s v="Touch"/>
    <s v="Standard"/>
    <n v="132078"/>
    <s v="26_130-135"/>
    <s v="13_130-140"/>
    <s v="08_80&gt;"/>
    <x v="3"/>
    <s v="Q2`21"/>
    <n v="792468"/>
    <n v="10496"/>
    <m/>
    <x v="0"/>
  </r>
  <r>
    <n v="3"/>
    <x v="3"/>
    <x v="446"/>
    <s v="Light (13&quot;-14&quot;)"/>
    <x v="0"/>
    <s v="Intel"/>
    <s v="Comet Lake"/>
    <s v="Int"/>
    <n v="13"/>
    <s v="1920x1080/3840x2160"/>
    <s v="Touch"/>
    <s v="Standard"/>
    <n v="127680"/>
    <s v="25_125-130"/>
    <s v="12_120-130"/>
    <s v="08_80&gt;"/>
    <x v="3"/>
    <s v="Q2`21"/>
    <n v="383040"/>
    <n v="5073"/>
    <m/>
    <x v="0"/>
  </r>
  <r>
    <n v="3"/>
    <x v="3"/>
    <x v="141"/>
    <s v="Light (13&quot;-14&quot;)"/>
    <x v="0"/>
    <s v="Intel"/>
    <s v="Ice Lake"/>
    <s v="Int"/>
    <n v="13"/>
    <s v="1920x1080/1920x1200/3840x2400"/>
    <s v="Touch"/>
    <s v="Standard"/>
    <n v="140238"/>
    <s v="28_140-145"/>
    <s v="14_140-150"/>
    <s v="08_80&gt;"/>
    <x v="3"/>
    <s v="Q2`21"/>
    <n v="420714"/>
    <n v="5572"/>
    <m/>
    <x v="0"/>
  </r>
  <r>
    <n v="20"/>
    <x v="3"/>
    <x v="557"/>
    <s v="Light (13&quot;-14&quot;)"/>
    <x v="0"/>
    <s v="Intel"/>
    <s v="Tiger Lake"/>
    <s v="Int"/>
    <n v="13"/>
    <s v="1920x1080/1920x1200/3840x2400"/>
    <m/>
    <s v="Standard"/>
    <n v="116496"/>
    <s v="23_115-120"/>
    <s v="11_110-120"/>
    <s v="08_80&gt;"/>
    <x v="3"/>
    <s v="Q2`21"/>
    <n v="2329920"/>
    <n v="30860"/>
    <m/>
    <x v="0"/>
  </r>
  <r>
    <n v="43"/>
    <x v="3"/>
    <x v="142"/>
    <s v="Light (13&quot;-14&quot;)"/>
    <x v="0"/>
    <s v="Intel"/>
    <s v="Tiger Lake"/>
    <s v="Int"/>
    <n v="13"/>
    <s v="1920x1080/1920x1200/3840x2400"/>
    <m/>
    <s v="Standard"/>
    <n v="150843"/>
    <s v="30_150-155"/>
    <s v="15_150-160"/>
    <s v="08_80&gt;"/>
    <x v="3"/>
    <s v="Q2`21"/>
    <n v="6486249"/>
    <n v="85911"/>
    <m/>
    <x v="0"/>
  </r>
  <r>
    <n v="61"/>
    <x v="3"/>
    <x v="143"/>
    <s v="Light (13&quot;-14&quot;)"/>
    <x v="0"/>
    <s v="Intel"/>
    <s v="Tiger Lake"/>
    <s v="Int"/>
    <n v="13"/>
    <s v="1920x1200/3840x2400"/>
    <s v="Touch"/>
    <s v="Standard"/>
    <n v="165866"/>
    <s v="33_165-170"/>
    <s v="16_160-170"/>
    <s v="08_80&gt;"/>
    <x v="3"/>
    <s v="Q2`21"/>
    <n v="10117826"/>
    <n v="134011"/>
    <m/>
    <x v="0"/>
  </r>
  <r>
    <n v="6"/>
    <x v="3"/>
    <x v="611"/>
    <s v="Light (13&quot;-14&quot;)"/>
    <x v="0"/>
    <s v="Intel"/>
    <s v="Kaby Lake Refresh"/>
    <s v="Int"/>
    <n v="13"/>
    <s v="1920x1080/3200x1800"/>
    <s v="Touch"/>
    <s v="Standard"/>
    <n v="61000"/>
    <s v="12_60-65"/>
    <s v="6_60-70"/>
    <s v="06_60-70"/>
    <x v="3"/>
    <s v="Q2`21"/>
    <n v="366000"/>
    <n v="4848"/>
    <m/>
    <x v="0"/>
  </r>
  <r>
    <n v="2"/>
    <x v="3"/>
    <x v="144"/>
    <s v="Full Size GM (15&quot;&gt; Gamer GPU)"/>
    <x v="0"/>
    <s v="Intel"/>
    <s v="Coffee Lake"/>
    <s v="GTX1050/GTX1650"/>
    <n v="15"/>
    <s v="1920x1080/3840x2160"/>
    <m/>
    <s v="Standard"/>
    <n v="143096"/>
    <s v="28_140-145"/>
    <s v="14_140-150"/>
    <s v="08_80&gt;"/>
    <x v="3"/>
    <s v="Q2`21"/>
    <n v="286192"/>
    <n v="3791"/>
    <m/>
    <x v="0"/>
  </r>
  <r>
    <n v="93"/>
    <x v="3"/>
    <x v="145"/>
    <s v="Full Size GM (15&quot;&gt; Gamer GPU)"/>
    <x v="0"/>
    <s v="Intel"/>
    <s v="Comet Lake-H"/>
    <s v="GTX1650"/>
    <n v="15"/>
    <s v="1920x1080/3840x2400"/>
    <s v="Touch"/>
    <s v="Standard"/>
    <n v="180431"/>
    <s v="36_180-185"/>
    <s v="18_180-190"/>
    <s v="08_80&gt;"/>
    <x v="3"/>
    <s v="Q2`21"/>
    <n v="16780083"/>
    <n v="222253"/>
    <m/>
    <x v="0"/>
  </r>
  <r>
    <n v="86"/>
    <x v="3"/>
    <x v="146"/>
    <s v="Full Size GM (15&quot;&gt; Gamer GPU)"/>
    <x v="0"/>
    <s v="Intel"/>
    <s v="Comet Lake-H"/>
    <s v="RTX2060"/>
    <n v="15"/>
    <s v="3840x2400"/>
    <m/>
    <s v="Standard"/>
    <n v="234160"/>
    <s v="46_230-235"/>
    <s v="23_230-240"/>
    <s v="08_80&gt;"/>
    <x v="3"/>
    <s v="Q2`21"/>
    <n v="20137760"/>
    <n v="266725"/>
    <m/>
    <x v="0"/>
  </r>
  <r>
    <n v="424"/>
    <x v="4"/>
    <x v="147"/>
    <s v="Light (13&quot;-14&quot;)"/>
    <x v="1"/>
    <s v="Intel"/>
    <s v="Ice Lake"/>
    <s v="Int"/>
    <n v="14"/>
    <s v="1920x1080"/>
    <m/>
    <s v="Standard"/>
    <n v="60535"/>
    <s v="12_60-65"/>
    <s v="6_60-70"/>
    <s v="06_60-70"/>
    <x v="3"/>
    <s v="Q2`21"/>
    <n v="25666840"/>
    <n v="339958"/>
    <m/>
    <x v="0"/>
  </r>
  <r>
    <n v="46"/>
    <x v="4"/>
    <x v="558"/>
    <s v="Light (13&quot;-14&quot;)"/>
    <x v="1"/>
    <s v="Intel"/>
    <s v="Tiger Lake"/>
    <s v="Int"/>
    <n v="13"/>
    <s v="1920x1080/3840x2160"/>
    <s v="Touch"/>
    <s v="Standard"/>
    <n v="138200"/>
    <s v="27_135-140"/>
    <s v="13_130-140"/>
    <s v="08_80&gt;"/>
    <x v="3"/>
    <s v="Q2`21"/>
    <n v="6357200"/>
    <n v="84201"/>
    <m/>
    <x v="0"/>
  </r>
  <r>
    <n v="24"/>
    <x v="4"/>
    <x v="148"/>
    <s v="Light (13&quot;-14&quot;)"/>
    <x v="1"/>
    <s v="Intel"/>
    <s v="Whiskey Lake"/>
    <s v="Int"/>
    <n v="13"/>
    <s v="1920x1080"/>
    <s v="Touch"/>
    <s v="Standard"/>
    <n v="155534"/>
    <s v="31_155-160"/>
    <s v="15_150-160"/>
    <s v="08_80&gt;"/>
    <x v="3"/>
    <s v="Q2`21"/>
    <n v="3732816"/>
    <n v="49441"/>
    <m/>
    <x v="0"/>
  </r>
  <r>
    <n v="3"/>
    <x v="4"/>
    <x v="447"/>
    <s v="Light (13&quot;-14&quot;)"/>
    <x v="1"/>
    <s v="AMD"/>
    <s v="Picasso"/>
    <s v="Int"/>
    <n v="14"/>
    <s v="1920x1080"/>
    <m/>
    <s v="Standard"/>
    <n v="93993"/>
    <s v="18_90-95"/>
    <s v="9_90-100"/>
    <s v="08_80&gt;"/>
    <x v="3"/>
    <s v="Q2`21"/>
    <n v="281979"/>
    <n v="3735"/>
    <m/>
    <x v="0"/>
  </r>
  <r>
    <n v="214"/>
    <x v="4"/>
    <x v="151"/>
    <s v="Light (13&quot;-14&quot;)"/>
    <x v="1"/>
    <s v="Intel"/>
    <s v="Comet Lake"/>
    <s v="Int"/>
    <n v="13"/>
    <s v="1920x1080"/>
    <m/>
    <s v="Standard"/>
    <n v="97899"/>
    <s v="19_95-100"/>
    <s v="9_90-100"/>
    <s v="08_80&gt;"/>
    <x v="3"/>
    <s v="Q2`21"/>
    <n v="20950386"/>
    <n v="277489"/>
    <m/>
    <x v="0"/>
  </r>
  <r>
    <n v="340"/>
    <x v="4"/>
    <x v="152"/>
    <s v="Light (13&quot;-14&quot;)"/>
    <x v="1"/>
    <s v="AMD"/>
    <s v="Renior"/>
    <s v="Int"/>
    <n v="13"/>
    <s v="1920x1080"/>
    <m/>
    <s v="Standard"/>
    <n v="96825"/>
    <s v="19_95-100"/>
    <s v="9_90-100"/>
    <s v="08_80&gt;"/>
    <x v="3"/>
    <s v="Q2`21"/>
    <n v="32920500"/>
    <n v="436033"/>
    <m/>
    <x v="0"/>
  </r>
  <r>
    <n v="2"/>
    <x v="4"/>
    <x v="153"/>
    <s v="Light (13&quot;-14&quot;)"/>
    <x v="1"/>
    <s v="Intel"/>
    <s v="Whiskey Lake"/>
    <s v="Int"/>
    <n v="14"/>
    <s v="1920x1080"/>
    <m/>
    <s v="Standard"/>
    <n v="94438"/>
    <s v="18_90-95"/>
    <s v="9_90-100"/>
    <s v="08_80&gt;"/>
    <x v="3"/>
    <s v="Q2`21"/>
    <n v="188876"/>
    <n v="2502"/>
    <m/>
    <x v="0"/>
  </r>
  <r>
    <n v="437"/>
    <x v="4"/>
    <x v="154"/>
    <s v="Light (13&quot;-14&quot;)"/>
    <x v="1"/>
    <s v="Intel"/>
    <s v="Comet Lake"/>
    <s v="Int"/>
    <n v="14"/>
    <s v="1920x1080"/>
    <m/>
    <s v="Standard"/>
    <n v="115640"/>
    <s v="23_115-120"/>
    <s v="11_110-120"/>
    <s v="08_80&gt;"/>
    <x v="3"/>
    <s v="Q2`21"/>
    <n v="50534680"/>
    <n v="669334"/>
    <m/>
    <x v="0"/>
  </r>
  <r>
    <n v="265"/>
    <x v="4"/>
    <x v="612"/>
    <s v="Light (13&quot;-14&quot;)"/>
    <x v="1"/>
    <s v="Intel"/>
    <s v="Tiger Lake"/>
    <s v="Int"/>
    <n v="14"/>
    <s v="1920x1080"/>
    <m/>
    <s v="Standard"/>
    <n v="98177"/>
    <s v="19_95-100"/>
    <s v="9_90-100"/>
    <s v="08_80&gt;"/>
    <x v="3"/>
    <s v="Q2`21"/>
    <n v="26016905"/>
    <n v="344595"/>
    <m/>
    <x v="0"/>
  </r>
  <r>
    <n v="120"/>
    <x v="4"/>
    <x v="155"/>
    <s v="Light (13&quot;-14&quot;)"/>
    <x v="1"/>
    <s v="AMD"/>
    <s v="Renior"/>
    <s v="Int"/>
    <n v="14"/>
    <s v="1920x1080"/>
    <m/>
    <s v="Standard"/>
    <n v="89543"/>
    <s v="17_85-90"/>
    <s v="8_80-90"/>
    <s v="08_80&gt;"/>
    <x v="3"/>
    <s v="Q2`21"/>
    <n v="10745160"/>
    <n v="142320"/>
    <m/>
    <x v="0"/>
  </r>
  <r>
    <n v="260"/>
    <x v="4"/>
    <x v="157"/>
    <s v="Full Size MS (15&quot;&gt;, Mainstream Ex. GPU)"/>
    <x v="1"/>
    <s v="Intel"/>
    <s v="Comet Lake"/>
    <s v="Int/MX230"/>
    <n v="15"/>
    <s v="1920x1080"/>
    <m/>
    <s v="Standard"/>
    <n v="111003"/>
    <s v="22_110-115"/>
    <s v="11_110-120"/>
    <s v="08_80&gt;"/>
    <x v="3"/>
    <s v="Q2`21"/>
    <n v="28860780"/>
    <n v="382262"/>
    <m/>
    <x v="0"/>
  </r>
  <r>
    <n v="8"/>
    <x v="4"/>
    <x v="613"/>
    <s v="Full Size LE (15&quot;&gt;, Int GPU)"/>
    <x v="1"/>
    <s v="Intel"/>
    <s v="Tiger Lake"/>
    <s v="Int"/>
    <n v="15"/>
    <s v="1920x1080"/>
    <m/>
    <s v="Standard"/>
    <n v="102612"/>
    <s v="20_100-105"/>
    <s v="10_100-110"/>
    <s v="08_80&gt;"/>
    <x v="3"/>
    <s v="Q2`21"/>
    <n v="820896"/>
    <n v="10873"/>
    <m/>
    <x v="0"/>
  </r>
  <r>
    <n v="38"/>
    <x v="4"/>
    <x v="158"/>
    <s v="Full Size LE (15&quot;&gt;, Int GPU)"/>
    <x v="1"/>
    <s v="AMD"/>
    <s v="Renior"/>
    <s v="Int"/>
    <n v="15"/>
    <s v="1920x1080"/>
    <m/>
    <s v="Standard"/>
    <n v="112960"/>
    <s v="22_110-115"/>
    <s v="11_110-120"/>
    <s v="08_80&gt;"/>
    <x v="3"/>
    <s v="Q2`21"/>
    <n v="4292480"/>
    <n v="56854"/>
    <m/>
    <x v="0"/>
  </r>
  <r>
    <n v="37"/>
    <x v="4"/>
    <x v="159"/>
    <s v="Light (13&quot;-14&quot;)"/>
    <x v="1"/>
    <s v="Intel"/>
    <s v="Whiskey Lake"/>
    <s v="Int"/>
    <n v="13"/>
    <s v="1920x1080"/>
    <s v="Touch"/>
    <s v="Standard"/>
    <n v="172999"/>
    <s v="34_170-175"/>
    <s v="17_170-180"/>
    <s v="08_80&gt;"/>
    <x v="3"/>
    <s v="Q2`21"/>
    <n v="6400963"/>
    <n v="84781"/>
    <m/>
    <x v="0"/>
  </r>
  <r>
    <n v="139"/>
    <x v="4"/>
    <x v="160"/>
    <s v="Light (13&quot;-14&quot;)"/>
    <x v="1"/>
    <s v="Intel"/>
    <s v="Comet Lake"/>
    <s v="Int"/>
    <n v="13"/>
    <s v="1920x1080"/>
    <s v="Touch"/>
    <s v="Standard"/>
    <n v="116833"/>
    <s v="23_115-120"/>
    <s v="11_110-120"/>
    <s v="08_80&gt;"/>
    <x v="3"/>
    <s v="Q2`21"/>
    <n v="16239787"/>
    <n v="215097"/>
    <m/>
    <x v="0"/>
  </r>
  <r>
    <n v="2"/>
    <x v="4"/>
    <x v="161"/>
    <s v="Light (13&quot;-14&quot;)"/>
    <x v="1"/>
    <s v="Intel"/>
    <s v="Whiskey Lake"/>
    <s v="Int"/>
    <n v="14"/>
    <s v="1920x1080/3840x2160"/>
    <s v="Touch"/>
    <s v="Standard"/>
    <n v="149192"/>
    <s v="29_145-150"/>
    <s v="14_140-150"/>
    <s v="08_80&gt;"/>
    <x v="3"/>
    <s v="Q2`21"/>
    <n v="298384"/>
    <n v="3952"/>
    <m/>
    <x v="0"/>
  </r>
  <r>
    <n v="126"/>
    <x v="4"/>
    <x v="162"/>
    <s v="Light (13&quot;-14&quot;)"/>
    <x v="1"/>
    <s v="Intel"/>
    <s v="Comet Lake"/>
    <s v="Int"/>
    <n v="14"/>
    <s v="1920x1080/3840x2160"/>
    <s v="Touch"/>
    <s v="Standard"/>
    <n v="141583"/>
    <s v="28_140-145"/>
    <s v="14_140-150"/>
    <s v="08_80&gt;"/>
    <x v="3"/>
    <s v="Q2`21"/>
    <n v="17839458"/>
    <n v="236284"/>
    <m/>
    <x v="0"/>
  </r>
  <r>
    <n v="8"/>
    <x v="4"/>
    <x v="163"/>
    <s v="Light (13&quot;-14&quot;)"/>
    <x v="1"/>
    <s v="Intel"/>
    <s v="Whiskey Lake"/>
    <s v="Int"/>
    <n v="13"/>
    <s v="1920x1080"/>
    <s v="Touch"/>
    <s v="Standard"/>
    <n v="136307"/>
    <s v="27_135-140"/>
    <s v="13_130-140"/>
    <s v="08_80&gt;"/>
    <x v="3"/>
    <s v="Q2`21"/>
    <n v="1090456"/>
    <n v="14443"/>
    <m/>
    <x v="0"/>
  </r>
  <r>
    <n v="115"/>
    <x v="4"/>
    <x v="164"/>
    <s v="Light (13&quot;-14&quot;)"/>
    <x v="1"/>
    <s v="Intel"/>
    <s v="Comet Lake"/>
    <s v="Int"/>
    <n v="13"/>
    <s v="1920x1080"/>
    <s v="Touch"/>
    <s v="Standard"/>
    <n v="107023"/>
    <s v="21_105-110"/>
    <s v="10_100-110"/>
    <s v="08_80&gt;"/>
    <x v="3"/>
    <s v="Q2`21"/>
    <n v="12307645"/>
    <n v="163015"/>
    <m/>
    <x v="0"/>
  </r>
  <r>
    <n v="2"/>
    <x v="4"/>
    <x v="450"/>
    <s v="Light (13&quot;-14&quot;)"/>
    <x v="0"/>
    <s v="Intel"/>
    <s v="Comet Lake"/>
    <s v="Int/MX350"/>
    <n v="13"/>
    <s v="1920x1080"/>
    <m/>
    <s v="Standard"/>
    <n v="76950"/>
    <s v="15_75-80"/>
    <s v="7_70-80"/>
    <s v="07_70-80"/>
    <x v="3"/>
    <s v="Q2`21"/>
    <n v="153900"/>
    <n v="2038"/>
    <m/>
    <x v="0"/>
  </r>
  <r>
    <n v="27"/>
    <x v="4"/>
    <x v="165"/>
    <s v="Light (13&quot;-14&quot;)"/>
    <x v="0"/>
    <s v="Intel"/>
    <s v="Tiger Lake"/>
    <s v="Int/MX450"/>
    <n v="13"/>
    <s v="1920x1080"/>
    <m/>
    <s v="Standard"/>
    <n v="82322"/>
    <s v="16_80-85"/>
    <s v="8_80-90"/>
    <s v="08_80&gt;"/>
    <x v="3"/>
    <s v="Q2`21"/>
    <n v="2222694"/>
    <n v="29440"/>
    <m/>
    <x v="0"/>
  </r>
  <r>
    <n v="37"/>
    <x v="4"/>
    <x v="614"/>
    <s v="Light (13&quot;-14&quot;)"/>
    <x v="0"/>
    <s v="Intel"/>
    <s v="Tiger Lake"/>
    <s v="GTX1650"/>
    <n v="14"/>
    <s v="1920x1080"/>
    <m/>
    <s v="Standard"/>
    <n v="94737"/>
    <s v="18_90-95"/>
    <s v="9_90-100"/>
    <s v="08_80&gt;"/>
    <x v="3"/>
    <s v="Q2`21"/>
    <n v="3505269"/>
    <n v="46427"/>
    <m/>
    <x v="0"/>
  </r>
  <r>
    <n v="80"/>
    <x v="4"/>
    <x v="166"/>
    <s v="Full Size GM (15&quot;&gt; Gamer GPU)"/>
    <x v="0"/>
    <s v="Intel"/>
    <s v="Comet Lake-H"/>
    <s v="GTX1660"/>
    <n v="15"/>
    <s v="3840x2160"/>
    <s v="Touch"/>
    <s v="Standard"/>
    <n v="150299"/>
    <s v="30_150-155"/>
    <s v="15_150-160"/>
    <s v="08_80&gt;"/>
    <x v="3"/>
    <s v="Q2`21"/>
    <n v="12023920"/>
    <n v="159257"/>
    <m/>
    <x v="0"/>
  </r>
  <r>
    <n v="60"/>
    <x v="4"/>
    <x v="451"/>
    <s v="Full Size MS (15&quot;&gt;, Mainstream Ex. GPU)"/>
    <x v="0"/>
    <s v="Intel"/>
    <s v="Ice Lake"/>
    <s v="MX330"/>
    <n v="17"/>
    <s v="1920x1080"/>
    <m/>
    <s v="Standard"/>
    <n v="91422"/>
    <s v="18_90-95"/>
    <s v="9_90-100"/>
    <s v="08_80&gt;"/>
    <x v="3"/>
    <s v="Q2`21"/>
    <n v="5485320"/>
    <n v="72653"/>
    <m/>
    <x v="0"/>
  </r>
  <r>
    <n v="149"/>
    <x v="4"/>
    <x v="167"/>
    <s v="Full Size MS (15&quot;&gt;, Mainstream Ex. GPU)"/>
    <x v="0"/>
    <s v="Intel"/>
    <s v="Tiger Lake"/>
    <s v="Int/MX450"/>
    <n v="17"/>
    <s v="1920x1080"/>
    <m/>
    <s v="Standard"/>
    <n v="88360"/>
    <s v="17_85-90"/>
    <s v="8_80-90"/>
    <s v="08_80&gt;"/>
    <x v="3"/>
    <s v="Q2`21"/>
    <n v="13165640"/>
    <n v="174379"/>
    <m/>
    <x v="0"/>
  </r>
  <r>
    <n v="90"/>
    <x v="4"/>
    <x v="168"/>
    <s v="Light (13&quot;-14&quot;)"/>
    <x v="0"/>
    <s v="AMD"/>
    <s v="Renior"/>
    <s v="Int"/>
    <n v="13"/>
    <s v="1920x1080"/>
    <s v="Touch"/>
    <s v="Standard"/>
    <n v="71781"/>
    <s v="14_70-75"/>
    <s v="7_70-80"/>
    <s v="07_70-80"/>
    <x v="3"/>
    <s v="Q2`21"/>
    <n v="6460290"/>
    <n v="85567"/>
    <m/>
    <x v="0"/>
  </r>
  <r>
    <n v="23"/>
    <x v="4"/>
    <x v="169"/>
    <s v="Full Size MS (15&quot;&gt;, Mainstream Ex. GPU)"/>
    <x v="0"/>
    <s v="Intel"/>
    <s v="Tiger Lake"/>
    <s v="Int/MX450"/>
    <n v="15"/>
    <s v="1920x1080"/>
    <s v="Touch"/>
    <s v="Standard"/>
    <n v="82985"/>
    <s v="16_80-85"/>
    <s v="8_80-90"/>
    <s v="08_80&gt;"/>
    <x v="3"/>
    <s v="Q2`21"/>
    <n v="1908655"/>
    <n v="25280"/>
    <m/>
    <x v="0"/>
  </r>
  <r>
    <n v="121"/>
    <x v="4"/>
    <x v="559"/>
    <s v="Full Size LE (15&quot;&gt;, Int GPU)"/>
    <x v="0"/>
    <s v="AMD"/>
    <s v="Renior"/>
    <s v="Int"/>
    <n v="15"/>
    <s v="1920x1080"/>
    <s v="Touch"/>
    <s v="Standard"/>
    <n v="76681"/>
    <s v="15_75-80"/>
    <s v="7_70-80"/>
    <s v="07_70-80"/>
    <x v="3"/>
    <s v="Q2`21"/>
    <n v="9278401"/>
    <n v="122893"/>
    <m/>
    <x v="0"/>
  </r>
  <r>
    <n v="62"/>
    <x v="4"/>
    <x v="454"/>
    <s v="Light (13&quot;-14&quot;)"/>
    <x v="1"/>
    <s v="Intel"/>
    <s v="Ice Lake"/>
    <s v="Int"/>
    <n v="14"/>
    <s v="1920x1080"/>
    <m/>
    <s v="Standard"/>
    <n v="55715"/>
    <s v="11_55-60"/>
    <s v="5_50-60"/>
    <s v="05_50-60"/>
    <x v="3"/>
    <s v="Q2`21"/>
    <n v="3454330"/>
    <n v="45753"/>
    <m/>
    <x v="0"/>
  </r>
  <r>
    <n v="351"/>
    <x v="4"/>
    <x v="560"/>
    <s v="Light (13&quot;-14&quot;)"/>
    <x v="1"/>
    <s v="Intel"/>
    <s v="Gemini Lake"/>
    <s v="Int"/>
    <n v="14"/>
    <s v="1366x768"/>
    <m/>
    <s v="Budget"/>
    <n v="28990"/>
    <s v="5_25-30"/>
    <s v="2_20-30"/>
    <s v="02_20-30"/>
    <x v="3"/>
    <s v="Q2`21"/>
    <n v="10175490"/>
    <n v="134775"/>
    <m/>
    <x v="0"/>
  </r>
  <r>
    <n v="424"/>
    <x v="4"/>
    <x v="170"/>
    <s v="Light (13&quot;-14&quot;)"/>
    <x v="1"/>
    <s v="Intel"/>
    <s v="Ice Lake"/>
    <s v="Int"/>
    <n v="14"/>
    <s v="1366x768/1920x1080"/>
    <m/>
    <s v="Standard"/>
    <n v="49932"/>
    <s v="9_45-50"/>
    <s v="4_40-50"/>
    <s v="04_40-50"/>
    <x v="3"/>
    <s v="Q2`21"/>
    <n v="21171168"/>
    <n v="280413"/>
    <m/>
    <x v="0"/>
  </r>
  <r>
    <n v="166"/>
    <x v="4"/>
    <x v="455"/>
    <s v="Light (13&quot;-14&quot;)"/>
    <x v="1"/>
    <s v="AMD"/>
    <s v="Picasso"/>
    <s v="Int"/>
    <n v="14"/>
    <s v="1920x1080"/>
    <m/>
    <s v="Standard"/>
    <n v="52735"/>
    <s v="10_50-55"/>
    <s v="5_50-60"/>
    <s v="05_50-60"/>
    <x v="3"/>
    <s v="Q2`21"/>
    <n v="8754010"/>
    <n v="115947"/>
    <m/>
    <x v="0"/>
  </r>
  <r>
    <n v="758"/>
    <x v="4"/>
    <x v="171"/>
    <s v="Full Size LE (15&quot;&gt;, Int GPU)"/>
    <x v="1"/>
    <s v="Intel"/>
    <s v="Gemini Lake"/>
    <s v="Int"/>
    <n v="15"/>
    <s v="1920x1080"/>
    <m/>
    <s v="Budget"/>
    <n v="39383"/>
    <s v="7_35-40"/>
    <s v="3_30-40"/>
    <s v="03_30-40"/>
    <x v="3"/>
    <s v="Q2`21"/>
    <n v="29852314"/>
    <n v="395395"/>
    <m/>
    <x v="0"/>
  </r>
  <r>
    <n v="2"/>
    <x v="4"/>
    <x v="172"/>
    <s v="Full Size LE (15&quot;&gt;, Int GPU)"/>
    <x v="1"/>
    <s v="Intel"/>
    <s v="Whiskey Lake"/>
    <s v="Int"/>
    <n v="15"/>
    <s v="1920x1080"/>
    <m/>
    <s v="Standard"/>
    <n v="49940"/>
    <s v="9_45-50"/>
    <s v="4_40-50"/>
    <s v="04_40-50"/>
    <x v="3"/>
    <s v="Q2`21"/>
    <n v="99880"/>
    <n v="1323"/>
    <m/>
    <x v="0"/>
  </r>
  <r>
    <n v="825"/>
    <x v="4"/>
    <x v="173"/>
    <s v="Full Size LE (15&quot;&gt;, Int GPU)"/>
    <x v="1"/>
    <s v="Intel"/>
    <s v="Ice Lake"/>
    <s v="Int"/>
    <n v="15"/>
    <s v="1920x1080"/>
    <m/>
    <s v="Standard"/>
    <n v="53848"/>
    <s v="10_50-55"/>
    <s v="5_50-60"/>
    <s v="05_50-60"/>
    <x v="3"/>
    <s v="Q2`21"/>
    <n v="44424600"/>
    <n v="588405"/>
    <m/>
    <x v="0"/>
  </r>
  <r>
    <n v="92"/>
    <x v="4"/>
    <x v="174"/>
    <s v="Full Size LE (15&quot;&gt;, Int GPU)"/>
    <x v="1"/>
    <s v="Intel"/>
    <s v="Gemini Lake"/>
    <s v="Int"/>
    <n v="15"/>
    <s v="1366x768"/>
    <m/>
    <s v="Budget"/>
    <n v="39991"/>
    <s v="7_35-40"/>
    <s v="3_30-40"/>
    <s v="03_30-40"/>
    <x v="3"/>
    <s v="Q2`21"/>
    <n v="3679172"/>
    <n v="48731"/>
    <m/>
    <x v="0"/>
  </r>
  <r>
    <n v="4241"/>
    <x v="4"/>
    <x v="456"/>
    <s v="Full Size LE (15&quot;&gt;, Int GPU)"/>
    <x v="1"/>
    <s v="Intel"/>
    <s v="Ice Lake"/>
    <s v="Int"/>
    <n v="15"/>
    <s v="1920x1080"/>
    <m/>
    <s v="Standard"/>
    <n v="71943"/>
    <s v="14_70-75"/>
    <s v="7_70-80"/>
    <s v="07_70-80"/>
    <x v="3"/>
    <s v="Q2`21"/>
    <n v="305110263"/>
    <n v="4041196"/>
    <m/>
    <x v="0"/>
  </r>
  <r>
    <n v="147"/>
    <x v="4"/>
    <x v="175"/>
    <s v="Full Size LE (15&quot;&gt;, Int GPU)"/>
    <x v="1"/>
    <s v="AMD"/>
    <s v="Ryzen"/>
    <s v="Int"/>
    <n v="15"/>
    <s v="1920x1080"/>
    <m/>
    <s v="Standard"/>
    <n v="45488"/>
    <s v="9_45-50"/>
    <s v="4_40-50"/>
    <s v="04_40-50"/>
    <x v="3"/>
    <s v="Q2`21"/>
    <n v="6686736"/>
    <n v="88566"/>
    <m/>
    <x v="0"/>
  </r>
  <r>
    <n v="760"/>
    <x v="4"/>
    <x v="457"/>
    <s v="Full Size LE (15&quot;&gt;, Int GPU)"/>
    <x v="1"/>
    <s v="AMD"/>
    <s v="Picasso"/>
    <s v="Int"/>
    <n v="15"/>
    <s v="1920x1080"/>
    <m/>
    <s v="Standard"/>
    <n v="35346"/>
    <s v="7_35-40"/>
    <s v="3_30-40"/>
    <s v="03_30-40"/>
    <x v="3"/>
    <s v="Q2`21"/>
    <n v="26862960"/>
    <n v="355801"/>
    <m/>
    <x v="0"/>
  </r>
  <r>
    <n v="1693"/>
    <x v="4"/>
    <x v="615"/>
    <s v="Light (13&quot;-14&quot;)"/>
    <x v="0"/>
    <s v="Intel"/>
    <s v="Whiskey Lake"/>
    <s v="Int"/>
    <n v="14"/>
    <s v="1366x768/1920x1080"/>
    <m/>
    <s v="Standard"/>
    <n v="28490"/>
    <s v="5_25-30"/>
    <s v="2_20-30"/>
    <s v="02_20-30"/>
    <x v="3"/>
    <s v="Q2`21"/>
    <n v="48233570"/>
    <n v="638855"/>
    <m/>
    <x v="0"/>
  </r>
  <r>
    <n v="782"/>
    <x v="4"/>
    <x v="179"/>
    <s v="Light (13&quot;-14&quot;)"/>
    <x v="0"/>
    <s v="Intel"/>
    <s v="Tiger Lake"/>
    <s v="Int"/>
    <n v="14"/>
    <s v="1920x1080"/>
    <m/>
    <s v="Standard"/>
    <n v="36871"/>
    <s v="7_35-40"/>
    <s v="3_30-40"/>
    <s v="03_30-40"/>
    <x v="3"/>
    <s v="Q2`21"/>
    <n v="28833122"/>
    <n v="381896"/>
    <m/>
    <x v="0"/>
  </r>
  <r>
    <n v="7416"/>
    <x v="4"/>
    <x v="180"/>
    <s v="Light (13&quot;-14&quot;)"/>
    <x v="0"/>
    <s v="AMD"/>
    <s v="Renior"/>
    <s v="Int"/>
    <n v="14"/>
    <s v="1366x768/1920x1080"/>
    <m/>
    <s v="Standard"/>
    <n v="36566"/>
    <s v="7_35-40"/>
    <s v="3_30-40"/>
    <s v="03_30-40"/>
    <x v="3"/>
    <s v="Q2`21"/>
    <n v="271173456"/>
    <n v="3591701"/>
    <m/>
    <x v="0"/>
  </r>
  <r>
    <n v="55"/>
    <x v="4"/>
    <x v="616"/>
    <s v="Light (13&quot;-14&quot;)"/>
    <x v="0"/>
    <s v="AMD"/>
    <s v="Lucienne"/>
    <s v="Int"/>
    <n v="14"/>
    <s v="1920x1080"/>
    <m/>
    <s v="Standard"/>
    <n v="46530"/>
    <s v="9_45-50"/>
    <s v="4_40-50"/>
    <s v="04_40-50"/>
    <x v="3"/>
    <s v="Q2`21"/>
    <n v="2559150"/>
    <n v="33896"/>
    <m/>
    <x v="0"/>
  </r>
  <r>
    <n v="2876"/>
    <x v="4"/>
    <x v="183"/>
    <s v="Full Size LE (15&quot;&gt;, Int GPU)"/>
    <x v="0"/>
    <s v="Intel"/>
    <s v="Comet Lake"/>
    <s v="Int"/>
    <n v="15"/>
    <s v="1366x768/1920x1080"/>
    <m/>
    <s v="Standard"/>
    <n v="56747"/>
    <s v="11_55-60"/>
    <s v="5_50-60"/>
    <s v="05_50-60"/>
    <x v="3"/>
    <s v="Q2`21"/>
    <n v="163204372"/>
    <n v="2161647"/>
    <m/>
    <x v="0"/>
  </r>
  <r>
    <n v="158"/>
    <x v="4"/>
    <x v="563"/>
    <s v="Full Size LE (15&quot;&gt;, Int GPU)"/>
    <x v="0"/>
    <s v="Intel"/>
    <s v="Ice Lake"/>
    <s v="Int"/>
    <n v="15"/>
    <s v="1920x1080"/>
    <m/>
    <s v="Standard"/>
    <n v="49459"/>
    <s v="9_45-50"/>
    <s v="4_40-50"/>
    <s v="04_40-50"/>
    <x v="3"/>
    <s v="Q2`21"/>
    <n v="7814522"/>
    <n v="103504"/>
    <m/>
    <x v="0"/>
  </r>
  <r>
    <n v="94"/>
    <x v="4"/>
    <x v="184"/>
    <s v="Full Size MS (15&quot;&gt;, Mainstream Ex. GPU)"/>
    <x v="0"/>
    <s v="Intel"/>
    <s v="Tiger Lake"/>
    <s v="MX350"/>
    <n v="15"/>
    <s v="1920x1080"/>
    <m/>
    <s v="Standard"/>
    <n v="62428"/>
    <s v="12_60-65"/>
    <s v="6_60-70"/>
    <s v="06_60-70"/>
    <x v="3"/>
    <s v="Q2`21"/>
    <n v="5868232"/>
    <n v="77725"/>
    <m/>
    <x v="0"/>
  </r>
  <r>
    <n v="1596"/>
    <x v="4"/>
    <x v="185"/>
    <s v="Full Size LE (15&quot;&gt;, Int GPU)"/>
    <x v="0"/>
    <s v="AMD"/>
    <s v="Picasso"/>
    <s v="Int"/>
    <n v="15"/>
    <s v="1920x1080"/>
    <m/>
    <s v="Standard"/>
    <n v="37017"/>
    <s v="7_35-40"/>
    <s v="3_30-40"/>
    <s v="03_30-40"/>
    <x v="3"/>
    <s v="Q2`21"/>
    <n v="59079132"/>
    <n v="782505"/>
    <m/>
    <x v="0"/>
  </r>
  <r>
    <n v="6308"/>
    <x v="4"/>
    <x v="186"/>
    <s v="Full Size LE (15&quot;&gt;, Int GPU)"/>
    <x v="0"/>
    <s v="AMD"/>
    <s v="Picasso"/>
    <s v="Int"/>
    <n v="15"/>
    <s v="1920x1080"/>
    <m/>
    <s v="Standard"/>
    <n v="41169"/>
    <s v="8_40-45"/>
    <s v="4_40-50"/>
    <s v="04_40-50"/>
    <x v="3"/>
    <s v="Q2`21"/>
    <n v="259694052"/>
    <n v="3439656"/>
    <m/>
    <x v="0"/>
  </r>
  <r>
    <n v="356"/>
    <x v="4"/>
    <x v="187"/>
    <s v="Full Size LE (15&quot;&gt;, Int GPU)"/>
    <x v="0"/>
    <s v="Intel"/>
    <s v="Ice Lake"/>
    <s v="Int"/>
    <n v="15"/>
    <s v="1366x768/1920x1080"/>
    <m/>
    <s v="Standard"/>
    <n v="46795"/>
    <s v="9_45-50"/>
    <s v="4_40-50"/>
    <s v="04_40-50"/>
    <x v="3"/>
    <s v="Q2`21"/>
    <n v="16659020"/>
    <n v="220649"/>
    <m/>
    <x v="0"/>
  </r>
  <r>
    <n v="1832"/>
    <x v="4"/>
    <x v="188"/>
    <s v="Full Size LE (15&quot;&gt;, Int GPU)"/>
    <x v="0"/>
    <s v="Intel"/>
    <s v="Tiger Lake"/>
    <s v="Int"/>
    <n v="15"/>
    <s v="1920x1080"/>
    <m/>
    <s v="Standard"/>
    <n v="48277"/>
    <s v="9_45-50"/>
    <s v="4_40-50"/>
    <s v="04_40-50"/>
    <x v="3"/>
    <s v="Q2`21"/>
    <n v="88443464"/>
    <n v="1171437"/>
    <m/>
    <x v="0"/>
  </r>
  <r>
    <n v="12"/>
    <x v="4"/>
    <x v="617"/>
    <s v="Full Size LE (15&quot;&gt;, Int GPU)"/>
    <x v="0"/>
    <s v="Intel"/>
    <s v="Jasper Lake"/>
    <s v="Int"/>
    <n v="15"/>
    <s v="1920x1080"/>
    <m/>
    <s v="Budget"/>
    <n v="31230"/>
    <s v="6_30-35"/>
    <s v="3_30-40"/>
    <s v="03_30-40"/>
    <x v="3"/>
    <s v="Q2`21"/>
    <n v="374760"/>
    <n v="4964"/>
    <m/>
    <x v="0"/>
  </r>
  <r>
    <n v="5"/>
    <x v="4"/>
    <x v="189"/>
    <s v="Full Size MS (15&quot;&gt;, Mainstream Ex. GPU)"/>
    <x v="0"/>
    <s v="Intel"/>
    <s v="Ice Lake"/>
    <s v="Int/MX330"/>
    <n v="17"/>
    <s v="1920x1080"/>
    <m/>
    <s v="Standard"/>
    <n v="56550"/>
    <s v="11_55-60"/>
    <s v="5_50-60"/>
    <s v="05_50-60"/>
    <x v="3"/>
    <s v="Q2`21"/>
    <n v="282750"/>
    <n v="3745"/>
    <m/>
    <x v="0"/>
  </r>
  <r>
    <n v="1531"/>
    <x v="4"/>
    <x v="190"/>
    <s v="Full Size MS (15&quot;&gt;, Mainstream Ex. GPU)"/>
    <x v="0"/>
    <s v="Intel"/>
    <s v="Tiger Lake"/>
    <s v="Int/MX350"/>
    <n v="17"/>
    <s v="1920x1080"/>
    <m/>
    <s v="Standard"/>
    <n v="55622"/>
    <s v="11_55-60"/>
    <s v="5_50-60"/>
    <s v="05_50-60"/>
    <x v="3"/>
    <s v="Q2`21"/>
    <n v="85157282"/>
    <n v="1127911"/>
    <m/>
    <x v="0"/>
  </r>
  <r>
    <n v="2536"/>
    <x v="4"/>
    <x v="191"/>
    <s v="Full Size LE (15&quot;&gt;, Int GPU)"/>
    <x v="0"/>
    <s v="AMD"/>
    <s v="Picasso"/>
    <s v="Int"/>
    <n v="17"/>
    <s v="1600x900/1920x1080"/>
    <m/>
    <s v="Standard"/>
    <n v="47352"/>
    <s v="9_45-50"/>
    <s v="4_40-50"/>
    <s v="04_40-50"/>
    <x v="3"/>
    <s v="Q2`21"/>
    <n v="120084672"/>
    <n v="1590525"/>
    <m/>
    <x v="0"/>
  </r>
  <r>
    <n v="919"/>
    <x v="4"/>
    <x v="566"/>
    <s v="Full Size LE (15&quot;&gt;, Int GPU)"/>
    <x v="0"/>
    <s v="AMD"/>
    <s v="Renior"/>
    <s v="Int"/>
    <n v="17"/>
    <s v="1920x1080"/>
    <m/>
    <s v="Standard"/>
    <n v="58915"/>
    <s v="11_55-60"/>
    <s v="5_50-60"/>
    <s v="05_50-60"/>
    <x v="3"/>
    <s v="Q2`21"/>
    <n v="54142885"/>
    <n v="717124"/>
    <m/>
    <x v="0"/>
  </r>
  <r>
    <n v="37"/>
    <x v="4"/>
    <x v="193"/>
    <s v="Full Size GM (15&quot;&gt; Gamer GPU)"/>
    <x v="0"/>
    <s v="Intel"/>
    <s v="Comet Lake-H"/>
    <s v="GTX1660"/>
    <n v="15"/>
    <s v="1920x1080"/>
    <m/>
    <s v="Standard"/>
    <n v="120150"/>
    <s v="24_120-125"/>
    <s v="12_120-130"/>
    <s v="08_80&gt;"/>
    <x v="3"/>
    <s v="Q2`21"/>
    <n v="4445550"/>
    <n v="58881"/>
    <m/>
    <x v="0"/>
  </r>
  <r>
    <n v="45"/>
    <x v="4"/>
    <x v="194"/>
    <s v="Full Size GM (15&quot;&gt; Gamer GPU)"/>
    <x v="0"/>
    <s v="AMD"/>
    <s v="Renior"/>
    <s v="GTX1660"/>
    <n v="15"/>
    <s v="1920x1080"/>
    <m/>
    <s v="Standard"/>
    <n v="91178"/>
    <s v="18_90-95"/>
    <s v="9_90-100"/>
    <s v="08_80&gt;"/>
    <x v="3"/>
    <s v="Q2`21"/>
    <n v="4103010"/>
    <n v="54345"/>
    <m/>
    <x v="0"/>
  </r>
  <r>
    <n v="12"/>
    <x v="4"/>
    <x v="195"/>
    <s v="Full Size GM (15&quot;&gt; Gamer GPU)"/>
    <x v="0"/>
    <s v="Intel"/>
    <s v="Comet Lake-H"/>
    <s v="RTX2070/RTX2080"/>
    <n v="17"/>
    <s v="1920x1080"/>
    <m/>
    <s v="Standard"/>
    <n v="121251"/>
    <s v="24_120-125"/>
    <s v="12_120-130"/>
    <s v="08_80&gt;"/>
    <x v="3"/>
    <s v="Q2`21"/>
    <n v="1455012"/>
    <n v="19272"/>
    <m/>
    <x v="0"/>
  </r>
  <r>
    <n v="69"/>
    <x v="4"/>
    <x v="196"/>
    <s v="Light (13&quot;-14&quot;)"/>
    <x v="0"/>
    <s v="Intel"/>
    <s v="Tiger Lake"/>
    <s v="Int"/>
    <n v="13"/>
    <s v="1920x1080"/>
    <m/>
    <s v="Standard"/>
    <n v="58124"/>
    <s v="11_55-60"/>
    <s v="5_50-60"/>
    <s v="05_50-60"/>
    <x v="3"/>
    <s v="Q2`21"/>
    <n v="4010556"/>
    <n v="53120"/>
    <m/>
    <x v="0"/>
  </r>
  <r>
    <n v="170"/>
    <x v="4"/>
    <x v="460"/>
    <s v="Light (13&quot;-14&quot;)"/>
    <x v="0"/>
    <s v="Intel"/>
    <s v="Tiger Lake"/>
    <s v="Int"/>
    <n v="14"/>
    <s v="1920x1080"/>
    <m/>
    <s v="Standard"/>
    <n v="57189"/>
    <s v="11_55-60"/>
    <s v="5_50-60"/>
    <s v="05_50-60"/>
    <x v="3"/>
    <s v="Q2`21"/>
    <n v="9722130"/>
    <n v="128770"/>
    <m/>
    <x v="0"/>
  </r>
  <r>
    <n v="210"/>
    <x v="4"/>
    <x v="461"/>
    <s v="Full Size GM (15&quot;&gt; Gamer GPU)"/>
    <x v="0"/>
    <s v="Intel"/>
    <s v="Coffee Lake"/>
    <s v="GTX1660"/>
    <n v="15"/>
    <s v="1920x1080"/>
    <m/>
    <s v="Standard"/>
    <n v="62511"/>
    <s v="12_60-65"/>
    <s v="6_60-70"/>
    <s v="06_60-70"/>
    <x v="3"/>
    <s v="Q2`21"/>
    <n v="13127310"/>
    <n v="173872"/>
    <m/>
    <x v="0"/>
  </r>
  <r>
    <n v="713"/>
    <x v="4"/>
    <x v="197"/>
    <s v="Full Size GM (15&quot;&gt; Gamer GPU)"/>
    <x v="0"/>
    <s v="Intel"/>
    <s v="Comet Lake-H"/>
    <s v="GTX1650/GTX1660"/>
    <n v="15"/>
    <s v="1920x1080"/>
    <m/>
    <s v="Standard"/>
    <n v="77927"/>
    <s v="15_75-80"/>
    <s v="7_70-80"/>
    <s v="07_70-80"/>
    <x v="3"/>
    <s v="Q2`21"/>
    <n v="55561951"/>
    <n v="735920"/>
    <m/>
    <x v="0"/>
  </r>
  <r>
    <n v="2499"/>
    <x v="4"/>
    <x v="198"/>
    <s v="Full Size GM (15&quot;&gt; Gamer GPU)"/>
    <x v="0"/>
    <s v="AMD"/>
    <s v="Renior"/>
    <s v="GTX1650"/>
    <n v="15"/>
    <s v="1920x1080"/>
    <m/>
    <s v="Standard"/>
    <n v="71146"/>
    <s v="14_70-75"/>
    <s v="7_70-80"/>
    <s v="07_70-80"/>
    <x v="3"/>
    <s v="Q2`21"/>
    <n v="177793854"/>
    <n v="2354885"/>
    <m/>
    <x v="0"/>
  </r>
  <r>
    <n v="387"/>
    <x v="4"/>
    <x v="199"/>
    <s v="Full Size MS (15&quot;&gt;, Mainstream Ex. GPU)"/>
    <x v="0"/>
    <s v="Intel"/>
    <s v="Tiger Lake"/>
    <s v="MX450"/>
    <n v="15"/>
    <s v="1920x1080"/>
    <m/>
    <s v="Standard"/>
    <n v="65651"/>
    <s v="13_65-70"/>
    <s v="6_60-70"/>
    <s v="06_60-70"/>
    <x v="3"/>
    <s v="Q2`21"/>
    <n v="25406937"/>
    <n v="336516"/>
    <m/>
    <x v="0"/>
  </r>
  <r>
    <n v="5465"/>
    <x v="4"/>
    <x v="200"/>
    <s v="Full Size LE (15&quot;&gt;, Int GPU)"/>
    <x v="0"/>
    <s v="AMD"/>
    <s v="Renior"/>
    <s v="Int"/>
    <n v="15"/>
    <s v="1920x1080"/>
    <m/>
    <s v="Standard"/>
    <n v="55170"/>
    <s v="11_55-60"/>
    <s v="5_50-60"/>
    <s v="05_50-60"/>
    <x v="3"/>
    <s v="Q2`21"/>
    <n v="301504050"/>
    <n v="3993431"/>
    <m/>
    <x v="0"/>
  </r>
  <r>
    <n v="180"/>
    <x v="4"/>
    <x v="618"/>
    <s v="Full Size LE (15&quot;&gt;, Int GPU)"/>
    <x v="0"/>
    <s v="AMD"/>
    <s v="Lucienne"/>
    <s v="Int"/>
    <n v="15"/>
    <s v="1920x1080"/>
    <m/>
    <s v="Standard"/>
    <n v="65990"/>
    <s v="13_65-70"/>
    <s v="6_60-70"/>
    <s v="06_60-70"/>
    <x v="3"/>
    <s v="Q2`21"/>
    <n v="11878200"/>
    <n v="157327"/>
    <m/>
    <x v="0"/>
  </r>
  <r>
    <n v="168"/>
    <x v="4"/>
    <x v="201"/>
    <s v="Full Size GM (15&quot;&gt; Gamer GPU)"/>
    <x v="0"/>
    <s v="Intel"/>
    <s v="Comet Lake-H"/>
    <s v="GTX1650/GTX1660/RTX2060"/>
    <n v="16"/>
    <s v="1920x1080"/>
    <m/>
    <s v="Standard"/>
    <n v="91159"/>
    <s v="18_90-95"/>
    <s v="9_90-100"/>
    <s v="08_80&gt;"/>
    <x v="3"/>
    <s v="Q2`21"/>
    <n v="15314712"/>
    <n v="202844"/>
    <m/>
    <x v="0"/>
  </r>
  <r>
    <n v="995"/>
    <x v="4"/>
    <x v="202"/>
    <s v="Full Size GM (15&quot;&gt; Gamer GPU)"/>
    <x v="0"/>
    <s v="Intel"/>
    <s v="Comet Lake-H"/>
    <s v="GTX1650/GTX1660"/>
    <n v="17"/>
    <s v="1920x1080"/>
    <m/>
    <s v="Standard"/>
    <n v="91171"/>
    <s v="18_90-95"/>
    <s v="9_90-100"/>
    <s v="08_80&gt;"/>
    <x v="3"/>
    <s v="Q2`21"/>
    <n v="90715145"/>
    <n v="1201525"/>
    <m/>
    <x v="0"/>
  </r>
  <r>
    <n v="174"/>
    <x v="4"/>
    <x v="203"/>
    <s v="Light (13&quot;-14&quot;)"/>
    <x v="0"/>
    <s v="Intel"/>
    <s v="Tiger Lake"/>
    <s v="Int"/>
    <n v="14"/>
    <s v="1920x1080"/>
    <s v="Touch"/>
    <s v="Standard"/>
    <n v="56376"/>
    <s v="11_55-60"/>
    <s v="5_50-60"/>
    <s v="05_50-60"/>
    <x v="3"/>
    <s v="Q2`21"/>
    <n v="9809424"/>
    <n v="129926"/>
    <m/>
    <x v="0"/>
  </r>
  <r>
    <n v="161"/>
    <x v="4"/>
    <x v="619"/>
    <s v="Full Size MS (15&quot;&gt;, Mainstream Ex. GPU)"/>
    <x v="0"/>
    <s v="Intel"/>
    <s v="Comet Lake"/>
    <s v="Int/M535"/>
    <n v="15"/>
    <s v="1920x1080"/>
    <s v="Touch"/>
    <s v="Standard"/>
    <n v="54238"/>
    <s v="10_50-55"/>
    <s v="5_50-60"/>
    <s v="05_50-60"/>
    <x v="3"/>
    <s v="Q2`21"/>
    <n v="8732318"/>
    <n v="115660"/>
    <m/>
    <x v="0"/>
  </r>
  <r>
    <n v="2710"/>
    <x v="4"/>
    <x v="205"/>
    <s v="Light (13&quot;-14&quot;)"/>
    <x v="1"/>
    <s v="Intel"/>
    <s v="Comet Lake"/>
    <s v="Int"/>
    <n v="13"/>
    <s v="1920x1080"/>
    <m/>
    <s v="Standard"/>
    <n v="63831"/>
    <s v="12_60-65"/>
    <s v="6_60-70"/>
    <s v="06_60-70"/>
    <x v="3"/>
    <s v="Q2`21"/>
    <n v="172982010"/>
    <n v="2291152"/>
    <m/>
    <x v="0"/>
  </r>
  <r>
    <n v="865"/>
    <x v="4"/>
    <x v="206"/>
    <s v="Light (13&quot;-14&quot;)"/>
    <x v="1"/>
    <s v="Intel"/>
    <s v="Tiger Lake"/>
    <s v="Int"/>
    <n v="13"/>
    <s v="1920x1080"/>
    <m/>
    <s v="Standard"/>
    <n v="77090"/>
    <s v="15_75-80"/>
    <s v="7_70-80"/>
    <s v="07_70-80"/>
    <x v="3"/>
    <s v="Q2`21"/>
    <n v="66682850"/>
    <n v="883217"/>
    <m/>
    <x v="0"/>
  </r>
  <r>
    <n v="1597"/>
    <x v="4"/>
    <x v="207"/>
    <s v="Light (13&quot;-14&quot;)"/>
    <x v="1"/>
    <s v="Intel"/>
    <s v="Comet Lake"/>
    <s v="Int"/>
    <n v="14"/>
    <s v="1366x768/1920x1080"/>
    <m/>
    <s v="Standard"/>
    <n v="65671"/>
    <s v="13_65-70"/>
    <s v="6_60-70"/>
    <s v="06_60-70"/>
    <x v="3"/>
    <s v="Q2`21"/>
    <n v="104876587"/>
    <n v="1389094"/>
    <m/>
    <x v="0"/>
  </r>
  <r>
    <n v="329"/>
    <x v="4"/>
    <x v="208"/>
    <s v="Light (13&quot;-14&quot;)"/>
    <x v="1"/>
    <s v="Intel"/>
    <s v="Tiger Lake"/>
    <s v="Int"/>
    <n v="14"/>
    <s v="1920x1080"/>
    <m/>
    <s v="Standard"/>
    <n v="74170"/>
    <s v="14_70-75"/>
    <s v="7_70-80"/>
    <s v="07_70-80"/>
    <x v="3"/>
    <s v="Q2`21"/>
    <n v="24401930"/>
    <n v="323204"/>
    <m/>
    <x v="0"/>
  </r>
  <r>
    <n v="5119"/>
    <x v="4"/>
    <x v="209"/>
    <s v="Light (13&quot;-14&quot;)"/>
    <x v="1"/>
    <s v="AMD"/>
    <s v="Renior"/>
    <s v="Int"/>
    <n v="14"/>
    <s v="1920x1080"/>
    <m/>
    <s v="Standard"/>
    <n v="59531"/>
    <s v="11_55-60"/>
    <s v="5_50-60"/>
    <s v="05_50-60"/>
    <x v="3"/>
    <s v="Q2`21"/>
    <n v="304739189"/>
    <n v="4036281"/>
    <m/>
    <x v="0"/>
  </r>
  <r>
    <n v="1596"/>
    <x v="4"/>
    <x v="210"/>
    <s v="Full Size LE (15&quot;&gt;, Int GPU)"/>
    <x v="1"/>
    <s v="Intel"/>
    <s v="Comet Lake"/>
    <s v="Int"/>
    <n v="15"/>
    <s v="1920x1080"/>
    <m/>
    <s v="Standard"/>
    <n v="69869"/>
    <s v="13_65-70"/>
    <s v="6_60-70"/>
    <s v="06_60-70"/>
    <x v="3"/>
    <s v="Q2`21"/>
    <n v="111510924"/>
    <n v="1476966"/>
    <m/>
    <x v="0"/>
  </r>
  <r>
    <n v="742"/>
    <x v="4"/>
    <x v="211"/>
    <s v="Full Size LE (15&quot;&gt;, Int GPU)"/>
    <x v="1"/>
    <s v="Intel"/>
    <s v="Tiger Lake"/>
    <s v="Int"/>
    <n v="15"/>
    <s v="1920x1080"/>
    <m/>
    <s v="Standard"/>
    <n v="73397"/>
    <s v="14_70-75"/>
    <s v="7_70-80"/>
    <s v="07_70-80"/>
    <x v="3"/>
    <s v="Q2`21"/>
    <n v="54460574"/>
    <n v="721332"/>
    <m/>
    <x v="0"/>
  </r>
  <r>
    <n v="292"/>
    <x v="4"/>
    <x v="466"/>
    <s v="Full Size LE (15&quot;&gt;, Int GPU)"/>
    <x v="1"/>
    <s v="AMD"/>
    <s v="Renior"/>
    <s v="Int"/>
    <n v="15"/>
    <s v="1920x1080"/>
    <m/>
    <s v="Standard"/>
    <n v="66771"/>
    <s v="13_65-70"/>
    <s v="6_60-70"/>
    <s v="06_60-70"/>
    <x v="3"/>
    <s v="Q2`21"/>
    <n v="19497132"/>
    <n v="258240"/>
    <m/>
    <x v="0"/>
  </r>
  <r>
    <n v="271"/>
    <x v="4"/>
    <x v="213"/>
    <s v="Full Size MS (15&quot;&gt;, Mainstream Ex. GPU)"/>
    <x v="1"/>
    <s v="Intel"/>
    <s v="Comet Lake"/>
    <s v="Radeon 530"/>
    <n v="17"/>
    <s v="1920x1080"/>
    <m/>
    <s v="Standard"/>
    <n v="67942"/>
    <s v="13_65-70"/>
    <s v="6_60-70"/>
    <s v="06_60-70"/>
    <x v="3"/>
    <s v="Q2`21"/>
    <n v="18412282"/>
    <n v="243871"/>
    <m/>
    <x v="0"/>
  </r>
  <r>
    <n v="26"/>
    <x v="4"/>
    <x v="214"/>
    <s v="Light (13&quot;-14&quot;)"/>
    <x v="1"/>
    <s v="Intel"/>
    <s v="Tiger Lake"/>
    <s v="Int"/>
    <n v="13"/>
    <s v="1920x1080"/>
    <m/>
    <s v="Standard"/>
    <n v="90223"/>
    <s v="18_90-95"/>
    <s v="9_90-100"/>
    <s v="08_80&gt;"/>
    <x v="3"/>
    <s v="Q2`21"/>
    <n v="2345798"/>
    <n v="31070"/>
    <m/>
    <x v="0"/>
  </r>
  <r>
    <n v="62"/>
    <x v="4"/>
    <x v="215"/>
    <s v="Light (13&quot;-14&quot;)"/>
    <x v="1"/>
    <s v="AMD"/>
    <s v="Renior"/>
    <s v="Int"/>
    <n v="13"/>
    <s v="1920x1080"/>
    <m/>
    <s v="Standard"/>
    <n v="86247"/>
    <s v="17_85-90"/>
    <s v="8_80-90"/>
    <s v="08_80&gt;"/>
    <x v="3"/>
    <s v="Q2`21"/>
    <n v="5347314"/>
    <n v="70825"/>
    <m/>
    <x v="0"/>
  </r>
  <r>
    <n v="59"/>
    <x v="4"/>
    <x v="216"/>
    <s v="Light (13&quot;-14&quot;)"/>
    <x v="1"/>
    <s v="Intel"/>
    <s v="Whiskey Lake"/>
    <s v="Int"/>
    <n v="14"/>
    <s v="1920x1080"/>
    <m/>
    <s v="Standard"/>
    <n v="68770"/>
    <s v="13_65-70"/>
    <s v="6_60-70"/>
    <s v="06_60-70"/>
    <x v="3"/>
    <s v="Q2`21"/>
    <n v="4057430"/>
    <n v="53741"/>
    <m/>
    <x v="0"/>
  </r>
  <r>
    <n v="145"/>
    <x v="4"/>
    <x v="217"/>
    <s v="Light (13&quot;-14&quot;)"/>
    <x v="1"/>
    <s v="Intel"/>
    <s v="Tiger Lake"/>
    <s v="Int"/>
    <n v="14"/>
    <s v="1920x1080"/>
    <m/>
    <s v="Standard"/>
    <n v="83251"/>
    <s v="16_80-85"/>
    <s v="8_80-90"/>
    <s v="08_80&gt;"/>
    <x v="3"/>
    <s v="Q2`21"/>
    <n v="12071395"/>
    <n v="159886"/>
    <m/>
    <x v="0"/>
  </r>
  <r>
    <n v="212"/>
    <x v="4"/>
    <x v="218"/>
    <s v="Full Size LE (15&quot;&gt;, Int GPU)"/>
    <x v="1"/>
    <s v="Intel"/>
    <s v="Whiskey Lake"/>
    <s v="Int"/>
    <n v="15"/>
    <s v="1920x1080"/>
    <m/>
    <s v="Standard"/>
    <n v="83826"/>
    <s v="16_80-85"/>
    <s v="8_80-90"/>
    <s v="08_80&gt;"/>
    <x v="3"/>
    <s v="Q2`21"/>
    <n v="17771112"/>
    <n v="235379"/>
    <m/>
    <x v="0"/>
  </r>
  <r>
    <n v="196"/>
    <x v="4"/>
    <x v="219"/>
    <s v="Full Size LE (15&quot;&gt;, Int GPU)"/>
    <x v="1"/>
    <s v="Intel"/>
    <s v="Tiger Lake"/>
    <s v="Int"/>
    <n v="15"/>
    <s v="1920x1080"/>
    <m/>
    <s v="Standard"/>
    <n v="86602"/>
    <s v="17_85-90"/>
    <s v="8_80-90"/>
    <s v="08_80&gt;"/>
    <x v="3"/>
    <s v="Q2`21"/>
    <n v="16973992"/>
    <n v="224821"/>
    <m/>
    <x v="0"/>
  </r>
  <r>
    <n v="2"/>
    <x v="4"/>
    <x v="620"/>
    <s v="Mini (&lt;12&quot;)"/>
    <x v="1"/>
    <s v="Intel"/>
    <s v="Gemini Lake"/>
    <s v="Int"/>
    <n v="11"/>
    <n v="0"/>
    <s v="Touch"/>
    <s v="Budget"/>
    <n v="30000"/>
    <s v="6_30-35"/>
    <s v="3_30-40"/>
    <s v="03_30-40"/>
    <x v="3"/>
    <s v="Q2`21"/>
    <n v="60000"/>
    <n v="795"/>
    <m/>
    <x v="0"/>
  </r>
  <r>
    <n v="32"/>
    <x v="4"/>
    <x v="467"/>
    <s v="Light (13&quot;-14&quot;)"/>
    <x v="1"/>
    <s v="AMD"/>
    <s v="Renior"/>
    <s v="Int"/>
    <n v="13"/>
    <s v="1920x1080"/>
    <s v="Touch"/>
    <s v="Standard"/>
    <n v="72453"/>
    <s v="14_70-75"/>
    <s v="7_70-80"/>
    <s v="07_70-80"/>
    <x v="3"/>
    <s v="Q2`21"/>
    <n v="2318496"/>
    <n v="30709"/>
    <m/>
    <x v="0"/>
  </r>
  <r>
    <n v="2"/>
    <x v="4"/>
    <x v="468"/>
    <s v="Light (13&quot;-14&quot;)"/>
    <x v="0"/>
    <s v="Intel"/>
    <s v="Comet Lake"/>
    <s v="Int"/>
    <n v="13"/>
    <s v="1920x1080"/>
    <s v="Touch"/>
    <s v="Standard"/>
    <n v="124484"/>
    <s v="24_120-125"/>
    <s v="12_120-130"/>
    <s v="08_80&gt;"/>
    <x v="3"/>
    <s v="Q2`21"/>
    <n v="248968"/>
    <n v="3298"/>
    <m/>
    <x v="0"/>
  </r>
  <r>
    <n v="25"/>
    <x v="4"/>
    <x v="220"/>
    <s v="Light (13&quot;-14&quot;)"/>
    <x v="0"/>
    <s v="Intel"/>
    <s v="Tiger Lake"/>
    <s v="Int"/>
    <n v="13"/>
    <s v="1920x1080"/>
    <s v="Touch"/>
    <s v="Standard"/>
    <n v="120454"/>
    <s v="24_120-125"/>
    <s v="12_120-130"/>
    <s v="08_80&gt;"/>
    <x v="3"/>
    <s v="Q2`21"/>
    <n v="3011350"/>
    <n v="39885"/>
    <m/>
    <x v="0"/>
  </r>
  <r>
    <n v="84"/>
    <x v="4"/>
    <x v="621"/>
    <s v="Light (13&quot;-14&quot;)"/>
    <x v="0"/>
    <s v="Intel"/>
    <s v="Tiger Lake"/>
    <s v="Int"/>
    <n v="13"/>
    <s v="1920x1080"/>
    <s v="Touch"/>
    <s v="Standard"/>
    <n v="135149"/>
    <s v="27_135-140"/>
    <s v="13_130-140"/>
    <s v="08_80&gt;"/>
    <x v="3"/>
    <s v="Q2`21"/>
    <n v="11352516"/>
    <n v="150364"/>
    <m/>
    <x v="0"/>
  </r>
  <r>
    <n v="12"/>
    <x v="4"/>
    <x v="469"/>
    <s v="Full Size GM (15&quot;&gt; Gamer GPU)"/>
    <x v="0"/>
    <s v="Intel"/>
    <s v="Comet Lake"/>
    <s v="MX350/GTX1650"/>
    <n v="15"/>
    <s v="3840x2160"/>
    <s v="Touch"/>
    <s v="Standard"/>
    <n v="173857"/>
    <s v="34_170-175"/>
    <s v="17_170-180"/>
    <s v="08_80&gt;"/>
    <x v="3"/>
    <s v="Q2`21"/>
    <n v="2086284"/>
    <n v="27633"/>
    <m/>
    <x v="0"/>
  </r>
  <r>
    <n v="20"/>
    <x v="4"/>
    <x v="470"/>
    <s v="Full Size LE (15&quot;&gt;, Int GPU)"/>
    <x v="0"/>
    <s v="Intel"/>
    <s v="Tiger Lake"/>
    <s v="Int"/>
    <n v="15"/>
    <s v="3840x2160"/>
    <s v="Touch"/>
    <s v="Standard"/>
    <n v="144866"/>
    <s v="28_140-145"/>
    <s v="14_140-150"/>
    <s v="08_80&gt;"/>
    <x v="3"/>
    <s v="Q2`21"/>
    <n v="2897320"/>
    <n v="38375"/>
    <m/>
    <x v="0"/>
  </r>
  <r>
    <n v="2"/>
    <x v="4"/>
    <x v="221"/>
    <s v="Prof. Workstation (Prof. GPU)"/>
    <x v="1"/>
    <s v="Intel"/>
    <s v="Whiskey Lake"/>
    <s v="Pro WX3200"/>
    <n v="14"/>
    <s v="1920x1080"/>
    <m/>
    <s v="Standard"/>
    <n v="71150"/>
    <s v="14_70-75"/>
    <s v="7_70-80"/>
    <s v="07_70-80"/>
    <x v="3"/>
    <s v="Q2`21"/>
    <n v="142300"/>
    <n v="1885"/>
    <m/>
    <x v="0"/>
  </r>
  <r>
    <n v="15"/>
    <x v="4"/>
    <x v="222"/>
    <s v="Prof. Workstation (Prof. GPU)"/>
    <x v="1"/>
    <s v="Intel"/>
    <s v="Comet Lake-H"/>
    <s v="RTX2070"/>
    <n v="15"/>
    <s v="1920x1080/3840x2160"/>
    <m/>
    <s v="Standard"/>
    <n v="210657"/>
    <s v="42_210-215"/>
    <s v="21_210-220"/>
    <s v="08_80&gt;"/>
    <x v="3"/>
    <s v="Q2`21"/>
    <n v="3159855"/>
    <n v="41852"/>
    <m/>
    <x v="0"/>
  </r>
  <r>
    <n v="5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3"/>
    <s v="Q2`21"/>
    <n v="1128475"/>
    <n v="14947"/>
    <m/>
    <x v="0"/>
  </r>
  <r>
    <n v="22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3"/>
    <s v="Q2`21"/>
    <n v="2802580"/>
    <n v="37120"/>
    <m/>
    <x v="0"/>
  </r>
  <r>
    <n v="9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3"/>
    <s v="Q2`21"/>
    <n v="1610910"/>
    <n v="21337"/>
    <m/>
    <x v="0"/>
  </r>
  <r>
    <n v="33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3"/>
    <s v="Q2`21"/>
    <n v="6834729"/>
    <n v="90526"/>
    <m/>
    <x v="0"/>
  </r>
  <r>
    <n v="3"/>
    <x v="4"/>
    <x v="226"/>
    <s v="Prof. Workstation (Prof. GPU)"/>
    <x v="1"/>
    <s v="Intel"/>
    <s v="Coffee Lake"/>
    <s v="Quadro P600"/>
    <n v="15"/>
    <s v="1920x1080"/>
    <m/>
    <s v="Standard"/>
    <n v="109990"/>
    <s v="21_105-110"/>
    <s v="10_100-110"/>
    <s v="08_80&gt;"/>
    <x v="3"/>
    <s v="Q2`21"/>
    <n v="329970"/>
    <n v="4370"/>
    <m/>
    <x v="0"/>
  </r>
  <r>
    <n v="2"/>
    <x v="4"/>
    <x v="227"/>
    <s v="Prof. Workstation (Prof. GPU)"/>
    <x v="1"/>
    <s v="Intel"/>
    <s v="Coffee Lake"/>
    <s v="RTX3000"/>
    <n v="17"/>
    <s v="1920x1080"/>
    <m/>
    <s v="Standard"/>
    <n v="114700"/>
    <s v="22_110-115"/>
    <s v="11_110-120"/>
    <s v="08_80&gt;"/>
    <x v="3"/>
    <s v="Q2`21"/>
    <n v="229400"/>
    <n v="3038"/>
    <m/>
    <x v="0"/>
  </r>
  <r>
    <n v="115"/>
    <x v="4"/>
    <x v="228"/>
    <s v="Prof. Workstation (Prof. GPU)"/>
    <x v="1"/>
    <s v="Intel"/>
    <s v="Comet Lake-H"/>
    <s v="Int/Quadro P520"/>
    <n v="14"/>
    <s v="1920x1080"/>
    <m/>
    <s v="Standard"/>
    <n v="100690"/>
    <s v="20_100-105"/>
    <s v="10_100-110"/>
    <s v="08_80&gt;"/>
    <x v="3"/>
    <s v="Q2`21"/>
    <n v="11579350"/>
    <n v="153369"/>
    <m/>
    <x v="0"/>
  </r>
  <r>
    <n v="3"/>
    <x v="4"/>
    <x v="622"/>
    <s v="Prof. Workstation (Prof. GPU)"/>
    <x v="1"/>
    <s v="Intel"/>
    <s v="Ice Lake"/>
    <s v="Quadro T500"/>
    <n v="14"/>
    <s v="1920x1080"/>
    <m/>
    <s v="Standard"/>
    <n v="131600"/>
    <s v="26_130-135"/>
    <s v="13_130-140"/>
    <s v="08_80&gt;"/>
    <x v="3"/>
    <s v="Q2`21"/>
    <n v="394800"/>
    <n v="5229"/>
    <m/>
    <x v="0"/>
  </r>
  <r>
    <n v="46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3"/>
    <s v="Q2`21"/>
    <n v="6400900"/>
    <n v="84780"/>
    <m/>
    <x v="0"/>
  </r>
  <r>
    <n v="3"/>
    <x v="4"/>
    <x v="623"/>
    <s v="Prof. Workstation (Prof. GPU)"/>
    <x v="1"/>
    <s v="Intel"/>
    <s v="Tiger Lake"/>
    <s v="Quadro T500"/>
    <n v="15"/>
    <s v="1920x1080"/>
    <m/>
    <s v="Standard"/>
    <n v="142300"/>
    <s v="28_140-145"/>
    <s v="14_140-150"/>
    <s v="08_80&gt;"/>
    <x v="3"/>
    <s v="Q2`21"/>
    <n v="426900"/>
    <n v="5654"/>
    <m/>
    <x v="0"/>
  </r>
  <r>
    <n v="2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3"/>
    <s v="Q2`21"/>
    <n v="459980"/>
    <n v="6092"/>
    <m/>
    <x v="0"/>
  </r>
  <r>
    <n v="33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3"/>
    <s v="Q2`21"/>
    <n v="7541688"/>
    <n v="99890"/>
    <m/>
    <x v="0"/>
  </r>
  <r>
    <n v="10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3"/>
    <s v="Q2`21"/>
    <n v="2001050"/>
    <n v="26504"/>
    <m/>
    <x v="0"/>
  </r>
  <r>
    <n v="33"/>
    <x v="5"/>
    <x v="624"/>
    <s v="Light (13&quot;-14&quot;)"/>
    <x v="0"/>
    <s v="Intel"/>
    <s v="Ice Lake"/>
    <s v="Int"/>
    <n v="14"/>
    <s v="1920x1080"/>
    <m/>
    <s v="Standard"/>
    <n v="45672"/>
    <s v="9_45-50"/>
    <s v="4_40-50"/>
    <s v="04_40-50"/>
    <x v="3"/>
    <s v="Q2`21"/>
    <n v="1507176"/>
    <n v="19963"/>
    <m/>
    <x v="0"/>
  </r>
  <r>
    <n v="632"/>
    <x v="5"/>
    <x v="625"/>
    <s v="Light (13&quot;-14&quot;)"/>
    <x v="0"/>
    <s v="Intel"/>
    <s v="Tiger Lake"/>
    <s v="Int"/>
    <n v="14"/>
    <s v="1920x1080"/>
    <m/>
    <s v="Standard"/>
    <n v="42690"/>
    <s v="8_40-45"/>
    <s v="4_40-50"/>
    <s v="04_40-50"/>
    <x v="3"/>
    <s v="Q2`21"/>
    <n v="26980080"/>
    <n v="357352"/>
    <m/>
    <x v="0"/>
  </r>
  <r>
    <n v="1242"/>
    <x v="5"/>
    <x v="626"/>
    <s v="Full Size LE (15&quot;&gt;, Int GPU)"/>
    <x v="0"/>
    <s v="AMD"/>
    <s v="Picasso"/>
    <s v="Int"/>
    <n v="15"/>
    <s v="1920x1080"/>
    <m/>
    <s v="Standard"/>
    <n v="42050"/>
    <s v="8_40-45"/>
    <s v="4_40-50"/>
    <s v="04_40-50"/>
    <x v="3"/>
    <s v="Q2`21"/>
    <n v="52226100"/>
    <n v="691736"/>
    <m/>
    <x v="0"/>
  </r>
  <r>
    <n v="4727"/>
    <x v="5"/>
    <x v="233"/>
    <s v="Full Size LE (15&quot;&gt;, Int GPU)"/>
    <x v="0"/>
    <s v="AMD"/>
    <s v="Renior"/>
    <s v="Int"/>
    <n v="15"/>
    <s v="1920x1080"/>
    <m/>
    <s v="Standard"/>
    <n v="45443"/>
    <s v="9_45-50"/>
    <s v="4_40-50"/>
    <s v="04_40-50"/>
    <x v="3"/>
    <s v="Q2`21"/>
    <n v="214809061"/>
    <n v="2845153"/>
    <m/>
    <x v="0"/>
  </r>
  <r>
    <n v="2539"/>
    <x v="5"/>
    <x v="476"/>
    <s v="Full Size LE (15&quot;&gt;, Int GPU)"/>
    <x v="0"/>
    <s v="Intel"/>
    <s v="Gemini Lake"/>
    <s v="Int"/>
    <n v="15"/>
    <s v="1920x1080"/>
    <m/>
    <s v="Budget"/>
    <n v="30359"/>
    <s v="6_30-35"/>
    <s v="3_30-40"/>
    <s v="03_30-40"/>
    <x v="3"/>
    <s v="Q2`21"/>
    <n v="77081501"/>
    <n v="1020947"/>
    <m/>
    <x v="0"/>
  </r>
  <r>
    <n v="1341"/>
    <x v="5"/>
    <x v="234"/>
    <s v="Full Size LE (15&quot;&gt;, Int GPU)"/>
    <x v="0"/>
    <s v="Intel"/>
    <s v="Ice Lake"/>
    <s v="Int"/>
    <n v="15"/>
    <s v="1920x1080"/>
    <m/>
    <s v="Standard"/>
    <n v="44247"/>
    <s v="8_40-45"/>
    <s v="4_40-50"/>
    <s v="04_40-50"/>
    <x v="3"/>
    <s v="Q2`21"/>
    <n v="59335227"/>
    <n v="785897"/>
    <m/>
    <x v="0"/>
  </r>
  <r>
    <n v="471"/>
    <x v="5"/>
    <x v="235"/>
    <s v="Full Size MS (15&quot;&gt;, Mainstream Ex. GPU)"/>
    <x v="0"/>
    <s v="Intel"/>
    <s v="Comet Lake"/>
    <s v="Int/MX130"/>
    <n v="15"/>
    <s v="1920x1080"/>
    <m/>
    <s v="Standard"/>
    <n v="32657"/>
    <s v="6_30-35"/>
    <s v="3_30-40"/>
    <s v="03_30-40"/>
    <x v="3"/>
    <s v="Q2`21"/>
    <n v="15381447"/>
    <n v="203728"/>
    <m/>
    <x v="0"/>
  </r>
  <r>
    <n v="12"/>
    <x v="5"/>
    <x v="236"/>
    <s v="Full Size LE (15&quot;&gt;, Int GPU)"/>
    <x v="0"/>
    <s v="AMD"/>
    <s v="Picasso"/>
    <s v="Int"/>
    <n v="17"/>
    <s v="1600x900"/>
    <m/>
    <s v="Standard"/>
    <n v="40326"/>
    <s v="8_40-45"/>
    <s v="4_40-50"/>
    <s v="04_40-50"/>
    <x v="3"/>
    <s v="Q2`21"/>
    <n v="483912"/>
    <n v="6409"/>
    <m/>
    <x v="0"/>
  </r>
  <r>
    <n v="13"/>
    <x v="5"/>
    <x v="627"/>
    <s v="Full Size LE (15&quot;&gt;, Int GPU)"/>
    <x v="0"/>
    <s v="AMD"/>
    <s v="Stoney Ridge"/>
    <s v="Int"/>
    <n v="15"/>
    <s v="1366x768/1920x1080"/>
    <m/>
    <s v="Standard"/>
    <n v="28657"/>
    <s v="5_25-30"/>
    <s v="2_20-30"/>
    <s v="02_20-30"/>
    <x v="3"/>
    <s v="Q2`21"/>
    <n v="372541"/>
    <n v="4934"/>
    <m/>
    <x v="0"/>
  </r>
  <r>
    <n v="10"/>
    <x v="5"/>
    <x v="569"/>
    <s v="Full Size MS (15&quot;&gt;, Mainstream Ex. GPU)"/>
    <x v="0"/>
    <s v="Intel"/>
    <s v="Kaby Lake"/>
    <s v="Radeon 530/MX110"/>
    <n v="15"/>
    <s v="1920x1080"/>
    <m/>
    <s v="Standard"/>
    <n v="38990"/>
    <s v="7_35-40"/>
    <s v="3_30-40"/>
    <s v="03_30-40"/>
    <x v="3"/>
    <s v="Q2`21"/>
    <n v="389900"/>
    <n v="5164"/>
    <m/>
    <x v="0"/>
  </r>
  <r>
    <n v="194"/>
    <x v="5"/>
    <x v="628"/>
    <s v="Light (13&quot;-14&quot;)"/>
    <x v="0"/>
    <s v="AMD"/>
    <s v="Lucienne"/>
    <s v="Int"/>
    <n v="14"/>
    <s v="1920x1080"/>
    <m/>
    <s v="Standard"/>
    <n v="45320"/>
    <s v="9_45-50"/>
    <s v="4_40-50"/>
    <s v="04_40-50"/>
    <x v="3"/>
    <s v="Q2`21"/>
    <n v="8792080"/>
    <n v="116451"/>
    <m/>
    <x v="0"/>
  </r>
  <r>
    <n v="383"/>
    <x v="5"/>
    <x v="240"/>
    <s v="Light (13&quot;-14&quot;)"/>
    <x v="0"/>
    <s v="AMD"/>
    <s v="Renior"/>
    <s v="Int"/>
    <n v="14"/>
    <s v="1920x1080"/>
    <m/>
    <s v="Standard"/>
    <n v="60506"/>
    <s v="12_60-65"/>
    <s v="6_60-70"/>
    <s v="06_60-70"/>
    <x v="3"/>
    <s v="Q2`21"/>
    <n v="23173798"/>
    <n v="306938"/>
    <m/>
    <x v="0"/>
  </r>
  <r>
    <n v="49"/>
    <x v="5"/>
    <x v="241"/>
    <s v="Light (13&quot;-14&quot;)"/>
    <x v="0"/>
    <s v="Intel"/>
    <s v="Ice Lake"/>
    <s v="Int"/>
    <n v="14"/>
    <s v="1920x1080"/>
    <m/>
    <s v="Standard"/>
    <n v="51626"/>
    <s v="10_50-55"/>
    <s v="5_50-60"/>
    <s v="05_50-60"/>
    <x v="3"/>
    <s v="Q2`21"/>
    <n v="2529674"/>
    <n v="33506"/>
    <m/>
    <x v="0"/>
  </r>
  <r>
    <n v="76"/>
    <x v="5"/>
    <x v="242"/>
    <s v="Light (13&quot;-14&quot;)"/>
    <x v="0"/>
    <s v="Intel"/>
    <s v="Tiger Lake"/>
    <s v="Int"/>
    <n v="14"/>
    <s v="1920x1080"/>
    <m/>
    <s v="Standard"/>
    <n v="65762"/>
    <s v="13_65-70"/>
    <s v="6_60-70"/>
    <s v="06_60-70"/>
    <x v="3"/>
    <s v="Q2`21"/>
    <n v="4997912"/>
    <n v="66198"/>
    <m/>
    <x v="0"/>
  </r>
  <r>
    <n v="515"/>
    <x v="5"/>
    <x v="243"/>
    <s v="Full Size LE (15&quot;&gt;, Int GPU)"/>
    <x v="0"/>
    <s v="AMD"/>
    <s v="Renior"/>
    <s v="Int"/>
    <n v="15"/>
    <s v="1920x1080"/>
    <m/>
    <s v="Standard"/>
    <n v="61489"/>
    <s v="12_60-65"/>
    <s v="6_60-70"/>
    <s v="06_60-70"/>
    <x v="3"/>
    <s v="Q2`21"/>
    <n v="31666835"/>
    <n v="419428"/>
    <m/>
    <x v="0"/>
  </r>
  <r>
    <n v="113"/>
    <x v="5"/>
    <x v="244"/>
    <s v="Full Size LE (15&quot;&gt;, Int GPU)"/>
    <x v="0"/>
    <s v="Intel"/>
    <s v="Ice Lake"/>
    <s v="Int"/>
    <n v="15"/>
    <s v="1920x1080"/>
    <m/>
    <s v="Standard"/>
    <n v="63899"/>
    <s v="12_60-65"/>
    <s v="6_60-70"/>
    <s v="06_60-70"/>
    <x v="3"/>
    <s v="Q2`21"/>
    <n v="7220587"/>
    <n v="95637"/>
    <m/>
    <x v="0"/>
  </r>
  <r>
    <n v="62"/>
    <x v="5"/>
    <x v="245"/>
    <s v="Full Size LE (15&quot;&gt;, Int GPU)"/>
    <x v="0"/>
    <s v="Intel"/>
    <s v="Tiger Lake"/>
    <s v="Int"/>
    <n v="15"/>
    <s v="1920x1080"/>
    <m/>
    <s v="Standard"/>
    <n v="60910"/>
    <s v="12_60-65"/>
    <s v="6_60-70"/>
    <s v="06_60-70"/>
    <x v="3"/>
    <s v="Q2`21"/>
    <n v="3776420"/>
    <n v="50019"/>
    <m/>
    <x v="0"/>
  </r>
  <r>
    <n v="2"/>
    <x v="5"/>
    <x v="247"/>
    <s v="Light (13&quot;-14&quot;)"/>
    <x v="0"/>
    <s v="Intel"/>
    <s v="Comet Lake"/>
    <s v="Int"/>
    <n v="14"/>
    <s v="1920x1080"/>
    <s v="Touch"/>
    <s v="Standard"/>
    <n v="47141"/>
    <s v="9_45-50"/>
    <s v="4_40-50"/>
    <s v="04_40-50"/>
    <x v="3"/>
    <s v="Q2`21"/>
    <n v="94282"/>
    <n v="1249"/>
    <m/>
    <x v="0"/>
  </r>
  <r>
    <n v="7"/>
    <x v="5"/>
    <x v="479"/>
    <s v="Full Size GM (15&quot;&gt; Gamer GPU)"/>
    <x v="0"/>
    <s v="Intel"/>
    <s v="Comet Lake-H"/>
    <s v="GTX1650"/>
    <n v="15"/>
    <s v="1920x1080"/>
    <m/>
    <s v="Standard"/>
    <n v="112120"/>
    <s v="22_110-115"/>
    <s v="11_110-120"/>
    <s v="08_80&gt;"/>
    <x v="3"/>
    <s v="Q2`21"/>
    <n v="784840"/>
    <n v="10395"/>
    <m/>
    <x v="0"/>
  </r>
  <r>
    <n v="3939"/>
    <x v="5"/>
    <x v="249"/>
    <s v="Full Size GM (15&quot;&gt; Gamer GPU)"/>
    <x v="0"/>
    <s v="AMD"/>
    <s v="Renior"/>
    <s v="GTX1650"/>
    <n v="15"/>
    <s v="1920x1080"/>
    <m/>
    <s v="Standard"/>
    <n v="70994"/>
    <s v="14_70-75"/>
    <s v="7_70-80"/>
    <s v="07_70-80"/>
    <x v="3"/>
    <s v="Q2`21"/>
    <n v="279645366"/>
    <n v="3703912"/>
    <m/>
    <x v="0"/>
  </r>
  <r>
    <n v="743"/>
    <x v="5"/>
    <x v="250"/>
    <s v="Full Size GM (15&quot;&gt; Gamer GPU)"/>
    <x v="0"/>
    <s v="Intel"/>
    <s v="Comet Lake-H"/>
    <s v="GTX1650"/>
    <n v="15"/>
    <s v="1920x1080"/>
    <m/>
    <s v="Standard"/>
    <n v="78503"/>
    <s v="15_75-80"/>
    <s v="7_70-80"/>
    <s v="07_70-80"/>
    <x v="3"/>
    <s v="Q2`21"/>
    <n v="58327729"/>
    <n v="772553"/>
    <m/>
    <x v="0"/>
  </r>
  <r>
    <n v="235"/>
    <x v="5"/>
    <x v="251"/>
    <s v="Full Size LE (15&quot;&gt;, Int GPU)"/>
    <x v="0"/>
    <s v="Intel"/>
    <s v="Comet Lake"/>
    <s v="Int"/>
    <n v="15"/>
    <s v="1920x1080"/>
    <m/>
    <s v="Standard"/>
    <n v="35703"/>
    <s v="7_35-40"/>
    <s v="3_30-40"/>
    <s v="03_30-40"/>
    <x v="3"/>
    <s v="Q2`21"/>
    <n v="8390205"/>
    <n v="111129"/>
    <m/>
    <x v="0"/>
  </r>
  <r>
    <n v="4678"/>
    <x v="5"/>
    <x v="252"/>
    <s v="Full Size LE (15&quot;&gt;, Int GPU)"/>
    <x v="0"/>
    <s v="AMD"/>
    <s v="Picasso"/>
    <s v="Int"/>
    <n v="15"/>
    <s v="1920x1080"/>
    <m/>
    <s v="Standard"/>
    <n v="41911"/>
    <s v="8_40-45"/>
    <s v="4_40-50"/>
    <s v="04_40-50"/>
    <x v="3"/>
    <s v="Q2`21"/>
    <n v="196059658"/>
    <n v="2596817"/>
    <m/>
    <x v="0"/>
  </r>
  <r>
    <n v="58"/>
    <x v="5"/>
    <x v="254"/>
    <s v="Full Size LE (15&quot;&gt;, Int GPU)"/>
    <x v="0"/>
    <s v="Intel"/>
    <s v="Whiskey Lake"/>
    <s v="Int"/>
    <n v="15"/>
    <s v="1920x1080"/>
    <m/>
    <s v="Standard"/>
    <n v="44871"/>
    <s v="8_40-45"/>
    <s v="4_40-50"/>
    <s v="04_40-50"/>
    <x v="3"/>
    <s v="Q2`21"/>
    <n v="2602518"/>
    <n v="34470"/>
    <m/>
    <x v="0"/>
  </r>
  <r>
    <n v="2"/>
    <x v="5"/>
    <x v="255"/>
    <s v="Full Size LE (15&quot;&gt;, Int GPU)"/>
    <x v="0"/>
    <s v="AMD"/>
    <s v="Picasso"/>
    <s v="Int"/>
    <n v="17"/>
    <s v="1920x1080"/>
    <m/>
    <s v="Standard"/>
    <n v="66629"/>
    <s v="13_65-70"/>
    <s v="6_60-70"/>
    <s v="06_60-70"/>
    <x v="3"/>
    <s v="Q2`21"/>
    <n v="133258"/>
    <n v="1765"/>
    <m/>
    <x v="0"/>
  </r>
  <r>
    <n v="245"/>
    <x v="5"/>
    <x v="256"/>
    <s v="Full Size GM (15&quot;&gt; Gamer GPU)"/>
    <x v="0"/>
    <s v="Intel"/>
    <s v="Coffee Lake"/>
    <s v="GTX1050/GTX1650"/>
    <n v="17"/>
    <s v="1920x1080"/>
    <m/>
    <s v="Standard"/>
    <n v="67488"/>
    <s v="13_65-70"/>
    <s v="6_60-70"/>
    <s v="06_60-70"/>
    <x v="3"/>
    <s v="Q2`21"/>
    <n v="16534560"/>
    <n v="219001"/>
    <m/>
    <x v="0"/>
  </r>
  <r>
    <n v="43"/>
    <x v="5"/>
    <x v="481"/>
    <s v="Full Size LE (15&quot;&gt;, Int GPU)"/>
    <x v="0"/>
    <s v="AMD"/>
    <s v="Picasso"/>
    <s v="Int"/>
    <n v="15"/>
    <s v="1920x1080"/>
    <m/>
    <s v="Standard"/>
    <n v="38973"/>
    <s v="7_35-40"/>
    <s v="3_30-40"/>
    <s v="03_30-40"/>
    <x v="3"/>
    <s v="Q2`21"/>
    <n v="1675839"/>
    <n v="22197"/>
    <m/>
    <x v="0"/>
  </r>
  <r>
    <n v="6125"/>
    <x v="5"/>
    <x v="258"/>
    <s v="Full Size LE (15&quot;&gt;, Int GPU)"/>
    <x v="0"/>
    <s v="Intel"/>
    <s v="Ice Lake"/>
    <s v="Int"/>
    <n v="15"/>
    <s v="1920x1080"/>
    <m/>
    <s v="Standard"/>
    <n v="38241"/>
    <s v="7_35-40"/>
    <s v="3_30-40"/>
    <s v="03_30-40"/>
    <x v="3"/>
    <s v="Q2`21"/>
    <n v="234226125"/>
    <n v="3102333"/>
    <m/>
    <x v="0"/>
  </r>
  <r>
    <n v="4"/>
    <x v="5"/>
    <x v="629"/>
    <s v="Full Size LE (15&quot;&gt;, Int GPU)"/>
    <x v="0"/>
    <s v="Intel"/>
    <s v="Whiskey Lake"/>
    <s v="Int"/>
    <n v="15"/>
    <s v="1920x1080"/>
    <m/>
    <s v="Standard"/>
    <n v="58900"/>
    <s v="11_55-60"/>
    <s v="5_50-60"/>
    <s v="05_50-60"/>
    <x v="3"/>
    <s v="Q2`21"/>
    <n v="235600"/>
    <n v="3121"/>
    <m/>
    <x v="0"/>
  </r>
  <r>
    <n v="12"/>
    <x v="5"/>
    <x v="482"/>
    <s v="Light (13&quot;-14&quot;)"/>
    <x v="0"/>
    <s v="AMD"/>
    <s v="Renior"/>
    <s v="Int"/>
    <n v="13"/>
    <s v="1920x1080"/>
    <m/>
    <s v="Standard"/>
    <n v="86065"/>
    <s v="17_85-90"/>
    <s v="8_80-90"/>
    <s v="08_80&gt;"/>
    <x v="3"/>
    <s v="Q2`21"/>
    <n v="1032780"/>
    <n v="13679"/>
    <m/>
    <x v="0"/>
  </r>
  <r>
    <n v="295"/>
    <x v="5"/>
    <x v="630"/>
    <s v="Full Size GM (15&quot;&gt; Gamer GPU)"/>
    <x v="0"/>
    <s v="AMD"/>
    <s v="Cezanne-H"/>
    <s v="RTX3060/RTX3070"/>
    <n v="15"/>
    <s v="2560x1600"/>
    <m/>
    <s v="Standard"/>
    <n v="161200"/>
    <s v="32_160-165"/>
    <s v="16_160-170"/>
    <s v="08_80&gt;"/>
    <x v="3"/>
    <s v="Q2`21"/>
    <n v="47554000"/>
    <n v="629854"/>
    <m/>
    <x v="0"/>
  </r>
  <r>
    <n v="235"/>
    <x v="5"/>
    <x v="261"/>
    <s v="Full Size GM (15&quot;&gt; Gamer GPU)"/>
    <x v="0"/>
    <s v="AMD"/>
    <s v="Renior"/>
    <s v="GTX1650/GTX1660"/>
    <n v="15"/>
    <s v="1920x1080"/>
    <m/>
    <s v="Standard"/>
    <n v="84000"/>
    <s v="16_80-85"/>
    <s v="8_80-90"/>
    <s v="08_80&gt;"/>
    <x v="3"/>
    <s v="Q2`21"/>
    <n v="19740000"/>
    <n v="261457"/>
    <m/>
    <x v="0"/>
  </r>
  <r>
    <n v="14"/>
    <x v="5"/>
    <x v="483"/>
    <s v="Full Size GM (15&quot;&gt; Gamer GPU)"/>
    <x v="0"/>
    <s v="AMD"/>
    <s v="Renior"/>
    <s v="GTX1660/RTX2060"/>
    <n v="17"/>
    <s v="1920x1080"/>
    <m/>
    <s v="Standard"/>
    <n v="97817"/>
    <s v="19_95-100"/>
    <s v="9_90-100"/>
    <s v="08_80&gt;"/>
    <x v="3"/>
    <s v="Q2`21"/>
    <n v="1369438"/>
    <n v="18138"/>
    <m/>
    <x v="0"/>
  </r>
  <r>
    <n v="374"/>
    <x v="5"/>
    <x v="262"/>
    <s v="Full Size GM (15&quot;&gt; Gamer GPU)"/>
    <x v="0"/>
    <s v="Intel"/>
    <s v="Comet Lake-H"/>
    <s v="GTX1660"/>
    <n v="17"/>
    <s v="1920x1080"/>
    <m/>
    <s v="Standard"/>
    <n v="103401"/>
    <s v="20_100-105"/>
    <s v="10_100-110"/>
    <s v="08_80&gt;"/>
    <x v="3"/>
    <s v="Q2`21"/>
    <n v="38671974"/>
    <n v="512212"/>
    <m/>
    <x v="0"/>
  </r>
  <r>
    <n v="159"/>
    <x v="5"/>
    <x v="263"/>
    <s v="Full Size GM (15&quot;&gt; Gamer GPU)"/>
    <x v="0"/>
    <s v="Intel"/>
    <s v="Comet Lake-H"/>
    <s v="GTX1650/GTX1660/RTX2060"/>
    <n v="15"/>
    <s v="1920x1080"/>
    <m/>
    <s v="Standard"/>
    <n v="97696"/>
    <s v="19_95-100"/>
    <s v="9_90-100"/>
    <s v="08_80&gt;"/>
    <x v="3"/>
    <s v="Q2`21"/>
    <n v="15533664"/>
    <n v="205744"/>
    <m/>
    <x v="0"/>
  </r>
  <r>
    <n v="4"/>
    <x v="5"/>
    <x v="264"/>
    <s v="Full Size GM (15&quot;&gt; Gamer GPU)"/>
    <x v="0"/>
    <s v="Intel"/>
    <s v="Comet Lake-H"/>
    <s v="GTX1650/GTX1660"/>
    <n v="15"/>
    <s v="1920x1080"/>
    <m/>
    <s v="Standard"/>
    <n v="106591"/>
    <s v="21_105-110"/>
    <s v="10_100-110"/>
    <s v="08_80&gt;"/>
    <x v="3"/>
    <s v="Q2`21"/>
    <n v="426364"/>
    <n v="5647"/>
    <m/>
    <x v="0"/>
  </r>
  <r>
    <n v="221"/>
    <x v="5"/>
    <x v="265"/>
    <s v="Full Size GM (15&quot;&gt; Gamer GPU)"/>
    <x v="0"/>
    <s v="Intel"/>
    <s v="Comet Lake-H"/>
    <s v="RTX2060/RTX2070/RTX2080"/>
    <n v="15"/>
    <s v="1920x1080"/>
    <m/>
    <s v="Standard"/>
    <n v="164780"/>
    <s v="32_160-165"/>
    <s v="16_160-170"/>
    <s v="08_80&gt;"/>
    <x v="3"/>
    <s v="Q2`21"/>
    <n v="36416380"/>
    <n v="482336"/>
    <m/>
    <x v="0"/>
  </r>
  <r>
    <n v="53"/>
    <x v="5"/>
    <x v="266"/>
    <s v="Full Size GM (15&quot;&gt; Gamer GPU)"/>
    <x v="0"/>
    <s v="Intel"/>
    <s v="Comet Lake-H"/>
    <s v="RTX2070/RTX2080"/>
    <n v="15"/>
    <s v="1920x1080"/>
    <m/>
    <s v="Standard"/>
    <n v="196481"/>
    <s v="39_195-200"/>
    <s v="19_190-200"/>
    <s v="08_80&gt;"/>
    <x v="3"/>
    <s v="Q2`21"/>
    <n v="10413493"/>
    <n v="137927"/>
    <m/>
    <x v="0"/>
  </r>
  <r>
    <n v="2"/>
    <x v="5"/>
    <x v="631"/>
    <s v="Full Size GM (15&quot;&gt; Gamer GPU)"/>
    <x v="0"/>
    <s v="Intel"/>
    <s v="Comet Lake-H"/>
    <s v="RTX2060"/>
    <n v="15"/>
    <s v="1920x1080"/>
    <m/>
    <s v="Standard"/>
    <n v="213704"/>
    <s v="42_210-215"/>
    <s v="21_210-220"/>
    <s v="08_80&gt;"/>
    <x v="3"/>
    <s v="Q2`21"/>
    <n v="427408"/>
    <n v="5661"/>
    <m/>
    <x v="0"/>
  </r>
  <r>
    <n v="23"/>
    <x v="5"/>
    <x v="570"/>
    <s v="Full Size GM (15&quot;&gt; Gamer GPU)"/>
    <x v="0"/>
    <s v="Intel"/>
    <s v="Comet Lake-H"/>
    <s v="RTX2060"/>
    <n v="15"/>
    <s v="1920x1080"/>
    <m/>
    <s v="Standard"/>
    <n v="133990"/>
    <s v="26_130-135"/>
    <s v="13_130-140"/>
    <s v="08_80&gt;"/>
    <x v="3"/>
    <s v="Q2`21"/>
    <n v="3081770"/>
    <n v="40818"/>
    <m/>
    <x v="0"/>
  </r>
  <r>
    <n v="2"/>
    <x v="5"/>
    <x v="267"/>
    <s v="Full Size GM (15&quot;&gt; Gamer GPU)"/>
    <x v="0"/>
    <s v="Intel"/>
    <s v="Coffee Lake"/>
    <s v="GTX1660"/>
    <n v="15"/>
    <s v="1920x1080"/>
    <m/>
    <s v="Standard"/>
    <n v="97172"/>
    <s v="19_95-100"/>
    <s v="9_90-100"/>
    <s v="08_80&gt;"/>
    <x v="3"/>
    <s v="Q2`21"/>
    <n v="194344"/>
    <n v="2574"/>
    <m/>
    <x v="0"/>
  </r>
  <r>
    <n v="47"/>
    <x v="5"/>
    <x v="269"/>
    <s v="Light (13&quot;-14&quot;)"/>
    <x v="1"/>
    <s v="Intel"/>
    <s v="Comet Lake"/>
    <s v="Int"/>
    <n v="13"/>
    <s v="1920x1080"/>
    <m/>
    <s v="Standard"/>
    <n v="72759"/>
    <s v="14_70-75"/>
    <s v="7_70-80"/>
    <s v="07_70-80"/>
    <x v="3"/>
    <s v="Q2`21"/>
    <n v="3419673"/>
    <n v="45294"/>
    <m/>
    <x v="0"/>
  </r>
  <r>
    <n v="867"/>
    <x v="5"/>
    <x v="270"/>
    <s v="Light (13&quot;-14&quot;)"/>
    <x v="1"/>
    <s v="Intel"/>
    <s v="Tiger Lake"/>
    <s v="Int"/>
    <n v="13"/>
    <s v="1920x1200/2560x1600"/>
    <m/>
    <s v="Standard"/>
    <n v="82492"/>
    <s v="16_80-85"/>
    <s v="8_80-90"/>
    <s v="08_80&gt;"/>
    <x v="3"/>
    <s v="Q2`21"/>
    <n v="71520564"/>
    <n v="947292"/>
    <m/>
    <x v="0"/>
  </r>
  <r>
    <n v="886"/>
    <x v="5"/>
    <x v="484"/>
    <s v="Light (13&quot;-14&quot;)"/>
    <x v="1"/>
    <s v="AMD"/>
    <s v="Renior"/>
    <s v="Int"/>
    <n v="14"/>
    <s v="1920x1080"/>
    <m/>
    <s v="Standard"/>
    <n v="54412"/>
    <s v="10_50-55"/>
    <s v="5_50-60"/>
    <s v="05_50-60"/>
    <x v="3"/>
    <s v="Q2`21"/>
    <n v="48209032"/>
    <n v="638530"/>
    <m/>
    <x v="0"/>
  </r>
  <r>
    <n v="391"/>
    <x v="5"/>
    <x v="271"/>
    <s v="Light (13&quot;-14&quot;)"/>
    <x v="1"/>
    <s v="Intel"/>
    <s v="Comet Lake"/>
    <s v="Int"/>
    <n v="14"/>
    <s v="1920x1080"/>
    <m/>
    <s v="Standard"/>
    <n v="58618"/>
    <s v="11_55-60"/>
    <s v="5_50-60"/>
    <s v="05_50-60"/>
    <x v="3"/>
    <s v="Q2`21"/>
    <n v="22919638"/>
    <n v="303571"/>
    <m/>
    <x v="0"/>
  </r>
  <r>
    <n v="287"/>
    <x v="5"/>
    <x v="272"/>
    <s v="Light (13&quot;-14&quot;)"/>
    <x v="1"/>
    <s v="Intel"/>
    <s v="Tiger Lake"/>
    <s v="Int"/>
    <n v="14"/>
    <s v="1920x1080"/>
    <m/>
    <s v="Standard"/>
    <n v="68536"/>
    <s v="13_65-70"/>
    <s v="6_60-70"/>
    <s v="06_60-70"/>
    <x v="3"/>
    <s v="Q2`21"/>
    <n v="19669832"/>
    <n v="260528"/>
    <m/>
    <x v="0"/>
  </r>
  <r>
    <n v="68"/>
    <x v="5"/>
    <x v="485"/>
    <s v="Light (13&quot;-14&quot;)"/>
    <x v="1"/>
    <s v="Intel"/>
    <s v="Tiger Lake"/>
    <s v="Int"/>
    <n v="14"/>
    <s v="1920x1080"/>
    <s v="Touch"/>
    <s v="Standard"/>
    <n v="67204"/>
    <s v="13_65-70"/>
    <s v="6_60-70"/>
    <s v="06_60-70"/>
    <x v="3"/>
    <s v="Q2`21"/>
    <n v="4569872"/>
    <n v="60528"/>
    <m/>
    <x v="0"/>
  </r>
  <r>
    <n v="422"/>
    <x v="5"/>
    <x v="273"/>
    <s v="Full Size LE (15&quot;&gt;, Int GPU)"/>
    <x v="1"/>
    <s v="AMD"/>
    <s v="Renior"/>
    <s v="Int"/>
    <n v="15"/>
    <s v="1920x1080"/>
    <m/>
    <s v="Standard"/>
    <n v="60671"/>
    <s v="12_60-65"/>
    <s v="6_60-70"/>
    <s v="06_60-70"/>
    <x v="3"/>
    <s v="Q2`21"/>
    <n v="25603162"/>
    <n v="339115"/>
    <m/>
    <x v="0"/>
  </r>
  <r>
    <n v="510"/>
    <x v="5"/>
    <x v="274"/>
    <s v="Full Size LE (15&quot;&gt;, Int GPU)"/>
    <x v="1"/>
    <s v="Intel"/>
    <s v="Ice Lake"/>
    <s v="Int"/>
    <n v="15"/>
    <s v="1920x1080"/>
    <m/>
    <s v="Standard"/>
    <n v="59934"/>
    <s v="11_55-60"/>
    <s v="5_50-60"/>
    <s v="05_50-60"/>
    <x v="3"/>
    <s v="Q2`21"/>
    <n v="30566340"/>
    <n v="404852"/>
    <m/>
    <x v="0"/>
  </r>
  <r>
    <n v="1481"/>
    <x v="5"/>
    <x v="276"/>
    <s v="Full Size LE (15&quot;&gt;, Int GPU)"/>
    <x v="1"/>
    <s v="Intel"/>
    <s v="Tiger Lake"/>
    <s v="Int"/>
    <n v="15"/>
    <s v="1920x1080"/>
    <m/>
    <s v="Standard"/>
    <n v="69950"/>
    <s v="13_65-70"/>
    <s v="6_60-70"/>
    <s v="06_60-70"/>
    <x v="3"/>
    <s v="Q2`21"/>
    <n v="103595950"/>
    <n v="1372132"/>
    <m/>
    <x v="0"/>
  </r>
  <r>
    <n v="194"/>
    <x v="5"/>
    <x v="277"/>
    <s v="Full Size GM (15&quot;&gt; Gamer GPU)"/>
    <x v="1"/>
    <s v="Intel"/>
    <s v="Comet Lake-H"/>
    <s v="GTX1650"/>
    <n v="15"/>
    <s v="1920x1080"/>
    <m/>
    <s v="Standard"/>
    <n v="105193"/>
    <s v="21_105-110"/>
    <s v="10_100-110"/>
    <s v="08_80&gt;"/>
    <x v="3"/>
    <s v="Q2`21"/>
    <n v="20407442"/>
    <n v="270297"/>
    <m/>
    <x v="0"/>
  </r>
  <r>
    <n v="7"/>
    <x v="5"/>
    <x v="279"/>
    <s v="Light (13&quot;-14&quot;)"/>
    <x v="1"/>
    <s v="AMD"/>
    <s v="Renior"/>
    <s v="Int"/>
    <n v="14"/>
    <s v="1920x1080"/>
    <m/>
    <s v="Standard"/>
    <n v="72026"/>
    <s v="14_70-75"/>
    <s v="7_70-80"/>
    <s v="07_70-80"/>
    <x v="3"/>
    <s v="Q2`21"/>
    <n v="504182"/>
    <n v="6678"/>
    <m/>
    <x v="0"/>
  </r>
  <r>
    <n v="681"/>
    <x v="5"/>
    <x v="280"/>
    <s v="Light (13&quot;-14&quot;)"/>
    <x v="1"/>
    <s v="Intel"/>
    <s v="Tiger Lake"/>
    <s v="Int"/>
    <n v="14"/>
    <s v="1920x1080"/>
    <m/>
    <s v="Standard"/>
    <n v="77075"/>
    <s v="15_75-80"/>
    <s v="7_70-80"/>
    <s v="07_70-80"/>
    <x v="3"/>
    <s v="Q2`21"/>
    <n v="52488075"/>
    <n v="695206"/>
    <m/>
    <x v="0"/>
  </r>
  <r>
    <n v="630"/>
    <x v="5"/>
    <x v="281"/>
    <s v="Light (13&quot;-14&quot;)"/>
    <x v="1"/>
    <s v="Intel"/>
    <s v="Comet Lake"/>
    <s v="Int"/>
    <n v="14"/>
    <s v="1920x1080"/>
    <m/>
    <s v="Standard"/>
    <n v="78703"/>
    <s v="15_75-80"/>
    <s v="7_70-80"/>
    <s v="07_70-80"/>
    <x v="3"/>
    <s v="Q2`21"/>
    <n v="49582890"/>
    <n v="656727"/>
    <m/>
    <x v="0"/>
  </r>
  <r>
    <n v="150"/>
    <x v="5"/>
    <x v="282"/>
    <s v="Full Size LE (15&quot;&gt;, Int GPU)"/>
    <x v="1"/>
    <s v="AMD"/>
    <s v="Renior"/>
    <s v="Int"/>
    <n v="15"/>
    <s v="1920x1080"/>
    <m/>
    <s v="Standard"/>
    <n v="71828"/>
    <s v="14_70-75"/>
    <s v="7_70-80"/>
    <s v="07_70-80"/>
    <x v="3"/>
    <s v="Q2`21"/>
    <n v="10774200"/>
    <n v="142705"/>
    <m/>
    <x v="0"/>
  </r>
  <r>
    <n v="516"/>
    <x v="5"/>
    <x v="487"/>
    <s v="Full Size LE (15&quot;&gt;, Int GPU)"/>
    <x v="1"/>
    <s v="Intel"/>
    <s v="Tiger Lake"/>
    <s v="Int"/>
    <n v="15"/>
    <s v="1920x1080"/>
    <m/>
    <s v="Standard"/>
    <n v="84085"/>
    <s v="16_80-85"/>
    <s v="8_80-90"/>
    <s v="08_80&gt;"/>
    <x v="3"/>
    <s v="Q2`21"/>
    <n v="43387860"/>
    <n v="574674"/>
    <m/>
    <x v="0"/>
  </r>
  <r>
    <n v="548"/>
    <x v="5"/>
    <x v="283"/>
    <s v="Full Size LE (15&quot;&gt;, Int GPU)"/>
    <x v="1"/>
    <s v="Intel"/>
    <s v="Comet Lake"/>
    <s v="Int"/>
    <n v="15"/>
    <s v="1920x1080"/>
    <m/>
    <s v="Standard"/>
    <n v="83307"/>
    <s v="16_80-85"/>
    <s v="8_80-90"/>
    <s v="08_80&gt;"/>
    <x v="3"/>
    <s v="Q2`21"/>
    <n v="45652236"/>
    <n v="604665"/>
    <m/>
    <x v="0"/>
  </r>
  <r>
    <n v="206"/>
    <x v="5"/>
    <x v="284"/>
    <s v="Light (13&quot;-14&quot;)"/>
    <x v="1"/>
    <s v="Intel"/>
    <s v="Comet Lake"/>
    <s v="Int"/>
    <n v="13"/>
    <s v="1920x1080"/>
    <m/>
    <s v="Standard"/>
    <n v="82250"/>
    <s v="16_80-85"/>
    <s v="8_80-90"/>
    <s v="08_80&gt;"/>
    <x v="3"/>
    <s v="Q2`21"/>
    <n v="16943500"/>
    <n v="224417"/>
    <m/>
    <x v="0"/>
  </r>
  <r>
    <n v="144"/>
    <x v="5"/>
    <x v="285"/>
    <s v="Light (13&quot;-14&quot;)"/>
    <x v="1"/>
    <s v="Intel"/>
    <s v="Tiger Lake"/>
    <s v="Int"/>
    <n v="13"/>
    <s v="1920x1080"/>
    <m/>
    <s v="Standard"/>
    <n v="69953"/>
    <s v="13_65-70"/>
    <s v="6_60-70"/>
    <s v="06_60-70"/>
    <x v="3"/>
    <s v="Q2`21"/>
    <n v="10073232"/>
    <n v="133420"/>
    <m/>
    <x v="0"/>
  </r>
  <r>
    <n v="39"/>
    <x v="5"/>
    <x v="286"/>
    <s v="Light (13&quot;-14&quot;)"/>
    <x v="1"/>
    <s v="Intel"/>
    <s v="Comet Lake"/>
    <s v="Int"/>
    <n v="13"/>
    <s v="1920x1080"/>
    <s v="Touch"/>
    <s v="Standard"/>
    <n v="91716"/>
    <s v="18_90-95"/>
    <s v="9_90-100"/>
    <s v="08_80&gt;"/>
    <x v="3"/>
    <s v="Q2`21"/>
    <n v="3576924"/>
    <n v="47376"/>
    <m/>
    <x v="0"/>
  </r>
  <r>
    <n v="20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3"/>
    <s v="Q2`21"/>
    <n v="2269000"/>
    <n v="30053"/>
    <m/>
    <x v="0"/>
  </r>
  <r>
    <n v="87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3"/>
    <s v="Q2`21"/>
    <n v="8378100"/>
    <n v="110968"/>
    <m/>
    <x v="0"/>
  </r>
  <r>
    <n v="358"/>
    <x v="5"/>
    <x v="288"/>
    <s v="Light (13&quot;-14&quot;)"/>
    <x v="1"/>
    <s v="Intel"/>
    <s v="Comet Lake"/>
    <s v="Int"/>
    <n v="14"/>
    <s v="1920x1080"/>
    <s v="Touch"/>
    <s v="Standard"/>
    <n v="120595"/>
    <s v="24_120-125"/>
    <s v="12_120-130"/>
    <s v="08_80&gt;"/>
    <x v="3"/>
    <s v="Q2`21"/>
    <n v="43173010"/>
    <n v="571828"/>
    <m/>
    <x v="0"/>
  </r>
  <r>
    <n v="78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3"/>
    <s v="Q2`21"/>
    <n v="10307622"/>
    <n v="136525"/>
    <m/>
    <x v="0"/>
  </r>
  <r>
    <n v="1"/>
    <x v="5"/>
    <x v="632"/>
    <s v="Light (13&quot;-14&quot;)"/>
    <x v="1"/>
    <s v="Intel"/>
    <s v="Whiskey Lake"/>
    <s v="Int"/>
    <n v="13"/>
    <s v="1920x1080"/>
    <m/>
    <s v="Standard"/>
    <n v="84000"/>
    <s v="16_80-85"/>
    <s v="8_80-90"/>
    <s v="08_80&gt;"/>
    <x v="3"/>
    <s v="Q2`21"/>
    <n v="84000"/>
    <n v="1113"/>
    <m/>
    <x v="0"/>
  </r>
  <r>
    <n v="1"/>
    <x v="5"/>
    <x v="633"/>
    <s v="Light (13&quot;-14&quot;)"/>
    <x v="1"/>
    <s v="Intel"/>
    <s v="Kaby Lake Refresh"/>
    <s v="Int"/>
    <n v="14"/>
    <s v="1366x768/1920x1080"/>
    <m/>
    <s v="Standard"/>
    <n v="55000"/>
    <s v="11_55-60"/>
    <s v="5_50-60"/>
    <s v="05_50-60"/>
    <x v="3"/>
    <s v="Q2`21"/>
    <n v="55000"/>
    <n v="728"/>
    <m/>
    <x v="0"/>
  </r>
  <r>
    <n v="1"/>
    <x v="5"/>
    <x v="634"/>
    <s v="Full Size LE (15&quot;&gt;, Int GPU)"/>
    <x v="1"/>
    <s v="Intel"/>
    <s v="Kaby Lake Refresh"/>
    <s v="Int"/>
    <n v="15"/>
    <s v="1366x768"/>
    <m/>
    <s v="Standard"/>
    <n v="69990"/>
    <s v="13_65-70"/>
    <s v="6_60-70"/>
    <s v="06_60-70"/>
    <x v="3"/>
    <s v="Q2`21"/>
    <n v="69990"/>
    <n v="927"/>
    <m/>
    <x v="0"/>
  </r>
  <r>
    <n v="1"/>
    <x v="5"/>
    <x v="635"/>
    <s v="Full Size LE (15&quot;&gt;, Int GPU)"/>
    <x v="1"/>
    <s v="Intel"/>
    <s v="Whiskey Lake"/>
    <s v="Int"/>
    <n v="15"/>
    <s v="1920x1080"/>
    <m/>
    <s v="Standard"/>
    <n v="71200"/>
    <s v="14_70-75"/>
    <s v="7_70-80"/>
    <s v="07_70-80"/>
    <x v="3"/>
    <s v="Q2`21"/>
    <n v="71200"/>
    <n v="943"/>
    <m/>
    <x v="0"/>
  </r>
  <r>
    <n v="1"/>
    <x v="5"/>
    <x v="291"/>
    <s v="Prof. Workstation (Prof. GPU)"/>
    <x v="1"/>
    <s v="Intel"/>
    <s v="Coffee Lake"/>
    <s v="Quadro T1000"/>
    <n v="15"/>
    <s v="1920x1080/3840x2160"/>
    <m/>
    <s v="Standard"/>
    <n v="216540"/>
    <s v="43_215-220"/>
    <s v="21_210-220"/>
    <s v="08_80&gt;"/>
    <x v="3"/>
    <s v="Q2`21"/>
    <n v="216540"/>
    <n v="2868"/>
    <m/>
    <x v="0"/>
  </r>
  <r>
    <n v="30"/>
    <x v="5"/>
    <x v="292"/>
    <s v="Prof. Workstation (Prof. GPU)"/>
    <x v="1"/>
    <s v="Intel"/>
    <s v="Comet Lake-H"/>
    <s v="Int/Quadro T1000/P2000"/>
    <n v="15"/>
    <s v="1920x1080/3840x2160"/>
    <m/>
    <s v="Standard"/>
    <n v="275893"/>
    <s v="55_275-280"/>
    <s v="27_270-280"/>
    <s v="08_80&gt;"/>
    <x v="3"/>
    <s v="Q2`21"/>
    <n v="8276790"/>
    <n v="109626"/>
    <m/>
    <x v="0"/>
  </r>
  <r>
    <n v="6"/>
    <x v="5"/>
    <x v="293"/>
    <s v="Prof. Workstation (Prof. GPU)"/>
    <x v="1"/>
    <s v="AMD"/>
    <s v="Renior"/>
    <s v="Int"/>
    <n v="14"/>
    <s v="1920x1080/3840x2160"/>
    <m/>
    <s v="Standard"/>
    <n v="117890"/>
    <s v="23_115-120"/>
    <s v="11_110-120"/>
    <s v="08_80&gt;"/>
    <x v="3"/>
    <s v="Q2`21"/>
    <n v="707340"/>
    <n v="9369"/>
    <m/>
    <x v="0"/>
  </r>
  <r>
    <n v="30"/>
    <x v="5"/>
    <x v="294"/>
    <s v="Prof. Workstation (Prof. GPU)"/>
    <x v="1"/>
    <s v="Intel"/>
    <s v="Comet Lake"/>
    <s v="Quadro P520"/>
    <n v="14"/>
    <s v="1920x1080/3840x2160"/>
    <m/>
    <s v="Standard"/>
    <n v="123379"/>
    <s v="24_120-125"/>
    <s v="12_120-130"/>
    <s v="08_80&gt;"/>
    <x v="3"/>
    <s v="Q2`21"/>
    <n v="3701370"/>
    <n v="49025"/>
    <m/>
    <x v="0"/>
  </r>
  <r>
    <n v="73"/>
    <x v="5"/>
    <x v="295"/>
    <s v="Prof. Workstation (Prof. GPU)"/>
    <x v="1"/>
    <s v="Intel"/>
    <s v="Comet Lake-H"/>
    <s v="RTX3000/RTX4000"/>
    <n v="15"/>
    <s v="1920x1080/3840x2160"/>
    <m/>
    <s v="Standard"/>
    <n v="216365"/>
    <s v="43_215-220"/>
    <s v="21_210-220"/>
    <s v="08_80&gt;"/>
    <x v="3"/>
    <s v="Q2`21"/>
    <n v="15794645"/>
    <n v="209201"/>
    <m/>
    <x v="0"/>
  </r>
  <r>
    <n v="23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3"/>
    <s v="Q2`21"/>
    <n v="3308550"/>
    <n v="43822"/>
    <m/>
    <x v="0"/>
  </r>
  <r>
    <n v="35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3"/>
    <s v="Q2`21"/>
    <n v="4142390"/>
    <n v="54866"/>
    <m/>
    <x v="0"/>
  </r>
  <r>
    <n v="32"/>
    <x v="5"/>
    <x v="298"/>
    <s v="Prof. Workstation (Prof. GPU)"/>
    <x v="1"/>
    <s v="Intel"/>
    <s v="Comet Lake-H"/>
    <s v="Quadro T2000/RTX5000"/>
    <n v="17"/>
    <s v="1920x1080/3840x2160"/>
    <m/>
    <s v="Standard"/>
    <n v="215440"/>
    <s v="43_215-220"/>
    <s v="21_210-220"/>
    <s v="08_80&gt;"/>
    <x v="3"/>
    <s v="Q2`21"/>
    <n v="6894080"/>
    <n v="91312"/>
    <m/>
    <x v="0"/>
  </r>
  <r>
    <n v="1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3"/>
    <s v="Q2`21"/>
    <n v="294940"/>
    <n v="3906"/>
    <m/>
    <x v="0"/>
  </r>
  <r>
    <n v="140"/>
    <x v="5"/>
    <x v="299"/>
    <s v="Light (13&quot;-14&quot;)"/>
    <x v="1"/>
    <s v="AMD"/>
    <s v="Renior"/>
    <s v="Int"/>
    <n v="14"/>
    <s v="1920x1080"/>
    <m/>
    <s v="Standard"/>
    <n v="99332"/>
    <s v="19_95-100"/>
    <s v="9_90-100"/>
    <s v="08_80&gt;"/>
    <x v="3"/>
    <s v="Q2`21"/>
    <n v="13906480"/>
    <n v="184192"/>
    <m/>
    <x v="0"/>
  </r>
  <r>
    <n v="850"/>
    <x v="5"/>
    <x v="300"/>
    <s v="Light (13&quot;-14&quot;)"/>
    <x v="1"/>
    <s v="Intel"/>
    <s v="Comet Lake"/>
    <s v="Int"/>
    <n v="14"/>
    <s v="1920x1080/3840x2160"/>
    <m/>
    <s v="Standard"/>
    <n v="118409"/>
    <s v="23_115-120"/>
    <s v="11_110-120"/>
    <s v="08_80&gt;"/>
    <x v="3"/>
    <s v="Q2`21"/>
    <n v="100647650"/>
    <n v="1333081"/>
    <m/>
    <x v="0"/>
  </r>
  <r>
    <n v="22"/>
    <x v="5"/>
    <x v="301"/>
    <s v="Light (13&quot;-14&quot;)"/>
    <x v="1"/>
    <s v="AMD"/>
    <s v="Renior"/>
    <s v="Int"/>
    <n v="14"/>
    <s v="1920x1080"/>
    <m/>
    <s v="Standard"/>
    <n v="128253"/>
    <s v="25_125-130"/>
    <s v="12_120-130"/>
    <s v="08_80&gt;"/>
    <x v="3"/>
    <s v="Q2`21"/>
    <n v="2821566"/>
    <n v="37372"/>
    <m/>
    <x v="0"/>
  </r>
  <r>
    <n v="1811"/>
    <x v="5"/>
    <x v="302"/>
    <s v="Light (13&quot;-14&quot;)"/>
    <x v="1"/>
    <s v="Intel"/>
    <s v="Comet Lake"/>
    <s v="Int"/>
    <n v="14"/>
    <s v="1920x1080"/>
    <m/>
    <s v="Standard"/>
    <n v="124990"/>
    <s v="24_120-125"/>
    <s v="12_120-130"/>
    <s v="08_80&gt;"/>
    <x v="3"/>
    <s v="Q2`21"/>
    <n v="226356890"/>
    <n v="2998105"/>
    <m/>
    <x v="0"/>
  </r>
  <r>
    <n v="324"/>
    <x v="5"/>
    <x v="303"/>
    <s v="Full Size MS (15&quot;&gt;, Mainstream Ex. GPU)"/>
    <x v="1"/>
    <s v="Intel"/>
    <s v="Comet Lake"/>
    <s v="Int/MX330"/>
    <n v="15"/>
    <s v="1920x1080"/>
    <m/>
    <s v="Standard"/>
    <n v="112156"/>
    <s v="22_110-115"/>
    <s v="11_110-120"/>
    <s v="08_80&gt;"/>
    <x v="3"/>
    <s v="Q2`21"/>
    <n v="36338544"/>
    <n v="481305"/>
    <m/>
    <x v="0"/>
  </r>
  <r>
    <n v="10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3"/>
    <s v="Q2`21"/>
    <n v="2847800"/>
    <n v="37719"/>
    <m/>
    <x v="0"/>
  </r>
  <r>
    <n v="42"/>
    <x v="5"/>
    <x v="304"/>
    <s v="Full Size MS (15&quot;&gt;, Mainstream Ex. GPU)"/>
    <x v="1"/>
    <s v="Intel"/>
    <s v="Comet Lake-H"/>
    <s v="Int/GTX1050"/>
    <n v="15"/>
    <s v="1920x1080/3840x2160"/>
    <m/>
    <s v="Standard"/>
    <n v="116820"/>
    <s v="23_115-120"/>
    <s v="11_110-120"/>
    <s v="08_80&gt;"/>
    <x v="3"/>
    <s v="Q2`21"/>
    <n v="4906440"/>
    <n v="64986"/>
    <m/>
    <x v="0"/>
  </r>
  <r>
    <n v="47"/>
    <x v="5"/>
    <x v="491"/>
    <s v="Light (13&quot;-14&quot;)"/>
    <x v="1"/>
    <s v="AMD"/>
    <s v="Picasso"/>
    <s v="Int"/>
    <n v="14"/>
    <s v="1920x1080"/>
    <m/>
    <s v="Standard"/>
    <n v="96203"/>
    <s v="19_95-100"/>
    <s v="9_90-100"/>
    <s v="08_80&gt;"/>
    <x v="3"/>
    <s v="Q2`21"/>
    <n v="4521541"/>
    <n v="59888"/>
    <m/>
    <x v="0"/>
  </r>
  <r>
    <n v="4"/>
    <x v="5"/>
    <x v="307"/>
    <s v="Light (13&quot;-14&quot;)"/>
    <x v="1"/>
    <s v="Intel"/>
    <s v="Whiskey Lake"/>
    <s v="Int"/>
    <n v="14"/>
    <s v="1920x1080/2560x1440"/>
    <m/>
    <s v="Standard"/>
    <n v="159138"/>
    <s v="31_155-160"/>
    <s v="15_150-160"/>
    <s v="08_80&gt;"/>
    <x v="3"/>
    <s v="Q2`21"/>
    <n v="636552"/>
    <n v="8431"/>
    <m/>
    <x v="0"/>
  </r>
  <r>
    <n v="380"/>
    <x v="5"/>
    <x v="308"/>
    <s v="Light (13&quot;-14&quot;)"/>
    <x v="1"/>
    <s v="Intel"/>
    <s v="Comet Lake"/>
    <s v="Int"/>
    <n v="14"/>
    <s v="1920x1080/3840x2160"/>
    <s v="Touch"/>
    <s v="Standard"/>
    <n v="158757"/>
    <s v="31_155-160"/>
    <s v="15_150-160"/>
    <s v="08_80&gt;"/>
    <x v="3"/>
    <s v="Q2`21"/>
    <n v="60327660"/>
    <n v="799042"/>
    <m/>
    <x v="0"/>
  </r>
  <r>
    <n v="2"/>
    <x v="5"/>
    <x v="309"/>
    <s v="Full Size GM (15&quot;&gt; Gamer GPU)"/>
    <x v="1"/>
    <s v="Intel"/>
    <s v="Coffee Lake"/>
    <s v="GTX1650"/>
    <n v="15"/>
    <s v="1920x1080"/>
    <m/>
    <s v="Standard"/>
    <n v="223240"/>
    <s v="44_220-225"/>
    <s v="22_220-230"/>
    <s v="08_80&gt;"/>
    <x v="3"/>
    <s v="Q2`21"/>
    <n v="446480"/>
    <n v="5914"/>
    <m/>
    <x v="0"/>
  </r>
  <r>
    <n v="20"/>
    <x v="5"/>
    <x v="310"/>
    <s v="Full Size GM (15&quot;&gt; Gamer GPU)"/>
    <x v="1"/>
    <s v="Intel"/>
    <s v="Comet Lake-H"/>
    <s v="GTX1650"/>
    <n v="15"/>
    <s v="1920x1080/3840x2160"/>
    <m/>
    <s v="Standard"/>
    <n v="195313"/>
    <s v="39_195-200"/>
    <s v="19_190-200"/>
    <s v="08_80&gt;"/>
    <x v="3"/>
    <s v="Q2`21"/>
    <n v="3906260"/>
    <n v="51739"/>
    <m/>
    <x v="0"/>
  </r>
  <r>
    <n v="89"/>
    <x v="5"/>
    <x v="492"/>
    <s v="Light (13&quot;-14&quot;)"/>
    <x v="1"/>
    <s v="Intel"/>
    <s v="Tiger Lake"/>
    <s v="Int"/>
    <n v="13"/>
    <s v="2160x1350"/>
    <s v="Touch"/>
    <s v="Standard"/>
    <n v="145132"/>
    <s v="29_145-150"/>
    <s v="14_140-150"/>
    <s v="08_80&gt;"/>
    <x v="3"/>
    <s v="Q2`21"/>
    <n v="12916748"/>
    <n v="171083"/>
    <m/>
    <x v="0"/>
  </r>
  <r>
    <n v="1"/>
    <x v="5"/>
    <x v="636"/>
    <s v="Light (13&quot;-14&quot;)"/>
    <x v="1"/>
    <s v="Intel"/>
    <s v="Tiger Lake"/>
    <s v="Int"/>
    <n v="13"/>
    <s v="2256x1504"/>
    <s v="Touch"/>
    <s v="Standard"/>
    <n v="204690"/>
    <s v="40_200-205"/>
    <s v="20_200-210"/>
    <s v="08_80&gt;"/>
    <x v="3"/>
    <s v="Q2`21"/>
    <n v="204690"/>
    <n v="2711"/>
    <m/>
    <x v="0"/>
  </r>
  <r>
    <n v="1"/>
    <x v="5"/>
    <x v="313"/>
    <s v="Light (13&quot;-14&quot;)"/>
    <x v="1"/>
    <s v="Intel"/>
    <s v="Whiskey Lake"/>
    <s v="Int"/>
    <n v="14"/>
    <s v="3840x2160/2560x1440"/>
    <s v="Touch"/>
    <s v="Standard"/>
    <n v="99400"/>
    <s v="19_95-100"/>
    <s v="9_90-100"/>
    <s v="08_80&gt;"/>
    <x v="3"/>
    <s v="Q2`21"/>
    <n v="99400"/>
    <n v="1317"/>
    <m/>
    <x v="0"/>
  </r>
  <r>
    <n v="42"/>
    <x v="5"/>
    <x v="314"/>
    <s v="Light (13&quot;-14&quot;)"/>
    <x v="1"/>
    <s v="Intel"/>
    <s v="Comet Lake"/>
    <s v="Int"/>
    <n v="14"/>
    <s v="1920x1080/2560x1440/3840x2160"/>
    <s v="Touch"/>
    <s v="Standard"/>
    <n v="173807"/>
    <s v="34_170-175"/>
    <s v="17_170-180"/>
    <s v="08_80&gt;"/>
    <x v="3"/>
    <s v="Q2`21"/>
    <n v="7299894"/>
    <n v="96687"/>
    <m/>
    <x v="0"/>
  </r>
  <r>
    <n v="7"/>
    <x v="5"/>
    <x v="637"/>
    <s v="Light (13&quot;-14&quot;)"/>
    <x v="1"/>
    <s v="Intel"/>
    <s v="Tiger Lake"/>
    <s v="Int"/>
    <n v="14"/>
    <s v="1920x1200"/>
    <s v="Touch"/>
    <s v="Standard"/>
    <n v="142190"/>
    <s v="28_140-145"/>
    <s v="14_140-150"/>
    <s v="08_80&gt;"/>
    <x v="3"/>
    <s v="Q2`21"/>
    <n v="995330"/>
    <n v="13183"/>
    <m/>
    <x v="0"/>
  </r>
  <r>
    <n v="33"/>
    <x v="5"/>
    <x v="315"/>
    <s v="Light (13&quot;-14&quot;)"/>
    <x v="1"/>
    <s v="AMD"/>
    <s v="Renior"/>
    <s v="Int"/>
    <n v="13"/>
    <s v="1920x1080"/>
    <m/>
    <s v="Standard"/>
    <n v="101662"/>
    <s v="20_100-105"/>
    <s v="10_100-110"/>
    <s v="08_80&gt;"/>
    <x v="3"/>
    <s v="Q2`21"/>
    <n v="3354846"/>
    <n v="44435"/>
    <m/>
    <x v="0"/>
  </r>
  <r>
    <n v="583"/>
    <x v="5"/>
    <x v="316"/>
    <s v="Light (13&quot;-14&quot;)"/>
    <x v="1"/>
    <s v="Intel"/>
    <s v="Comet Lake"/>
    <s v="Int"/>
    <n v="13"/>
    <s v="1920x1080"/>
    <m/>
    <s v="Standard"/>
    <n v="110290"/>
    <s v="22_110-115"/>
    <s v="11_110-120"/>
    <s v="08_80&gt;"/>
    <x v="3"/>
    <s v="Q2`21"/>
    <n v="64299070"/>
    <n v="851643"/>
    <m/>
    <x v="0"/>
  </r>
  <r>
    <n v="55"/>
    <x v="5"/>
    <x v="317"/>
    <s v="Light (13&quot;-14&quot;)"/>
    <x v="1"/>
    <s v="Intel"/>
    <s v="Comet Lake"/>
    <s v="Int"/>
    <n v="13"/>
    <s v="1920x1080"/>
    <s v="Touch"/>
    <s v="Standard"/>
    <n v="143226"/>
    <s v="28_140-145"/>
    <s v="14_140-150"/>
    <s v="08_80&gt;"/>
    <x v="3"/>
    <s v="Q2`21"/>
    <n v="7877430"/>
    <n v="104337"/>
    <m/>
    <x v="0"/>
  </r>
  <r>
    <n v="198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3"/>
    <s v="Q2`21"/>
    <n v="15838020"/>
    <n v="209775"/>
    <m/>
    <x v="0"/>
  </r>
  <r>
    <n v="380"/>
    <x v="5"/>
    <x v="320"/>
    <s v="Full Size LE (15&quot;&gt;, Int GPU)"/>
    <x v="1"/>
    <s v="Intel"/>
    <s v="Kaby Lake"/>
    <s v="Int"/>
    <n v="15"/>
    <s v="1920x1080"/>
    <m/>
    <s v="Standard"/>
    <n v="41307"/>
    <s v="8_40-45"/>
    <s v="4_40-50"/>
    <s v="04_40-50"/>
    <x v="3"/>
    <s v="Q2`21"/>
    <n v="15696660"/>
    <n v="207903"/>
    <m/>
    <x v="0"/>
  </r>
  <r>
    <n v="2604"/>
    <x v="5"/>
    <x v="321"/>
    <s v="Full Size LE (15&quot;&gt;, Int GPU)"/>
    <x v="1"/>
    <s v="AMD"/>
    <s v="Stoney Ridge"/>
    <s v="Int"/>
    <n v="15"/>
    <s v="1920x1080"/>
    <m/>
    <s v="Standard"/>
    <n v="33884"/>
    <s v="6_30-35"/>
    <s v="3_30-40"/>
    <s v="03_30-40"/>
    <x v="3"/>
    <s v="Q2`21"/>
    <n v="88233936"/>
    <n v="1168661"/>
    <m/>
    <x v="0"/>
  </r>
  <r>
    <n v="223"/>
    <x v="5"/>
    <x v="322"/>
    <s v="Light (13&quot;-14&quot;)"/>
    <x v="1"/>
    <s v="AMD"/>
    <s v="Picasso"/>
    <s v="Int"/>
    <n v="14"/>
    <s v="1920x1080"/>
    <m/>
    <s v="Standard"/>
    <n v="42059"/>
    <s v="8_40-45"/>
    <s v="4_40-50"/>
    <s v="04_40-50"/>
    <x v="3"/>
    <s v="Q2`21"/>
    <n v="9379157"/>
    <n v="124227"/>
    <m/>
    <x v="0"/>
  </r>
  <r>
    <n v="340"/>
    <x v="5"/>
    <x v="493"/>
    <s v="Light (13&quot;-14&quot;)"/>
    <x v="1"/>
    <s v="Intel"/>
    <s v="Gemini Lake"/>
    <s v="Int"/>
    <n v="14"/>
    <s v="1920x1080"/>
    <m/>
    <s v="Budget"/>
    <n v="27234"/>
    <s v="5_25-30"/>
    <s v="2_20-30"/>
    <s v="02_20-30"/>
    <x v="3"/>
    <s v="Q2`21"/>
    <n v="9259560"/>
    <n v="122643"/>
    <m/>
    <x v="0"/>
  </r>
  <r>
    <n v="41"/>
    <x v="5"/>
    <x v="323"/>
    <s v="Light (13&quot;-14&quot;)"/>
    <x v="1"/>
    <s v="Intel"/>
    <s v="Ice Lake"/>
    <s v="Int"/>
    <n v="14"/>
    <s v="1920x1080"/>
    <m/>
    <s v="Standard"/>
    <n v="50050"/>
    <s v="10_50-55"/>
    <s v="5_50-60"/>
    <s v="05_50-60"/>
    <x v="3"/>
    <s v="Q2`21"/>
    <n v="2052050"/>
    <n v="27179"/>
    <m/>
    <x v="0"/>
  </r>
  <r>
    <n v="165"/>
    <x v="5"/>
    <x v="324"/>
    <s v="Full Size LE (15&quot;&gt;, Int GPU)"/>
    <x v="1"/>
    <s v="AMD"/>
    <s v="Picasso"/>
    <s v="Int"/>
    <n v="15"/>
    <s v="1920x1080"/>
    <m/>
    <s v="Standard"/>
    <n v="44163"/>
    <s v="8_40-45"/>
    <s v="4_40-50"/>
    <s v="04_40-50"/>
    <x v="3"/>
    <s v="Q2`21"/>
    <n v="7286895"/>
    <n v="96515"/>
    <m/>
    <x v="0"/>
  </r>
  <r>
    <n v="1405"/>
    <x v="5"/>
    <x v="325"/>
    <s v="Full Size LE (15&quot;&gt;, Int GPU)"/>
    <x v="1"/>
    <s v="AMD"/>
    <s v="Picasso"/>
    <s v="Int"/>
    <n v="15"/>
    <s v="1920x1080"/>
    <m/>
    <s v="Standard"/>
    <n v="46604"/>
    <s v="9_45-50"/>
    <s v="4_40-50"/>
    <s v="04_40-50"/>
    <x v="3"/>
    <s v="Q2`21"/>
    <n v="65478620"/>
    <n v="867266"/>
    <m/>
    <x v="0"/>
  </r>
  <r>
    <n v="221"/>
    <x v="5"/>
    <x v="326"/>
    <s v="Full Size LE (15&quot;&gt;, Int GPU)"/>
    <x v="1"/>
    <s v="Intel"/>
    <s v="Ice Lake"/>
    <s v="Int"/>
    <n v="15"/>
    <s v="1920x1080"/>
    <m/>
    <s v="Standard"/>
    <n v="59772"/>
    <s v="11_55-60"/>
    <s v="5_50-60"/>
    <s v="05_50-60"/>
    <x v="3"/>
    <s v="Q2`21"/>
    <n v="13209612"/>
    <n v="174962"/>
    <m/>
    <x v="0"/>
  </r>
  <r>
    <n v="92"/>
    <x v="5"/>
    <x v="327"/>
    <s v="Full Size MS (15&quot;&gt;, Mainstream Ex. GPU)"/>
    <x v="1"/>
    <s v="Intel"/>
    <s v="Ice Lake"/>
    <s v="Int/MX330"/>
    <n v="17"/>
    <s v="1920x1080"/>
    <m/>
    <s v="Standard"/>
    <n v="71078"/>
    <s v="14_70-75"/>
    <s v="7_70-80"/>
    <s v="07_70-80"/>
    <x v="3"/>
    <s v="Q2`21"/>
    <n v="6539176"/>
    <n v="86612"/>
    <m/>
    <x v="0"/>
  </r>
  <r>
    <n v="55"/>
    <x v="5"/>
    <x v="328"/>
    <s v="Full Size LE (15&quot;&gt;, Int GPU)"/>
    <x v="1"/>
    <s v="Intel"/>
    <s v="Whiskey Lake"/>
    <s v="Int"/>
    <n v="17"/>
    <s v="1920x1080"/>
    <m/>
    <s v="Standard"/>
    <n v="68374"/>
    <s v="13_65-70"/>
    <s v="6_60-70"/>
    <s v="06_60-70"/>
    <x v="3"/>
    <s v="Q2`21"/>
    <n v="3760570"/>
    <n v="49809"/>
    <m/>
    <x v="0"/>
  </r>
  <r>
    <n v="1"/>
    <x v="5"/>
    <x v="329"/>
    <s v="Mini (&lt;12&quot;)"/>
    <x v="0"/>
    <s v="Intel"/>
    <s v="Apollo Lake"/>
    <s v="Int"/>
    <n v="11"/>
    <s v="1366x768"/>
    <s v="Touch"/>
    <s v="Budget"/>
    <n v="38200"/>
    <s v="7_35-40"/>
    <s v="3_30-40"/>
    <s v="03_30-40"/>
    <x v="3"/>
    <s v="Q2`21"/>
    <n v="38200"/>
    <n v="506"/>
    <m/>
    <x v="0"/>
  </r>
  <r>
    <n v="168"/>
    <x v="5"/>
    <x v="331"/>
    <s v="Light (13&quot;-14&quot;)"/>
    <x v="0"/>
    <s v="Intel"/>
    <s v="Tiger Lake"/>
    <s v="Int"/>
    <n v="14"/>
    <s v="1920x1080"/>
    <s v="Touch"/>
    <s v="Standard"/>
    <n v="94752"/>
    <s v="18_90-95"/>
    <s v="9_90-100"/>
    <s v="08_80&gt;"/>
    <x v="3"/>
    <s v="Q2`21"/>
    <n v="15918336"/>
    <n v="210839"/>
    <m/>
    <x v="0"/>
  </r>
  <r>
    <n v="2"/>
    <x v="5"/>
    <x v="638"/>
    <s v="Full Size LE (15&quot;&gt;, Int GPU)"/>
    <x v="0"/>
    <s v="Intel"/>
    <s v="Whiskey Lake"/>
    <s v="Int"/>
    <n v="15"/>
    <s v="1920x1080"/>
    <s v="Touch"/>
    <s v="Standard"/>
    <n v="69157"/>
    <s v="13_65-70"/>
    <s v="6_60-70"/>
    <s v="06_60-70"/>
    <x v="3"/>
    <s v="Q2`21"/>
    <n v="138314"/>
    <n v="1832"/>
    <m/>
    <x v="0"/>
  </r>
  <r>
    <n v="21"/>
    <x v="5"/>
    <x v="332"/>
    <s v="Full Size LE (15&quot;&gt;, Int GPU)"/>
    <x v="0"/>
    <s v="Intel"/>
    <s v="Tiger Lake"/>
    <s v="Int"/>
    <n v="15"/>
    <s v="1920x1080"/>
    <s v="Touch"/>
    <s v="Standard"/>
    <n v="90864"/>
    <s v="18_90-95"/>
    <s v="9_90-100"/>
    <s v="08_80&gt;"/>
    <x v="3"/>
    <s v="Q2`21"/>
    <n v="1908144"/>
    <n v="25273"/>
    <m/>
    <x v="0"/>
  </r>
  <r>
    <n v="7"/>
    <x v="5"/>
    <x v="495"/>
    <s v="Full Size GM (15&quot;&gt; Gamer GPU)"/>
    <x v="0"/>
    <s v="Intel"/>
    <s v="Comet Lake-H"/>
    <s v="GTX1650"/>
    <n v="15"/>
    <s v="1920x1080"/>
    <s v="Touch"/>
    <s v="Standard"/>
    <n v="171646"/>
    <s v="34_170-175"/>
    <s v="17_170-180"/>
    <s v="08_80&gt;"/>
    <x v="3"/>
    <s v="Q2`21"/>
    <n v="1201522"/>
    <n v="15914"/>
    <m/>
    <x v="0"/>
  </r>
  <r>
    <n v="10"/>
    <x v="5"/>
    <x v="333"/>
    <s v="Light (13&quot;-14&quot;)"/>
    <x v="0"/>
    <s v="Intel"/>
    <s v="Tiger Lake"/>
    <s v="Int"/>
    <n v="14"/>
    <s v="3840x2160"/>
    <s v="Touch"/>
    <s v="Standard"/>
    <n v="157613"/>
    <s v="31_155-160"/>
    <s v="15_150-160"/>
    <s v="08_80&gt;"/>
    <x v="3"/>
    <s v="Q2`21"/>
    <n v="1576130"/>
    <n v="20876"/>
    <m/>
    <x v="0"/>
  </r>
  <r>
    <n v="2"/>
    <x v="5"/>
    <x v="496"/>
    <s v="Full Size GM (15&quot;&gt; Gamer GPU)"/>
    <x v="0"/>
    <s v="Intel"/>
    <s v="Coffee Lake"/>
    <s v="GTX1650"/>
    <n v="15"/>
    <s v="1920x1080/3840x2160"/>
    <s v="Touch"/>
    <s v="Standard"/>
    <n v="158095"/>
    <s v="31_155-160"/>
    <s v="15_150-160"/>
    <s v="08_80&gt;"/>
    <x v="3"/>
    <s v="Q2`21"/>
    <n v="316190"/>
    <n v="4188"/>
    <m/>
    <x v="0"/>
  </r>
  <r>
    <n v="16"/>
    <x v="5"/>
    <x v="334"/>
    <s v="Full Size GM (15&quot;&gt; Gamer GPU)"/>
    <x v="0"/>
    <s v="Intel"/>
    <s v="Comet Lake-H"/>
    <s v="GTX1650"/>
    <n v="15"/>
    <s v="1920x1080"/>
    <s v="Touch"/>
    <s v="Standard"/>
    <n v="126999"/>
    <s v="25_125-130"/>
    <s v="12_120-130"/>
    <s v="08_80&gt;"/>
    <x v="3"/>
    <s v="Q2`21"/>
    <n v="2031984"/>
    <n v="26914"/>
    <m/>
    <x v="0"/>
  </r>
  <r>
    <n v="7"/>
    <x v="5"/>
    <x v="336"/>
    <s v="Full Size GM (15&quot;&gt; Gamer GPU)"/>
    <x v="0"/>
    <s v="Intel"/>
    <s v="Coffee Lake"/>
    <s v="GTX1650"/>
    <n v="15"/>
    <s v="1920x1080"/>
    <s v="Touch"/>
    <s v="Standard"/>
    <n v="124218"/>
    <s v="24_120-125"/>
    <s v="12_120-130"/>
    <s v="08_80&gt;"/>
    <x v="3"/>
    <s v="Q2`21"/>
    <n v="869526"/>
    <n v="11517"/>
    <m/>
    <x v="0"/>
  </r>
  <r>
    <n v="229"/>
    <x v="5"/>
    <x v="337"/>
    <s v="Light (13&quot;-14&quot;)"/>
    <x v="0"/>
    <s v="AMD"/>
    <s v="Renior"/>
    <s v="Int"/>
    <n v="14"/>
    <s v="1920x1080"/>
    <s v="Touch"/>
    <s v="Standard"/>
    <n v="88266"/>
    <s v="17_85-90"/>
    <s v="8_80-90"/>
    <s v="08_80&gt;"/>
    <x v="3"/>
    <s v="Q2`21"/>
    <n v="20212914"/>
    <n v="267721"/>
    <m/>
    <x v="0"/>
  </r>
  <r>
    <n v="28"/>
    <x v="5"/>
    <x v="338"/>
    <s v="Light (13&quot;-14&quot;)"/>
    <x v="0"/>
    <s v="Intel"/>
    <s v="Ice Lake"/>
    <s v="Int"/>
    <n v="14"/>
    <s v="1920x1080"/>
    <s v="Touch"/>
    <s v="Standard"/>
    <n v="87806"/>
    <s v="17_85-90"/>
    <s v="8_80-90"/>
    <s v="08_80&gt;"/>
    <x v="3"/>
    <s v="Q2`21"/>
    <n v="2458568"/>
    <n v="32564"/>
    <m/>
    <x v="0"/>
  </r>
  <r>
    <n v="21"/>
    <x v="5"/>
    <x v="339"/>
    <s v="Light (13&quot;-14&quot;)"/>
    <x v="0"/>
    <s v="Intel"/>
    <s v="Tiger Lake"/>
    <s v="Int"/>
    <n v="14"/>
    <s v="1920x1080"/>
    <s v="Touch"/>
    <s v="Standard"/>
    <n v="93131"/>
    <s v="18_90-95"/>
    <s v="9_90-100"/>
    <s v="08_80&gt;"/>
    <x v="3"/>
    <s v="Q2`21"/>
    <n v="1955751"/>
    <n v="25904"/>
    <m/>
    <x v="0"/>
  </r>
  <r>
    <n v="33"/>
    <x v="5"/>
    <x v="340"/>
    <s v="Full Size LE (15&quot;&gt;, Int GPU)"/>
    <x v="0"/>
    <s v="Intel"/>
    <s v="Ice Lake"/>
    <s v="Int"/>
    <n v="15"/>
    <s v="1920x1080"/>
    <s v="Touch"/>
    <s v="Standard"/>
    <n v="70057"/>
    <s v="14_70-75"/>
    <s v="7_70-80"/>
    <s v="07_70-80"/>
    <x v="3"/>
    <s v="Q2`21"/>
    <n v="2311881"/>
    <n v="30621"/>
    <m/>
    <x v="0"/>
  </r>
  <r>
    <n v="268"/>
    <x v="5"/>
    <x v="498"/>
    <s v="Full Size GM (15&quot;&gt; Gamer GPU)"/>
    <x v="0"/>
    <s v="Intel"/>
    <s v="Comet Lake-H"/>
    <s v="GTX1650"/>
    <n v="15"/>
    <s v="1920x1080"/>
    <s v="Touch"/>
    <s v="Standard"/>
    <n v="124990"/>
    <s v="24_120-125"/>
    <s v="12_120-130"/>
    <s v="08_80&gt;"/>
    <x v="3"/>
    <s v="Q2`21"/>
    <n v="33497320"/>
    <n v="443673"/>
    <m/>
    <x v="0"/>
  </r>
  <r>
    <n v="131"/>
    <x v="5"/>
    <x v="499"/>
    <s v="Full Size LE (15&quot;&gt;, Int GPU)"/>
    <x v="0"/>
    <s v="Intel"/>
    <s v="Tiger Lake"/>
    <s v="Int"/>
    <n v="15"/>
    <s v="1920x1080"/>
    <s v="Touch"/>
    <s v="Standard"/>
    <n v="84193"/>
    <s v="16_80-85"/>
    <s v="8_80-90"/>
    <s v="08_80&gt;"/>
    <x v="3"/>
    <s v="Q2`21"/>
    <n v="11029283"/>
    <n v="146083"/>
    <m/>
    <x v="0"/>
  </r>
  <r>
    <n v="19"/>
    <x v="6"/>
    <x v="342"/>
    <s v="Full Size GM (15&quot;&gt; Gamer GPU)"/>
    <x v="0"/>
    <s v="AMD"/>
    <s v="Renior"/>
    <s v="RX 5600M"/>
    <n v="15"/>
    <s v="1920x1080"/>
    <m/>
    <s v="Standard"/>
    <n v="112301"/>
    <s v="22_110-115"/>
    <s v="11_110-120"/>
    <s v="08_80&gt;"/>
    <x v="3"/>
    <s v="Q2`21"/>
    <n v="2133719"/>
    <n v="28261"/>
    <m/>
    <x v="0"/>
  </r>
  <r>
    <n v="51"/>
    <x v="6"/>
    <x v="343"/>
    <s v="Full Size GM (15&quot;&gt; Gamer GPU)"/>
    <x v="0"/>
    <s v="AMD"/>
    <s v="Renior"/>
    <s v="RX 5500"/>
    <n v="15"/>
    <s v="3840x2160"/>
    <m/>
    <s v="Standard"/>
    <n v="80865"/>
    <s v="16_80-85"/>
    <s v="8_80-90"/>
    <s v="08_80&gt;"/>
    <x v="3"/>
    <s v="Q2`21"/>
    <n v="4124115"/>
    <n v="54624"/>
    <m/>
    <x v="0"/>
  </r>
  <r>
    <n v="8"/>
    <x v="6"/>
    <x v="344"/>
    <s v="Full Size GM (15&quot;&gt; Gamer GPU)"/>
    <x v="0"/>
    <s v="Intel"/>
    <s v="Comet Lake-H"/>
    <s v="RTX2070/RTX2080"/>
    <n v="15"/>
    <s v="1920x1080"/>
    <m/>
    <s v="Standard"/>
    <n v="194229"/>
    <s v="38_190-195"/>
    <s v="19_190-200"/>
    <s v="08_80&gt;"/>
    <x v="3"/>
    <s v="Q2`21"/>
    <n v="1553832"/>
    <n v="20581"/>
    <m/>
    <x v="0"/>
  </r>
  <r>
    <n v="7"/>
    <x v="6"/>
    <x v="639"/>
    <s v="Full Size GM (15&quot;&gt; Gamer GPU)"/>
    <x v="0"/>
    <s v="Intel"/>
    <s v="Comet Lake-H"/>
    <s v="RTX2070/RTX2080"/>
    <n v="15"/>
    <s v="1920x1080"/>
    <s v="Touch"/>
    <s v="Standard"/>
    <n v="168300"/>
    <s v="33_165-170"/>
    <s v="16_160-170"/>
    <s v="08_80&gt;"/>
    <x v="3"/>
    <s v="Q2`21"/>
    <n v="1178100"/>
    <n v="15604"/>
    <m/>
    <x v="0"/>
  </r>
  <r>
    <n v="42"/>
    <x v="6"/>
    <x v="500"/>
    <s v="Full Size GM (15&quot;&gt; Gamer GPU)"/>
    <x v="0"/>
    <s v="Intel"/>
    <s v="Comet Lake-H"/>
    <s v="RTX3060/RTX3070/RTX3080"/>
    <n v="15"/>
    <s v="1920x1080/3840x2160"/>
    <m/>
    <s v="Standard"/>
    <n v="236321"/>
    <s v="47_235-240"/>
    <s v="23_230-240"/>
    <s v="08_80&gt;"/>
    <x v="3"/>
    <s v="Q2`21"/>
    <n v="9925482"/>
    <n v="131463"/>
    <m/>
    <x v="0"/>
  </r>
  <r>
    <n v="15"/>
    <x v="6"/>
    <x v="640"/>
    <s v="Full Size GM (15&quot;&gt; Gamer GPU)"/>
    <x v="0"/>
    <s v="Intel"/>
    <s v="Comet Lake-H"/>
    <s v="RTX3060/RTX3070/RTX3080"/>
    <n v="15"/>
    <s v="1920x1080"/>
    <s v="Touch"/>
    <s v="Standard"/>
    <n v="184300"/>
    <s v="36_180-185"/>
    <s v="18_180-190"/>
    <s v="08_80&gt;"/>
    <x v="3"/>
    <s v="Q2`21"/>
    <n v="2764500"/>
    <n v="36616"/>
    <m/>
    <x v="0"/>
  </r>
  <r>
    <n v="6"/>
    <x v="6"/>
    <x v="345"/>
    <s v="Full Size GM (15&quot;&gt; Gamer GPU)"/>
    <x v="0"/>
    <s v="Intel"/>
    <s v="Comet Lake-H"/>
    <s v="GTX1660/RTX2060"/>
    <n v="15"/>
    <s v="1920x1080"/>
    <m/>
    <s v="Standard"/>
    <n v="119020"/>
    <s v="23_115-120"/>
    <s v="11_110-120"/>
    <s v="08_80&gt;"/>
    <x v="3"/>
    <s v="Q2`21"/>
    <n v="714120"/>
    <n v="9459"/>
    <m/>
    <x v="0"/>
  </r>
  <r>
    <n v="8"/>
    <x v="6"/>
    <x v="346"/>
    <s v="Full Size GM (15&quot;&gt; Gamer GPU)"/>
    <x v="0"/>
    <s v="Intel"/>
    <s v="Comet Lake-H"/>
    <s v="RTX2070/RTX2080"/>
    <n v="17"/>
    <s v="1920x1080/3840x2160"/>
    <m/>
    <s v="Standard"/>
    <n v="270001"/>
    <s v="54_270-275"/>
    <s v="27_270-280"/>
    <s v="08_80&gt;"/>
    <x v="3"/>
    <s v="Q2`21"/>
    <n v="2160008"/>
    <n v="28609"/>
    <m/>
    <x v="0"/>
  </r>
  <r>
    <n v="4"/>
    <x v="6"/>
    <x v="347"/>
    <s v="Full Size GM (15&quot;&gt; Gamer GPU)"/>
    <x v="0"/>
    <s v="Intel"/>
    <s v="Comet Lake-H"/>
    <s v="GTX1660/RTX2060/RTX2070"/>
    <n v="17"/>
    <s v="1920x1080/3840x2160"/>
    <m/>
    <s v="Standard"/>
    <n v="134990"/>
    <s v="26_130-135"/>
    <s v="13_130-140"/>
    <s v="08_80&gt;"/>
    <x v="3"/>
    <s v="Q2`21"/>
    <n v="539960"/>
    <n v="7152"/>
    <m/>
    <x v="0"/>
  </r>
  <r>
    <n v="87"/>
    <x v="6"/>
    <x v="348"/>
    <s v="Light (13&quot;-14&quot;)"/>
    <x v="0"/>
    <s v="Intel"/>
    <s v="Comet Lake"/>
    <s v="Int"/>
    <n v="14"/>
    <s v="1920x1080"/>
    <m/>
    <s v="Standard"/>
    <n v="63693"/>
    <s v="12_60-65"/>
    <s v="6_60-70"/>
    <s v="06_60-70"/>
    <x v="3"/>
    <s v="Q2`21"/>
    <n v="5541291"/>
    <n v="73395"/>
    <m/>
    <x v="0"/>
  </r>
  <r>
    <n v="49"/>
    <x v="6"/>
    <x v="349"/>
    <s v="Light (13&quot;-14&quot;)"/>
    <x v="0"/>
    <s v="Intel"/>
    <s v="Tiger Lake"/>
    <s v="Int"/>
    <n v="14"/>
    <s v="1920x1080"/>
    <m/>
    <s v="Standard"/>
    <n v="71986"/>
    <s v="14_70-75"/>
    <s v="7_70-80"/>
    <s v="07_70-80"/>
    <x v="3"/>
    <s v="Q2`21"/>
    <n v="3527314"/>
    <n v="46719"/>
    <m/>
    <x v="0"/>
  </r>
  <r>
    <n v="21"/>
    <x v="6"/>
    <x v="641"/>
    <s v="Light (13&quot;-14&quot;)"/>
    <x v="0"/>
    <s v="Intel"/>
    <s v="Tiger Lake"/>
    <s v="MX450"/>
    <n v="14"/>
    <s v="1920x1080"/>
    <m/>
    <s v="Standard"/>
    <n v="81103"/>
    <s v="16_80-85"/>
    <s v="8_80-90"/>
    <s v="08_80&gt;"/>
    <x v="3"/>
    <s v="Q2`21"/>
    <n v="1703163"/>
    <n v="22558"/>
    <m/>
    <x v="0"/>
  </r>
  <r>
    <n v="9"/>
    <x v="6"/>
    <x v="350"/>
    <s v="Light (13&quot;-14&quot;)"/>
    <x v="0"/>
    <s v="AMD"/>
    <s v="Renior"/>
    <s v="Int"/>
    <n v="14"/>
    <s v="1920x1080"/>
    <m/>
    <s v="Standard"/>
    <n v="56245"/>
    <s v="11_55-60"/>
    <s v="5_50-60"/>
    <s v="05_50-60"/>
    <x v="3"/>
    <s v="Q2`21"/>
    <n v="506205"/>
    <n v="6705"/>
    <m/>
    <x v="0"/>
  </r>
  <r>
    <n v="2"/>
    <x v="6"/>
    <x v="642"/>
    <s v="Full Size MS (15&quot;&gt;, Mainstream Ex. GPU)"/>
    <x v="0"/>
    <s v="Intel"/>
    <s v="Comet Lake"/>
    <s v="MX250"/>
    <n v="15"/>
    <s v="1920x1080"/>
    <m/>
    <s v="Standard"/>
    <n v="77407"/>
    <s v="15_75-80"/>
    <s v="7_70-80"/>
    <s v="07_70-80"/>
    <x v="3"/>
    <s v="Q2`21"/>
    <n v="154814"/>
    <n v="2051"/>
    <m/>
    <x v="0"/>
  </r>
  <r>
    <n v="240"/>
    <x v="6"/>
    <x v="502"/>
    <s v="Full Size LE (15&quot;&gt;, Int GPU)"/>
    <x v="0"/>
    <s v="Intel"/>
    <s v="Tiger Lake"/>
    <s v="Int"/>
    <n v="15"/>
    <s v="1920x1080"/>
    <m/>
    <s v="Standard"/>
    <n v="69990"/>
    <s v="13_65-70"/>
    <s v="6_60-70"/>
    <s v="06_60-70"/>
    <x v="3"/>
    <s v="Q2`21"/>
    <n v="16797600"/>
    <n v="222485"/>
    <m/>
    <x v="0"/>
  </r>
  <r>
    <n v="2"/>
    <x v="6"/>
    <x v="351"/>
    <s v="Full Size MS (15&quot;&gt;, Mainstream Ex. GPU)"/>
    <x v="0"/>
    <s v="Intel"/>
    <s v="Tiger Lake"/>
    <s v="MX450"/>
    <n v="15"/>
    <s v="1920x1080"/>
    <m/>
    <s v="Standard"/>
    <n v="140828"/>
    <s v="28_140-145"/>
    <s v="14_140-150"/>
    <s v="08_80&gt;"/>
    <x v="3"/>
    <s v="Q2`21"/>
    <n v="281656"/>
    <n v="3731"/>
    <m/>
    <x v="0"/>
  </r>
  <r>
    <n v="2"/>
    <x v="6"/>
    <x v="352"/>
    <s v="Full Size GM (15&quot;&gt; Gamer GPU)"/>
    <x v="0"/>
    <s v="Intel"/>
    <s v="Comet Lake-H"/>
    <s v="RTX2070/RTX2080"/>
    <n v="15"/>
    <s v="1920x1080"/>
    <m/>
    <s v="Standard"/>
    <n v="166603"/>
    <s v="33_165-170"/>
    <s v="16_160-170"/>
    <s v="08_80&gt;"/>
    <x v="3"/>
    <s v="Q2`21"/>
    <n v="333206"/>
    <n v="4413"/>
    <m/>
    <x v="0"/>
  </r>
  <r>
    <n v="31"/>
    <x v="6"/>
    <x v="504"/>
    <s v="Full Size GM (15&quot;&gt; Gamer GPU)"/>
    <x v="0"/>
    <s v="Intel"/>
    <s v="Comet Lake-H"/>
    <s v="RTX3070/RTX3080"/>
    <n v="15"/>
    <s v="1920x1080"/>
    <m/>
    <s v="Standard"/>
    <n v="250495"/>
    <s v="50_250-255"/>
    <s v="25_250-260"/>
    <s v="08_80&gt;"/>
    <x v="3"/>
    <s v="Q2`21"/>
    <n v="7765345"/>
    <n v="102852"/>
    <m/>
    <x v="0"/>
  </r>
  <r>
    <n v="36"/>
    <x v="6"/>
    <x v="505"/>
    <s v="Full Size GM (15&quot;&gt; Gamer GPU)"/>
    <x v="0"/>
    <s v="Intel"/>
    <s v="Comet Lake-H"/>
    <s v="RTX3080"/>
    <n v="17"/>
    <s v="1920x1080"/>
    <m/>
    <s v="Standard"/>
    <n v="284990"/>
    <s v="56_280-285"/>
    <s v="28_280-290"/>
    <s v="08_80&gt;"/>
    <x v="3"/>
    <s v="Q2`21"/>
    <n v="10259640"/>
    <n v="135889"/>
    <m/>
    <x v="0"/>
  </r>
  <r>
    <n v="1339"/>
    <x v="6"/>
    <x v="354"/>
    <s v="Full Size GM (15&quot;&gt; Gamer GPU)"/>
    <x v="0"/>
    <s v="Intel"/>
    <s v="Coffee Lake"/>
    <s v="GTX1050/GTX1050 Ti"/>
    <n v="15"/>
    <s v="1920x1080"/>
    <m/>
    <s v="Standard"/>
    <n v="68837"/>
    <s v="13_65-70"/>
    <s v="6_60-70"/>
    <s v="06_60-70"/>
    <x v="3"/>
    <s v="Q2`21"/>
    <n v="92172743"/>
    <n v="1220831"/>
    <m/>
    <x v="0"/>
  </r>
  <r>
    <n v="620"/>
    <x v="6"/>
    <x v="355"/>
    <s v="Full Size GM (15&quot;&gt; Gamer GPU)"/>
    <x v="0"/>
    <s v="Intel"/>
    <s v="Coffee Lake"/>
    <s v="RTX2060"/>
    <n v="15"/>
    <s v="1920x1080"/>
    <m/>
    <s v="Standard"/>
    <n v="82780"/>
    <s v="16_80-85"/>
    <s v="8_80-90"/>
    <s v="08_80&gt;"/>
    <x v="3"/>
    <s v="Q2`21"/>
    <n v="51323600"/>
    <n v="679783"/>
    <m/>
    <x v="0"/>
  </r>
  <r>
    <n v="591"/>
    <x v="6"/>
    <x v="506"/>
    <s v="Full Size GM (15&quot;&gt; Gamer GPU)"/>
    <x v="0"/>
    <s v="Intel"/>
    <s v="Comet Lake-H"/>
    <s v="RTX3060"/>
    <n v="15"/>
    <s v="1920x1080"/>
    <m/>
    <s v="Standard"/>
    <n v="102993"/>
    <s v="20_100-105"/>
    <s v="10_100-110"/>
    <s v="08_80&gt;"/>
    <x v="3"/>
    <s v="Q2`21"/>
    <n v="60868863"/>
    <n v="806210"/>
    <m/>
    <x v="0"/>
  </r>
  <r>
    <n v="1046"/>
    <x v="6"/>
    <x v="356"/>
    <s v="Full Size GM (15&quot;&gt; Gamer GPU)"/>
    <x v="0"/>
    <s v="Intel"/>
    <s v="Coffee Lake"/>
    <s v="GTX1050"/>
    <n v="17"/>
    <s v="1920x1080"/>
    <m/>
    <s v="Standard"/>
    <n v="82472"/>
    <s v="16_80-85"/>
    <s v="8_80-90"/>
    <s v="08_80&gt;"/>
    <x v="3"/>
    <s v="Q2`21"/>
    <n v="86265712"/>
    <n v="1142592"/>
    <m/>
    <x v="0"/>
  </r>
  <r>
    <n v="150"/>
    <x v="6"/>
    <x v="507"/>
    <s v="Full Size GM (15&quot;&gt; Gamer GPU)"/>
    <x v="0"/>
    <s v="Intel"/>
    <s v="Comet Lake-H"/>
    <s v="RTX3060"/>
    <n v="17"/>
    <s v="1920x1080"/>
    <m/>
    <s v="Standard"/>
    <n v="131326"/>
    <s v="26_130-135"/>
    <s v="13_130-140"/>
    <s v="08_80&gt;"/>
    <x v="3"/>
    <s v="Q2`21"/>
    <n v="19698900"/>
    <n v="260913"/>
    <m/>
    <x v="0"/>
  </r>
  <r>
    <n v="198"/>
    <x v="6"/>
    <x v="357"/>
    <s v="Full Size GM (15&quot;&gt; Gamer GPU)"/>
    <x v="0"/>
    <s v="Intel"/>
    <s v="Comet Lake-H"/>
    <s v="GTX1650/GTX1660"/>
    <n v="15"/>
    <s v="1920x1080"/>
    <m/>
    <s v="Standard"/>
    <n v="86457"/>
    <s v="17_85-90"/>
    <s v="8_80-90"/>
    <s v="08_80&gt;"/>
    <x v="3"/>
    <s v="Q2`21"/>
    <n v="17118486"/>
    <n v="226735"/>
    <m/>
    <x v="0"/>
  </r>
  <r>
    <n v="43"/>
    <x v="6"/>
    <x v="358"/>
    <s v="Full Size GM (15&quot;&gt; Gamer GPU)"/>
    <x v="0"/>
    <s v="Intel"/>
    <s v="Coffee Lake"/>
    <s v="GTX1650/GTX1660/RTX2060"/>
    <n v="17"/>
    <s v="1920x1080"/>
    <m/>
    <s v="Standard"/>
    <n v="92918"/>
    <s v="18_90-95"/>
    <s v="9_90-100"/>
    <s v="08_80&gt;"/>
    <x v="3"/>
    <s v="Q2`21"/>
    <n v="3995474"/>
    <n v="52920"/>
    <m/>
    <x v="0"/>
  </r>
  <r>
    <n v="248"/>
    <x v="6"/>
    <x v="359"/>
    <s v="Full Size GM (15&quot;&gt; Gamer GPU)"/>
    <x v="0"/>
    <s v="Intel"/>
    <s v="Comet Lake"/>
    <s v="GTX1650/GTX1660"/>
    <n v="17"/>
    <s v="1920x1080"/>
    <m/>
    <s v="Standard"/>
    <n v="95214"/>
    <s v="19_95-100"/>
    <s v="9_90-100"/>
    <s v="08_80&gt;"/>
    <x v="3"/>
    <s v="Q2`21"/>
    <n v="23613072"/>
    <n v="312756"/>
    <m/>
    <x v="0"/>
  </r>
  <r>
    <n v="37"/>
    <x v="6"/>
    <x v="360"/>
    <s v="Full Size GM (15&quot;&gt; Gamer GPU)"/>
    <x v="0"/>
    <s v="Intel"/>
    <s v="Comet Lake-H"/>
    <s v="RTX2070"/>
    <n v="15"/>
    <s v="1920x1080"/>
    <m/>
    <s v="Standard"/>
    <n v="143741"/>
    <s v="28_140-145"/>
    <s v="14_140-150"/>
    <s v="08_80&gt;"/>
    <x v="3"/>
    <s v="Q2`21"/>
    <n v="5318417"/>
    <n v="70443"/>
    <m/>
    <x v="0"/>
  </r>
  <r>
    <n v="892"/>
    <x v="6"/>
    <x v="508"/>
    <s v="Full Size GM (15&quot;&gt; Gamer GPU)"/>
    <x v="0"/>
    <s v="Intel"/>
    <s v="Comet Lake-H"/>
    <s v="RTX3070"/>
    <n v="15"/>
    <s v="1920x1080"/>
    <m/>
    <s v="Standard"/>
    <n v="159990"/>
    <s v="31_155-160"/>
    <s v="15_150-160"/>
    <s v="08_80&gt;"/>
    <x v="3"/>
    <s v="Q2`21"/>
    <n v="142711080"/>
    <n v="1890213"/>
    <m/>
    <x v="0"/>
  </r>
  <r>
    <n v="2"/>
    <x v="6"/>
    <x v="643"/>
    <s v="Full Size GM (15&quot;&gt; Gamer GPU)"/>
    <x v="0"/>
    <s v="Intel"/>
    <s v="Coffee Lake"/>
    <s v="GTX1660"/>
    <n v="17"/>
    <s v="1920x1080"/>
    <m/>
    <s v="Standard"/>
    <n v="125990"/>
    <s v="25_125-130"/>
    <s v="12_120-130"/>
    <s v="08_80&gt;"/>
    <x v="3"/>
    <s v="Q2`21"/>
    <n v="251980"/>
    <n v="3337"/>
    <m/>
    <x v="0"/>
  </r>
  <r>
    <n v="36"/>
    <x v="6"/>
    <x v="361"/>
    <s v="Full Size GM (15&quot;&gt; Gamer GPU)"/>
    <x v="0"/>
    <s v="Intel"/>
    <s v="Comet Lake-H"/>
    <s v="RTX2070"/>
    <n v="17"/>
    <s v="1920x1080"/>
    <m/>
    <s v="Standard"/>
    <n v="150990"/>
    <s v="30_150-155"/>
    <s v="15_150-160"/>
    <s v="08_80&gt;"/>
    <x v="3"/>
    <s v="Q2`21"/>
    <n v="5435640"/>
    <n v="71995"/>
    <m/>
    <x v="0"/>
  </r>
  <r>
    <n v="150"/>
    <x v="6"/>
    <x v="509"/>
    <s v="Full Size GM (15&quot;&gt; Gamer GPU)"/>
    <x v="0"/>
    <s v="Intel"/>
    <s v="Comet Lake-H"/>
    <s v="RTX3060/RTX3070"/>
    <n v="17"/>
    <s v="1920x1080"/>
    <m/>
    <s v="Standard"/>
    <n v="168730"/>
    <s v="33_165-170"/>
    <s v="16_160-170"/>
    <s v="08_80&gt;"/>
    <x v="3"/>
    <s v="Q2`21"/>
    <n v="25309500"/>
    <n v="335225"/>
    <m/>
    <x v="0"/>
  </r>
  <r>
    <n v="5"/>
    <x v="6"/>
    <x v="362"/>
    <s v="Full Size GM (15&quot;&gt; Gamer GPU)"/>
    <x v="0"/>
    <s v="Intel"/>
    <s v="Comet Lake-H"/>
    <s v="RTX2070"/>
    <n v="15"/>
    <s v="1920x1080"/>
    <m/>
    <s v="Standard"/>
    <n v="212120"/>
    <s v="42_210-215"/>
    <s v="21_210-220"/>
    <s v="08_80&gt;"/>
    <x v="3"/>
    <s v="Q2`21"/>
    <n v="1060600"/>
    <n v="14048"/>
    <m/>
    <x v="0"/>
  </r>
  <r>
    <n v="58"/>
    <x v="6"/>
    <x v="510"/>
    <s v="Full Size GM (15&quot;&gt; Gamer GPU)"/>
    <x v="0"/>
    <s v="Intel"/>
    <s v="Comet Lake-H"/>
    <s v="RTX3060"/>
    <n v="15"/>
    <s v="1920x1080"/>
    <m/>
    <s v="Standard"/>
    <n v="267051"/>
    <s v="53_265-270"/>
    <s v="26_260-270"/>
    <s v="08_80&gt;"/>
    <x v="3"/>
    <s v="Q2`21"/>
    <n v="15488958"/>
    <n v="205152"/>
    <m/>
    <x v="0"/>
  </r>
  <r>
    <n v="6"/>
    <x v="6"/>
    <x v="363"/>
    <s v="Full Size GM (15&quot;&gt; Gamer GPU)"/>
    <x v="0"/>
    <s v="Intel"/>
    <s v="Comet Lake-H"/>
    <s v="RTX2070/RTX2080"/>
    <n v="17"/>
    <s v="1920x1080"/>
    <m/>
    <s v="Standard"/>
    <n v="173025"/>
    <s v="34_170-175"/>
    <s v="17_170-180"/>
    <s v="08_80&gt;"/>
    <x v="3"/>
    <s v="Q2`21"/>
    <n v="1038150"/>
    <n v="13750"/>
    <m/>
    <x v="0"/>
  </r>
  <r>
    <n v="1"/>
    <x v="6"/>
    <x v="511"/>
    <s v="Full Size GM (15&quot;&gt; Gamer GPU)"/>
    <x v="0"/>
    <s v="Intel"/>
    <s v="Comet Lake-H"/>
    <s v="RTX2070/RTX2080"/>
    <n v="17"/>
    <s v="1920x1080/3840x2160"/>
    <m/>
    <s v="Standard"/>
    <n v="326990"/>
    <s v="65_325-330"/>
    <s v="32_320-330"/>
    <s v="08_80&gt;"/>
    <x v="3"/>
    <s v="Q2`21"/>
    <n v="326990"/>
    <n v="4331"/>
    <m/>
    <x v="0"/>
  </r>
  <r>
    <n v="12"/>
    <x v="6"/>
    <x v="577"/>
    <s v="Prof. Workstation (Prof. GPU)"/>
    <x v="0"/>
    <s v="Intel"/>
    <s v="Comet Lake-H"/>
    <s v="Quadro P620/T1000"/>
    <n v="15"/>
    <s v="1920x1080"/>
    <m/>
    <s v="Standard"/>
    <n v="144966"/>
    <s v="28_140-145"/>
    <s v="14_140-150"/>
    <s v="08_80&gt;"/>
    <x v="3"/>
    <s v="Q2`21"/>
    <n v="1739592"/>
    <n v="23041"/>
    <m/>
    <x v="0"/>
  </r>
  <r>
    <n v="2"/>
    <x v="6"/>
    <x v="578"/>
    <s v="Prof. Workstation (Prof. GPU)"/>
    <x v="1"/>
    <s v="Intel"/>
    <s v="Comet Lake-H"/>
    <s v="RTX3000/RTX5000"/>
    <n v="15"/>
    <s v="1920x1080/3840x2160 "/>
    <m/>
    <s v="Standard"/>
    <n v="259116"/>
    <s v="51_255-260"/>
    <s v="25_250-260"/>
    <s v="08_80&gt;"/>
    <x v="3"/>
    <s v="Q2`21"/>
    <n v="518232"/>
    <n v="6864"/>
    <m/>
    <x v="0"/>
  </r>
  <r>
    <n v="7"/>
    <x v="6"/>
    <x v="365"/>
    <s v="Light (13&quot;-14&quot;)"/>
    <x v="0"/>
    <s v="Intel"/>
    <s v="Comet Lake"/>
    <s v="MX330"/>
    <n v="14"/>
    <s v="1920x1080"/>
    <m/>
    <s v="Standard"/>
    <n v="90937"/>
    <s v="18_90-95"/>
    <s v="9_90-100"/>
    <s v="08_80&gt;"/>
    <x v="3"/>
    <s v="Q2`21"/>
    <n v="636559"/>
    <n v="8431"/>
    <m/>
    <x v="0"/>
  </r>
  <r>
    <n v="32"/>
    <x v="6"/>
    <x v="366"/>
    <s v="Light (13&quot;-14&quot;)"/>
    <x v="0"/>
    <s v="Intel"/>
    <s v="Comet Lake"/>
    <s v="GTX1650"/>
    <n v="14"/>
    <s v="1920x1080"/>
    <m/>
    <s v="Standard"/>
    <n v="103974"/>
    <s v="20_100-105"/>
    <s v="10_100-110"/>
    <s v="08_80&gt;"/>
    <x v="3"/>
    <s v="Q2`21"/>
    <n v="3327168"/>
    <n v="44068"/>
    <m/>
    <x v="0"/>
  </r>
  <r>
    <n v="12"/>
    <x v="6"/>
    <x v="367"/>
    <s v="Light (13&quot;-14&quot;)"/>
    <x v="0"/>
    <s v="Intel"/>
    <s v="Tiger Lake"/>
    <s v="GTX1650"/>
    <n v="14"/>
    <s v="1920x1080"/>
    <m/>
    <s v="Standard"/>
    <n v="121713"/>
    <s v="24_120-125"/>
    <s v="12_120-130"/>
    <s v="08_80&gt;"/>
    <x v="3"/>
    <s v="Q2`21"/>
    <n v="1460556"/>
    <n v="19345"/>
    <m/>
    <x v="0"/>
  </r>
  <r>
    <n v="59"/>
    <x v="6"/>
    <x v="644"/>
    <s v="Light (13&quot;-14&quot;)"/>
    <x v="0"/>
    <s v="Intel"/>
    <s v="Tiger Lake"/>
    <s v="Int"/>
    <n v="14"/>
    <s v="1920x1080"/>
    <m/>
    <s v="Standard"/>
    <n v="114990"/>
    <s v="22_110-115"/>
    <s v="11_110-120"/>
    <s v="08_80&gt;"/>
    <x v="3"/>
    <s v="Q2`21"/>
    <n v="6784410"/>
    <n v="89860"/>
    <m/>
    <x v="0"/>
  </r>
  <r>
    <n v="13"/>
    <x v="6"/>
    <x v="368"/>
    <s v="Full Size GM (15&quot;&gt; Gamer GPU)"/>
    <x v="0"/>
    <s v="Intel"/>
    <s v="Comet Lake"/>
    <s v="GTX1650"/>
    <n v="15"/>
    <s v="1920x1080"/>
    <m/>
    <s v="Standard"/>
    <n v="95383"/>
    <s v="19_95-100"/>
    <s v="9_90-100"/>
    <s v="08_80&gt;"/>
    <x v="3"/>
    <s v="Q2`21"/>
    <n v="1239979"/>
    <n v="16424"/>
    <m/>
    <x v="0"/>
  </r>
  <r>
    <n v="56"/>
    <x v="6"/>
    <x v="369"/>
    <s v="Full Size GM (15&quot;&gt; Gamer GPU)"/>
    <x v="0"/>
    <s v="Intel"/>
    <s v="Tiger Lake"/>
    <s v="GTX1650"/>
    <n v="15"/>
    <s v="1920x1080"/>
    <m/>
    <s v="Standard"/>
    <n v="129598"/>
    <s v="25_125-130"/>
    <s v="12_120-130"/>
    <s v="08_80&gt;"/>
    <x v="3"/>
    <s v="Q2`21"/>
    <n v="7257488"/>
    <n v="96126"/>
    <m/>
    <x v="0"/>
  </r>
  <r>
    <n v="622"/>
    <x v="6"/>
    <x v="370"/>
    <s v="Full Size GM (15&quot;&gt; Gamer GPU)"/>
    <x v="0"/>
    <s v="Intel"/>
    <s v="Tiger Lake"/>
    <s v="RTX2060"/>
    <n v="15"/>
    <s v="1920x1080"/>
    <m/>
    <s v="Standard"/>
    <n v="111937"/>
    <s v="22_110-115"/>
    <s v="11_110-120"/>
    <s v="08_80&gt;"/>
    <x v="3"/>
    <s v="Q2`21"/>
    <n v="69624814"/>
    <n v="922183"/>
    <m/>
    <x v="0"/>
  </r>
  <r>
    <n v="4"/>
    <x v="6"/>
    <x v="645"/>
    <s v="Light (13&quot;-14&quot;)"/>
    <x v="0"/>
    <s v="Intel"/>
    <s v="Tiger Lake"/>
    <s v="Int"/>
    <n v="14"/>
    <s v="1920x1080"/>
    <s v="Touch"/>
    <s v="Standard"/>
    <n v="91200"/>
    <s v="18_90-95"/>
    <s v="9_90-100"/>
    <s v="08_80&gt;"/>
    <x v="3"/>
    <s v="Q2`21"/>
    <n v="364800"/>
    <n v="4832"/>
    <m/>
    <x v="0"/>
  </r>
  <r>
    <n v="13"/>
    <x v="6"/>
    <x v="646"/>
    <s v="Full Size GM (15&quot;&gt; Gamer GPU)"/>
    <x v="0"/>
    <s v="Intel"/>
    <s v="Tiger Lake"/>
    <s v="Int"/>
    <n v="15"/>
    <s v="1920x1080"/>
    <s v="Touch"/>
    <s v="Standard"/>
    <n v="88870"/>
    <s v="17_85-90"/>
    <s v="8_80-90"/>
    <s v="08_80&gt;"/>
    <x v="3"/>
    <s v="Q2`21"/>
    <n v="1155310"/>
    <n v="15302"/>
    <m/>
    <x v="0"/>
  </r>
  <r>
    <n v="19"/>
    <x v="6"/>
    <x v="371"/>
    <s v="Light (13&quot;-14&quot;)"/>
    <x v="0"/>
    <s v="Intel"/>
    <s v="Tiger Lake"/>
    <s v="GTX1650"/>
    <n v="14"/>
    <s v="1920x1080"/>
    <s v="Touch"/>
    <s v="Standard"/>
    <n v="131688"/>
    <s v="26_130-135"/>
    <s v="13_130-140"/>
    <s v="08_80&gt;"/>
    <x v="3"/>
    <s v="Q2`21"/>
    <n v="2502072"/>
    <n v="33140"/>
    <m/>
    <x v="0"/>
  </r>
  <r>
    <n v="8"/>
    <x v="6"/>
    <x v="372"/>
    <s v="Full Size GM (15&quot;&gt; Gamer GPU)"/>
    <x v="0"/>
    <s v="Intel"/>
    <s v="Tiger Lake"/>
    <s v="GTX1650"/>
    <n v="15"/>
    <s v="1920x1080"/>
    <s v="Touch"/>
    <s v="Standard"/>
    <n v="132325"/>
    <s v="26_130-135"/>
    <s v="13_130-140"/>
    <s v="08_80&gt;"/>
    <x v="3"/>
    <s v="Q2`21"/>
    <n v="1058600"/>
    <n v="14021"/>
    <m/>
    <x v="0"/>
  </r>
  <r>
    <n v="61"/>
    <x v="7"/>
    <x v="373"/>
    <s v="Light (13&quot;-14&quot;)"/>
    <x v="0"/>
    <s v="AMD"/>
    <s v="Picasso"/>
    <s v="Int"/>
    <n v="13"/>
    <s v="2160x1440"/>
    <m/>
    <s v="Standard"/>
    <n v="65390"/>
    <s v="13_65-70"/>
    <s v="6_60-70"/>
    <s v="06_60-70"/>
    <x v="3"/>
    <s v="Q2`21"/>
    <n v="3988790"/>
    <n v="52832"/>
    <m/>
    <x v="0"/>
  </r>
  <r>
    <n v="22"/>
    <x v="7"/>
    <x v="374"/>
    <s v="Light (13&quot;-14&quot;)"/>
    <x v="0"/>
    <s v="AMD"/>
    <s v="Renior"/>
    <s v="Int"/>
    <n v="14"/>
    <s v="1920x1080"/>
    <m/>
    <s v="Standard"/>
    <n v="59990"/>
    <s v="11_55-60"/>
    <s v="5_50-60"/>
    <s v="05_50-60"/>
    <x v="3"/>
    <s v="Q2`21"/>
    <n v="1319780"/>
    <n v="17481"/>
    <m/>
    <x v="0"/>
  </r>
  <r>
    <n v="240"/>
    <x v="7"/>
    <x v="377"/>
    <s v="Full Size LE (15&quot;&gt;, Int GPU)"/>
    <x v="0"/>
    <s v="AMD"/>
    <s v="Picasso"/>
    <s v="Int"/>
    <n v="15"/>
    <s v="1920x1080"/>
    <m/>
    <s v="Standard"/>
    <n v="55658"/>
    <s v="11_55-60"/>
    <s v="5_50-60"/>
    <s v="05_50-60"/>
    <x v="3"/>
    <s v="Q2`21"/>
    <n v="13357920"/>
    <n v="176926"/>
    <m/>
    <x v="0"/>
  </r>
  <r>
    <n v="101"/>
    <x v="7"/>
    <x v="378"/>
    <s v="Full Size LE (15&quot;&gt;, Int GPU)"/>
    <x v="0"/>
    <s v="AMD"/>
    <s v="Renior"/>
    <s v="Int"/>
    <n v="15"/>
    <s v="1920x1080"/>
    <m/>
    <s v="Standard"/>
    <n v="56660"/>
    <s v="11_55-60"/>
    <s v="5_50-60"/>
    <s v="05_50-60"/>
    <x v="3"/>
    <s v="Q2`21"/>
    <n v="5722660"/>
    <n v="75797"/>
    <m/>
    <x v="0"/>
  </r>
  <r>
    <n v="31"/>
    <x v="7"/>
    <x v="579"/>
    <s v="Full Size LE (15&quot;&gt;, Int GPU)"/>
    <x v="0"/>
    <s v="AMD"/>
    <s v="Renior"/>
    <s v="Int"/>
    <n v="16"/>
    <s v="1920x1080"/>
    <m/>
    <s v="Standard"/>
    <n v="69037"/>
    <s v="13_65-70"/>
    <s v="6_60-70"/>
    <s v="06_60-70"/>
    <x v="3"/>
    <s v="Q2`21"/>
    <n v="2140147"/>
    <n v="28346"/>
    <m/>
    <x v="0"/>
  </r>
  <r>
    <n v="15"/>
    <x v="7"/>
    <x v="513"/>
    <s v="Light (13&quot;-14&quot;)"/>
    <x v="0"/>
    <s v="Intel"/>
    <s v="Comet Lake"/>
    <s v="Int"/>
    <n v="13"/>
    <s v="3000x2000"/>
    <s v="Touch"/>
    <s v="Standard"/>
    <n v="99991"/>
    <s v="19_95-100"/>
    <s v="9_90-100"/>
    <s v="08_80&gt;"/>
    <x v="3"/>
    <s v="Q2`21"/>
    <n v="1499865"/>
    <n v="19866"/>
    <m/>
    <x v="0"/>
  </r>
  <r>
    <n v="40"/>
    <x v="7"/>
    <x v="379"/>
    <s v="Light (13&quot;-14&quot;)"/>
    <x v="0"/>
    <s v="Intel"/>
    <s v="Comet Lake"/>
    <s v="MX250/MX350"/>
    <n v="14"/>
    <s v="1920x1080/3000x2000"/>
    <m/>
    <s v="Standard"/>
    <n v="112003"/>
    <s v="22_110-115"/>
    <s v="11_110-120"/>
    <s v="08_80&gt;"/>
    <x v="3"/>
    <s v="Q2`21"/>
    <n v="4480120"/>
    <n v="59339"/>
    <m/>
    <x v="0"/>
  </r>
  <r>
    <n v="11"/>
    <x v="8"/>
    <x v="514"/>
    <s v="Full Size GM (15&quot;&gt; Gamer GPU)"/>
    <x v="0"/>
    <s v="Intel"/>
    <s v="Comet Lake-H"/>
    <s v="RTX2060"/>
    <n v="16"/>
    <s v="1920x1080"/>
    <m/>
    <s v="Standard"/>
    <n v="134792"/>
    <s v="26_130-135"/>
    <s v="13_130-140"/>
    <s v="08_80&gt;"/>
    <x v="3"/>
    <s v="Q2`21"/>
    <n v="1482712"/>
    <n v="19639"/>
    <m/>
    <x v="0"/>
  </r>
  <r>
    <n v="611"/>
    <x v="8"/>
    <x v="647"/>
    <s v="Light (13&quot;-14&quot;)"/>
    <x v="0"/>
    <s v="Intel"/>
    <s v="Tiger Lake"/>
    <s v="Int"/>
    <n v="14"/>
    <s v="1920x1080"/>
    <m/>
    <s v="Standard"/>
    <n v="89942"/>
    <s v="17_85-90"/>
    <s v="8_80-90"/>
    <s v="08_80&gt;"/>
    <x v="3"/>
    <s v="Q2`21"/>
    <n v="54954562"/>
    <n v="727875"/>
    <m/>
    <x v="0"/>
  </r>
  <r>
    <n v="8"/>
    <x v="8"/>
    <x v="515"/>
    <s v="Light (13&quot;-14&quot;)"/>
    <x v="0"/>
    <s v="AMD"/>
    <s v="Renior"/>
    <s v="Int"/>
    <n v="14"/>
    <s v="1920x1080"/>
    <m/>
    <s v="Standard"/>
    <n v="54999"/>
    <s v="10_50-55"/>
    <s v="5_50-60"/>
    <s v="05_50-60"/>
    <x v="3"/>
    <s v="Q2`21"/>
    <n v="439992"/>
    <n v="5828"/>
    <m/>
    <x v="0"/>
  </r>
  <r>
    <n v="310"/>
    <x v="8"/>
    <x v="380"/>
    <s v="Light (13&quot;-14&quot;)"/>
    <x v="0"/>
    <s v="AMD"/>
    <s v="Picasso"/>
    <s v="Int"/>
    <n v="14"/>
    <s v="1920x1080"/>
    <m/>
    <s v="Standard"/>
    <n v="57292"/>
    <s v="11_55-60"/>
    <s v="5_50-60"/>
    <s v="05_50-60"/>
    <x v="3"/>
    <s v="Q2`21"/>
    <n v="17760520"/>
    <n v="235239"/>
    <m/>
    <x v="0"/>
  </r>
  <r>
    <n v="325"/>
    <x v="8"/>
    <x v="648"/>
    <s v="Full Size LE (15&quot;&gt;, Int GPU)"/>
    <x v="0"/>
    <s v="Intel"/>
    <s v="Tiger Lake"/>
    <s v="Int"/>
    <n v="15"/>
    <s v="1920x1080"/>
    <m/>
    <s v="Standard"/>
    <n v="89878"/>
    <s v="17_85-90"/>
    <s v="8_80-90"/>
    <s v="08_80&gt;"/>
    <x v="3"/>
    <s v="Q2`21"/>
    <n v="29210350"/>
    <n v="386892"/>
    <m/>
    <x v="0"/>
  </r>
  <r>
    <n v="695"/>
    <x v="8"/>
    <x v="381"/>
    <s v="Full Size LE (15&quot;&gt;, Int GPU)"/>
    <x v="0"/>
    <s v="AMD"/>
    <s v="Picasso"/>
    <s v="Int"/>
    <n v="15"/>
    <s v="1920x1080"/>
    <m/>
    <s v="Standard"/>
    <n v="56641"/>
    <s v="11_55-60"/>
    <s v="5_50-60"/>
    <s v="05_50-60"/>
    <x v="3"/>
    <s v="Q2`21"/>
    <n v="39365495"/>
    <n v="521397"/>
    <m/>
    <x v="0"/>
  </r>
  <r>
    <n v="14"/>
    <x v="8"/>
    <x v="383"/>
    <s v="Full Size LE (15&quot;&gt;, Int GPU)"/>
    <x v="0"/>
    <s v="AMD"/>
    <s v="Picasso"/>
    <s v="Int"/>
    <n v="16"/>
    <s v="1920x1080"/>
    <m/>
    <s v="Standard"/>
    <n v="66173"/>
    <s v="13_65-70"/>
    <s v="6_60-70"/>
    <s v="06_60-70"/>
    <x v="3"/>
    <s v="Q2`21"/>
    <n v="926422"/>
    <n v="12270"/>
    <m/>
    <x v="0"/>
  </r>
  <r>
    <n v="85"/>
    <x v="8"/>
    <x v="384"/>
    <s v="Full Size MS (15&quot;&gt;, Mainstream Ex. GPU)"/>
    <x v="0"/>
    <s v="Intel"/>
    <s v="Comet Lake"/>
    <s v="MX350"/>
    <n v="16"/>
    <s v="1920x1080"/>
    <m/>
    <s v="Standard"/>
    <n v="89997"/>
    <s v="17_85-90"/>
    <s v="8_80-90"/>
    <s v="08_80&gt;"/>
    <x v="3"/>
    <s v="Q2`21"/>
    <n v="7649745"/>
    <n v="101321"/>
    <m/>
    <x v="0"/>
  </r>
  <r>
    <n v="651"/>
    <x v="8"/>
    <x v="516"/>
    <s v="Full Size LE (15&quot;&gt;, Int GPU)"/>
    <x v="0"/>
    <s v="AMD"/>
    <s v="Renior"/>
    <s v="Int"/>
    <n v="16"/>
    <s v="1920x1080"/>
    <m/>
    <s v="Standard"/>
    <n v="67592"/>
    <s v="13_65-70"/>
    <s v="6_60-70"/>
    <s v="06_60-70"/>
    <x v="3"/>
    <s v="Q2`21"/>
    <n v="44002392"/>
    <n v="582813"/>
    <m/>
    <x v="0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3"/>
    <s v="Q2`21"/>
    <n v="1270000"/>
    <n v="17093"/>
    <m/>
    <x v="0"/>
  </r>
  <r>
    <n v="6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3"/>
    <s v="Q2`21"/>
    <n v="20770000"/>
    <n v="279542"/>
    <m/>
    <x v="0"/>
  </r>
  <r>
    <n v="1450"/>
    <x v="9"/>
    <x v="385"/>
    <s v="Full Size LE (15&quot;&gt;, Int GPU)"/>
    <x v="0"/>
    <s v="Intel"/>
    <s v="Apollo Lake"/>
    <s v="Int"/>
    <n v="15"/>
    <m/>
    <m/>
    <s v="Budget"/>
    <n v="27400"/>
    <s v="5_25-30"/>
    <s v="2_20-30"/>
    <s v="02_20-30"/>
    <x v="3"/>
    <s v="Q2`21"/>
    <n v="39730000"/>
    <n v="534724"/>
    <m/>
    <x v="0"/>
  </r>
  <r>
    <n v="6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3"/>
    <s v="Q2`21"/>
    <n v="22848000"/>
    <n v="307510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3"/>
    <s v="Q2`21"/>
    <n v="4560000"/>
    <n v="61373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3"/>
    <s v="Q2`21"/>
    <n v="1155000"/>
    <n v="15545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3"/>
    <s v="Q2`21"/>
    <n v="3850000"/>
    <n v="51817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3"/>
    <s v="Q2`21"/>
    <n v="4200000"/>
    <n v="56528"/>
    <m/>
    <x v="0"/>
  </r>
  <r>
    <n v="40"/>
    <x v="9"/>
    <x v="385"/>
    <s v="Full Size GM (15&quot;&gt; Gamer GPU)"/>
    <x v="0"/>
    <s v="Intel"/>
    <s v="Coffee Lake"/>
    <s v="Int"/>
    <n v="15"/>
    <m/>
    <m/>
    <s v="Standard"/>
    <n v="61000"/>
    <s v="12_60-65"/>
    <s v="6_60-70"/>
    <s v="06_60-70"/>
    <x v="3"/>
    <s v="Q2`21"/>
    <n v="2440000"/>
    <n v="32840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3"/>
    <s v="Q2`21"/>
    <n v="4576000"/>
    <n v="61588"/>
    <m/>
    <x v="0"/>
  </r>
  <r>
    <n v="83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3"/>
    <s v="Q2`21"/>
    <n v="21082000"/>
    <n v="283742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3"/>
    <s v="Q2`21"/>
    <n v="310000"/>
    <n v="4172"/>
    <m/>
    <x v="0"/>
  </r>
  <r>
    <n v="1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3"/>
    <s v="Q2`21"/>
    <n v="290000"/>
    <n v="3903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3"/>
    <s v="Q2`21"/>
    <n v="566000"/>
    <n v="7618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3"/>
    <s v="Q2`21"/>
    <n v="2457000"/>
    <n v="33069"/>
    <m/>
    <x v="0"/>
  </r>
  <r>
    <n v="125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3"/>
    <s v="Q2`21"/>
    <n v="30625000"/>
    <n v="412180"/>
    <m/>
    <x v="0"/>
  </r>
  <r>
    <n v="3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3"/>
    <s v="Q2`21"/>
    <n v="6965000"/>
    <n v="93742"/>
    <m/>
    <x v="0"/>
  </r>
  <r>
    <n v="120"/>
    <x v="9"/>
    <x v="385"/>
    <s v="Light (13&quot;-14&quot;)"/>
    <x v="0"/>
    <s v="Intel"/>
    <s v="Ice Lake"/>
    <s v="Int"/>
    <n v="13"/>
    <m/>
    <m/>
    <s v="Standard"/>
    <n v="60000"/>
    <s v="12_60-65"/>
    <s v="6_60-70"/>
    <s v="06_60-70"/>
    <x v="3"/>
    <s v="Q2`21"/>
    <n v="7200000"/>
    <n v="96904"/>
    <m/>
    <x v="0"/>
  </r>
  <r>
    <n v="250"/>
    <x v="9"/>
    <x v="385"/>
    <s v="Light (13&quot;-14&quot;)"/>
    <x v="0"/>
    <s v="Intel"/>
    <s v="Ice Lake"/>
    <s v="Int"/>
    <n v="14"/>
    <m/>
    <m/>
    <s v="Standard"/>
    <n v="65000"/>
    <s v="13_65-70"/>
    <s v="6_60-70"/>
    <s v="06_60-70"/>
    <x v="3"/>
    <s v="Q2`21"/>
    <n v="16250000"/>
    <n v="21870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3"/>
    <s v="Q2`21"/>
    <n v="178000"/>
    <n v="2396"/>
    <m/>
    <x v="0"/>
  </r>
  <r>
    <n v="2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3"/>
    <s v="Q2`21"/>
    <n v="5018000"/>
    <n v="67537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3"/>
    <s v="Q2`21"/>
    <n v="3408000"/>
    <n v="45868"/>
    <m/>
    <x v="0"/>
  </r>
  <r>
    <n v="670"/>
    <x v="9"/>
    <x v="385"/>
    <s v="Mini (&lt;12&quot;)"/>
    <x v="1"/>
    <s v="Intel"/>
    <s v="Cherry Trail"/>
    <s v="Int"/>
    <n v="11"/>
    <m/>
    <s v="Touch"/>
    <s v="Extra Mobile"/>
    <n v="25600"/>
    <s v="5_25-30"/>
    <s v="2_20-30"/>
    <s v="02_20-30"/>
    <x v="3"/>
    <s v="Q2`21"/>
    <n v="17152000"/>
    <n v="230848"/>
    <m/>
    <x v="0"/>
  </r>
  <r>
    <n v="2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3"/>
    <s v="Q2`21"/>
    <n v="69687000"/>
    <n v="937914"/>
    <m/>
    <x v="0"/>
  </r>
  <r>
    <n v="870"/>
    <x v="9"/>
    <x v="385"/>
    <s v="Light (13&quot;-14&quot;)"/>
    <x v="1"/>
    <s v="Intel"/>
    <s v="Whiskey Lake"/>
    <s v="Int"/>
    <n v="14"/>
    <m/>
    <s v="Touch"/>
    <s v="Standard"/>
    <n v="30120"/>
    <s v="6_30-35"/>
    <s v="3_30-40"/>
    <s v="03_30-40"/>
    <x v="3"/>
    <s v="Q2`21"/>
    <n v="26204400"/>
    <n v="352684"/>
    <m/>
    <x v="0"/>
  </r>
  <r>
    <n v="1221"/>
    <x v="0"/>
    <x v="580"/>
    <s v="Light (13&quot;-14&quot;)"/>
    <x v="0"/>
    <s v="Intel"/>
    <s v="Gemini Lake"/>
    <s v="Int"/>
    <n v="14"/>
    <s v="1366x768"/>
    <m/>
    <s v="Budget"/>
    <n v="26294"/>
    <s v="5_25-30"/>
    <s v="2_20-30"/>
    <s v="02_20-30"/>
    <x v="4"/>
    <s v="Q2`21"/>
    <n v="32104974"/>
    <n v="435027"/>
    <m/>
    <x v="1"/>
  </r>
  <r>
    <n v="1308"/>
    <x v="0"/>
    <x v="581"/>
    <s v="Full Size LE (15&quot;&gt;, Int GPU)"/>
    <x v="0"/>
    <s v="Intel"/>
    <s v="Jasper Lake"/>
    <s v="Int"/>
    <n v="15"/>
    <s v="1366x768"/>
    <m/>
    <s v="Budget"/>
    <n v="27893"/>
    <s v="5_25-30"/>
    <s v="2_20-30"/>
    <s v="02_20-30"/>
    <x v="4"/>
    <s v="Q2`21"/>
    <n v="36484044"/>
    <n v="494364"/>
    <m/>
    <x v="1"/>
  </r>
  <r>
    <n v="646"/>
    <x v="0"/>
    <x v="0"/>
    <s v="Full Size LE (15&quot;&gt;, Int GPU)"/>
    <x v="0"/>
    <s v="AMD"/>
    <s v="Stoney Ridge"/>
    <s v="Int"/>
    <n v="15"/>
    <s v="1366x768"/>
    <m/>
    <s v="Standard"/>
    <n v="25220"/>
    <s v="5_25-30"/>
    <s v="2_20-30"/>
    <s v="02_20-30"/>
    <x v="4"/>
    <s v="Q2`21"/>
    <n v="16292120"/>
    <n v="220760"/>
    <m/>
    <x v="1"/>
  </r>
  <r>
    <n v="23"/>
    <x v="0"/>
    <x v="1"/>
    <s v="Full Size LE (15&quot;&gt;, Int GPU)"/>
    <x v="0"/>
    <s v="AMD"/>
    <s v="Picasso"/>
    <s v="Int"/>
    <n v="15"/>
    <s v="1920x1080"/>
    <m/>
    <s v="Standard"/>
    <n v="39741"/>
    <s v="7_35-40"/>
    <s v="3_30-40"/>
    <s v="03_30-40"/>
    <x v="4"/>
    <s v="Q2`21"/>
    <n v="914043"/>
    <n v="12385"/>
    <m/>
    <x v="1"/>
  </r>
  <r>
    <n v="124"/>
    <x v="0"/>
    <x v="2"/>
    <s v="Full Size MS (15&quot;&gt;, Mainstream Ex. GPU)"/>
    <x v="0"/>
    <s v="AMD"/>
    <s v="Picasso"/>
    <s v="Radeon 540"/>
    <n v="15"/>
    <s v="1920x1080"/>
    <m/>
    <s v="Standard"/>
    <n v="42667"/>
    <s v="8_40-45"/>
    <s v="4_40-50"/>
    <s v="04_40-50"/>
    <x v="4"/>
    <s v="Q2`21"/>
    <n v="5290708"/>
    <n v="71690"/>
    <m/>
    <x v="1"/>
  </r>
  <r>
    <n v="3"/>
    <x v="0"/>
    <x v="4"/>
    <s v="Full Size LE (15&quot;&gt;, Int GPU)"/>
    <x v="0"/>
    <s v="AMD"/>
    <s v="Picasso"/>
    <s v="Int"/>
    <n v="15"/>
    <s v="1366x768/1920x0180"/>
    <m/>
    <s v="Standard"/>
    <n v="42873"/>
    <s v="8_40-45"/>
    <s v="4_40-50"/>
    <s v="04_40-50"/>
    <x v="4"/>
    <s v="Q2`21"/>
    <n v="128619"/>
    <n v="1743"/>
    <m/>
    <x v="1"/>
  </r>
  <r>
    <n v="1077"/>
    <x v="0"/>
    <x v="8"/>
    <s v="Full Size LE (15&quot;&gt;, Int GPU)"/>
    <x v="0"/>
    <s v="Intel"/>
    <s v="Ice Lake"/>
    <s v="Int"/>
    <n v="15"/>
    <s v="1920x1080"/>
    <m/>
    <s v="Standard"/>
    <n v="42484"/>
    <s v="8_40-45"/>
    <s v="4_40-50"/>
    <s v="04_40-50"/>
    <x v="4"/>
    <s v="Q2`21"/>
    <n v="45755268"/>
    <n v="619990"/>
    <m/>
    <x v="1"/>
  </r>
  <r>
    <n v="343"/>
    <x v="0"/>
    <x v="9"/>
    <s v="Full Size MS (15&quot;&gt;, Mainstream Ex. GPU)"/>
    <x v="0"/>
    <s v="Intel"/>
    <s v="Ice Lake"/>
    <s v="MX330"/>
    <n v="15"/>
    <s v="1920x1080"/>
    <m/>
    <s v="Standard"/>
    <n v="46159"/>
    <s v="9_45-50"/>
    <s v="4_40-50"/>
    <s v="04_40-50"/>
    <x v="4"/>
    <s v="Q2`21"/>
    <n v="15832537"/>
    <n v="214533"/>
    <m/>
    <x v="1"/>
  </r>
  <r>
    <n v="189"/>
    <x v="0"/>
    <x v="10"/>
    <s v="Full Size LE (15&quot;&gt;, Int GPU)"/>
    <x v="0"/>
    <s v="Intel"/>
    <s v="Gemini Lake"/>
    <s v="Int"/>
    <n v="17"/>
    <s v="1600x900"/>
    <m/>
    <s v="Budget"/>
    <n v="35496"/>
    <s v="7_35-40"/>
    <s v="3_30-40"/>
    <s v="03_30-40"/>
    <x v="4"/>
    <s v="Q2`21"/>
    <n v="6708744"/>
    <n v="90904"/>
    <m/>
    <x v="1"/>
  </r>
  <r>
    <n v="1309"/>
    <x v="0"/>
    <x v="12"/>
    <s v="Full Size LE (15&quot;&gt;, Int GPU)"/>
    <x v="0"/>
    <s v="Intel"/>
    <s v="Ice Lake"/>
    <s v="Int"/>
    <n v="17"/>
    <s v="1920x1080"/>
    <m/>
    <s v="Standard"/>
    <n v="50034"/>
    <s v="10_50-55"/>
    <s v="5_50-60"/>
    <s v="05_50-60"/>
    <x v="4"/>
    <s v="Q2`21"/>
    <n v="65494506"/>
    <n v="887459"/>
    <m/>
    <x v="1"/>
  </r>
  <r>
    <n v="283"/>
    <x v="0"/>
    <x v="519"/>
    <s v="Light (13&quot;-14&quot;)"/>
    <x v="0"/>
    <s v="Intel"/>
    <s v="Ice Lake"/>
    <s v="Int"/>
    <n v="14"/>
    <s v="1920x1080"/>
    <m/>
    <s v="Standard"/>
    <n v="43805"/>
    <s v="8_40-45"/>
    <s v="4_40-50"/>
    <s v="04_40-50"/>
    <x v="4"/>
    <s v="Q2`21"/>
    <n v="12396815"/>
    <n v="167979"/>
    <m/>
    <x v="2"/>
  </r>
  <r>
    <n v="46"/>
    <x v="0"/>
    <x v="13"/>
    <s v="Light (13&quot;-14&quot;)"/>
    <x v="0"/>
    <s v="Intel"/>
    <s v="Tiger Lake"/>
    <s v="Int"/>
    <n v="14"/>
    <s v="1920x1080"/>
    <m/>
    <s v="Standard"/>
    <n v="50899"/>
    <s v="10_50-55"/>
    <s v="5_50-60"/>
    <s v="05_50-60"/>
    <x v="4"/>
    <s v="Q2`21"/>
    <n v="2341354"/>
    <n v="31726"/>
    <m/>
    <x v="2"/>
  </r>
  <r>
    <n v="1163"/>
    <x v="0"/>
    <x v="14"/>
    <s v="Full Size LE (15&quot;&gt;, Int GPU)"/>
    <x v="0"/>
    <s v="AMD"/>
    <s v="Renior"/>
    <s v="Int"/>
    <n v="15"/>
    <s v="1920x1080"/>
    <m/>
    <s v="Standard"/>
    <n v="54235"/>
    <s v="10_50-55"/>
    <s v="5_50-60"/>
    <s v="05_50-60"/>
    <x v="4"/>
    <s v="Q2`21"/>
    <n v="63075305"/>
    <n v="854679"/>
    <m/>
    <x v="1"/>
  </r>
  <r>
    <n v="8"/>
    <x v="0"/>
    <x v="520"/>
    <s v="Full Size MS (15&quot;&gt;, Mainstream Ex. GPU)"/>
    <x v="0"/>
    <s v="AMD"/>
    <s v="Renior"/>
    <s v="RX640"/>
    <n v="15"/>
    <s v="1920x1080"/>
    <m/>
    <s v="Standard"/>
    <n v="57645"/>
    <s v="11_55-60"/>
    <s v="5_50-60"/>
    <s v="05_50-60"/>
    <x v="4"/>
    <s v="Q2`21"/>
    <n v="461160"/>
    <n v="6249"/>
    <m/>
    <x v="1"/>
  </r>
  <r>
    <n v="13"/>
    <x v="0"/>
    <x v="16"/>
    <s v="Full Size MS (15&quot;&gt;, Mainstream Ex. GPU)"/>
    <x v="0"/>
    <s v="Intel"/>
    <s v="Ice Lake"/>
    <s v="MX350"/>
    <n v="15"/>
    <s v="1920x1080"/>
    <m/>
    <s v="Standard"/>
    <n v="50931"/>
    <s v="10_50-55"/>
    <s v="5_50-60"/>
    <s v="05_50-60"/>
    <x v="4"/>
    <s v="Q2`21"/>
    <n v="662103"/>
    <n v="8972"/>
    <m/>
    <x v="1"/>
  </r>
  <r>
    <n v="247"/>
    <x v="0"/>
    <x v="585"/>
    <s v="Full Size LE (15&quot;&gt;, Int GPU)"/>
    <x v="0"/>
    <s v="Intel"/>
    <s v="Tiger Lake"/>
    <s v="Int"/>
    <n v="17"/>
    <s v="1920x1080"/>
    <m/>
    <s v="Standard"/>
    <n v="62330"/>
    <s v="12_60-65"/>
    <s v="6_60-70"/>
    <s v="06_60-70"/>
    <x v="4"/>
    <s v="Q2`21"/>
    <n v="15395510"/>
    <n v="208611"/>
    <m/>
    <x v="1"/>
  </r>
  <r>
    <n v="11"/>
    <x v="0"/>
    <x v="17"/>
    <s v="Full Size GM (15&quot;&gt; Gamer GPU)"/>
    <x v="0"/>
    <s v="AMD"/>
    <s v="Picasso"/>
    <s v="GTX1650"/>
    <n v="15"/>
    <s v="1920x1080"/>
    <m/>
    <s v="Standard"/>
    <n v="64664"/>
    <s v="12_60-65"/>
    <s v="6_60-70"/>
    <s v="06_60-70"/>
    <x v="4"/>
    <s v="Q2`21"/>
    <n v="711304"/>
    <n v="9638"/>
    <m/>
    <x v="1"/>
  </r>
  <r>
    <n v="3224"/>
    <x v="0"/>
    <x v="649"/>
    <s v="Full Size GM (15&quot;&gt; Gamer GPU)"/>
    <x v="0"/>
    <s v="AMD"/>
    <s v="Cezanne-H"/>
    <s v="GTX1650"/>
    <n v="15"/>
    <s v="1920x1080"/>
    <m/>
    <s v="Standard"/>
    <n v="58990"/>
    <s v="11_55-60"/>
    <s v="5_50-60"/>
    <s v="05_50-60"/>
    <x v="4"/>
    <s v="Q2`21"/>
    <n v="190183760"/>
    <n v="2577016"/>
    <m/>
    <x v="1"/>
  </r>
  <r>
    <n v="208"/>
    <x v="0"/>
    <x v="386"/>
    <s v="Full Size GM (15&quot;&gt; Gamer GPU)"/>
    <x v="0"/>
    <s v="Intel"/>
    <s v="Coffee Lake"/>
    <s v="GTX1650"/>
    <n v="15"/>
    <s v="1920x1080"/>
    <m/>
    <s v="Standard"/>
    <n v="69153"/>
    <s v="13_65-70"/>
    <s v="6_60-70"/>
    <s v="06_60-70"/>
    <x v="4"/>
    <s v="Q2`21"/>
    <n v="14383824"/>
    <n v="194903"/>
    <m/>
    <x v="1"/>
  </r>
  <r>
    <n v="174"/>
    <x v="0"/>
    <x v="19"/>
    <s v="Full Size GM (15&quot;&gt; Gamer GPU)"/>
    <x v="0"/>
    <s v="AMD"/>
    <s v="Renior"/>
    <s v="GTX1650"/>
    <n v="15"/>
    <s v="1920x1080"/>
    <m/>
    <s v="Standard"/>
    <n v="78195"/>
    <s v="15_75-80"/>
    <s v="7_70-80"/>
    <s v="07_70-80"/>
    <x v="4"/>
    <s v="Q2`21"/>
    <n v="13605930"/>
    <n v="184362"/>
    <m/>
    <x v="1"/>
  </r>
  <r>
    <n v="67"/>
    <x v="0"/>
    <x v="586"/>
    <s v="Full Size GM (15&quot;&gt; Gamer GPU)"/>
    <x v="0"/>
    <s v="AMD"/>
    <s v="Cezanne-H"/>
    <s v="RTX3060"/>
    <n v="15"/>
    <s v="1920x1080"/>
    <m/>
    <s v="Standard"/>
    <n v="125146"/>
    <s v="25_125-130"/>
    <s v="12_120-130"/>
    <s v="08_80&gt;"/>
    <x v="4"/>
    <s v="Q2`21"/>
    <n v="8384782"/>
    <n v="113615"/>
    <m/>
    <x v="1"/>
  </r>
  <r>
    <n v="3"/>
    <x v="0"/>
    <x v="587"/>
    <s v="Full Size GM (15&quot;&gt; Gamer GPU)"/>
    <x v="0"/>
    <s v="Intel"/>
    <s v="Coffee Lake"/>
    <s v="GTX1050Ti/GTX1060"/>
    <n v="15"/>
    <s v="1920x1080"/>
    <m/>
    <s v="Standard"/>
    <n v="62997"/>
    <s v="12_60-65"/>
    <s v="6_60-70"/>
    <s v="06_60-70"/>
    <x v="4"/>
    <s v="Q2`21"/>
    <n v="188991"/>
    <n v="2561"/>
    <m/>
    <x v="1"/>
  </r>
  <r>
    <n v="205"/>
    <x v="0"/>
    <x v="20"/>
    <s v="Full Size GM (15&quot;&gt; Gamer GPU)"/>
    <x v="0"/>
    <s v="Intel"/>
    <s v="Coffee Lake"/>
    <s v="GTX1050/GTX1650/GTX1660"/>
    <n v="15"/>
    <s v="1920x1080"/>
    <m/>
    <s v="Standard"/>
    <n v="80462"/>
    <s v="16_80-85"/>
    <s v="8_80-90"/>
    <s v="08_80&gt;"/>
    <x v="4"/>
    <s v="Q2`21"/>
    <n v="16494710"/>
    <n v="223506"/>
    <m/>
    <x v="1"/>
  </r>
  <r>
    <n v="332"/>
    <x v="0"/>
    <x v="21"/>
    <s v="Full Size GM (15&quot;&gt; Gamer GPU)"/>
    <x v="0"/>
    <s v="Intel"/>
    <s v="Comet Lake-H"/>
    <s v="GTX1650/RTX2060/RTX3060"/>
    <n v="15"/>
    <s v="1920x1080"/>
    <m/>
    <s v="Standard"/>
    <n v="87502"/>
    <s v="17_85-90"/>
    <s v="8_80-90"/>
    <s v="08_80&gt;"/>
    <x v="4"/>
    <s v="Q2`21"/>
    <n v="29050664"/>
    <n v="393640"/>
    <m/>
    <x v="1"/>
  </r>
  <r>
    <n v="29"/>
    <x v="0"/>
    <x v="23"/>
    <s v="Full Size GM (15&quot;&gt; Gamer GPU)"/>
    <x v="0"/>
    <s v="Intel"/>
    <s v="Comet Lake-H"/>
    <s v="GTX1650/RTX2060"/>
    <n v="17"/>
    <s v="1920x1080"/>
    <m/>
    <s v="Standard"/>
    <n v="86605"/>
    <s v="17_85-90"/>
    <s v="8_80-90"/>
    <s v="08_80&gt;"/>
    <x v="4"/>
    <s v="Q2`21"/>
    <n v="2511545"/>
    <n v="34032"/>
    <m/>
    <x v="1"/>
  </r>
  <r>
    <n v="93"/>
    <x v="0"/>
    <x v="650"/>
    <s v="Full Size GM (15&quot;&gt; Gamer GPU)"/>
    <x v="0"/>
    <s v="Intel"/>
    <s v="Tiger Lake-H"/>
    <s v="GTX1650"/>
    <n v="17"/>
    <s v="1920x1080"/>
    <m/>
    <s v="Standard"/>
    <n v="76990"/>
    <s v="15_75-80"/>
    <s v="7_70-80"/>
    <s v="07_70-80"/>
    <x v="4"/>
    <s v="Q2`21"/>
    <n v="7160070"/>
    <n v="97020"/>
    <m/>
    <x v="1"/>
  </r>
  <r>
    <n v="672"/>
    <x v="0"/>
    <x v="651"/>
    <s v="Full Size GM (15&quot;&gt; Gamer GPU)"/>
    <x v="0"/>
    <s v="AMD"/>
    <s v="Cezanne-H"/>
    <s v="RTX3060/RTX3070"/>
    <n v="17"/>
    <s v="1920x1080"/>
    <m/>
    <s v="Standard"/>
    <n v="144999"/>
    <s v="28_140-145"/>
    <s v="14_140-150"/>
    <s v="08_80&gt;"/>
    <x v="4"/>
    <s v="Q2`21"/>
    <n v="97439328"/>
    <n v="1320316"/>
    <m/>
    <x v="1"/>
  </r>
  <r>
    <n v="5"/>
    <x v="0"/>
    <x v="588"/>
    <s v="Prof. Workstation (Prof. GPU)"/>
    <x v="1"/>
    <s v="Intel"/>
    <s v="Coffee Lake"/>
    <s v="GTX1660 Ti"/>
    <n v="15"/>
    <s v="1920x1080/3840×2160"/>
    <m/>
    <s v="Standard"/>
    <n v="176010"/>
    <s v="35_175-180"/>
    <s v="17_170-180"/>
    <s v="08_80&gt;"/>
    <x v="4"/>
    <s v="Q2`21"/>
    <n v="880050"/>
    <n v="11925"/>
    <m/>
    <x v="1"/>
  </r>
  <r>
    <n v="2137"/>
    <x v="0"/>
    <x v="26"/>
    <s v="Full Size LE (15&quot;&gt;, Int GPU)"/>
    <x v="0"/>
    <s v="Intel"/>
    <s v="Gemini Lake"/>
    <s v="Int"/>
    <n v="15"/>
    <s v="1366x768/1920x1080"/>
    <m/>
    <s v="Budget"/>
    <n v="32520"/>
    <s v="6_30-35"/>
    <s v="3_30-40"/>
    <s v="03_30-40"/>
    <x v="4"/>
    <s v="Q2`21"/>
    <n v="69495240"/>
    <n v="941670"/>
    <m/>
    <x v="1"/>
  </r>
  <r>
    <n v="195"/>
    <x v="0"/>
    <x v="28"/>
    <s v="Full Size LE (15&quot;&gt;, Int GPU)"/>
    <x v="0"/>
    <s v="Intel"/>
    <s v="Ice Lake"/>
    <s v="Int"/>
    <n v="15"/>
    <s v="1920x1080"/>
    <m/>
    <s v="Standard"/>
    <n v="50312"/>
    <s v="10_50-55"/>
    <s v="5_50-60"/>
    <s v="05_50-60"/>
    <x v="4"/>
    <s v="Q2`21"/>
    <n v="9810840"/>
    <n v="132938"/>
    <m/>
    <x v="1"/>
  </r>
  <r>
    <n v="1853"/>
    <x v="0"/>
    <x v="29"/>
    <s v="Full Size LE (15&quot;&gt;, Int GPU)"/>
    <x v="0"/>
    <s v="AMD"/>
    <s v="Picasso"/>
    <s v="Int"/>
    <n v="15"/>
    <s v="1920x1080"/>
    <m/>
    <s v="Standard"/>
    <n v="43489"/>
    <s v="8_40-45"/>
    <s v="4_40-50"/>
    <s v="04_40-50"/>
    <x v="4"/>
    <s v="Q2`21"/>
    <n v="80585117"/>
    <n v="1091939"/>
    <m/>
    <x v="1"/>
  </r>
  <r>
    <n v="151"/>
    <x v="0"/>
    <x v="30"/>
    <s v="Full Size MS (15&quot;&gt;, Mainstream Ex. GPU)"/>
    <x v="0"/>
    <s v="AMD"/>
    <s v="Picasso"/>
    <s v="Radeon 625"/>
    <n v="15"/>
    <s v="1920x1080"/>
    <m/>
    <s v="Standard"/>
    <n v="45706"/>
    <s v="9_45-50"/>
    <s v="4_40-50"/>
    <s v="04_40-50"/>
    <x v="4"/>
    <s v="Q2`21"/>
    <n v="6901606"/>
    <n v="93518"/>
    <m/>
    <x v="1"/>
  </r>
  <r>
    <n v="198"/>
    <x v="0"/>
    <x v="31"/>
    <s v="Full Size LE (15&quot;&gt;, Int GPU)"/>
    <x v="0"/>
    <s v="Intel"/>
    <s v="Comet Lake"/>
    <s v="Int"/>
    <n v="15"/>
    <s v="1920x1080"/>
    <m/>
    <s v="Standard"/>
    <n v="50734"/>
    <s v="10_50-55"/>
    <s v="5_50-60"/>
    <s v="05_50-60"/>
    <x v="4"/>
    <s v="Q2`21"/>
    <n v="10045332"/>
    <n v="136116"/>
    <m/>
    <x v="1"/>
  </r>
  <r>
    <n v="221"/>
    <x v="0"/>
    <x v="33"/>
    <s v="Full Size MS (15&quot;&gt;, Mainstream Ex. GPU)"/>
    <x v="0"/>
    <s v="Intel"/>
    <s v="Ice Lake"/>
    <s v="MX330"/>
    <n v="15"/>
    <s v="1920x1080"/>
    <m/>
    <s v="Standard"/>
    <n v="60520"/>
    <s v="12_60-65"/>
    <s v="6_60-70"/>
    <s v="06_60-70"/>
    <x v="4"/>
    <s v="Q2`21"/>
    <n v="13374920"/>
    <n v="181232"/>
    <m/>
    <x v="1"/>
  </r>
  <r>
    <n v="3"/>
    <x v="0"/>
    <x v="652"/>
    <s v="Full Size GM (15&quot;&gt; Gamer GPU)"/>
    <x v="0"/>
    <s v="Intel"/>
    <s v="Coffee Lake"/>
    <s v="GTX1060"/>
    <n v="15"/>
    <s v="1920x1080"/>
    <m/>
    <s v="Standard"/>
    <n v="100990"/>
    <s v="20_100-105"/>
    <s v="10_100-110"/>
    <s v="08_80&gt;"/>
    <x v="4"/>
    <s v="Q2`21"/>
    <n v="302970"/>
    <n v="4105"/>
    <m/>
    <x v="1"/>
  </r>
  <r>
    <n v="34"/>
    <x v="0"/>
    <x v="35"/>
    <s v="Full Size GM (15&quot;&gt; Gamer GPU)"/>
    <x v="0"/>
    <s v="Intel"/>
    <s v="Comet Lake-H"/>
    <s v="GTX1660/RTX2060/RTX2070"/>
    <n v="15"/>
    <s v="1920x1080"/>
    <m/>
    <s v="Standard"/>
    <n v="124512"/>
    <s v="24_120-125"/>
    <s v="12_120-130"/>
    <s v="08_80&gt;"/>
    <x v="4"/>
    <s v="Q2`21"/>
    <n v="4233408"/>
    <n v="57363"/>
    <m/>
    <x v="1"/>
  </r>
  <r>
    <n v="169"/>
    <x v="0"/>
    <x v="36"/>
    <s v="Full Size GM (15&quot;&gt; Gamer GPU)"/>
    <x v="0"/>
    <s v="Intel"/>
    <s v="Coffee Lake"/>
    <s v="GTX1050/GTX1060"/>
    <n v="17"/>
    <s v="1920x1080"/>
    <m/>
    <s v="Standard"/>
    <n v="87632"/>
    <s v="17_85-90"/>
    <s v="8_80-90"/>
    <s v="08_80&gt;"/>
    <x v="4"/>
    <s v="Q2`21"/>
    <n v="14809808"/>
    <n v="200675"/>
    <m/>
    <x v="1"/>
  </r>
  <r>
    <n v="3"/>
    <x v="0"/>
    <x v="392"/>
    <s v="Full Size GM (15&quot;&gt; Gamer GPU)"/>
    <x v="0"/>
    <s v="Intel"/>
    <s v="Comet Lake-H"/>
    <s v="RTX2070"/>
    <n v="15"/>
    <s v="1920x1080"/>
    <m/>
    <s v="Standard"/>
    <n v="201707"/>
    <s v="40_200-205"/>
    <s v="20_200-210"/>
    <s v="08_80&gt;"/>
    <x v="4"/>
    <s v="Q2`21"/>
    <n v="605121"/>
    <n v="8199"/>
    <m/>
    <x v="1"/>
  </r>
  <r>
    <n v="265"/>
    <x v="0"/>
    <x v="524"/>
    <s v="Mini (&lt;12&quot;)"/>
    <x v="0"/>
    <s v="Intel"/>
    <s v="Gemini Lake"/>
    <s v="Int"/>
    <n v="11"/>
    <s v="1920x1080"/>
    <s v="Touch"/>
    <s v="Budget"/>
    <n v="33182"/>
    <s v="6_30-35"/>
    <s v="3_30-40"/>
    <s v="03_30-40"/>
    <x v="4"/>
    <s v="Q2`21"/>
    <n v="8793230"/>
    <n v="119149"/>
    <m/>
    <x v="1"/>
  </r>
  <r>
    <n v="351"/>
    <x v="0"/>
    <x v="590"/>
    <s v="Light (13&quot;-14&quot;)"/>
    <x v="0"/>
    <s v="Intel"/>
    <s v="Ice Lake"/>
    <s v="Int"/>
    <n v="14"/>
    <s v="1920x1080"/>
    <s v="Touch"/>
    <s v="Standard"/>
    <n v="57055"/>
    <s v="11_55-60"/>
    <s v="5_50-60"/>
    <s v="05_50-60"/>
    <x v="4"/>
    <s v="Q2`21"/>
    <n v="20026305"/>
    <n v="271359"/>
    <m/>
    <x v="2"/>
  </r>
  <r>
    <n v="1363"/>
    <x v="0"/>
    <x v="38"/>
    <s v="Light (13&quot;-14&quot;)"/>
    <x v="0"/>
    <s v="Intel"/>
    <s v="Gemini Lake"/>
    <s v="Int"/>
    <n v="14"/>
    <s v="1920x1080"/>
    <m/>
    <s v="Budget"/>
    <n v="36580"/>
    <s v="7_35-40"/>
    <s v="3_30-40"/>
    <s v="03_30-40"/>
    <x v="4"/>
    <s v="Q2`21"/>
    <n v="49858540"/>
    <n v="675590"/>
    <m/>
    <x v="1"/>
  </r>
  <r>
    <n v="818"/>
    <x v="0"/>
    <x v="592"/>
    <s v="Light (13&quot;-14&quot;)"/>
    <x v="0"/>
    <s v="Intel"/>
    <s v="Jasper Lake"/>
    <s v="Int"/>
    <n v="14"/>
    <s v="1920x1080"/>
    <m/>
    <s v="Budget"/>
    <n v="39249"/>
    <s v="7_35-40"/>
    <s v="3_30-40"/>
    <s v="03_30-40"/>
    <x v="4"/>
    <s v="Q2`21"/>
    <n v="32105682"/>
    <n v="435036"/>
    <m/>
    <x v="1"/>
  </r>
  <r>
    <n v="98"/>
    <x v="0"/>
    <x v="653"/>
    <s v="Light (13&quot;-14&quot;)"/>
    <x v="0"/>
    <s v="AMD"/>
    <s v="Picasso"/>
    <s v="Int"/>
    <n v="14"/>
    <s v="1920x1080"/>
    <m/>
    <s v="Standard"/>
    <n v="47439"/>
    <s v="9_45-50"/>
    <s v="4_40-50"/>
    <s v="04_40-50"/>
    <x v="4"/>
    <s v="Q2`21"/>
    <n v="4649022"/>
    <n v="62995"/>
    <m/>
    <x v="2"/>
  </r>
  <r>
    <n v="402"/>
    <x v="0"/>
    <x v="39"/>
    <s v="Light (13&quot;-14&quot;)"/>
    <x v="0"/>
    <s v="AMD"/>
    <s v="Renior"/>
    <s v="Int"/>
    <n v="14"/>
    <s v="1920x1080"/>
    <m/>
    <s v="Standard"/>
    <n v="61582"/>
    <s v="12_60-65"/>
    <s v="6_60-70"/>
    <s v="06_60-70"/>
    <x v="4"/>
    <s v="Q2`21"/>
    <n v="24755964"/>
    <n v="335447"/>
    <m/>
    <x v="2"/>
  </r>
  <r>
    <n v="2"/>
    <x v="0"/>
    <x v="393"/>
    <s v="Light (13&quot;-14&quot;)"/>
    <x v="0"/>
    <s v="Intel"/>
    <s v="Tiger Lake"/>
    <s v="Xe MAX 11"/>
    <n v="14"/>
    <s v="1920x1080"/>
    <m/>
    <s v="Standard"/>
    <n v="93585"/>
    <s v="18_90-95"/>
    <s v="9_90-100"/>
    <s v="08_80&gt;"/>
    <x v="4"/>
    <s v="Q2`21"/>
    <n v="187170"/>
    <n v="2536"/>
    <m/>
    <x v="2"/>
  </r>
  <r>
    <n v="143"/>
    <x v="0"/>
    <x v="42"/>
    <s v="Light (13&quot;-14&quot;)"/>
    <x v="0"/>
    <s v="Intel"/>
    <s v="Tiger Lake"/>
    <s v="Int"/>
    <n v="14"/>
    <s v="1920x1080"/>
    <m/>
    <s v="Standard"/>
    <n v="74564"/>
    <s v="14_70-75"/>
    <s v="7_70-80"/>
    <s v="07_70-80"/>
    <x v="4"/>
    <s v="Q2`21"/>
    <n v="10662652"/>
    <n v="144480"/>
    <m/>
    <x v="2"/>
  </r>
  <r>
    <n v="3"/>
    <x v="0"/>
    <x v="530"/>
    <s v="Light (13&quot;-14&quot;)"/>
    <x v="0"/>
    <s v="Intel"/>
    <s v="Ice Lake"/>
    <s v="MX250"/>
    <n v="14"/>
    <s v="1920x1080"/>
    <m/>
    <s v="Standard"/>
    <n v="109614"/>
    <s v="21_105-110"/>
    <s v="10_100-110"/>
    <s v="08_80&gt;"/>
    <x v="4"/>
    <s v="Q2`21"/>
    <n v="328842"/>
    <n v="4456"/>
    <m/>
    <x v="2"/>
  </r>
  <r>
    <n v="5"/>
    <x v="0"/>
    <x v="394"/>
    <s v="Light (13&quot;-14&quot;)"/>
    <x v="0"/>
    <s v="Intel"/>
    <s v="Tiger Lake"/>
    <s v="Int"/>
    <n v="14"/>
    <s v="1920x1080"/>
    <m/>
    <s v="Standard"/>
    <n v="93918"/>
    <s v="18_90-95"/>
    <s v="9_90-100"/>
    <s v="08_80&gt;"/>
    <x v="4"/>
    <s v="Q2`21"/>
    <n v="469590"/>
    <n v="6363"/>
    <m/>
    <x v="2"/>
  </r>
  <r>
    <n v="3"/>
    <x v="0"/>
    <x v="654"/>
    <s v="Full Size LE (15&quot;&gt;, Int GPU)"/>
    <x v="0"/>
    <s v="Intel"/>
    <s v="Whiskey Lake"/>
    <s v="Int"/>
    <n v="15"/>
    <s v="1920x1080"/>
    <m/>
    <s v="Standard"/>
    <n v="99490"/>
    <s v="19_95-100"/>
    <s v="9_90-100"/>
    <s v="08_80&gt;"/>
    <x v="4"/>
    <s v="Q2`21"/>
    <n v="298470"/>
    <n v="4044"/>
    <m/>
    <x v="1"/>
  </r>
  <r>
    <n v="2062"/>
    <x v="0"/>
    <x v="43"/>
    <s v="Mini (&lt;12&quot;)"/>
    <x v="1"/>
    <s v="Intel"/>
    <s v="Apollo Lake"/>
    <s v="Int"/>
    <n v="11"/>
    <s v="1366x768/1920x1080"/>
    <m/>
    <s v="Budget"/>
    <n v="16826"/>
    <s v="3_15-20"/>
    <s v="1_10-20"/>
    <s v="01_&lt;20"/>
    <x v="4"/>
    <s v="Q2`21"/>
    <n v="34695212"/>
    <n v="470125"/>
    <m/>
    <x v="1"/>
  </r>
  <r>
    <n v="231"/>
    <x v="0"/>
    <x v="44"/>
    <s v="Light (13&quot;-14&quot;)"/>
    <x v="1"/>
    <s v="Intel"/>
    <s v="Comet Lake"/>
    <s v="Int"/>
    <n v="14"/>
    <s v="1920x1080"/>
    <m/>
    <s v="Standard"/>
    <n v="68605"/>
    <s v="13_65-70"/>
    <s v="6_60-70"/>
    <s v="06_60-70"/>
    <x v="4"/>
    <s v="Q2`21"/>
    <n v="15847755"/>
    <n v="214739"/>
    <m/>
    <x v="2"/>
  </r>
  <r>
    <n v="50"/>
    <x v="0"/>
    <x v="395"/>
    <s v="Light (13&quot;-14&quot;)"/>
    <x v="1"/>
    <s v="Intel"/>
    <s v="Tiger Lake"/>
    <s v="Int"/>
    <n v="14"/>
    <s v="1920x1080"/>
    <m/>
    <s v="Standard"/>
    <n v="66276"/>
    <s v="13_65-70"/>
    <s v="6_60-70"/>
    <s v="06_60-70"/>
    <x v="4"/>
    <s v="Q2`21"/>
    <n v="3313800"/>
    <n v="44902"/>
    <m/>
    <x v="2"/>
  </r>
  <r>
    <n v="3"/>
    <x v="0"/>
    <x v="45"/>
    <s v="Full Size LE (15&quot;&gt;, Int GPU)"/>
    <x v="1"/>
    <s v="Intel"/>
    <s v="Comet Lake"/>
    <s v="Int"/>
    <n v="15"/>
    <s v="1920x1080"/>
    <m/>
    <s v="Standard"/>
    <n v="71527"/>
    <s v="14_70-75"/>
    <s v="7_70-80"/>
    <s v="07_70-80"/>
    <x v="4"/>
    <s v="Q2`21"/>
    <n v="214581"/>
    <n v="2908"/>
    <m/>
    <x v="1"/>
  </r>
  <r>
    <n v="213"/>
    <x v="0"/>
    <x v="397"/>
    <s v="Full Size LE (15&quot;&gt;, Int GPU)"/>
    <x v="1"/>
    <s v="Intel"/>
    <s v="Tiger Lake"/>
    <s v="Int"/>
    <n v="15"/>
    <s v="1920x1080"/>
    <m/>
    <s v="Standard"/>
    <n v="69995"/>
    <s v="13_65-70"/>
    <s v="6_60-70"/>
    <s v="06_60-70"/>
    <x v="4"/>
    <s v="Q2`21"/>
    <n v="14908935"/>
    <n v="202018"/>
    <m/>
    <x v="1"/>
  </r>
  <r>
    <n v="3"/>
    <x v="0"/>
    <x v="595"/>
    <s v="Full Size GM (15&quot;&gt; Gamer GPU)"/>
    <x v="1"/>
    <s v="Intel"/>
    <s v="Kaby Lake"/>
    <s v="GF940"/>
    <n v="15"/>
    <s v="1920x1080"/>
    <m/>
    <s v="Standard"/>
    <n v="35990"/>
    <s v="7_35-40"/>
    <s v="3_30-40"/>
    <s v="03_30-40"/>
    <x v="4"/>
    <s v="Q2`21"/>
    <n v="107970"/>
    <n v="1463"/>
    <m/>
    <x v="1"/>
  </r>
  <r>
    <n v="3"/>
    <x v="0"/>
    <x v="655"/>
    <s v="Full Size GM (15&quot;&gt; Gamer GPU)"/>
    <x v="1"/>
    <s v="Intel"/>
    <s v="Skylake"/>
    <s v="GF940"/>
    <n v="15"/>
    <s v="1366x768/1920x1080"/>
    <m/>
    <s v="Standard"/>
    <n v="29990"/>
    <s v="5_25-30"/>
    <s v="2_20-30"/>
    <s v="02_20-30"/>
    <x v="4"/>
    <s v="Q2`21"/>
    <n v="89970"/>
    <n v="1219"/>
    <m/>
    <x v="1"/>
  </r>
  <r>
    <n v="2"/>
    <x v="0"/>
    <x v="533"/>
    <s v="Light (13&quot;-14&quot;)"/>
    <x v="1"/>
    <s v="Intel"/>
    <s v="Tiger Lake"/>
    <s v="Int"/>
    <n v="14"/>
    <s v="1920x1080"/>
    <m/>
    <s v="Standard"/>
    <n v="78130"/>
    <s v="15_75-80"/>
    <s v="7_70-80"/>
    <s v="07_70-80"/>
    <x v="4"/>
    <s v="Q2`21"/>
    <n v="156260"/>
    <n v="2117"/>
    <m/>
    <x v="2"/>
  </r>
  <r>
    <n v="127"/>
    <x v="1"/>
    <x v="400"/>
    <s v="Light (13&quot;-14&quot;)"/>
    <x v="0"/>
    <s v="Intel"/>
    <s v="Ice Lake"/>
    <s v="Int"/>
    <n v="13"/>
    <s v="2304x1440/2560x1600"/>
    <m/>
    <s v="Standard"/>
    <n v="142737"/>
    <s v="28_140-145"/>
    <s v="14_140-150"/>
    <s v="08_80&gt;"/>
    <x v="4"/>
    <s v="Q2`21"/>
    <n v="18127599"/>
    <n v="245631"/>
    <m/>
    <x v="2"/>
  </r>
  <r>
    <n v="3973"/>
    <x v="1"/>
    <x v="49"/>
    <s v="Light (13&quot;-14&quot;)"/>
    <x v="0"/>
    <s v="Apple"/>
    <s v="Apple M1"/>
    <s v="Int"/>
    <n v="13"/>
    <s v="2560x1600"/>
    <m/>
    <s v="ARM"/>
    <n v="142345"/>
    <s v="28_140-145"/>
    <s v="14_140-150"/>
    <s v="08_80&gt;"/>
    <x v="4"/>
    <s v="Q2`21"/>
    <n v="565536685"/>
    <n v="7663099"/>
    <m/>
    <x v="2"/>
  </r>
  <r>
    <n v="2"/>
    <x v="1"/>
    <x v="50"/>
    <s v="Light (13&quot;-14&quot;)"/>
    <x v="0"/>
    <s v="Intel"/>
    <s v="Coffee Lake"/>
    <s v="Int"/>
    <n v="13"/>
    <s v="2560x1600"/>
    <m/>
    <s v="Standard"/>
    <n v="173010"/>
    <s v="34_170-175"/>
    <s v="17_170-180"/>
    <s v="08_80&gt;"/>
    <x v="4"/>
    <s v="Q2`21"/>
    <n v="346020"/>
    <n v="4689"/>
    <m/>
    <x v="2"/>
  </r>
  <r>
    <n v="1037"/>
    <x v="1"/>
    <x v="51"/>
    <s v="Light (13&quot;-14&quot;)"/>
    <x v="0"/>
    <s v="Intel"/>
    <s v="Ice Lake"/>
    <s v="Int"/>
    <n v="13"/>
    <s v="2560x1600"/>
    <m/>
    <s v="Standard"/>
    <n v="202487"/>
    <s v="40_200-205"/>
    <s v="20_200-210"/>
    <s v="08_80&gt;"/>
    <x v="4"/>
    <s v="Q2`21"/>
    <n v="209979019"/>
    <n v="2845244"/>
    <m/>
    <x v="2"/>
  </r>
  <r>
    <n v="2411"/>
    <x v="1"/>
    <x v="52"/>
    <s v="Light (13&quot;-14&quot;)"/>
    <x v="0"/>
    <s v="Apple"/>
    <s v="Apple M1"/>
    <s v="Int"/>
    <n v="13"/>
    <s v="2560x1600"/>
    <m/>
    <s v="ARM"/>
    <n v="165903"/>
    <s v="33_165-170"/>
    <s v="16_160-170"/>
    <s v="08_80&gt;"/>
    <x v="4"/>
    <s v="Q2`21"/>
    <n v="399992133"/>
    <n v="5419948"/>
    <m/>
    <x v="2"/>
  </r>
  <r>
    <n v="2440"/>
    <x v="1"/>
    <x v="53"/>
    <s v="Full Size GM (15&quot;&gt; Gamer GPU)"/>
    <x v="0"/>
    <s v="Intel"/>
    <s v="Coffee Lake"/>
    <s v="Pro 5300M/5500M"/>
    <n v="16"/>
    <s v="3072x1920"/>
    <m/>
    <s v="Standard"/>
    <n v="326270"/>
    <s v="65_325-330"/>
    <s v="32_320-330"/>
    <s v="08_80&gt;"/>
    <x v="4"/>
    <s v="Q2`21"/>
    <n v="796098800"/>
    <n v="10787247"/>
    <m/>
    <x v="1"/>
  </r>
  <r>
    <n v="137"/>
    <x v="2"/>
    <x v="656"/>
    <s v="Full Size LE (15&quot;&gt;, Int GPU)"/>
    <x v="0"/>
    <s v="Intel"/>
    <s v="Gemini Lake"/>
    <s v="Int"/>
    <n v="15"/>
    <s v="1366x768"/>
    <m/>
    <s v="Budget"/>
    <n v="27056"/>
    <s v="5_25-30"/>
    <s v="2_20-30"/>
    <s v="02_20-30"/>
    <x v="4"/>
    <s v="Q2`21"/>
    <n v="3706672"/>
    <n v="50226"/>
    <m/>
    <x v="1"/>
  </r>
  <r>
    <n v="561"/>
    <x v="2"/>
    <x v="657"/>
    <s v="Full Size LE (15&quot;&gt;, Int GPU)"/>
    <x v="0"/>
    <s v="AMD"/>
    <s v="Picasso"/>
    <s v="Int"/>
    <n v="15"/>
    <s v="1920x1080"/>
    <m/>
    <s v="Standard"/>
    <n v="44999"/>
    <s v="8_40-45"/>
    <s v="4_40-50"/>
    <s v="04_40-50"/>
    <x v="4"/>
    <s v="Q2`21"/>
    <n v="25244439"/>
    <n v="342066"/>
    <m/>
    <x v="1"/>
  </r>
  <r>
    <n v="535"/>
    <x v="2"/>
    <x v="56"/>
    <s v="Full Size GM (15&quot;&gt; Gamer GPU)"/>
    <x v="0"/>
    <s v="Intel"/>
    <s v="Comet Lake-H"/>
    <s v="GTX1650"/>
    <n v="15"/>
    <s v="1920x1080"/>
    <m/>
    <s v="Standard"/>
    <n v="73629"/>
    <s v="14_70-75"/>
    <s v="7_70-80"/>
    <s v="07_70-80"/>
    <x v="4"/>
    <s v="Q2`21"/>
    <n v="39391515"/>
    <n v="533760"/>
    <m/>
    <x v="1"/>
  </r>
  <r>
    <n v="676"/>
    <x v="2"/>
    <x v="658"/>
    <s v="Full Size GM (15&quot;&gt; Gamer GPU)"/>
    <x v="0"/>
    <s v="AMD"/>
    <s v="Cezanne-H"/>
    <s v="RTX3060"/>
    <n v="15"/>
    <s v="1920x1080"/>
    <m/>
    <s v="Standard"/>
    <n v="110993"/>
    <s v="22_110-115"/>
    <s v="11_110-120"/>
    <s v="08_80&gt;"/>
    <x v="4"/>
    <s v="Q2`21"/>
    <n v="75031268"/>
    <n v="1016684"/>
    <m/>
    <x v="1"/>
  </r>
  <r>
    <n v="1389"/>
    <x v="2"/>
    <x v="403"/>
    <s v="Full Size GM (15&quot;&gt; Gamer GPU)"/>
    <x v="0"/>
    <s v="Intel"/>
    <s v="Tiger Lake-H"/>
    <s v="RTX3070"/>
    <n v="15"/>
    <s v="1920x1080"/>
    <m/>
    <s v="Standard"/>
    <n v="114217"/>
    <s v="22_110-115"/>
    <s v="11_110-120"/>
    <s v="08_80&gt;"/>
    <x v="4"/>
    <s v="Q2`21"/>
    <n v="158647413"/>
    <n v="2149694"/>
    <m/>
    <x v="3"/>
  </r>
  <r>
    <n v="473"/>
    <x v="2"/>
    <x v="57"/>
    <s v="Full Size GM (15&quot;&gt; Gamer GPU)"/>
    <x v="0"/>
    <s v="AMD"/>
    <s v="Renior"/>
    <s v="GTX1650/GTX1660"/>
    <n v="17"/>
    <s v="1920x1080"/>
    <m/>
    <s v="Standard"/>
    <n v="90568"/>
    <s v="18_90-95"/>
    <s v="9_90-100"/>
    <s v="08_80&gt;"/>
    <x v="4"/>
    <s v="Q2`21"/>
    <n v="42838664"/>
    <n v="580470"/>
    <m/>
    <x v="1"/>
  </r>
  <r>
    <n v="456"/>
    <x v="2"/>
    <x v="404"/>
    <s v="Full Size GM (15&quot;&gt; Gamer GPU)"/>
    <x v="0"/>
    <s v="Intel"/>
    <s v="Comet Lake-H"/>
    <s v="GTX1650/GTX1660"/>
    <n v="17"/>
    <s v="1920x1080"/>
    <m/>
    <s v="Standard"/>
    <n v="77749"/>
    <s v="15_75-80"/>
    <s v="7_70-80"/>
    <s v="07_70-80"/>
    <x v="4"/>
    <s v="Q2`21"/>
    <n v="35453544"/>
    <n v="480400"/>
    <m/>
    <x v="1"/>
  </r>
  <r>
    <n v="255"/>
    <x v="2"/>
    <x v="405"/>
    <s v="Full Size GM (15&quot;&gt; Gamer GPU)"/>
    <x v="0"/>
    <s v="AMD"/>
    <s v="Cezanne-H"/>
    <s v="RTX3070"/>
    <n v="15"/>
    <s v="1920x1080"/>
    <m/>
    <s v="Standard"/>
    <n v="134411"/>
    <s v="26_130-135"/>
    <s v="13_130-140"/>
    <s v="08_80&gt;"/>
    <x v="4"/>
    <s v="Q2`21"/>
    <n v="34274805"/>
    <n v="464428"/>
    <m/>
    <x v="1"/>
  </r>
  <r>
    <n v="95"/>
    <x v="2"/>
    <x v="406"/>
    <s v="Full Size GM (15&quot;&gt; Gamer GPU)"/>
    <x v="0"/>
    <s v="AMD"/>
    <s v="Cezanne-H"/>
    <s v="RTX3070"/>
    <n v="15"/>
    <s v="1920x1080"/>
    <m/>
    <s v="Standard"/>
    <n v="148745"/>
    <s v="29_145-150"/>
    <s v="14_140-150"/>
    <s v="08_80&gt;"/>
    <x v="4"/>
    <s v="Q2`21"/>
    <n v="14130775"/>
    <n v="191474"/>
    <m/>
    <x v="1"/>
  </r>
  <r>
    <n v="2"/>
    <x v="2"/>
    <x v="60"/>
    <s v="Full Size GM (15&quot;&gt; Gamer GPU)"/>
    <x v="0"/>
    <s v="Intel"/>
    <s v="Comet Lake-H"/>
    <s v="RTX2060"/>
    <n v="17"/>
    <s v="1920x1080"/>
    <m/>
    <s v="Standard"/>
    <n v="133323"/>
    <s v="26_130-135"/>
    <s v="13_130-140"/>
    <s v="08_80&gt;"/>
    <x v="4"/>
    <s v="Q2`21"/>
    <n v="266646"/>
    <n v="3613"/>
    <m/>
    <x v="1"/>
  </r>
  <r>
    <n v="428"/>
    <x v="2"/>
    <x v="407"/>
    <s v="Full Size GM (15&quot;&gt; Gamer GPU)"/>
    <x v="0"/>
    <s v="AMD"/>
    <s v="Cezanne-H"/>
    <s v="RTX3070"/>
    <n v="17"/>
    <s v="1920x1080"/>
    <m/>
    <s v="Standard"/>
    <n v="144999"/>
    <s v="28_140-145"/>
    <s v="14_140-150"/>
    <s v="08_80&gt;"/>
    <x v="4"/>
    <s v="Q2`21"/>
    <n v="62059572"/>
    <n v="840916"/>
    <m/>
    <x v="1"/>
  </r>
  <r>
    <n v="164"/>
    <x v="2"/>
    <x v="408"/>
    <s v="Full Size GM (15&quot;&gt; Gamer GPU)"/>
    <x v="0"/>
    <s v="AMD"/>
    <s v="Cezanne-H"/>
    <s v="RTX3080"/>
    <n v="17"/>
    <s v="1920x1080"/>
    <m/>
    <s v="Standard"/>
    <n v="165913"/>
    <s v="33_165-170"/>
    <s v="16_160-170"/>
    <s v="08_80&gt;"/>
    <x v="4"/>
    <s v="Q2`21"/>
    <n v="27209732"/>
    <n v="368696"/>
    <m/>
    <x v="1"/>
  </r>
  <r>
    <n v="17"/>
    <x v="2"/>
    <x v="62"/>
    <s v="Light (13&quot;-14&quot;)"/>
    <x v="0"/>
    <s v="AMD"/>
    <s v="Renior"/>
    <s v="GTX1650/GTX1660"/>
    <n v="14"/>
    <s v="1920x1080/2560x1440"/>
    <m/>
    <s v="Standard"/>
    <n v="118812"/>
    <s v="23_115-120"/>
    <s v="11_110-120"/>
    <s v="08_80&gt;"/>
    <x v="4"/>
    <s v="Q2`21"/>
    <n v="2019804"/>
    <n v="27369"/>
    <m/>
    <x v="1"/>
  </r>
  <r>
    <n v="4"/>
    <x v="2"/>
    <x v="64"/>
    <s v="Full Size GM (15&quot;&gt; Gamer GPU)"/>
    <x v="0"/>
    <s v="Intel"/>
    <s v="Comet Lake-H"/>
    <s v="GTX1660"/>
    <n v="17"/>
    <s v="1920x1080"/>
    <m/>
    <s v="Standard"/>
    <n v="128300"/>
    <s v="25_125-130"/>
    <s v="12_120-130"/>
    <s v="08_80&gt;"/>
    <x v="4"/>
    <s v="Q2`21"/>
    <n v="513200"/>
    <n v="6954"/>
    <m/>
    <x v="1"/>
  </r>
  <r>
    <n v="45"/>
    <x v="2"/>
    <x v="65"/>
    <s v="Full Size GM (15&quot;&gt; Gamer GPU)"/>
    <x v="0"/>
    <s v="Intel"/>
    <s v="Comet Lake-H"/>
    <s v="RTX2060"/>
    <n v="15"/>
    <s v="1920x1080"/>
    <m/>
    <s v="Standard"/>
    <n v="137931"/>
    <s v="27_135-140"/>
    <s v="13_130-140"/>
    <s v="08_80&gt;"/>
    <x v="4"/>
    <s v="Q2`21"/>
    <n v="6206895"/>
    <n v="84104"/>
    <m/>
    <x v="1"/>
  </r>
  <r>
    <n v="779"/>
    <x v="2"/>
    <x v="409"/>
    <s v="Full Size LE (15&quot;&gt;, Int GPU)"/>
    <x v="0"/>
    <s v="AMD"/>
    <s v="Picasso"/>
    <s v="Int"/>
    <n v="15"/>
    <s v="1366x768"/>
    <m/>
    <s v="Standard"/>
    <n v="43324"/>
    <s v="8_40-45"/>
    <s v="4_40-50"/>
    <s v="04_40-50"/>
    <x v="4"/>
    <s v="Q2`21"/>
    <n v="33749396"/>
    <n v="457309"/>
    <m/>
    <x v="1"/>
  </r>
  <r>
    <n v="106"/>
    <x v="2"/>
    <x v="66"/>
    <s v="Light (13&quot;-14&quot;)"/>
    <x v="1"/>
    <s v="Intel"/>
    <s v="Comet Lake"/>
    <s v="Int"/>
    <n v="14"/>
    <s v="1920x1080"/>
    <m/>
    <s v="Standard"/>
    <n v="45792"/>
    <s v="9_45-50"/>
    <s v="4_40-50"/>
    <s v="04_40-50"/>
    <x v="4"/>
    <s v="Q2`21"/>
    <n v="4853952"/>
    <n v="65772"/>
    <m/>
    <x v="2"/>
  </r>
  <r>
    <n v="199"/>
    <x v="2"/>
    <x v="67"/>
    <s v="Full Size MS (15&quot;&gt;, Mainstream Ex. GPU)"/>
    <x v="1"/>
    <s v="Intel"/>
    <s v="Comet Lake"/>
    <s v="Int/MX110"/>
    <n v="15"/>
    <s v="1920x1080"/>
    <m/>
    <s v="Standard"/>
    <n v="55125"/>
    <s v="11_55-60"/>
    <s v="5_50-60"/>
    <s v="05_50-60"/>
    <x v="4"/>
    <s v="Q2`21"/>
    <n v="10969875"/>
    <n v="148643"/>
    <m/>
    <x v="1"/>
  </r>
  <r>
    <n v="676"/>
    <x v="2"/>
    <x v="410"/>
    <s v="Full Size LE (15&quot;&gt;, Int GPU)"/>
    <x v="1"/>
    <s v="Intel"/>
    <s v="Comet Lake"/>
    <s v="Int"/>
    <n v="15"/>
    <s v="1920x1080"/>
    <m/>
    <s v="Standard"/>
    <n v="57582"/>
    <s v="11_55-60"/>
    <s v="5_50-60"/>
    <s v="05_50-60"/>
    <x v="4"/>
    <s v="Q2`21"/>
    <n v="38925432"/>
    <n v="527445"/>
    <m/>
    <x v="1"/>
  </r>
  <r>
    <n v="48"/>
    <x v="2"/>
    <x v="68"/>
    <s v="Full Size LE (15&quot;&gt;, Int GPU)"/>
    <x v="1"/>
    <s v="Intel"/>
    <s v="Comet Lake"/>
    <s v="Int"/>
    <n v="15"/>
    <s v="1920x1080"/>
    <m/>
    <s v="Standard"/>
    <n v="63165"/>
    <s v="12_60-65"/>
    <s v="6_60-70"/>
    <s v="06_60-70"/>
    <x v="4"/>
    <s v="Q2`21"/>
    <n v="3031920"/>
    <n v="41083"/>
    <m/>
    <x v="1"/>
  </r>
  <r>
    <n v="700"/>
    <x v="2"/>
    <x v="659"/>
    <s v="Full Size LE (15&quot;&gt;, Int GPU)"/>
    <x v="0"/>
    <s v="Intel"/>
    <s v="Ice Lake"/>
    <s v="Int"/>
    <n v="15"/>
    <s v="1366x768"/>
    <m/>
    <s v="Standard"/>
    <n v="42740"/>
    <s v="8_40-45"/>
    <s v="4_40-50"/>
    <s v="04_40-50"/>
    <x v="4"/>
    <s v="Q2`21"/>
    <n v="29918000"/>
    <n v="405393"/>
    <m/>
    <x v="1"/>
  </r>
  <r>
    <n v="13"/>
    <x v="2"/>
    <x v="597"/>
    <s v="Full Size LE (15&quot;&gt;, Int GPU)"/>
    <x v="0"/>
    <s v="Intel"/>
    <s v="Gemini Lake"/>
    <s v="Int"/>
    <n v="15"/>
    <s v="1366x768"/>
    <m/>
    <s v="Budget"/>
    <n v="30782"/>
    <s v="6_30-35"/>
    <s v="3_30-40"/>
    <s v="03_30-40"/>
    <x v="4"/>
    <s v="Q2`21"/>
    <n v="400166"/>
    <n v="5422"/>
    <m/>
    <x v="1"/>
  </r>
  <r>
    <n v="900"/>
    <x v="2"/>
    <x v="660"/>
    <s v="Light (13&quot;-14&quot;)"/>
    <x v="0"/>
    <s v="Intel"/>
    <s v="Ice Lake"/>
    <s v="Int"/>
    <n v="14"/>
    <s v="1920x1080"/>
    <m/>
    <s v="Standard"/>
    <n v="29990"/>
    <s v="5_25-30"/>
    <s v="2_20-30"/>
    <s v="02_20-30"/>
    <x v="4"/>
    <s v="Q2`21"/>
    <n v="26991000"/>
    <n v="365732"/>
    <m/>
    <x v="2"/>
  </r>
  <r>
    <n v="283"/>
    <x v="2"/>
    <x v="536"/>
    <s v="Light (13&quot;-14&quot;)"/>
    <x v="0"/>
    <s v="Intel"/>
    <s v="Gemini Lake"/>
    <s v="Int"/>
    <n v="14"/>
    <s v="1920x1080"/>
    <m/>
    <s v="Budget"/>
    <n v="26565"/>
    <s v="5_25-30"/>
    <s v="2_20-30"/>
    <s v="02_20-30"/>
    <x v="4"/>
    <s v="Q2`21"/>
    <n v="7517895"/>
    <n v="101868"/>
    <m/>
    <x v="1"/>
  </r>
  <r>
    <n v="11"/>
    <x v="2"/>
    <x v="69"/>
    <s v="Full Size MS (15&quot;&gt;, Mainstream Ex. GPU)"/>
    <x v="0"/>
    <s v="AMD"/>
    <s v="Picasso"/>
    <s v="Int/MX230"/>
    <n v="15"/>
    <s v="1920x1080"/>
    <m/>
    <s v="Standard"/>
    <n v="43473"/>
    <s v="8_40-45"/>
    <s v="4_40-50"/>
    <s v="04_40-50"/>
    <x v="4"/>
    <s v="Q2`21"/>
    <n v="478203"/>
    <n v="6480"/>
    <m/>
    <x v="1"/>
  </r>
  <r>
    <n v="1440"/>
    <x v="2"/>
    <x v="71"/>
    <s v="Full Size MS (15&quot;&gt;, Mainstream Ex. GPU)"/>
    <x v="0"/>
    <s v="Intel"/>
    <s v="Ice Lake"/>
    <s v="MX130"/>
    <n v="15"/>
    <s v="1920x1080"/>
    <m/>
    <s v="Standard"/>
    <n v="46423"/>
    <s v="9_45-50"/>
    <s v="4_40-50"/>
    <s v="04_40-50"/>
    <x v="4"/>
    <s v="Q2`21"/>
    <n v="66849120"/>
    <n v="905815"/>
    <m/>
    <x v="1"/>
  </r>
  <r>
    <n v="2"/>
    <x v="2"/>
    <x v="73"/>
    <s v="Full Size GM (15&quot;&gt; Gamer GPU)"/>
    <x v="0"/>
    <s v="AMD"/>
    <s v="Picasso"/>
    <s v="GTX1050"/>
    <n v="15"/>
    <s v="1920x1080"/>
    <m/>
    <s v="Standard"/>
    <n v="57659"/>
    <s v="11_55-60"/>
    <s v="5_50-60"/>
    <s v="05_50-60"/>
    <x v="4"/>
    <s v="Q2`21"/>
    <n v="115318"/>
    <n v="1563"/>
    <m/>
    <x v="1"/>
  </r>
  <r>
    <n v="37"/>
    <x v="2"/>
    <x v="74"/>
    <s v="Light (13&quot;-14&quot;)"/>
    <x v="1"/>
    <s v="Intel"/>
    <s v="Tiger Lake"/>
    <s v="Int"/>
    <n v="14"/>
    <s v="1920x1080"/>
    <m/>
    <s v="Standard"/>
    <n v="121061"/>
    <s v="24_120-125"/>
    <s v="12_120-130"/>
    <s v="08_80&gt;"/>
    <x v="4"/>
    <s v="Q2`21"/>
    <n v="4479257"/>
    <n v="60695"/>
    <m/>
    <x v="2"/>
  </r>
  <r>
    <n v="50"/>
    <x v="2"/>
    <x v="75"/>
    <s v="Light (13&quot;-14&quot;)"/>
    <x v="1"/>
    <s v="Intel"/>
    <s v="Comet Lake"/>
    <s v="Int"/>
    <n v="14"/>
    <s v="1920x1080"/>
    <m/>
    <s v="Standard"/>
    <n v="98674"/>
    <s v="19_95-100"/>
    <s v="9_90-100"/>
    <s v="08_80&gt;"/>
    <x v="4"/>
    <s v="Q2`21"/>
    <n v="4933700"/>
    <n v="66852"/>
    <m/>
    <x v="2"/>
  </r>
  <r>
    <n v="32"/>
    <x v="2"/>
    <x v="413"/>
    <s v="Light (13&quot;-14&quot;)"/>
    <x v="1"/>
    <s v="Intel"/>
    <s v="Comet Lake"/>
    <s v="Int"/>
    <n v="14"/>
    <s v="1920x1080"/>
    <m/>
    <s v="Standard"/>
    <n v="56462"/>
    <s v="11_55-60"/>
    <s v="5_50-60"/>
    <s v="05_50-60"/>
    <x v="4"/>
    <s v="Q2`21"/>
    <n v="1806784"/>
    <n v="24482"/>
    <m/>
    <x v="2"/>
  </r>
  <r>
    <n v="95"/>
    <x v="2"/>
    <x v="414"/>
    <s v="Light (13&quot;-14&quot;)"/>
    <x v="0"/>
    <s v="AMD"/>
    <s v="Cezanne-H"/>
    <s v="GTX1650, GTX1650 + Ext. Doc-station with RTX3080"/>
    <n v="13"/>
    <s v="1920x1200"/>
    <s v="Touch"/>
    <s v="Standard"/>
    <n v="182303"/>
    <s v="36_180-185"/>
    <s v="18_180-190"/>
    <s v="08_80&gt;"/>
    <x v="4"/>
    <s v="Q2`21"/>
    <n v="17318785"/>
    <n v="234672"/>
    <m/>
    <x v="1"/>
  </r>
  <r>
    <n v="11"/>
    <x v="2"/>
    <x v="77"/>
    <s v="Prof. Workstation (Prof. GPU)"/>
    <x v="1"/>
    <s v="Intel"/>
    <s v="Coffee Lake"/>
    <s v="Quadro RTX5000"/>
    <n v="17"/>
    <s v="1920x1200"/>
    <m/>
    <s v="Standard"/>
    <n v="434990"/>
    <s v="86_430-435"/>
    <s v="43_430-440"/>
    <s v="08_80&gt;"/>
    <x v="4"/>
    <s v="Q2`21"/>
    <n v="4784890"/>
    <n v="64836"/>
    <m/>
    <x v="1"/>
  </r>
  <r>
    <n v="73"/>
    <x v="2"/>
    <x v="537"/>
    <s v="Light (13&quot;-14&quot;)"/>
    <x v="0"/>
    <s v="Intel"/>
    <s v="Gemini Lake"/>
    <s v="Int"/>
    <n v="14"/>
    <s v="1920x1080"/>
    <s v="Touch"/>
    <s v="Budget"/>
    <n v="34990"/>
    <s v="6_30-35"/>
    <s v="3_30-40"/>
    <s v="03_30-40"/>
    <x v="4"/>
    <s v="Q2`21"/>
    <n v="2554270"/>
    <n v="34611"/>
    <m/>
    <x v="1"/>
  </r>
  <r>
    <n v="60"/>
    <x v="2"/>
    <x v="416"/>
    <s v="Light (13&quot;-14&quot;)"/>
    <x v="0"/>
    <s v="Intel"/>
    <s v="Tiger Lake"/>
    <s v="Xe MAX 11"/>
    <n v="14"/>
    <s v="1920x1080"/>
    <s v="Touch"/>
    <s v="Standard"/>
    <n v="73120"/>
    <s v="14_70-75"/>
    <s v="7_70-80"/>
    <s v="07_70-80"/>
    <x v="4"/>
    <s v="Q2`21"/>
    <n v="4387200"/>
    <n v="59447"/>
    <m/>
    <x v="2"/>
  </r>
  <r>
    <n v="73"/>
    <x v="2"/>
    <x v="417"/>
    <s v="Light (13&quot;-14&quot;)"/>
    <x v="0"/>
    <s v="Intel"/>
    <s v="Ice Lake"/>
    <s v="Int"/>
    <n v="14"/>
    <s v="1920x1080"/>
    <m/>
    <s v="Standard"/>
    <n v="50785"/>
    <s v="10_50-55"/>
    <s v="5_50-60"/>
    <s v="05_50-60"/>
    <x v="4"/>
    <s v="Q2`21"/>
    <n v="3707305"/>
    <n v="50234"/>
    <m/>
    <x v="2"/>
  </r>
  <r>
    <n v="212"/>
    <x v="2"/>
    <x v="661"/>
    <s v="Light (13&quot;-14&quot;)"/>
    <x v="0"/>
    <s v="AMD"/>
    <s v="Picasso"/>
    <s v="Int"/>
    <n v="14"/>
    <s v="1920x1080"/>
    <m/>
    <s v="Standard"/>
    <n v="45082"/>
    <s v="9_45-50"/>
    <s v="4_40-50"/>
    <s v="04_40-50"/>
    <x v="4"/>
    <s v="Q2`21"/>
    <n v="9557384"/>
    <n v="129504"/>
    <m/>
    <x v="2"/>
  </r>
  <r>
    <n v="691"/>
    <x v="2"/>
    <x v="599"/>
    <s v="Light (13&quot;-14&quot;)"/>
    <x v="0"/>
    <s v="AMD"/>
    <s v="Lucienne"/>
    <s v="Int"/>
    <n v="14"/>
    <s v="1920x1080"/>
    <m/>
    <s v="Standard"/>
    <n v="56990"/>
    <s v="11_55-60"/>
    <s v="5_50-60"/>
    <s v="05_50-60"/>
    <x v="4"/>
    <s v="Q2`21"/>
    <n v="39380090"/>
    <n v="533606"/>
    <m/>
    <x v="2"/>
  </r>
  <r>
    <n v="263"/>
    <x v="2"/>
    <x v="418"/>
    <s v="Light (13&quot;-14&quot;)"/>
    <x v="0"/>
    <s v="AMD"/>
    <s v="Renior"/>
    <s v="Int"/>
    <n v="14"/>
    <s v="1920x1080"/>
    <m/>
    <s v="Standard"/>
    <n v="53779"/>
    <s v="10_50-55"/>
    <s v="5_50-60"/>
    <s v="05_50-60"/>
    <x v="4"/>
    <s v="Q2`21"/>
    <n v="14143877"/>
    <n v="191651"/>
    <m/>
    <x v="2"/>
  </r>
  <r>
    <n v="248"/>
    <x v="2"/>
    <x v="419"/>
    <s v="Full Size LE (15&quot;&gt;, Int GPU)"/>
    <x v="0"/>
    <s v="AMD"/>
    <s v="Renior"/>
    <s v="Int"/>
    <n v="15"/>
    <s v="1920x1080"/>
    <m/>
    <s v="Standard"/>
    <n v="56978"/>
    <s v="11_55-60"/>
    <s v="5_50-60"/>
    <s v="05_50-60"/>
    <x v="4"/>
    <s v="Q2`21"/>
    <n v="14130544"/>
    <n v="191471"/>
    <m/>
    <x v="1"/>
  </r>
  <r>
    <n v="300"/>
    <x v="2"/>
    <x v="79"/>
    <s v="Full Size LE (15&quot;&gt;, Int GPU)"/>
    <x v="0"/>
    <s v="AMD"/>
    <s v="Renior"/>
    <s v="Int"/>
    <n v="15"/>
    <s v="1920x1080"/>
    <m/>
    <s v="Standard"/>
    <n v="60808"/>
    <s v="12_60-65"/>
    <s v="6_60-70"/>
    <s v="06_60-70"/>
    <x v="4"/>
    <s v="Q2`21"/>
    <n v="18242400"/>
    <n v="247187"/>
    <m/>
    <x v="1"/>
  </r>
  <r>
    <n v="466"/>
    <x v="2"/>
    <x v="421"/>
    <s v="Full Size LE (15&quot;&gt;, Int GPU)"/>
    <x v="0"/>
    <s v="Intel"/>
    <s v="Tiger Lake"/>
    <s v="Int"/>
    <n v="15"/>
    <s v="1920x1080"/>
    <m/>
    <s v="Standard"/>
    <n v="77205"/>
    <s v="15_75-80"/>
    <s v="7_70-80"/>
    <s v="07_70-80"/>
    <x v="4"/>
    <s v="Q2`21"/>
    <n v="35977530"/>
    <n v="487500"/>
    <m/>
    <x v="1"/>
  </r>
  <r>
    <n v="6"/>
    <x v="2"/>
    <x v="422"/>
    <s v="Light (13&quot;-14&quot;)"/>
    <x v="0"/>
    <s v="Intel"/>
    <s v="Tiger Lake"/>
    <s v="Int"/>
    <n v="14"/>
    <s v="1920x1080"/>
    <m/>
    <s v="Standard"/>
    <n v="70655"/>
    <s v="14_70-75"/>
    <s v="7_70-80"/>
    <s v="07_70-80"/>
    <x v="4"/>
    <s v="Q2`21"/>
    <n v="423930"/>
    <n v="5744"/>
    <m/>
    <x v="2"/>
  </r>
  <r>
    <n v="207"/>
    <x v="2"/>
    <x v="424"/>
    <s v="Light (13&quot;-14&quot;)"/>
    <x v="0"/>
    <s v="Intel"/>
    <s v="Tiger Lake"/>
    <s v="Int"/>
    <n v="14"/>
    <s v="1920x1080"/>
    <m/>
    <s v="Standard"/>
    <n v="64022"/>
    <s v="12_60-65"/>
    <s v="6_60-70"/>
    <s v="06_60-70"/>
    <x v="4"/>
    <s v="Q2`21"/>
    <n v="13252554"/>
    <n v="179574"/>
    <m/>
    <x v="2"/>
  </r>
  <r>
    <n v="756"/>
    <x v="2"/>
    <x v="425"/>
    <s v="Full Size MS (15&quot;&gt;, Mainstream Ex. GPU)"/>
    <x v="0"/>
    <s v="AMD"/>
    <s v="Picasso"/>
    <s v="RX540"/>
    <n v="15"/>
    <s v="1366x768"/>
    <m/>
    <s v="Standard"/>
    <n v="39305"/>
    <s v="7_35-40"/>
    <s v="3_30-40"/>
    <s v="03_30-40"/>
    <x v="4"/>
    <s v="Q2`21"/>
    <n v="29714580"/>
    <n v="402637"/>
    <m/>
    <x v="1"/>
  </r>
  <r>
    <n v="572"/>
    <x v="2"/>
    <x v="426"/>
    <s v="Full Size MS (15&quot;&gt;, Mainstream Ex. GPU)"/>
    <x v="0"/>
    <s v="Intel"/>
    <s v="Ice Lake"/>
    <s v="MX330"/>
    <n v="15"/>
    <s v="1920x1080"/>
    <m/>
    <s v="Standard"/>
    <n v="54940"/>
    <s v="10_50-55"/>
    <s v="5_50-60"/>
    <s v="05_50-60"/>
    <x v="4"/>
    <s v="Q2`21"/>
    <n v="31425680"/>
    <n v="425822"/>
    <m/>
    <x v="1"/>
  </r>
  <r>
    <n v="13"/>
    <x v="2"/>
    <x v="429"/>
    <s v="Full Size MS (15&quot;&gt;, Mainstream Ex. GPU)"/>
    <x v="0"/>
    <s v="AMD"/>
    <s v="Picasso"/>
    <s v="Int/R540X"/>
    <n v="17"/>
    <s v="1600x900/1920x1080"/>
    <m/>
    <s v="Standard"/>
    <n v="55279"/>
    <s v="11_55-60"/>
    <s v="5_50-60"/>
    <s v="05_50-60"/>
    <x v="4"/>
    <s v="Q2`21"/>
    <n v="718627"/>
    <n v="9737"/>
    <m/>
    <x v="1"/>
  </r>
  <r>
    <n v="574"/>
    <x v="2"/>
    <x v="600"/>
    <s v="Full Size MS (15&quot;&gt;, Mainstream Ex. GPU)"/>
    <x v="0"/>
    <s v="Intel"/>
    <s v="Whiskey Lake"/>
    <s v="Int/MX150"/>
    <n v="17"/>
    <s v="1600x900"/>
    <m/>
    <s v="Standard"/>
    <n v="55593"/>
    <s v="11_55-60"/>
    <s v="5_50-60"/>
    <s v="05_50-60"/>
    <x v="4"/>
    <s v="Q2`21"/>
    <n v="31910382"/>
    <n v="432390"/>
    <m/>
    <x v="1"/>
  </r>
  <r>
    <n v="143"/>
    <x v="2"/>
    <x v="662"/>
    <s v="Full Size LE (15&quot;&gt;, Int GPU)"/>
    <x v="0"/>
    <s v="Intel"/>
    <s v="Ice Lake"/>
    <s v="Int"/>
    <n v="17"/>
    <s v="1920x1080"/>
    <m/>
    <s v="Standard"/>
    <n v="58490"/>
    <s v="11_55-60"/>
    <s v="5_50-60"/>
    <s v="05_50-60"/>
    <x v="4"/>
    <s v="Q2`21"/>
    <n v="8364070"/>
    <n v="113334"/>
    <m/>
    <x v="1"/>
  </r>
  <r>
    <n v="54"/>
    <x v="2"/>
    <x v="85"/>
    <s v="Light (13&quot;-14&quot;)"/>
    <x v="0"/>
    <s v="Intel"/>
    <s v="Tiger Lake"/>
    <s v="Int/MX450"/>
    <n v="14"/>
    <s v="1920x1080+ScreenPad"/>
    <s v="Touch"/>
    <s v="Standard"/>
    <n v="126980"/>
    <s v="25_125-130"/>
    <s v="12_120-130"/>
    <s v="08_80&gt;"/>
    <x v="4"/>
    <s v="Q2`21"/>
    <n v="6856920"/>
    <n v="92912"/>
    <m/>
    <x v="1"/>
  </r>
  <r>
    <n v="13"/>
    <x v="2"/>
    <x v="88"/>
    <s v="Light (13&quot;-14&quot;)"/>
    <x v="0"/>
    <s v="Intel"/>
    <s v="Tiger Lake"/>
    <s v="Int"/>
    <n v="13"/>
    <s v="1920x1080"/>
    <s v="Touch"/>
    <s v="Standard"/>
    <n v="83245"/>
    <s v="16_80-85"/>
    <s v="8_80-90"/>
    <s v="08_80&gt;"/>
    <x v="4"/>
    <s v="Q2`21"/>
    <n v="1082185"/>
    <n v="14664"/>
    <m/>
    <x v="2"/>
  </r>
  <r>
    <n v="17"/>
    <x v="2"/>
    <x v="89"/>
    <s v="Light (13&quot;-14&quot;)"/>
    <x v="0"/>
    <s v="Intel"/>
    <s v="Ice Lake"/>
    <s v="Int"/>
    <n v="13"/>
    <s v="1920x1080"/>
    <s v="Touch"/>
    <s v="Standard"/>
    <n v="84616"/>
    <s v="16_80-85"/>
    <s v="8_80-90"/>
    <s v="08_80&gt;"/>
    <x v="4"/>
    <s v="Q2`21"/>
    <n v="1438472"/>
    <n v="19491"/>
    <m/>
    <x v="2"/>
  </r>
  <r>
    <n v="50"/>
    <x v="2"/>
    <x v="90"/>
    <s v="Light (13&quot;-14&quot;)"/>
    <x v="0"/>
    <s v="Intel"/>
    <s v="Whiskey Lake"/>
    <s v="Int"/>
    <n v="14"/>
    <s v="1920x1080"/>
    <s v="Touch"/>
    <s v="Standard"/>
    <n v="73890"/>
    <s v="14_70-75"/>
    <s v="7_70-80"/>
    <s v="07_70-80"/>
    <x v="4"/>
    <s v="Q2`21"/>
    <n v="3694500"/>
    <n v="50061"/>
    <m/>
    <x v="2"/>
  </r>
  <r>
    <n v="13"/>
    <x v="2"/>
    <x v="91"/>
    <s v="Full Size GM (15&quot;&gt; Gamer GPU)"/>
    <x v="0"/>
    <s v="Intel"/>
    <s v="Whiskey Lake"/>
    <s v="GTX1050/GTX1060"/>
    <n v="15"/>
    <s v="1920x1080/3840x2160"/>
    <s v="Touch"/>
    <s v="Standard"/>
    <n v="93528"/>
    <s v="18_90-95"/>
    <s v="9_90-100"/>
    <s v="08_80&gt;"/>
    <x v="4"/>
    <s v="Q2`21"/>
    <n v="1215864"/>
    <n v="16475"/>
    <m/>
    <x v="1"/>
  </r>
  <r>
    <n v="78"/>
    <x v="2"/>
    <x v="430"/>
    <s v="Full Size GM (15&quot;&gt; Gamer GPU)"/>
    <x v="0"/>
    <s v="Intel"/>
    <s v="Comet Lake-H"/>
    <s v="RTX2060"/>
    <n v="15"/>
    <s v="3840x2160+ScreenPad"/>
    <s v="Touch"/>
    <s v="Standard"/>
    <n v="230170"/>
    <s v="46_230-235"/>
    <s v="23_230-240"/>
    <s v="08_80&gt;"/>
    <x v="4"/>
    <s v="Q2`21"/>
    <n v="17953260"/>
    <n v="243269"/>
    <m/>
    <x v="1"/>
  </r>
  <r>
    <n v="45"/>
    <x v="2"/>
    <x v="663"/>
    <s v="Full Size GM (15&quot;&gt; Gamer GPU)"/>
    <x v="0"/>
    <s v="Intel"/>
    <s v="Comet Lake-H"/>
    <s v="RTX3070"/>
    <n v="15"/>
    <s v="3840x2160+ScreenPad"/>
    <m/>
    <s v="Standard"/>
    <n v="271220"/>
    <s v="54_270-275"/>
    <s v="27_270-280"/>
    <s v="08_80&gt;"/>
    <x v="4"/>
    <s v="Q2`21"/>
    <n v="12204900"/>
    <n v="165378"/>
    <m/>
    <x v="1"/>
  </r>
  <r>
    <n v="171"/>
    <x v="2"/>
    <x v="539"/>
    <s v="Light (13&quot;-14&quot;)"/>
    <x v="0"/>
    <s v="AMD"/>
    <s v="Lucienne"/>
    <s v="Int"/>
    <n v="13"/>
    <s v="1920x1080"/>
    <m/>
    <s v="Standard"/>
    <n v="71990"/>
    <s v="14_70-75"/>
    <s v="7_70-80"/>
    <s v="07_70-80"/>
    <x v="4"/>
    <s v="Q2`21"/>
    <n v="12310290"/>
    <n v="166806"/>
    <m/>
    <x v="2"/>
  </r>
  <r>
    <n v="2"/>
    <x v="2"/>
    <x v="601"/>
    <s v="Light (13&quot;-14&quot;)"/>
    <x v="0"/>
    <s v="AMD"/>
    <s v="Renior"/>
    <s v="Int"/>
    <n v="14"/>
    <s v="1920x1080"/>
    <m/>
    <s v="Standard"/>
    <n v="65990"/>
    <s v="13_65-70"/>
    <s v="6_60-70"/>
    <s v="06_60-70"/>
    <x v="4"/>
    <s v="Q2`21"/>
    <n v="131980"/>
    <n v="1788"/>
    <m/>
    <x v="2"/>
  </r>
  <r>
    <n v="350"/>
    <x v="2"/>
    <x v="92"/>
    <s v="Light (13&quot;-14&quot;)"/>
    <x v="0"/>
    <s v="Intel"/>
    <s v="Tiger Lake"/>
    <s v="Int"/>
    <n v="13"/>
    <s v="1920x1080"/>
    <m/>
    <s v="Standard"/>
    <n v="79405"/>
    <s v="15_75-80"/>
    <s v="7_70-80"/>
    <s v="07_70-80"/>
    <x v="4"/>
    <s v="Q2`21"/>
    <n v="27791750"/>
    <n v="376582"/>
    <m/>
    <x v="2"/>
  </r>
  <r>
    <n v="9"/>
    <x v="2"/>
    <x v="431"/>
    <s v="Light (13&quot;-14&quot;)"/>
    <x v="0"/>
    <s v="Intel"/>
    <s v="Ice Lake"/>
    <s v="Int"/>
    <n v="13"/>
    <s v="1920x1080"/>
    <m/>
    <s v="Standard"/>
    <n v="68401"/>
    <s v="13_65-70"/>
    <s v="6_60-70"/>
    <s v="06_60-70"/>
    <x v="4"/>
    <s v="Q2`21"/>
    <n v="615609"/>
    <n v="8342"/>
    <m/>
    <x v="2"/>
  </r>
  <r>
    <n v="43"/>
    <x v="2"/>
    <x v="93"/>
    <s v="Light (13&quot;-14&quot;)"/>
    <x v="0"/>
    <s v="Intel"/>
    <s v="Tiger Lake"/>
    <s v="Int"/>
    <n v="14"/>
    <s v="1920x1080"/>
    <s v="Touch"/>
    <s v="Standard"/>
    <n v="127999"/>
    <s v="25_125-130"/>
    <s v="12_120-130"/>
    <s v="08_80&gt;"/>
    <x v="4"/>
    <s v="Q2`21"/>
    <n v="5503957"/>
    <n v="74579"/>
    <m/>
    <x v="2"/>
  </r>
  <r>
    <n v="101"/>
    <x v="2"/>
    <x v="94"/>
    <s v="Light (13&quot;-14&quot;)"/>
    <x v="0"/>
    <s v="Intel"/>
    <s v="Tiger Lake"/>
    <s v="Int"/>
    <n v="14"/>
    <s v="1920x1080"/>
    <m/>
    <s v="Standard"/>
    <n v="80224"/>
    <s v="16_80-85"/>
    <s v="8_80-90"/>
    <s v="08_80&gt;"/>
    <x v="4"/>
    <s v="Q2`21"/>
    <n v="8102624"/>
    <n v="109792"/>
    <m/>
    <x v="2"/>
  </r>
  <r>
    <n v="56"/>
    <x v="2"/>
    <x v="432"/>
    <s v="Light (13&quot;-14&quot;)"/>
    <x v="0"/>
    <s v="Intel"/>
    <s v="Ice Lake"/>
    <s v="Int"/>
    <n v="14"/>
    <s v="1920x1080"/>
    <m/>
    <s v="Standard"/>
    <n v="82179"/>
    <s v="16_80-85"/>
    <s v="8_80-90"/>
    <s v="08_80&gt;"/>
    <x v="4"/>
    <s v="Q2`21"/>
    <n v="4602024"/>
    <n v="62358"/>
    <m/>
    <x v="2"/>
  </r>
  <r>
    <n v="212"/>
    <x v="2"/>
    <x v="96"/>
    <s v="Light (13&quot;-14&quot;)"/>
    <x v="0"/>
    <s v="Intel"/>
    <s v="Comet Lake"/>
    <s v="MX250"/>
    <n v="14"/>
    <s v="1920x1080"/>
    <m/>
    <s v="Standard"/>
    <n v="87210"/>
    <s v="17_85-90"/>
    <s v="8_80-90"/>
    <s v="08_80&gt;"/>
    <x v="4"/>
    <s v="Q2`21"/>
    <n v="18488520"/>
    <n v="250522"/>
    <m/>
    <x v="2"/>
  </r>
  <r>
    <n v="311"/>
    <x v="2"/>
    <x v="97"/>
    <s v="Light (13&quot;-14&quot;)"/>
    <x v="0"/>
    <s v="Intel"/>
    <s v="Tiger Lake"/>
    <s v="Int"/>
    <n v="14"/>
    <s v="1920x1080"/>
    <m/>
    <s v="Standard"/>
    <n v="100771"/>
    <s v="20_100-105"/>
    <s v="10_100-110"/>
    <s v="08_80&gt;"/>
    <x v="4"/>
    <s v="Q2`21"/>
    <n v="31339781"/>
    <n v="424658"/>
    <m/>
    <x v="2"/>
  </r>
  <r>
    <n v="41"/>
    <x v="2"/>
    <x v="540"/>
    <s v="Full Size GM (15&quot;&gt; Gamer GPU)"/>
    <x v="0"/>
    <s v="AMD"/>
    <s v="Cezanne-H"/>
    <s v="RTX3080"/>
    <n v="15"/>
    <s v="1920x1080+ScreenPad"/>
    <s v="Touch"/>
    <s v="Standard"/>
    <n v="275658"/>
    <s v="55_275-280"/>
    <s v="27_270-280"/>
    <s v="08_80&gt;"/>
    <x v="4"/>
    <s v="Q2`21"/>
    <n v="11301978"/>
    <n v="153143"/>
    <m/>
    <x v="1"/>
  </r>
  <r>
    <n v="201"/>
    <x v="2"/>
    <x v="602"/>
    <s v="Light (13&quot;-14&quot;)"/>
    <x v="0"/>
    <s v="AMD"/>
    <s v="Cezanne-H"/>
    <s v="RTX3060"/>
    <n v="14"/>
    <s v="1920x1080/2560x1440"/>
    <m/>
    <s v="Standard"/>
    <n v="147329"/>
    <s v="29_145-150"/>
    <s v="14_140-150"/>
    <s v="08_80&gt;"/>
    <x v="4"/>
    <s v="Q2`21"/>
    <n v="29613129"/>
    <n v="401262"/>
    <m/>
    <x v="1"/>
  </r>
  <r>
    <n v="387"/>
    <x v="2"/>
    <x v="603"/>
    <s v="Full Size GM (15&quot;&gt; Gamer GPU)"/>
    <x v="0"/>
    <s v="AMD"/>
    <s v="Cezanne-H"/>
    <s v="RTX3060/RTX3070/RTX3080"/>
    <n v="15"/>
    <s v="1920x1080/2160x1440"/>
    <m/>
    <s v="Standard"/>
    <n v="200572"/>
    <s v="40_200-205"/>
    <s v="20_200-210"/>
    <s v="08_80&gt;"/>
    <x v="4"/>
    <s v="Q2`21"/>
    <n v="77621364"/>
    <n v="1051780"/>
    <m/>
    <x v="1"/>
  </r>
  <r>
    <n v="6"/>
    <x v="3"/>
    <x v="98"/>
    <s v="Full Size GM (15&quot;&gt; Gamer GPU)"/>
    <x v="0"/>
    <s v="Intel"/>
    <s v="Comet Lake-H"/>
    <s v="RTX2060/RTX2070/RTX2080"/>
    <n v="15"/>
    <s v="1920x1080/3840x2160"/>
    <m/>
    <s v="Standard"/>
    <n v="215626"/>
    <s v="43_215-220"/>
    <s v="21_210-220"/>
    <s v="08_80&gt;"/>
    <x v="4"/>
    <s v="Q2`21"/>
    <n v="1293756"/>
    <n v="17531"/>
    <m/>
    <x v="1"/>
  </r>
  <r>
    <n v="74"/>
    <x v="3"/>
    <x v="604"/>
    <s v="Full Size GM (15&quot;&gt; Gamer GPU)"/>
    <x v="0"/>
    <s v="Intel"/>
    <s v="Comet Lake-H"/>
    <s v="RTX2070/RTX2080"/>
    <n v="15"/>
    <s v="1920x1080/3840x2160"/>
    <m/>
    <s v="Standard"/>
    <n v="234080"/>
    <s v="46_230-235"/>
    <s v="23_230-240"/>
    <s v="08_80&gt;"/>
    <x v="4"/>
    <s v="Q2`21"/>
    <n v="17321920"/>
    <n v="234714"/>
    <m/>
    <x v="1"/>
  </r>
  <r>
    <n v="198"/>
    <x v="3"/>
    <x v="99"/>
    <s v="Full Size LE (15&quot;&gt;, Int GPU)"/>
    <x v="0"/>
    <s v="Intel"/>
    <s v="Ice Lake"/>
    <s v="Int"/>
    <n v="15"/>
    <s v="1920x1080"/>
    <m/>
    <s v="Standard"/>
    <n v="39500"/>
    <s v="7_35-40"/>
    <s v="3_30-40"/>
    <s v="03_30-40"/>
    <x v="4"/>
    <s v="Q2`21"/>
    <n v="7821000"/>
    <n v="105976"/>
    <m/>
    <x v="1"/>
  </r>
  <r>
    <n v="13"/>
    <x v="3"/>
    <x v="434"/>
    <s v="Full Size MS (15&quot;&gt;, Mainstream Ex. GPU)"/>
    <x v="0"/>
    <s v="Intel"/>
    <s v="Whiskey Lake"/>
    <s v="Int/520"/>
    <n v="15"/>
    <s v="1920x1080"/>
    <m/>
    <s v="Standard"/>
    <n v="31940"/>
    <s v="6_30-35"/>
    <s v="3_30-40"/>
    <s v="03_30-40"/>
    <x v="4"/>
    <s v="Q2`21"/>
    <n v="415220"/>
    <n v="5626"/>
    <m/>
    <x v="1"/>
  </r>
  <r>
    <n v="118"/>
    <x v="3"/>
    <x v="101"/>
    <s v="Full Size MS (15&quot;&gt;, Mainstream Ex. GPU)"/>
    <x v="0"/>
    <s v="Intel"/>
    <s v="Ice Lake"/>
    <s v="Int/MX230/MX250"/>
    <n v="17"/>
    <s v="1920x1080"/>
    <m/>
    <s v="Standard"/>
    <n v="63291"/>
    <s v="12_60-65"/>
    <s v="6_60-70"/>
    <s v="06_60-70"/>
    <x v="4"/>
    <s v="Q2`21"/>
    <n v="7468338"/>
    <n v="101197"/>
    <m/>
    <x v="1"/>
  </r>
  <r>
    <n v="70"/>
    <x v="3"/>
    <x v="102"/>
    <s v="Light (13&quot;-14&quot;)"/>
    <x v="0"/>
    <s v="Intel"/>
    <s v="Tiger Lake"/>
    <s v="Int/MX350"/>
    <n v="14"/>
    <s v="2560x1600"/>
    <m/>
    <s v="Standard"/>
    <n v="98215"/>
    <s v="19_95-100"/>
    <s v="9_90-100"/>
    <s v="08_80&gt;"/>
    <x v="4"/>
    <s v="Q2`21"/>
    <n v="6875050"/>
    <n v="93158"/>
    <m/>
    <x v="2"/>
  </r>
  <r>
    <n v="2911"/>
    <x v="3"/>
    <x v="103"/>
    <s v="Full Size GM (15&quot;&gt; Gamer GPU)"/>
    <x v="0"/>
    <s v="Intel"/>
    <s v="Comet Lake-H"/>
    <s v="GTX1650/GTX1650/RTX2060"/>
    <n v="15"/>
    <s v="1920x1080"/>
    <m/>
    <s v="Standard"/>
    <n v="73686"/>
    <s v="14_70-75"/>
    <s v="7_70-80"/>
    <s v="07_70-80"/>
    <x v="4"/>
    <s v="Q2`21"/>
    <n v="214499946"/>
    <n v="2906503"/>
    <m/>
    <x v="1"/>
  </r>
  <r>
    <n v="3"/>
    <x v="3"/>
    <x v="436"/>
    <s v="Full Size GM (15&quot;&gt; Gamer GPU)"/>
    <x v="0"/>
    <s v="Intel"/>
    <s v="Coffee Lake"/>
    <s v="GTX1650/GTX1660"/>
    <n v="15"/>
    <s v="1920x1080"/>
    <m/>
    <s v="Standard"/>
    <n v="78648"/>
    <s v="15_75-80"/>
    <s v="7_70-80"/>
    <s v="07_70-80"/>
    <x v="4"/>
    <s v="Q2`21"/>
    <n v="235944"/>
    <n v="3197"/>
    <m/>
    <x v="1"/>
  </r>
  <r>
    <n v="308"/>
    <x v="3"/>
    <x v="104"/>
    <s v="Full Size GM (15&quot;&gt; Gamer GPU)"/>
    <x v="0"/>
    <s v="Intel"/>
    <s v="Comet Lake-H"/>
    <s v="GTX1650/RTX2060/RTX2070"/>
    <n v="15"/>
    <s v="1920x1080"/>
    <m/>
    <s v="Standard"/>
    <n v="99158"/>
    <s v="19_95-100"/>
    <s v="9_90-100"/>
    <s v="08_80&gt;"/>
    <x v="4"/>
    <s v="Q2`21"/>
    <n v="30540664"/>
    <n v="413830"/>
    <m/>
    <x v="1"/>
  </r>
  <r>
    <n v="29"/>
    <x v="3"/>
    <x v="543"/>
    <s v="Full Size GM (15&quot;&gt; Gamer GPU)"/>
    <x v="0"/>
    <s v="AMD"/>
    <s v="Ryzen"/>
    <s v="RX 5600M"/>
    <n v="15"/>
    <s v="1920x1080"/>
    <m/>
    <s v="Standard"/>
    <n v="109192"/>
    <s v="21_105-110"/>
    <s v="10_100-110"/>
    <s v="08_80&gt;"/>
    <x v="4"/>
    <s v="Q2`21"/>
    <n v="3166568"/>
    <n v="42907"/>
    <m/>
    <x v="1"/>
  </r>
  <r>
    <n v="6"/>
    <x v="3"/>
    <x v="105"/>
    <s v="Full Size GM (15&quot;&gt; Gamer GPU)"/>
    <x v="0"/>
    <s v="Intel"/>
    <s v="Coffee Lake"/>
    <s v="GTX1660/RTX2060/RTX2070"/>
    <n v="15"/>
    <s v="1920x1080"/>
    <m/>
    <s v="Standard"/>
    <n v="100022"/>
    <s v="20_100-105"/>
    <s v="10_100-110"/>
    <s v="08_80&gt;"/>
    <x v="4"/>
    <s v="Q2`21"/>
    <n v="600132"/>
    <n v="8132"/>
    <m/>
    <x v="1"/>
  </r>
  <r>
    <n v="208"/>
    <x v="3"/>
    <x v="106"/>
    <s v="Full Size GM (15&quot;&gt; Gamer GPU)"/>
    <x v="0"/>
    <s v="Intel"/>
    <s v="Comet Lake-H"/>
    <s v="GTX1660/RTX2060/RTX2070"/>
    <n v="17"/>
    <s v="1920x1080"/>
    <m/>
    <s v="Standard"/>
    <n v="133713"/>
    <s v="26_130-135"/>
    <s v="13_130-140"/>
    <s v="08_80&gt;"/>
    <x v="4"/>
    <s v="Q2`21"/>
    <n v="27812304"/>
    <n v="376860"/>
    <m/>
    <x v="1"/>
  </r>
  <r>
    <n v="6"/>
    <x v="3"/>
    <x v="438"/>
    <s v="Mini (&lt;12&quot;)"/>
    <x v="1"/>
    <s v="Intel"/>
    <s v="Gemini Lake"/>
    <s v="Int"/>
    <n v="11"/>
    <s v="1366x768"/>
    <s v="Touch"/>
    <s v="Budget"/>
    <n v="29990"/>
    <s v="5_25-30"/>
    <s v="2_20-30"/>
    <s v="02_20-30"/>
    <x v="4"/>
    <s v="Q2`21"/>
    <n v="179940"/>
    <n v="2438"/>
    <m/>
    <x v="1"/>
  </r>
  <r>
    <n v="61"/>
    <x v="3"/>
    <x v="107"/>
    <s v="Light (13&quot;-14&quot;)"/>
    <x v="1"/>
    <s v="Intel"/>
    <s v="Whiskey Lake"/>
    <s v="Int"/>
    <n v="13"/>
    <s v="1920x1080"/>
    <m/>
    <s v="Standard"/>
    <n v="70595"/>
    <s v="14_70-75"/>
    <s v="7_70-80"/>
    <s v="07_70-80"/>
    <x v="4"/>
    <s v="Q2`21"/>
    <n v="4306295"/>
    <n v="58351"/>
    <m/>
    <x v="2"/>
  </r>
  <r>
    <n v="15"/>
    <x v="3"/>
    <x v="664"/>
    <s v="Light (13&quot;-14&quot;)"/>
    <x v="1"/>
    <s v="Intel"/>
    <s v="Whiskey Lake"/>
    <s v="Int"/>
    <n v="14"/>
    <s v="1920x1080"/>
    <m/>
    <s v="Standard"/>
    <n v="56376"/>
    <s v="11_55-60"/>
    <s v="5_50-60"/>
    <s v="05_50-60"/>
    <x v="4"/>
    <s v="Q2`21"/>
    <n v="845640"/>
    <n v="11459"/>
    <m/>
    <x v="2"/>
  </r>
  <r>
    <n v="3438"/>
    <x v="3"/>
    <x v="108"/>
    <s v="Light (13&quot;-14&quot;)"/>
    <x v="1"/>
    <s v="Intel"/>
    <s v="Comet Lake"/>
    <s v="Int"/>
    <n v="14"/>
    <s v="1920x1080"/>
    <m/>
    <s v="Standard"/>
    <n v="60301"/>
    <s v="12_60-65"/>
    <s v="6_60-70"/>
    <s v="06_60-70"/>
    <x v="4"/>
    <s v="Q2`21"/>
    <n v="207314838"/>
    <n v="2809144"/>
    <m/>
    <x v="2"/>
  </r>
  <r>
    <n v="389"/>
    <x v="3"/>
    <x v="109"/>
    <s v="Full Size MS (15&quot;&gt;, Mainstream Ex. GPU)"/>
    <x v="1"/>
    <s v="Intel"/>
    <s v="Comet Lake"/>
    <s v="Int/RX640"/>
    <n v="15"/>
    <s v="1920x1080"/>
    <m/>
    <s v="Standard"/>
    <n v="63196"/>
    <s v="12_60-65"/>
    <s v="6_60-70"/>
    <s v="06_60-70"/>
    <x v="4"/>
    <s v="Q2`21"/>
    <n v="24583244"/>
    <n v="333106"/>
    <m/>
    <x v="1"/>
  </r>
  <r>
    <n v="189"/>
    <x v="3"/>
    <x v="110"/>
    <s v="Light (13&quot;-14&quot;)"/>
    <x v="1"/>
    <s v="Intel"/>
    <s v="Comet Lake"/>
    <s v="Int"/>
    <n v="13"/>
    <s v="1920x1080"/>
    <m/>
    <s v="Standard"/>
    <n v="85699"/>
    <s v="17_85-90"/>
    <s v="8_80-90"/>
    <s v="08_80&gt;"/>
    <x v="4"/>
    <s v="Q2`21"/>
    <n v="16197111"/>
    <n v="219473"/>
    <m/>
    <x v="2"/>
  </r>
  <r>
    <n v="32"/>
    <x v="3"/>
    <x v="439"/>
    <s v="Light (13&quot;-14&quot;)"/>
    <x v="1"/>
    <s v="Intel"/>
    <s v="Tiger Lake"/>
    <s v="Int"/>
    <n v="13"/>
    <s v="1920x1080"/>
    <m/>
    <s v="Standard"/>
    <n v="84301"/>
    <s v="16_80-85"/>
    <s v="8_80-90"/>
    <s v="08_80&gt;"/>
    <x v="4"/>
    <s v="Q2`21"/>
    <n v="2697632"/>
    <n v="36553"/>
    <m/>
    <x v="2"/>
  </r>
  <r>
    <n v="742"/>
    <x v="3"/>
    <x v="112"/>
    <s v="Light (13&quot;-14&quot;)"/>
    <x v="1"/>
    <s v="Intel"/>
    <s v="Comet Lake"/>
    <s v="Int"/>
    <n v="14"/>
    <s v="1920x1080"/>
    <m/>
    <s v="Standard"/>
    <n v="83766"/>
    <s v="16_80-85"/>
    <s v="8_80-90"/>
    <s v="08_80&gt;"/>
    <x v="4"/>
    <s v="Q2`21"/>
    <n v="62154372"/>
    <n v="842200"/>
    <m/>
    <x v="2"/>
  </r>
  <r>
    <n v="187"/>
    <x v="3"/>
    <x v="113"/>
    <s v="Light (13&quot;-14&quot;)"/>
    <x v="1"/>
    <s v="Intel"/>
    <s v="Comet Lake-H"/>
    <s v="Int/MX250"/>
    <n v="14"/>
    <s v="1920x1080"/>
    <m/>
    <s v="Standard"/>
    <n v="92476"/>
    <s v="18_90-95"/>
    <s v="9_90-100"/>
    <s v="08_80&gt;"/>
    <x v="4"/>
    <s v="Q2`21"/>
    <n v="17293012"/>
    <n v="234323"/>
    <m/>
    <x v="1"/>
  </r>
  <r>
    <n v="138"/>
    <x v="3"/>
    <x v="546"/>
    <s v="Light (13&quot;-14&quot;)"/>
    <x v="1"/>
    <s v="Intel"/>
    <s v="Tiger Lake"/>
    <s v="Int"/>
    <n v="14"/>
    <s v="1920x1080"/>
    <m/>
    <s v="Standard"/>
    <n v="90767"/>
    <s v="18_90-95"/>
    <s v="9_90-100"/>
    <s v="08_80&gt;"/>
    <x v="4"/>
    <s v="Q2`21"/>
    <n v="12525846"/>
    <n v="169727"/>
    <m/>
    <x v="2"/>
  </r>
  <r>
    <n v="11"/>
    <x v="3"/>
    <x v="665"/>
    <s v="Light (13&quot;-14&quot;)"/>
    <x v="1"/>
    <s v="Intel"/>
    <s v="Kaby Lake Refresh"/>
    <s v="Int"/>
    <n v="14"/>
    <s v="1920x1080"/>
    <m/>
    <s v="Standard"/>
    <n v="175699"/>
    <s v="35_175-180"/>
    <s v="17_170-180"/>
    <s v="08_80&gt;"/>
    <x v="4"/>
    <s v="Q2`21"/>
    <n v="1932689"/>
    <n v="26188"/>
    <m/>
    <x v="2"/>
  </r>
  <r>
    <n v="109"/>
    <x v="3"/>
    <x v="115"/>
    <s v="Full Size LE (15&quot;&gt;, Int GPU)"/>
    <x v="1"/>
    <s v="Intel"/>
    <s v="Comet Lake"/>
    <s v="Int"/>
    <n v="15"/>
    <s v="1920x1080"/>
    <m/>
    <s v="Standard"/>
    <n v="84740"/>
    <s v="16_80-85"/>
    <s v="8_80-90"/>
    <s v="08_80&gt;"/>
    <x v="4"/>
    <s v="Q2`21"/>
    <n v="9236660"/>
    <n v="125158"/>
    <m/>
    <x v="1"/>
  </r>
  <r>
    <n v="345"/>
    <x v="3"/>
    <x v="116"/>
    <s v="Full Size LE (15&quot;&gt;, Int GPU)"/>
    <x v="1"/>
    <s v="Intel"/>
    <s v="Comet Lake"/>
    <s v="Int"/>
    <n v="15"/>
    <s v="1920x1080"/>
    <m/>
    <s v="Standard"/>
    <n v="85900"/>
    <s v="17_85-90"/>
    <s v="8_80-90"/>
    <s v="08_80&gt;"/>
    <x v="4"/>
    <s v="Q2`21"/>
    <n v="29635500"/>
    <n v="401565"/>
    <m/>
    <x v="1"/>
  </r>
  <r>
    <n v="96"/>
    <x v="3"/>
    <x v="441"/>
    <s v="Full Size MS (15&quot;&gt;, Mainstream Ex. GPU)"/>
    <x v="1"/>
    <s v="Intel"/>
    <s v="Tiger Lake"/>
    <s v="MX450"/>
    <n v="15"/>
    <s v="1920x1080"/>
    <m/>
    <s v="Standard"/>
    <n v="81318"/>
    <s v="16_80-85"/>
    <s v="8_80-90"/>
    <s v="08_80&gt;"/>
    <x v="4"/>
    <s v="Q2`21"/>
    <n v="7806528"/>
    <n v="105780"/>
    <m/>
    <x v="1"/>
  </r>
  <r>
    <n v="67"/>
    <x v="3"/>
    <x v="118"/>
    <s v="Light (13&quot;-14&quot;)"/>
    <x v="1"/>
    <s v="Intel"/>
    <s v="Comet Lake"/>
    <s v="Int"/>
    <n v="13"/>
    <s v="1920x1080"/>
    <m/>
    <s v="Standard"/>
    <n v="104138"/>
    <s v="20_100-105"/>
    <s v="10_100-110"/>
    <s v="08_80&gt;"/>
    <x v="4"/>
    <s v="Q2`21"/>
    <n v="6977246"/>
    <n v="94543"/>
    <m/>
    <x v="2"/>
  </r>
  <r>
    <n v="43"/>
    <x v="3"/>
    <x v="606"/>
    <s v="Light (13&quot;-14&quot;)"/>
    <x v="1"/>
    <s v="Intel"/>
    <s v="Tiger Lake"/>
    <s v="Int"/>
    <n v="13"/>
    <s v="1920x1080"/>
    <m/>
    <s v="Standard"/>
    <n v="100378"/>
    <s v="20_100-105"/>
    <s v="10_100-110"/>
    <s v="08_80&gt;"/>
    <x v="4"/>
    <s v="Q2`21"/>
    <n v="4316254"/>
    <n v="58486"/>
    <m/>
    <x v="2"/>
  </r>
  <r>
    <n v="3"/>
    <x v="3"/>
    <x v="607"/>
    <s v="Light (13&quot;-14&quot;)"/>
    <x v="1"/>
    <s v="Intel"/>
    <s v="Whiskey Lake"/>
    <s v="Int"/>
    <n v="14"/>
    <s v="1920x1080"/>
    <m/>
    <s v="Standard"/>
    <n v="95618"/>
    <s v="19_95-100"/>
    <s v="9_90-100"/>
    <s v="08_80&gt;"/>
    <x v="4"/>
    <s v="Q2`21"/>
    <n v="286854"/>
    <n v="3887"/>
    <m/>
    <x v="2"/>
  </r>
  <r>
    <n v="70"/>
    <x v="3"/>
    <x v="119"/>
    <s v="Light (13&quot;-14&quot;)"/>
    <x v="1"/>
    <s v="Intel"/>
    <s v="Comet Lake"/>
    <s v="Int"/>
    <n v="14"/>
    <s v="1920x1080/3840x2160"/>
    <m/>
    <s v="Standard"/>
    <n v="105419"/>
    <s v="21_105-110"/>
    <s v="10_100-110"/>
    <s v="08_80&gt;"/>
    <x v="4"/>
    <s v="Q2`21"/>
    <n v="7379330"/>
    <n v="99991"/>
    <m/>
    <x v="2"/>
  </r>
  <r>
    <n v="138"/>
    <x v="3"/>
    <x v="608"/>
    <s v="Light (13&quot;-14&quot;)"/>
    <x v="1"/>
    <s v="Intel"/>
    <s v="Tiger Lake"/>
    <s v="Int"/>
    <n v="14"/>
    <s v="1920x1080"/>
    <m/>
    <s v="Standard"/>
    <n v="92205"/>
    <s v="18_90-95"/>
    <s v="9_90-100"/>
    <s v="08_80&gt;"/>
    <x v="4"/>
    <s v="Q2`21"/>
    <n v="12724290"/>
    <n v="172416"/>
    <m/>
    <x v="2"/>
  </r>
  <r>
    <n v="3"/>
    <x v="3"/>
    <x v="666"/>
    <s v="Light (13&quot;-14&quot;)"/>
    <x v="1"/>
    <s v="Intel"/>
    <s v="Kaby Lake Refresh"/>
    <s v="Int"/>
    <n v="14"/>
    <s v="1920x1080"/>
    <s v="Touch"/>
    <s v="Standard"/>
    <n v="314000"/>
    <s v="62_310-315"/>
    <s v="31_310-320"/>
    <s v="08_80&gt;"/>
    <x v="4"/>
    <s v="Q2`21"/>
    <n v="942000"/>
    <n v="12764"/>
    <m/>
    <x v="2"/>
  </r>
  <r>
    <n v="45"/>
    <x v="3"/>
    <x v="609"/>
    <s v="Full Size LE (15&quot;&gt;, Int GPU)"/>
    <x v="1"/>
    <s v="Intel"/>
    <s v="Tiger Lake"/>
    <s v="Int"/>
    <n v="15"/>
    <s v="1920x1080"/>
    <m/>
    <s v="Standard"/>
    <n v="93379"/>
    <s v="18_90-95"/>
    <s v="9_90-100"/>
    <s v="08_80&gt;"/>
    <x v="4"/>
    <s v="Q2`21"/>
    <n v="4202055"/>
    <n v="56938"/>
    <m/>
    <x v="1"/>
  </r>
  <r>
    <n v="3"/>
    <x v="3"/>
    <x v="553"/>
    <s v="Prof. Workstation (Prof. GPU)"/>
    <x v="1"/>
    <s v="Intel"/>
    <s v="Tiger Lake"/>
    <s v="Int"/>
    <n v="15"/>
    <s v="1920x1080"/>
    <m/>
    <s v="Standard"/>
    <n v="123079"/>
    <s v="24_120-125"/>
    <s v="12_120-130"/>
    <s v="08_80&gt;"/>
    <x v="4"/>
    <s v="Q2`21"/>
    <n v="369237"/>
    <n v="5003"/>
    <m/>
    <x v="1"/>
  </r>
  <r>
    <n v="38"/>
    <x v="3"/>
    <x v="444"/>
    <s v="Prof. Workstation (Prof. GPU)"/>
    <x v="1"/>
    <s v="Intel"/>
    <s v="Comet Lake-H"/>
    <s v="Quadro T1000/T2000"/>
    <n v="15"/>
    <s v="1920x1280"/>
    <m/>
    <s v="Standard"/>
    <n v="208496"/>
    <s v="41_205-210"/>
    <s v="20_200-210"/>
    <s v="08_80&gt;"/>
    <x v="4"/>
    <s v="Q2`21"/>
    <n v="7922848"/>
    <n v="107356"/>
    <m/>
    <x v="1"/>
  </r>
  <r>
    <n v="18"/>
    <x v="3"/>
    <x v="125"/>
    <s v="Prof. Workstation (Prof. GPU)"/>
    <x v="1"/>
    <s v="Intel"/>
    <s v="Comet Lake-H"/>
    <s v="Quadro RTX3000"/>
    <n v="15"/>
    <s v="1920x1280/3840x2400"/>
    <m/>
    <s v="Standard"/>
    <n v="260976"/>
    <s v="52_260-265"/>
    <s v="26_260-270"/>
    <s v="08_80&gt;"/>
    <x v="4"/>
    <s v="Q2`21"/>
    <n v="4697568"/>
    <n v="63653"/>
    <m/>
    <x v="1"/>
  </r>
  <r>
    <n v="8"/>
    <x v="3"/>
    <x v="126"/>
    <s v="Prof. Workstation (Prof. GPU)"/>
    <x v="1"/>
    <s v="Intel"/>
    <s v="Comet Lake-H"/>
    <s v="Quadro RTX4000/RTX5000"/>
    <n v="15"/>
    <s v="1920x1080/3840x2160"/>
    <m/>
    <s v="Standard"/>
    <n v="242584"/>
    <s v="48_240-245"/>
    <s v="24_240-250"/>
    <s v="08_80&gt;"/>
    <x v="4"/>
    <s v="Q2`21"/>
    <n v="1940672"/>
    <n v="26296"/>
    <m/>
    <x v="1"/>
  </r>
  <r>
    <n v="14"/>
    <x v="3"/>
    <x v="127"/>
    <s v="Prof. Workstation (Prof. GPU)"/>
    <x v="1"/>
    <s v="Intel"/>
    <s v="Comet Lake-H"/>
    <s v="RTX3000/RTX4000"/>
    <n v="17"/>
    <s v="3840x2160"/>
    <m/>
    <s v="Standard"/>
    <n v="261598"/>
    <s v="52_260-265"/>
    <s v="26_260-270"/>
    <s v="08_80&gt;"/>
    <x v="4"/>
    <s v="Q2`21"/>
    <n v="3662372"/>
    <n v="49626"/>
    <m/>
    <x v="1"/>
  </r>
  <r>
    <n v="391"/>
    <x v="3"/>
    <x v="554"/>
    <s v="Light (13&quot;-14&quot;)"/>
    <x v="1"/>
    <s v="Intel"/>
    <s v="Tiger Lake"/>
    <s v="Int"/>
    <n v="14"/>
    <s v="1920x1080"/>
    <m/>
    <s v="Standard"/>
    <n v="52154"/>
    <s v="10_50-55"/>
    <s v="5_50-60"/>
    <s v="05_50-60"/>
    <x v="4"/>
    <s v="Q2`21"/>
    <n v="20392214"/>
    <n v="276317"/>
    <m/>
    <x v="2"/>
  </r>
  <r>
    <n v="167"/>
    <x v="3"/>
    <x v="128"/>
    <s v="Light (13&quot;-14&quot;)"/>
    <x v="1"/>
    <s v="Intel"/>
    <s v="Ice Lake"/>
    <s v="Int"/>
    <n v="14"/>
    <s v="1920x1080"/>
    <m/>
    <s v="Standard"/>
    <n v="42842"/>
    <s v="8_40-45"/>
    <s v="4_40-50"/>
    <s v="04_40-50"/>
    <x v="4"/>
    <s v="Q2`21"/>
    <n v="7154614"/>
    <n v="96946"/>
    <m/>
    <x v="2"/>
  </r>
  <r>
    <n v="1073"/>
    <x v="3"/>
    <x v="555"/>
    <s v="Full Size MS (15&quot;&gt;, Mainstream Ex. GPU)"/>
    <x v="1"/>
    <s v="Intel"/>
    <s v="Tiger Lake"/>
    <s v="Int/MX330"/>
    <n v="15"/>
    <s v="1920x1080"/>
    <m/>
    <s v="Standard"/>
    <n v="57275"/>
    <s v="11_55-60"/>
    <s v="5_50-60"/>
    <s v="05_50-60"/>
    <x v="4"/>
    <s v="Q2`21"/>
    <n v="61456075"/>
    <n v="832738"/>
    <m/>
    <x v="1"/>
  </r>
  <r>
    <n v="117"/>
    <x v="3"/>
    <x v="131"/>
    <s v="Full Size LE (15&quot;&gt;, Int GPU)"/>
    <x v="1"/>
    <s v="Intel"/>
    <s v="Ice Lake"/>
    <s v="Int"/>
    <n v="15"/>
    <s v="1920x1080"/>
    <m/>
    <s v="Standard"/>
    <n v="44312"/>
    <s v="8_40-45"/>
    <s v="4_40-50"/>
    <s v="04_40-50"/>
    <x v="4"/>
    <s v="Q2`21"/>
    <n v="5184504"/>
    <n v="70251"/>
    <m/>
    <x v="1"/>
  </r>
  <r>
    <n v="64"/>
    <x v="3"/>
    <x v="133"/>
    <s v="Light (13&quot;-14&quot;)"/>
    <x v="1"/>
    <s v="Intel"/>
    <s v="Tiger Lake"/>
    <s v="Int"/>
    <n v="13"/>
    <s v="1920x1080"/>
    <m/>
    <s v="Standard"/>
    <n v="69307"/>
    <s v="13_65-70"/>
    <s v="6_60-70"/>
    <s v="06_60-70"/>
    <x v="4"/>
    <s v="Q2`21"/>
    <n v="4435648"/>
    <n v="60104"/>
    <m/>
    <x v="2"/>
  </r>
  <r>
    <n v="15"/>
    <x v="3"/>
    <x v="135"/>
    <s v="Light (13&quot;-14&quot;)"/>
    <x v="1"/>
    <s v="Intel"/>
    <s v="Ice Lake"/>
    <s v="Int"/>
    <n v="14"/>
    <s v="1920x1080"/>
    <m/>
    <s v="Standard"/>
    <n v="62384"/>
    <s v="12_60-65"/>
    <s v="6_60-70"/>
    <s v="06_60-70"/>
    <x v="4"/>
    <s v="Q2`21"/>
    <n v="935760"/>
    <n v="12680"/>
    <m/>
    <x v="2"/>
  </r>
  <r>
    <n v="488"/>
    <x v="3"/>
    <x v="556"/>
    <s v="Light (13&quot;-14&quot;)"/>
    <x v="1"/>
    <s v="Intel"/>
    <s v="Tiger Lake"/>
    <s v="Int/MX330"/>
    <n v="14"/>
    <s v="1920x1080"/>
    <m/>
    <s v="Standard"/>
    <n v="69920"/>
    <s v="13_65-70"/>
    <s v="6_60-70"/>
    <s v="06_60-70"/>
    <x v="4"/>
    <s v="Q2`21"/>
    <n v="34120960"/>
    <n v="462344"/>
    <m/>
    <x v="2"/>
  </r>
  <r>
    <n v="649"/>
    <x v="3"/>
    <x v="610"/>
    <s v="Full Size MS (15&quot;&gt;, Mainstream Ex. GPU)"/>
    <x v="1"/>
    <s v="Intel"/>
    <s v="Tiger Lake"/>
    <s v="Int / MX350"/>
    <n v="15"/>
    <s v="1920x1080"/>
    <m/>
    <s v="Standard"/>
    <n v="68824"/>
    <s v="13_65-70"/>
    <s v="6_60-70"/>
    <s v="06_60-70"/>
    <x v="4"/>
    <s v="Q2`21"/>
    <n v="44666776"/>
    <n v="605241"/>
    <m/>
    <x v="1"/>
  </r>
  <r>
    <n v="167"/>
    <x v="3"/>
    <x v="137"/>
    <s v="Full Size GM (15&quot;&gt; Gamer GPU)"/>
    <x v="1"/>
    <s v="Intel"/>
    <s v="Comet Lake-H"/>
    <s v="GTX1650"/>
    <n v="15"/>
    <s v="1920x1080"/>
    <m/>
    <s v="Standard"/>
    <n v="103021"/>
    <s v="20_100-105"/>
    <s v="10_100-110"/>
    <s v="08_80&gt;"/>
    <x v="4"/>
    <s v="Q2`21"/>
    <n v="17204507"/>
    <n v="233123"/>
    <m/>
    <x v="1"/>
  </r>
  <r>
    <n v="10"/>
    <x v="3"/>
    <x v="139"/>
    <s v="Light (13&quot;-14&quot;)"/>
    <x v="0"/>
    <s v="Intel"/>
    <s v="Comet Lake"/>
    <s v="Int"/>
    <n v="13"/>
    <s v="1920x1080/3840x2160"/>
    <s v="Touch"/>
    <s v="Standard"/>
    <n v="125808"/>
    <s v="25_125-130"/>
    <s v="12_120-130"/>
    <s v="08_80&gt;"/>
    <x v="4"/>
    <s v="Q2`21"/>
    <n v="1258080"/>
    <n v="17047"/>
    <m/>
    <x v="2"/>
  </r>
  <r>
    <n v="13"/>
    <x v="3"/>
    <x v="140"/>
    <s v="Light (13&quot;-14&quot;)"/>
    <x v="0"/>
    <s v="Intel"/>
    <s v="Ice Lake"/>
    <s v="Int"/>
    <n v="13"/>
    <s v="1920x1080/1920x1200/3840x2160/3840x2400"/>
    <s v="Touch"/>
    <s v="Standard"/>
    <n v="127420"/>
    <s v="25_125-130"/>
    <s v="12_120-130"/>
    <s v="08_80&gt;"/>
    <x v="4"/>
    <s v="Q2`21"/>
    <n v="1656460"/>
    <n v="22445"/>
    <m/>
    <x v="2"/>
  </r>
  <r>
    <n v="32"/>
    <x v="3"/>
    <x v="557"/>
    <s v="Light (13&quot;-14&quot;)"/>
    <x v="0"/>
    <s v="Intel"/>
    <s v="Tiger Lake"/>
    <s v="Int"/>
    <n v="13"/>
    <s v="1920x1080/1920x1200/3840x2400"/>
    <m/>
    <s v="Standard"/>
    <n v="115720"/>
    <s v="23_115-120"/>
    <s v="11_110-120"/>
    <s v="08_80&gt;"/>
    <x v="4"/>
    <s v="Q2`21"/>
    <n v="3703040"/>
    <n v="50177"/>
    <m/>
    <x v="2"/>
  </r>
  <r>
    <n v="64"/>
    <x v="3"/>
    <x v="142"/>
    <s v="Light (13&quot;-14&quot;)"/>
    <x v="0"/>
    <s v="Intel"/>
    <s v="Tiger Lake"/>
    <s v="Int"/>
    <n v="13"/>
    <s v="1920x1080/1920x1200/3840x2400"/>
    <m/>
    <s v="Standard"/>
    <n v="149797"/>
    <s v="29_145-150"/>
    <s v="14_140-150"/>
    <s v="08_80&gt;"/>
    <x v="4"/>
    <s v="Q2`21"/>
    <n v="9587008"/>
    <n v="129905"/>
    <m/>
    <x v="2"/>
  </r>
  <r>
    <n v="35"/>
    <x v="3"/>
    <x v="143"/>
    <s v="Light (13&quot;-14&quot;)"/>
    <x v="0"/>
    <s v="Intel"/>
    <s v="Tiger Lake"/>
    <s v="Int"/>
    <n v="13"/>
    <s v="1920x1200/3840x2400"/>
    <s v="Touch"/>
    <s v="Standard"/>
    <n v="159266"/>
    <s v="31_155-160"/>
    <s v="15_150-160"/>
    <s v="08_80&gt;"/>
    <x v="4"/>
    <s v="Q2`21"/>
    <n v="5574310"/>
    <n v="75533"/>
    <m/>
    <x v="2"/>
  </r>
  <r>
    <n v="92"/>
    <x v="3"/>
    <x v="145"/>
    <s v="Full Size GM (15&quot;&gt; Gamer GPU)"/>
    <x v="0"/>
    <s v="Intel"/>
    <s v="Comet Lake-H"/>
    <s v="GTX1650"/>
    <n v="15"/>
    <s v="1920x1080/3840x2400"/>
    <s v="Touch"/>
    <s v="Standard"/>
    <n v="178858"/>
    <s v="35_175-180"/>
    <s v="17_170-180"/>
    <s v="08_80&gt;"/>
    <x v="4"/>
    <s v="Q2`21"/>
    <n v="16454936"/>
    <n v="222967"/>
    <m/>
    <x v="1"/>
  </r>
  <r>
    <n v="61"/>
    <x v="3"/>
    <x v="146"/>
    <s v="Full Size GM (15&quot;&gt; Gamer GPU)"/>
    <x v="0"/>
    <s v="Intel"/>
    <s v="Comet Lake-H"/>
    <s v="RTX2060"/>
    <n v="15"/>
    <s v="3840x2400"/>
    <m/>
    <s v="Standard"/>
    <n v="240615"/>
    <s v="48_240-245"/>
    <s v="24_240-250"/>
    <s v="08_80&gt;"/>
    <x v="4"/>
    <s v="Q2`21"/>
    <n v="14677515"/>
    <n v="198882"/>
    <m/>
    <x v="1"/>
  </r>
  <r>
    <n v="290"/>
    <x v="4"/>
    <x v="147"/>
    <s v="Light (13&quot;-14&quot;)"/>
    <x v="1"/>
    <s v="Intel"/>
    <s v="Ice Lake"/>
    <s v="Int"/>
    <n v="14"/>
    <s v="1920x1080"/>
    <m/>
    <s v="Standard"/>
    <n v="59187"/>
    <s v="11_55-60"/>
    <s v="5_50-60"/>
    <s v="05_50-60"/>
    <x v="4"/>
    <s v="Q2`21"/>
    <n v="17164230"/>
    <n v="232578"/>
    <m/>
    <x v="2"/>
  </r>
  <r>
    <n v="5"/>
    <x v="4"/>
    <x v="667"/>
    <s v="Light (13&quot;-14&quot;)"/>
    <x v="0"/>
    <s v="Intel"/>
    <s v="Gemini Lake"/>
    <s v="Int"/>
    <n v="14"/>
    <s v="1920x1080"/>
    <m/>
    <s v="Budget"/>
    <n v="26490"/>
    <s v="5_25-30"/>
    <s v="2_20-30"/>
    <s v="02_20-30"/>
    <x v="4"/>
    <s v="Q2`21"/>
    <n v="132450"/>
    <n v="1795"/>
    <m/>
    <x v="1"/>
  </r>
  <r>
    <n v="81"/>
    <x v="4"/>
    <x v="558"/>
    <s v="Light (13&quot;-14&quot;)"/>
    <x v="1"/>
    <s v="Intel"/>
    <s v="Tiger Lake"/>
    <s v="Int"/>
    <n v="13"/>
    <s v="1920x1080/3840x2160"/>
    <s v="Touch"/>
    <s v="Standard"/>
    <n v="153990"/>
    <s v="30_150-155"/>
    <s v="15_150-160"/>
    <s v="08_80&gt;"/>
    <x v="4"/>
    <s v="Q2`21"/>
    <n v="12473190"/>
    <n v="169013"/>
    <m/>
    <x v="2"/>
  </r>
  <r>
    <n v="14"/>
    <x v="4"/>
    <x v="148"/>
    <s v="Light (13&quot;-14&quot;)"/>
    <x v="1"/>
    <s v="Intel"/>
    <s v="Whiskey Lake"/>
    <s v="Int"/>
    <n v="13"/>
    <s v="1920x1080"/>
    <s v="Touch"/>
    <s v="Standard"/>
    <n v="157500"/>
    <s v="31_155-160"/>
    <s v="15_150-160"/>
    <s v="08_80&gt;"/>
    <x v="4"/>
    <s v="Q2`21"/>
    <n v="2205000"/>
    <n v="29878"/>
    <m/>
    <x v="2"/>
  </r>
  <r>
    <n v="7"/>
    <x v="4"/>
    <x v="149"/>
    <s v="Light (13&quot;-14&quot;)"/>
    <x v="1"/>
    <s v="AMD"/>
    <s v="Picasso"/>
    <s v="Int"/>
    <n v="13"/>
    <s v="1920x1080"/>
    <m/>
    <s v="Standard"/>
    <n v="87363"/>
    <s v="17_85-90"/>
    <s v="8_80-90"/>
    <s v="08_80&gt;"/>
    <x v="4"/>
    <s v="Q2`21"/>
    <n v="611541"/>
    <n v="8286"/>
    <m/>
    <x v="2"/>
  </r>
  <r>
    <n v="2"/>
    <x v="4"/>
    <x v="150"/>
    <s v="Light (13&quot;-14&quot;)"/>
    <x v="1"/>
    <s v="Intel"/>
    <s v="Whiskey Lake"/>
    <s v="Int"/>
    <n v="13"/>
    <s v="1920x1080"/>
    <m/>
    <s v="Standard"/>
    <n v="103990"/>
    <s v="20_100-105"/>
    <s v="10_100-110"/>
    <s v="08_80&gt;"/>
    <x v="4"/>
    <s v="Q2`21"/>
    <n v="207980"/>
    <n v="2818"/>
    <m/>
    <x v="2"/>
  </r>
  <r>
    <n v="189"/>
    <x v="4"/>
    <x v="151"/>
    <s v="Light (13&quot;-14&quot;)"/>
    <x v="1"/>
    <s v="Intel"/>
    <s v="Comet Lake"/>
    <s v="Int"/>
    <n v="13"/>
    <s v="1920x1080"/>
    <m/>
    <s v="Standard"/>
    <n v="110999"/>
    <s v="22_110-115"/>
    <s v="11_110-120"/>
    <s v="08_80&gt;"/>
    <x v="4"/>
    <s v="Q2`21"/>
    <n v="20978811"/>
    <n v="284266"/>
    <m/>
    <x v="2"/>
  </r>
  <r>
    <n v="12"/>
    <x v="4"/>
    <x v="668"/>
    <s v="Light (13&quot;-14&quot;)"/>
    <x v="1"/>
    <s v="Intel"/>
    <s v="Tiger Lake"/>
    <s v="Int"/>
    <n v="13"/>
    <s v="1920x1080"/>
    <m/>
    <s v="Standard"/>
    <n v="102760"/>
    <s v="20_100-105"/>
    <s v="10_100-110"/>
    <s v="08_80&gt;"/>
    <x v="4"/>
    <s v="Q2`21"/>
    <n v="1233120"/>
    <n v="16709"/>
    <m/>
    <x v="2"/>
  </r>
  <r>
    <n v="182"/>
    <x v="4"/>
    <x v="152"/>
    <s v="Light (13&quot;-14&quot;)"/>
    <x v="1"/>
    <s v="AMD"/>
    <s v="Renior"/>
    <s v="Int"/>
    <n v="13"/>
    <s v="1920x1080"/>
    <m/>
    <s v="Standard"/>
    <n v="96503"/>
    <s v="19_95-100"/>
    <s v="9_90-100"/>
    <s v="08_80&gt;"/>
    <x v="4"/>
    <s v="Q2`21"/>
    <n v="17563546"/>
    <n v="237988"/>
    <m/>
    <x v="2"/>
  </r>
  <r>
    <n v="4"/>
    <x v="4"/>
    <x v="153"/>
    <s v="Light (13&quot;-14&quot;)"/>
    <x v="1"/>
    <s v="Intel"/>
    <s v="Whiskey Lake"/>
    <s v="Int"/>
    <n v="14"/>
    <s v="1920x1080"/>
    <m/>
    <s v="Standard"/>
    <n v="76350"/>
    <s v="15_75-80"/>
    <s v="7_70-80"/>
    <s v="07_70-80"/>
    <x v="4"/>
    <s v="Q2`21"/>
    <n v="305400"/>
    <n v="4138"/>
    <m/>
    <x v="2"/>
  </r>
  <r>
    <n v="740"/>
    <x v="4"/>
    <x v="154"/>
    <s v="Light (13&quot;-14&quot;)"/>
    <x v="1"/>
    <s v="Intel"/>
    <s v="Comet Lake"/>
    <s v="Int"/>
    <n v="14"/>
    <s v="1920x1080"/>
    <m/>
    <s v="Standard"/>
    <n v="114370"/>
    <s v="22_110-115"/>
    <s v="11_110-120"/>
    <s v="08_80&gt;"/>
    <x v="4"/>
    <s v="Q2`21"/>
    <n v="84633800"/>
    <n v="1146799"/>
    <m/>
    <x v="2"/>
  </r>
  <r>
    <n v="611"/>
    <x v="4"/>
    <x v="612"/>
    <s v="Light (13&quot;-14&quot;)"/>
    <x v="1"/>
    <s v="Intel"/>
    <s v="Tiger Lake"/>
    <s v="Int"/>
    <n v="14"/>
    <s v="1920x1080"/>
    <m/>
    <s v="Standard"/>
    <n v="109403"/>
    <s v="21_105-110"/>
    <s v="10_100-110"/>
    <s v="08_80&gt;"/>
    <x v="4"/>
    <s v="Q2`21"/>
    <n v="66845233"/>
    <n v="905762"/>
    <m/>
    <x v="2"/>
  </r>
  <r>
    <n v="53"/>
    <x v="4"/>
    <x v="155"/>
    <s v="Light (13&quot;-14&quot;)"/>
    <x v="1"/>
    <s v="AMD"/>
    <s v="Renior"/>
    <s v="Int"/>
    <n v="14"/>
    <s v="1920x1080"/>
    <m/>
    <s v="Standard"/>
    <n v="93614"/>
    <s v="18_90-95"/>
    <s v="9_90-100"/>
    <s v="08_80&gt;"/>
    <x v="4"/>
    <s v="Q2`21"/>
    <n v="4961542"/>
    <n v="67230"/>
    <m/>
    <x v="2"/>
  </r>
  <r>
    <n v="266"/>
    <x v="4"/>
    <x v="157"/>
    <s v="Full Size MS (15&quot;&gt;, Mainstream Ex. GPU)"/>
    <x v="1"/>
    <s v="Intel"/>
    <s v="Comet Lake"/>
    <s v="Int/MX230"/>
    <n v="15"/>
    <s v="1920x1080"/>
    <m/>
    <s v="Standard"/>
    <n v="114894"/>
    <s v="22_110-115"/>
    <s v="11_110-120"/>
    <s v="08_80&gt;"/>
    <x v="4"/>
    <s v="Q2`21"/>
    <n v="30561804"/>
    <n v="414117"/>
    <m/>
    <x v="1"/>
  </r>
  <r>
    <n v="96"/>
    <x v="4"/>
    <x v="613"/>
    <s v="Full Size LE (15&quot;&gt;, Int GPU)"/>
    <x v="1"/>
    <s v="Intel"/>
    <s v="Tiger Lake"/>
    <s v="Int"/>
    <n v="15"/>
    <s v="1920x1080"/>
    <m/>
    <s v="Standard"/>
    <n v="110057"/>
    <s v="22_110-115"/>
    <s v="11_110-120"/>
    <s v="08_80&gt;"/>
    <x v="4"/>
    <s v="Q2`21"/>
    <n v="10565472"/>
    <n v="143164"/>
    <m/>
    <x v="1"/>
  </r>
  <r>
    <n v="83"/>
    <x v="4"/>
    <x v="158"/>
    <s v="Full Size LE (15&quot;&gt;, Int GPU)"/>
    <x v="1"/>
    <s v="AMD"/>
    <s v="Renior"/>
    <s v="Int"/>
    <n v="15"/>
    <s v="1920x1080"/>
    <m/>
    <s v="Standard"/>
    <n v="97906"/>
    <s v="19_95-100"/>
    <s v="9_90-100"/>
    <s v="08_80&gt;"/>
    <x v="4"/>
    <s v="Q2`21"/>
    <n v="8126198"/>
    <n v="110111"/>
    <m/>
    <x v="1"/>
  </r>
  <r>
    <n v="5"/>
    <x v="4"/>
    <x v="159"/>
    <s v="Light (13&quot;-14&quot;)"/>
    <x v="1"/>
    <s v="Intel"/>
    <s v="Whiskey Lake"/>
    <s v="Int"/>
    <n v="13"/>
    <s v="1920x1080"/>
    <s v="Touch"/>
    <s v="Standard"/>
    <n v="190993"/>
    <s v="38_190-195"/>
    <s v="19_190-200"/>
    <s v="08_80&gt;"/>
    <x v="4"/>
    <s v="Q2`21"/>
    <n v="954965"/>
    <n v="12940"/>
    <m/>
    <x v="2"/>
  </r>
  <r>
    <n v="23"/>
    <x v="4"/>
    <x v="160"/>
    <s v="Light (13&quot;-14&quot;)"/>
    <x v="1"/>
    <s v="Intel"/>
    <s v="Comet Lake"/>
    <s v="Int"/>
    <n v="13"/>
    <s v="1920x1080"/>
    <s v="Touch"/>
    <s v="Standard"/>
    <n v="167999"/>
    <s v="33_165-170"/>
    <s v="16_160-170"/>
    <s v="08_80&gt;"/>
    <x v="4"/>
    <s v="Q2`21"/>
    <n v="3863977"/>
    <n v="52357"/>
    <m/>
    <x v="2"/>
  </r>
  <r>
    <n v="55"/>
    <x v="4"/>
    <x v="162"/>
    <s v="Light (13&quot;-14&quot;)"/>
    <x v="1"/>
    <s v="Intel"/>
    <s v="Comet Lake"/>
    <s v="Int"/>
    <n v="14"/>
    <s v="1920x1080/3840x2160"/>
    <s v="Touch"/>
    <s v="Standard"/>
    <n v="154259"/>
    <s v="30_150-155"/>
    <s v="15_150-160"/>
    <s v="08_80&gt;"/>
    <x v="4"/>
    <s v="Q2`21"/>
    <n v="8484245"/>
    <n v="114963"/>
    <m/>
    <x v="2"/>
  </r>
  <r>
    <n v="31"/>
    <x v="4"/>
    <x v="669"/>
    <s v="Light (13&quot;-14&quot;)"/>
    <x v="1"/>
    <s v="Intel"/>
    <s v="Tiger Lake"/>
    <s v="Int"/>
    <n v="14"/>
    <s v="1920x1080/3840x2160"/>
    <s v="Touch"/>
    <s v="Standard"/>
    <n v="130990"/>
    <s v="26_130-135"/>
    <s v="13_130-140"/>
    <s v="08_80&gt;"/>
    <x v="4"/>
    <s v="Q2`21"/>
    <n v="4060690"/>
    <n v="55023"/>
    <m/>
    <x v="2"/>
  </r>
  <r>
    <n v="19"/>
    <x v="4"/>
    <x v="163"/>
    <s v="Light (13&quot;-14&quot;)"/>
    <x v="1"/>
    <s v="Intel"/>
    <s v="Whiskey Lake"/>
    <s v="Int"/>
    <n v="13"/>
    <s v="1920x1080"/>
    <s v="Touch"/>
    <s v="Standard"/>
    <n v="89200"/>
    <s v="17_85-90"/>
    <s v="8_80-90"/>
    <s v="08_80&gt;"/>
    <x v="4"/>
    <s v="Q2`21"/>
    <n v="1694800"/>
    <n v="22965"/>
    <m/>
    <x v="2"/>
  </r>
  <r>
    <n v="50"/>
    <x v="4"/>
    <x v="164"/>
    <s v="Light (13&quot;-14&quot;)"/>
    <x v="1"/>
    <s v="Intel"/>
    <s v="Comet Lake"/>
    <s v="Int"/>
    <n v="13"/>
    <s v="1920x1080"/>
    <s v="Touch"/>
    <s v="Standard"/>
    <n v="74639"/>
    <s v="14_70-75"/>
    <s v="7_70-80"/>
    <s v="07_70-80"/>
    <x v="4"/>
    <s v="Q2`21"/>
    <n v="3731950"/>
    <n v="50568"/>
    <m/>
    <x v="2"/>
  </r>
  <r>
    <n v="12"/>
    <x v="4"/>
    <x v="450"/>
    <s v="Light (13&quot;-14&quot;)"/>
    <x v="0"/>
    <s v="Intel"/>
    <s v="Comet Lake"/>
    <s v="Int/MX350"/>
    <n v="13"/>
    <s v="1920x1080"/>
    <m/>
    <s v="Standard"/>
    <n v="77189"/>
    <s v="15_75-80"/>
    <s v="7_70-80"/>
    <s v="07_70-80"/>
    <x v="4"/>
    <s v="Q2`21"/>
    <n v="926268"/>
    <n v="12551"/>
    <m/>
    <x v="2"/>
  </r>
  <r>
    <n v="12"/>
    <x v="4"/>
    <x v="165"/>
    <s v="Light (13&quot;-14&quot;)"/>
    <x v="0"/>
    <s v="Intel"/>
    <s v="Tiger Lake"/>
    <s v="Int/MX450"/>
    <n v="13"/>
    <s v="1920x1080"/>
    <m/>
    <s v="Standard"/>
    <n v="82049"/>
    <s v="16_80-85"/>
    <s v="8_80-90"/>
    <s v="08_80&gt;"/>
    <x v="4"/>
    <s v="Q2`21"/>
    <n v="984588"/>
    <n v="13341"/>
    <m/>
    <x v="2"/>
  </r>
  <r>
    <n v="183"/>
    <x v="4"/>
    <x v="614"/>
    <s v="Light (13&quot;-14&quot;)"/>
    <x v="0"/>
    <s v="Intel"/>
    <s v="Tiger Lake"/>
    <s v="GTX1650"/>
    <n v="14"/>
    <s v="1920x1080"/>
    <m/>
    <s v="Standard"/>
    <n v="120833"/>
    <s v="24_120-125"/>
    <s v="12_120-130"/>
    <s v="08_80&gt;"/>
    <x v="4"/>
    <s v="Q2`21"/>
    <n v="22112439"/>
    <n v="299627"/>
    <m/>
    <x v="2"/>
  </r>
  <r>
    <n v="43"/>
    <x v="4"/>
    <x v="166"/>
    <s v="Full Size GM (15&quot;&gt; Gamer GPU)"/>
    <x v="0"/>
    <s v="Intel"/>
    <s v="Comet Lake-H"/>
    <s v="GTX1660"/>
    <n v="15"/>
    <s v="3840x2160"/>
    <s v="Touch"/>
    <s v="Standard"/>
    <n v="119740"/>
    <s v="23_115-120"/>
    <s v="11_110-120"/>
    <s v="08_80&gt;"/>
    <x v="4"/>
    <s v="Q2`21"/>
    <n v="5148820"/>
    <n v="69767"/>
    <m/>
    <x v="1"/>
  </r>
  <r>
    <n v="299"/>
    <x v="4"/>
    <x v="167"/>
    <s v="Full Size MS (15&quot;&gt;, Mainstream Ex. GPU)"/>
    <x v="0"/>
    <s v="Intel"/>
    <s v="Tiger Lake"/>
    <s v="Int/MX450"/>
    <n v="17"/>
    <s v="1920x1080"/>
    <m/>
    <s v="Standard"/>
    <n v="91576"/>
    <s v="18_90-95"/>
    <s v="9_90-100"/>
    <s v="08_80&gt;"/>
    <x v="4"/>
    <s v="Q2`21"/>
    <n v="27381224"/>
    <n v="371019"/>
    <m/>
    <x v="1"/>
  </r>
  <r>
    <n v="56"/>
    <x v="4"/>
    <x v="168"/>
    <s v="Light (13&quot;-14&quot;)"/>
    <x v="0"/>
    <s v="AMD"/>
    <s v="Renior"/>
    <s v="Int"/>
    <n v="13"/>
    <s v="1920x1080"/>
    <s v="Touch"/>
    <s v="Standard"/>
    <n v="71379"/>
    <s v="14_70-75"/>
    <s v="7_70-80"/>
    <s v="07_70-80"/>
    <x v="4"/>
    <s v="Q2`21"/>
    <n v="3997224"/>
    <n v="54163"/>
    <m/>
    <x v="2"/>
  </r>
  <r>
    <n v="48"/>
    <x v="4"/>
    <x v="169"/>
    <s v="Full Size MS (15&quot;&gt;, Mainstream Ex. GPU)"/>
    <x v="0"/>
    <s v="Intel"/>
    <s v="Tiger Lake"/>
    <s v="Int/MX450"/>
    <n v="15"/>
    <s v="1920x1080"/>
    <s v="Touch"/>
    <s v="Standard"/>
    <n v="87900"/>
    <s v="17_85-90"/>
    <s v="8_80-90"/>
    <s v="08_80&gt;"/>
    <x v="4"/>
    <s v="Q2`21"/>
    <n v="4219200"/>
    <n v="57171"/>
    <m/>
    <x v="1"/>
  </r>
  <r>
    <n v="72"/>
    <x v="4"/>
    <x v="559"/>
    <s v="Full Size LE (15&quot;&gt;, Int GPU)"/>
    <x v="0"/>
    <s v="AMD"/>
    <s v="Renior"/>
    <s v="Int"/>
    <n v="15"/>
    <s v="1920x1080"/>
    <s v="Touch"/>
    <s v="Standard"/>
    <n v="72853"/>
    <s v="14_70-75"/>
    <s v="7_70-80"/>
    <s v="07_70-80"/>
    <x v="4"/>
    <s v="Q2`21"/>
    <n v="5245416"/>
    <n v="71076"/>
    <m/>
    <x v="1"/>
  </r>
  <r>
    <n v="19"/>
    <x v="4"/>
    <x v="172"/>
    <s v="Full Size LE (15&quot;&gt;, Int GPU)"/>
    <x v="1"/>
    <s v="Intel"/>
    <s v="Whiskey Lake"/>
    <s v="Int"/>
    <n v="15"/>
    <s v="1920x1080"/>
    <m/>
    <s v="Standard"/>
    <n v="53206"/>
    <s v="10_50-55"/>
    <s v="5_50-60"/>
    <s v="05_50-60"/>
    <x v="4"/>
    <s v="Q2`21"/>
    <n v="1010914"/>
    <n v="13698"/>
    <m/>
    <x v="1"/>
  </r>
  <r>
    <n v="182"/>
    <x v="4"/>
    <x v="173"/>
    <s v="Full Size LE (15&quot;&gt;, Int GPU)"/>
    <x v="1"/>
    <s v="Intel"/>
    <s v="Ice Lake"/>
    <s v="Int"/>
    <n v="15"/>
    <s v="1920x1080"/>
    <m/>
    <s v="Standard"/>
    <n v="52594"/>
    <s v="10_50-55"/>
    <s v="5_50-60"/>
    <s v="05_50-60"/>
    <x v="4"/>
    <s v="Q2`21"/>
    <n v="9572108"/>
    <n v="129703"/>
    <m/>
    <x v="1"/>
  </r>
  <r>
    <n v="1983"/>
    <x v="4"/>
    <x v="456"/>
    <s v="Full Size LE (15&quot;&gt;, Int GPU)"/>
    <x v="1"/>
    <s v="Intel"/>
    <s v="Ice Lake"/>
    <s v="Int"/>
    <n v="15"/>
    <s v="1920x1080"/>
    <m/>
    <s v="Standard"/>
    <n v="62352"/>
    <s v="12_60-65"/>
    <s v="6_60-70"/>
    <s v="06_60-70"/>
    <x v="4"/>
    <s v="Q2`21"/>
    <n v="123644016"/>
    <n v="1675393"/>
    <m/>
    <x v="1"/>
  </r>
  <r>
    <n v="244"/>
    <x v="4"/>
    <x v="457"/>
    <s v="Full Size LE (15&quot;&gt;, Int GPU)"/>
    <x v="1"/>
    <s v="AMD"/>
    <s v="Picasso"/>
    <s v="Int"/>
    <n v="15"/>
    <s v="1920x1080"/>
    <m/>
    <s v="Standard"/>
    <n v="38241"/>
    <s v="7_35-40"/>
    <s v="3_30-40"/>
    <s v="03_30-40"/>
    <x v="4"/>
    <s v="Q2`21"/>
    <n v="9330804"/>
    <n v="126434"/>
    <m/>
    <x v="1"/>
  </r>
  <r>
    <n v="3033"/>
    <x v="4"/>
    <x v="615"/>
    <s v="Light (13&quot;-14&quot;)"/>
    <x v="0"/>
    <s v="Intel"/>
    <s v="Gemini Lake"/>
    <s v="Int"/>
    <n v="14"/>
    <s v="1366x768/1920x1080"/>
    <m/>
    <s v="Budget"/>
    <n v="26515"/>
    <s v="5_25-30"/>
    <s v="2_20-30"/>
    <s v="02_20-30"/>
    <x v="4"/>
    <s v="Q2`21"/>
    <n v="80419995"/>
    <n v="1089702"/>
    <m/>
    <x v="1"/>
  </r>
  <r>
    <n v="487"/>
    <x v="4"/>
    <x v="179"/>
    <s v="Light (13&quot;-14&quot;)"/>
    <x v="0"/>
    <s v="Intel"/>
    <s v="Tiger Lake"/>
    <s v="Int"/>
    <n v="14"/>
    <s v="1920x1080"/>
    <m/>
    <s v="Standard"/>
    <n v="40699"/>
    <s v="8_40-45"/>
    <s v="4_40-50"/>
    <s v="04_40-50"/>
    <x v="4"/>
    <s v="Q2`21"/>
    <n v="19820413"/>
    <n v="268569"/>
    <m/>
    <x v="2"/>
  </r>
  <r>
    <n v="3702"/>
    <x v="4"/>
    <x v="180"/>
    <s v="Light (13&quot;-14&quot;)"/>
    <x v="0"/>
    <s v="AMD"/>
    <s v="Renior"/>
    <s v="Int"/>
    <n v="14"/>
    <s v="1366x768/1920x1080"/>
    <m/>
    <s v="Standard"/>
    <n v="33479"/>
    <s v="6_30-35"/>
    <s v="3_30-40"/>
    <s v="03_30-40"/>
    <x v="4"/>
    <s v="Q2`21"/>
    <n v="123939258"/>
    <n v="1679394"/>
    <m/>
    <x v="2"/>
  </r>
  <r>
    <n v="4160"/>
    <x v="4"/>
    <x v="616"/>
    <s v="Light (13&quot;-14&quot;)"/>
    <x v="0"/>
    <s v="AMD"/>
    <s v="Lucienne"/>
    <s v="Int"/>
    <n v="14"/>
    <s v="1920x1080"/>
    <m/>
    <s v="Standard"/>
    <n v="44304"/>
    <s v="8_40-45"/>
    <s v="4_40-50"/>
    <s v="04_40-50"/>
    <x v="4"/>
    <s v="Q2`21"/>
    <n v="184304640"/>
    <n v="2497353"/>
    <m/>
    <x v="2"/>
  </r>
  <r>
    <n v="4"/>
    <x v="4"/>
    <x v="182"/>
    <s v="Full Size LE (15&quot;&gt;, Int GPU)"/>
    <x v="0"/>
    <s v="AMD"/>
    <s v="Picasso"/>
    <s v="Int"/>
    <n v="15"/>
    <s v="1366x768/1920x1080"/>
    <m/>
    <s v="Standard"/>
    <n v="41540"/>
    <s v="8_40-45"/>
    <s v="4_40-50"/>
    <s v="04_40-50"/>
    <x v="4"/>
    <s v="Q2`21"/>
    <n v="166160"/>
    <n v="2251"/>
    <m/>
    <x v="1"/>
  </r>
  <r>
    <n v="3461"/>
    <x v="4"/>
    <x v="183"/>
    <s v="Full Size LE (15&quot;&gt;, Int GPU)"/>
    <x v="0"/>
    <s v="Intel"/>
    <s v="Comet Lake"/>
    <s v="Int"/>
    <n v="15"/>
    <s v="1366x768/1920x1080"/>
    <m/>
    <s v="Standard"/>
    <n v="36757"/>
    <s v="7_35-40"/>
    <s v="3_30-40"/>
    <s v="03_30-40"/>
    <x v="4"/>
    <s v="Q2`21"/>
    <n v="127215977"/>
    <n v="1723794"/>
    <m/>
    <x v="1"/>
  </r>
  <r>
    <n v="76"/>
    <x v="4"/>
    <x v="563"/>
    <s v="Full Size LE (15&quot;&gt;, Int GPU)"/>
    <x v="0"/>
    <s v="Intel"/>
    <s v="Ice Lake"/>
    <s v="Int"/>
    <n v="15"/>
    <s v="1920x1080"/>
    <m/>
    <s v="Standard"/>
    <n v="43991"/>
    <s v="8_40-45"/>
    <s v="4_40-50"/>
    <s v="04_40-50"/>
    <x v="4"/>
    <s v="Q2`21"/>
    <n v="3343316"/>
    <n v="45302"/>
    <m/>
    <x v="1"/>
  </r>
  <r>
    <n v="2663"/>
    <x v="4"/>
    <x v="185"/>
    <s v="Full Size LE (15&quot;&gt;, Int GPU)"/>
    <x v="0"/>
    <s v="AMD"/>
    <s v="Picasso"/>
    <s v="Int"/>
    <n v="15"/>
    <s v="1920x1080"/>
    <m/>
    <s v="Standard"/>
    <n v="35390"/>
    <s v="7_35-40"/>
    <s v="3_30-40"/>
    <s v="03_30-40"/>
    <x v="4"/>
    <s v="Q2`21"/>
    <n v="94243570"/>
    <n v="1277013"/>
    <m/>
    <x v="1"/>
  </r>
  <r>
    <n v="8679"/>
    <x v="4"/>
    <x v="186"/>
    <s v="Full Size LE (15&quot;&gt;, Int GPU)"/>
    <x v="0"/>
    <s v="AMD"/>
    <s v="Picasso"/>
    <s v="Int"/>
    <n v="15"/>
    <s v="1920x1080"/>
    <m/>
    <s v="Standard"/>
    <n v="37481"/>
    <s v="7_35-40"/>
    <s v="3_30-40"/>
    <s v="03_30-40"/>
    <x v="4"/>
    <s v="Q2`21"/>
    <n v="325297599"/>
    <n v="4407827"/>
    <m/>
    <x v="1"/>
  </r>
  <r>
    <n v="419"/>
    <x v="4"/>
    <x v="670"/>
    <s v="Full Size LE (15&quot;&gt;, Int GPU)"/>
    <x v="0"/>
    <s v="AMD"/>
    <s v="Lucienne"/>
    <s v="Int"/>
    <n v="15"/>
    <s v="1920x1080"/>
    <m/>
    <s v="Standard"/>
    <n v="41923"/>
    <s v="8_40-45"/>
    <s v="4_40-50"/>
    <s v="04_40-50"/>
    <x v="4"/>
    <s v="Q2`21"/>
    <n v="17565737"/>
    <n v="238018"/>
    <m/>
    <x v="1"/>
  </r>
  <r>
    <n v="8"/>
    <x v="4"/>
    <x v="187"/>
    <s v="Full Size LE (15&quot;&gt;, Int GPU)"/>
    <x v="0"/>
    <s v="Intel"/>
    <s v="Ice Lake"/>
    <s v="Int"/>
    <n v="15"/>
    <s v="1366x768/1920x1080"/>
    <m/>
    <s v="Standard"/>
    <n v="44349"/>
    <s v="8_40-45"/>
    <s v="4_40-50"/>
    <s v="04_40-50"/>
    <x v="4"/>
    <s v="Q2`21"/>
    <n v="354792"/>
    <n v="4807"/>
    <m/>
    <x v="1"/>
  </r>
  <r>
    <n v="1451"/>
    <x v="4"/>
    <x v="188"/>
    <s v="Full Size LE (15&quot;&gt;, Int GPU)"/>
    <x v="0"/>
    <s v="Intel"/>
    <s v="Tiger Lake"/>
    <s v="Int"/>
    <n v="15"/>
    <s v="1920x1080"/>
    <m/>
    <s v="Standard"/>
    <n v="45183"/>
    <s v="9_45-50"/>
    <s v="4_40-50"/>
    <s v="04_40-50"/>
    <x v="4"/>
    <s v="Q2`21"/>
    <n v="65560533"/>
    <n v="888354"/>
    <m/>
    <x v="1"/>
  </r>
  <r>
    <n v="1247"/>
    <x v="4"/>
    <x v="617"/>
    <s v="Full Size LE (15&quot;&gt;, Int GPU)"/>
    <x v="0"/>
    <s v="Intel"/>
    <s v="Jasper Lake"/>
    <s v="Int"/>
    <n v="15"/>
    <s v="1920x1080"/>
    <m/>
    <s v="Budget"/>
    <n v="33300"/>
    <s v="6_30-35"/>
    <s v="3_30-40"/>
    <s v="03_30-40"/>
    <x v="4"/>
    <s v="Q2`21"/>
    <n v="41525100"/>
    <n v="562671"/>
    <m/>
    <x v="1"/>
  </r>
  <r>
    <n v="4"/>
    <x v="4"/>
    <x v="189"/>
    <s v="Full Size MS (15&quot;&gt;, Mainstream Ex. GPU)"/>
    <x v="0"/>
    <s v="Intel"/>
    <s v="Ice Lake"/>
    <s v="Int/MX330"/>
    <n v="17"/>
    <s v="1920x1080"/>
    <m/>
    <s v="Standard"/>
    <n v="51965"/>
    <s v="10_50-55"/>
    <s v="5_50-60"/>
    <s v="05_50-60"/>
    <x v="4"/>
    <s v="Q2`21"/>
    <n v="207860"/>
    <n v="2817"/>
    <m/>
    <x v="1"/>
  </r>
  <r>
    <n v="168"/>
    <x v="4"/>
    <x v="190"/>
    <s v="Full Size MS (15&quot;&gt;, Mainstream Ex. GPU)"/>
    <x v="0"/>
    <s v="Intel"/>
    <s v="Tiger Lake"/>
    <s v="Int/MX350"/>
    <n v="17"/>
    <s v="1920x1080"/>
    <m/>
    <s v="Standard"/>
    <n v="55840"/>
    <s v="11_55-60"/>
    <s v="5_50-60"/>
    <s v="05_50-60"/>
    <x v="4"/>
    <s v="Q2`21"/>
    <n v="9381120"/>
    <n v="127115"/>
    <m/>
    <x v="1"/>
  </r>
  <r>
    <n v="120"/>
    <x v="4"/>
    <x v="191"/>
    <s v="Full Size LE (15&quot;&gt;, Int GPU)"/>
    <x v="0"/>
    <s v="AMD"/>
    <s v="Picasso"/>
    <s v="Int"/>
    <n v="17"/>
    <s v="1600x900/1920x1080"/>
    <m/>
    <s v="Standard"/>
    <n v="42813"/>
    <s v="8_40-45"/>
    <s v="4_40-50"/>
    <s v="04_40-50"/>
    <x v="4"/>
    <s v="Q2`21"/>
    <n v="5137560"/>
    <n v="69615"/>
    <m/>
    <x v="1"/>
  </r>
  <r>
    <n v="2204"/>
    <x v="4"/>
    <x v="566"/>
    <s v="Full Size LE (15&quot;&gt;, Int GPU)"/>
    <x v="0"/>
    <s v="AMD"/>
    <s v="Renior"/>
    <s v="Int"/>
    <n v="17"/>
    <s v="1920x1080"/>
    <m/>
    <s v="Standard"/>
    <n v="51615"/>
    <s v="10_50-55"/>
    <s v="5_50-60"/>
    <s v="05_50-60"/>
    <x v="4"/>
    <s v="Q2`21"/>
    <n v="113759460"/>
    <n v="1541456"/>
    <m/>
    <x v="1"/>
  </r>
  <r>
    <n v="23"/>
    <x v="4"/>
    <x v="193"/>
    <s v="Full Size GM (15&quot;&gt; Gamer GPU)"/>
    <x v="0"/>
    <s v="Intel"/>
    <s v="Comet Lake-H"/>
    <s v="GTX1660"/>
    <n v="15"/>
    <s v="1920x1080"/>
    <m/>
    <s v="Standard"/>
    <n v="114262"/>
    <s v="22_110-115"/>
    <s v="11_110-120"/>
    <s v="08_80&gt;"/>
    <x v="4"/>
    <s v="Q2`21"/>
    <n v="2628026"/>
    <n v="35610"/>
    <m/>
    <x v="1"/>
  </r>
  <r>
    <n v="228"/>
    <x v="4"/>
    <x v="671"/>
    <s v="Full Size GM (15&quot;&gt; Gamer GPU)"/>
    <x v="0"/>
    <s v="AMD"/>
    <s v="Cezanne-H"/>
    <s v="RTX3070"/>
    <n v="15"/>
    <s v="1920x1080"/>
    <m/>
    <s v="Standard"/>
    <n v="175990"/>
    <s v="35_175-180"/>
    <s v="17_170-180"/>
    <s v="08_80&gt;"/>
    <x v="4"/>
    <s v="Q2`21"/>
    <n v="40125720"/>
    <n v="543709"/>
    <m/>
    <x v="1"/>
  </r>
  <r>
    <n v="156"/>
    <x v="4"/>
    <x v="196"/>
    <s v="Light (13&quot;-14&quot;)"/>
    <x v="0"/>
    <s v="Intel"/>
    <s v="Tiger Lake"/>
    <s v="Int"/>
    <n v="13"/>
    <s v="1920x1080"/>
    <m/>
    <s v="Standard"/>
    <n v="54521"/>
    <s v="10_50-55"/>
    <s v="5_50-60"/>
    <s v="05_50-60"/>
    <x v="4"/>
    <s v="Q2`21"/>
    <n v="8505276"/>
    <n v="115248"/>
    <m/>
    <x v="2"/>
  </r>
  <r>
    <n v="291"/>
    <x v="4"/>
    <x v="460"/>
    <s v="Light (13&quot;-14&quot;)"/>
    <x v="0"/>
    <s v="Intel"/>
    <s v="Tiger Lake"/>
    <s v="Int"/>
    <n v="14"/>
    <s v="1920x1080"/>
    <m/>
    <s v="Standard"/>
    <n v="54069"/>
    <s v="10_50-55"/>
    <s v="5_50-60"/>
    <s v="05_50-60"/>
    <x v="4"/>
    <s v="Q2`21"/>
    <n v="15734079"/>
    <n v="213199"/>
    <m/>
    <x v="2"/>
  </r>
  <r>
    <n v="745"/>
    <x v="4"/>
    <x v="197"/>
    <s v="Full Size GM (15&quot;&gt; Gamer GPU)"/>
    <x v="0"/>
    <s v="Intel"/>
    <s v="Comet Lake-H"/>
    <s v="GTX1650/GTX1660"/>
    <n v="15"/>
    <s v="1920x1080"/>
    <m/>
    <s v="Standard"/>
    <n v="77677"/>
    <s v="15_75-80"/>
    <s v="7_70-80"/>
    <s v="07_70-80"/>
    <x v="4"/>
    <s v="Q2`21"/>
    <n v="57869365"/>
    <n v="784138"/>
    <m/>
    <x v="1"/>
  </r>
  <r>
    <n v="613"/>
    <x v="4"/>
    <x v="198"/>
    <s v="Full Size GM (15&quot;&gt; Gamer GPU)"/>
    <x v="0"/>
    <s v="AMD"/>
    <s v="Renior"/>
    <s v="GTX1650"/>
    <n v="15"/>
    <s v="1920x1080"/>
    <m/>
    <s v="Standard"/>
    <n v="69987"/>
    <s v="13_65-70"/>
    <s v="6_60-70"/>
    <s v="06_60-70"/>
    <x v="4"/>
    <s v="Q2`21"/>
    <n v="42902031"/>
    <n v="581328"/>
    <m/>
    <x v="1"/>
  </r>
  <r>
    <n v="761"/>
    <x v="4"/>
    <x v="199"/>
    <s v="Full Size MS (15&quot;&gt;, Mainstream Ex. GPU)"/>
    <x v="0"/>
    <s v="Intel"/>
    <s v="Tiger Lake"/>
    <s v="MX450"/>
    <n v="15"/>
    <s v="1920x1080"/>
    <m/>
    <s v="Standard"/>
    <n v="65810"/>
    <s v="13_65-70"/>
    <s v="6_60-70"/>
    <s v="06_60-70"/>
    <x v="4"/>
    <s v="Q2`21"/>
    <n v="50081410"/>
    <n v="678610"/>
    <m/>
    <x v="1"/>
  </r>
  <r>
    <n v="1562"/>
    <x v="4"/>
    <x v="200"/>
    <s v="Full Size LE (15&quot;&gt;, Int GPU)"/>
    <x v="0"/>
    <s v="AMD"/>
    <s v="Renior"/>
    <s v="Int"/>
    <n v="15"/>
    <s v="1920x1080"/>
    <m/>
    <s v="Standard"/>
    <n v="48591"/>
    <s v="9_45-50"/>
    <s v="4_40-50"/>
    <s v="04_40-50"/>
    <x v="4"/>
    <s v="Q2`21"/>
    <n v="75899142"/>
    <n v="1028444"/>
    <m/>
    <x v="1"/>
  </r>
  <r>
    <n v="673"/>
    <x v="4"/>
    <x v="618"/>
    <s v="Full Size LE (15&quot;&gt;, Int GPU)"/>
    <x v="0"/>
    <s v="AMD"/>
    <s v="Lucienne"/>
    <s v="Int"/>
    <n v="15"/>
    <s v="1920x1080"/>
    <m/>
    <s v="Standard"/>
    <n v="42540"/>
    <s v="8_40-45"/>
    <s v="4_40-50"/>
    <s v="04_40-50"/>
    <x v="4"/>
    <s v="Q2`21"/>
    <n v="28629420"/>
    <n v="387933"/>
    <m/>
    <x v="1"/>
  </r>
  <r>
    <n v="88"/>
    <x v="4"/>
    <x v="201"/>
    <s v="Full Size GM (15&quot;&gt; Gamer GPU)"/>
    <x v="0"/>
    <s v="Intel"/>
    <s v="Comet Lake-H"/>
    <s v="GTX1650/GTX1660/RTX2060"/>
    <n v="16"/>
    <s v="1920x1080"/>
    <m/>
    <s v="Standard"/>
    <n v="86832"/>
    <s v="17_85-90"/>
    <s v="8_80-90"/>
    <s v="08_80&gt;"/>
    <x v="4"/>
    <s v="Q2`21"/>
    <n v="7641216"/>
    <n v="103540"/>
    <m/>
    <x v="1"/>
  </r>
  <r>
    <n v="407"/>
    <x v="4"/>
    <x v="202"/>
    <s v="Full Size GM (15&quot;&gt; Gamer GPU)"/>
    <x v="0"/>
    <s v="Intel"/>
    <s v="Comet Lake-H"/>
    <s v="GTX1650/GTX1660"/>
    <n v="17"/>
    <s v="1920x1080"/>
    <m/>
    <s v="Standard"/>
    <n v="84740"/>
    <s v="16_80-85"/>
    <s v="8_80-90"/>
    <s v="08_80&gt;"/>
    <x v="4"/>
    <s v="Q2`21"/>
    <n v="34489180"/>
    <n v="467333"/>
    <m/>
    <x v="1"/>
  </r>
  <r>
    <n v="924"/>
    <x v="4"/>
    <x v="203"/>
    <s v="Light (13&quot;-14&quot;)"/>
    <x v="0"/>
    <s v="Intel"/>
    <s v="Tiger Lake"/>
    <s v="Int"/>
    <n v="14"/>
    <s v="1920x1080"/>
    <s v="Touch"/>
    <s v="Standard"/>
    <n v="53969"/>
    <s v="10_50-55"/>
    <s v="5_50-60"/>
    <s v="05_50-60"/>
    <x v="4"/>
    <s v="Q2`21"/>
    <n v="49867356"/>
    <n v="675709"/>
    <m/>
    <x v="2"/>
  </r>
  <r>
    <n v="2077"/>
    <x v="4"/>
    <x v="205"/>
    <s v="Light (13&quot;-14&quot;)"/>
    <x v="1"/>
    <s v="Intel"/>
    <s v="Comet Lake"/>
    <s v="Int"/>
    <n v="13"/>
    <s v="1920x1080"/>
    <m/>
    <s v="Standard"/>
    <n v="61876"/>
    <s v="12_60-65"/>
    <s v="6_60-70"/>
    <s v="06_60-70"/>
    <x v="4"/>
    <s v="Q2`21"/>
    <n v="128516452"/>
    <n v="1741415"/>
    <m/>
    <x v="2"/>
  </r>
  <r>
    <n v="805"/>
    <x v="4"/>
    <x v="206"/>
    <s v="Light (13&quot;-14&quot;)"/>
    <x v="1"/>
    <s v="Intel"/>
    <s v="Tiger Lake"/>
    <s v="Int"/>
    <n v="13"/>
    <s v="1920x1080"/>
    <m/>
    <s v="Standard"/>
    <n v="80500"/>
    <s v="16_80-85"/>
    <s v="8_80-90"/>
    <s v="08_80&gt;"/>
    <x v="4"/>
    <s v="Q2`21"/>
    <n v="64802500"/>
    <n v="878083"/>
    <m/>
    <x v="2"/>
  </r>
  <r>
    <n v="586"/>
    <x v="4"/>
    <x v="207"/>
    <s v="Light (13&quot;-14&quot;)"/>
    <x v="1"/>
    <s v="Intel"/>
    <s v="Comet Lake"/>
    <s v="Int"/>
    <n v="14"/>
    <s v="1366x768/1920x1080"/>
    <m/>
    <s v="Standard"/>
    <n v="63867"/>
    <s v="12_60-65"/>
    <s v="6_60-70"/>
    <s v="06_60-70"/>
    <x v="4"/>
    <s v="Q2`21"/>
    <n v="37426062"/>
    <n v="507128"/>
    <m/>
    <x v="2"/>
  </r>
  <r>
    <n v="565"/>
    <x v="4"/>
    <x v="208"/>
    <s v="Light (13&quot;-14&quot;)"/>
    <x v="1"/>
    <s v="Intel"/>
    <s v="Tiger Lake"/>
    <s v="Int"/>
    <n v="14"/>
    <s v="1920x1080"/>
    <m/>
    <s v="Standard"/>
    <n v="66203"/>
    <s v="13_65-70"/>
    <s v="6_60-70"/>
    <s v="06_60-70"/>
    <x v="4"/>
    <s v="Q2`21"/>
    <n v="37404695"/>
    <n v="506839"/>
    <m/>
    <x v="2"/>
  </r>
  <r>
    <n v="251"/>
    <x v="4"/>
    <x v="209"/>
    <s v="Light (13&quot;-14&quot;)"/>
    <x v="1"/>
    <s v="AMD"/>
    <s v="Renior"/>
    <s v="Int"/>
    <n v="14"/>
    <s v="1920x1080"/>
    <m/>
    <s v="Standard"/>
    <n v="57694"/>
    <s v="11_55-60"/>
    <s v="5_50-60"/>
    <s v="05_50-60"/>
    <x v="4"/>
    <s v="Q2`21"/>
    <n v="14481194"/>
    <n v="196222"/>
    <m/>
    <x v="2"/>
  </r>
  <r>
    <n v="2202"/>
    <x v="4"/>
    <x v="210"/>
    <s v="Full Size LE (15&quot;&gt;, Int GPU)"/>
    <x v="1"/>
    <s v="Intel"/>
    <s v="Comet Lake"/>
    <s v="Int"/>
    <n v="15"/>
    <s v="1920x1080"/>
    <m/>
    <s v="Standard"/>
    <n v="71303"/>
    <s v="14_70-75"/>
    <s v="7_70-80"/>
    <s v="07_70-80"/>
    <x v="4"/>
    <s v="Q2`21"/>
    <n v="157009206"/>
    <n v="2127496"/>
    <m/>
    <x v="1"/>
  </r>
  <r>
    <n v="115"/>
    <x v="4"/>
    <x v="211"/>
    <s v="Full Size LE (15&quot;&gt;, Int GPU)"/>
    <x v="1"/>
    <s v="Intel"/>
    <s v="Tiger Lake"/>
    <s v="Int"/>
    <n v="15"/>
    <s v="1920x1080"/>
    <m/>
    <s v="Standard"/>
    <n v="77484"/>
    <s v="15_75-80"/>
    <s v="7_70-80"/>
    <s v="07_70-80"/>
    <x v="4"/>
    <s v="Q2`21"/>
    <n v="8910660"/>
    <n v="120741"/>
    <m/>
    <x v="1"/>
  </r>
  <r>
    <n v="772"/>
    <x v="4"/>
    <x v="466"/>
    <s v="Full Size LE (15&quot;&gt;, Int GPU)"/>
    <x v="1"/>
    <s v="AMD"/>
    <s v="Renior"/>
    <s v="Int"/>
    <n v="15"/>
    <s v="1920x1080"/>
    <m/>
    <s v="Standard"/>
    <n v="65122"/>
    <s v="13_65-70"/>
    <s v="6_60-70"/>
    <s v="06_60-70"/>
    <x v="4"/>
    <s v="Q2`21"/>
    <n v="50274184"/>
    <n v="681222"/>
    <m/>
    <x v="1"/>
  </r>
  <r>
    <n v="41"/>
    <x v="4"/>
    <x v="213"/>
    <s v="Full Size MS (15&quot;&gt;, Mainstream Ex. GPU)"/>
    <x v="1"/>
    <s v="Intel"/>
    <s v="Comet Lake"/>
    <s v="Radeon 530"/>
    <n v="17"/>
    <s v="1920x1080"/>
    <m/>
    <s v="Standard"/>
    <n v="64690"/>
    <s v="12_60-65"/>
    <s v="6_60-70"/>
    <s v="06_60-70"/>
    <x v="4"/>
    <s v="Q2`21"/>
    <n v="2652290"/>
    <n v="35939"/>
    <m/>
    <x v="1"/>
  </r>
  <r>
    <n v="99"/>
    <x v="4"/>
    <x v="214"/>
    <s v="Light (13&quot;-14&quot;)"/>
    <x v="1"/>
    <s v="Intel"/>
    <s v="Tiger Lake"/>
    <s v="Int"/>
    <n v="13"/>
    <s v="1920x1080"/>
    <m/>
    <s v="Standard"/>
    <n v="77237"/>
    <s v="15_75-80"/>
    <s v="7_70-80"/>
    <s v="07_70-80"/>
    <x v="4"/>
    <s v="Q2`21"/>
    <n v="7646463"/>
    <n v="103611"/>
    <m/>
    <x v="2"/>
  </r>
  <r>
    <n v="36"/>
    <x v="4"/>
    <x v="215"/>
    <s v="Light (13&quot;-14&quot;)"/>
    <x v="1"/>
    <s v="AMD"/>
    <s v="Renior"/>
    <s v="Int"/>
    <n v="13"/>
    <s v="1920x1080"/>
    <m/>
    <s v="Standard"/>
    <n v="86870"/>
    <s v="17_85-90"/>
    <s v="8_80-90"/>
    <s v="08_80&gt;"/>
    <x v="4"/>
    <s v="Q2`21"/>
    <n v="3127320"/>
    <n v="42376"/>
    <m/>
    <x v="2"/>
  </r>
  <r>
    <n v="81"/>
    <x v="4"/>
    <x v="216"/>
    <s v="Light (13&quot;-14&quot;)"/>
    <x v="1"/>
    <s v="Intel"/>
    <s v="Whiskey Lake"/>
    <s v="Int"/>
    <n v="14"/>
    <s v="1920x1080"/>
    <m/>
    <s v="Standard"/>
    <n v="76690"/>
    <s v="15_75-80"/>
    <s v="7_70-80"/>
    <s v="07_70-80"/>
    <x v="4"/>
    <s v="Q2`21"/>
    <n v="6211890"/>
    <n v="84172"/>
    <m/>
    <x v="2"/>
  </r>
  <r>
    <n v="259"/>
    <x v="4"/>
    <x v="217"/>
    <s v="Light (13&quot;-14&quot;)"/>
    <x v="1"/>
    <s v="Intel"/>
    <s v="Tiger Lake"/>
    <s v="Int"/>
    <n v="14"/>
    <s v="1920x1080"/>
    <m/>
    <s v="Standard"/>
    <n v="84815"/>
    <s v="16_80-85"/>
    <s v="8_80-90"/>
    <s v="08_80&gt;"/>
    <x v="4"/>
    <s v="Q2`21"/>
    <n v="21967085"/>
    <n v="297657"/>
    <m/>
    <x v="2"/>
  </r>
  <r>
    <n v="57"/>
    <x v="4"/>
    <x v="218"/>
    <s v="Full Size LE (15&quot;&gt;, Int GPU)"/>
    <x v="1"/>
    <s v="Intel"/>
    <s v="Whiskey Lake"/>
    <s v="Int"/>
    <n v="15"/>
    <s v="1920x1080"/>
    <m/>
    <s v="Standard"/>
    <n v="76990"/>
    <s v="15_75-80"/>
    <s v="7_70-80"/>
    <s v="07_70-80"/>
    <x v="4"/>
    <s v="Q2`21"/>
    <n v="4388430"/>
    <n v="59464"/>
    <m/>
    <x v="1"/>
  </r>
  <r>
    <n v="138"/>
    <x v="4"/>
    <x v="219"/>
    <s v="Full Size LE (15&quot;&gt;, Int GPU)"/>
    <x v="1"/>
    <s v="Intel"/>
    <s v="Tiger Lake"/>
    <s v="Int"/>
    <n v="15"/>
    <s v="1920x1080"/>
    <m/>
    <s v="Standard"/>
    <n v="86096"/>
    <s v="17_85-90"/>
    <s v="8_80-90"/>
    <s v="08_80&gt;"/>
    <x v="4"/>
    <s v="Q2`21"/>
    <n v="11881248"/>
    <n v="160993"/>
    <m/>
    <x v="1"/>
  </r>
  <r>
    <n v="7"/>
    <x v="4"/>
    <x v="467"/>
    <s v="Light (13&quot;-14&quot;)"/>
    <x v="1"/>
    <s v="AMD"/>
    <s v="Renior"/>
    <s v="Int"/>
    <n v="13"/>
    <s v="1920x1080"/>
    <s v="Touch"/>
    <s v="Standard"/>
    <n v="69023"/>
    <s v="13_65-70"/>
    <s v="6_60-70"/>
    <s v="06_60-70"/>
    <x v="4"/>
    <s v="Q2`21"/>
    <n v="483161"/>
    <n v="6547"/>
    <m/>
    <x v="2"/>
  </r>
  <r>
    <n v="29"/>
    <x v="4"/>
    <x v="672"/>
    <s v="Light (13&quot;-14&quot;)"/>
    <x v="1"/>
    <s v="AMD"/>
    <s v="Lucienne"/>
    <s v="Int"/>
    <n v="13"/>
    <s v="1920x1080"/>
    <s v="Touch"/>
    <s v="Standard"/>
    <n v="73080"/>
    <s v="14_70-75"/>
    <s v="7_70-80"/>
    <s v="07_70-80"/>
    <x v="4"/>
    <s v="Q2`21"/>
    <n v="2119320"/>
    <n v="28717"/>
    <m/>
    <x v="2"/>
  </r>
  <r>
    <n v="40"/>
    <x v="4"/>
    <x v="468"/>
    <s v="Light (13&quot;-14&quot;)"/>
    <x v="0"/>
    <s v="Intel"/>
    <s v="Comet Lake"/>
    <s v="Int"/>
    <n v="13"/>
    <s v="1920x1080"/>
    <s v="Touch"/>
    <s v="Standard"/>
    <n v="105660"/>
    <s v="21_105-110"/>
    <s v="10_100-110"/>
    <s v="08_80&gt;"/>
    <x v="4"/>
    <s v="Q2`21"/>
    <n v="4226400"/>
    <n v="57268"/>
    <m/>
    <x v="2"/>
  </r>
  <r>
    <n v="136"/>
    <x v="4"/>
    <x v="220"/>
    <s v="Light (13&quot;-14&quot;)"/>
    <x v="0"/>
    <s v="Intel"/>
    <s v="Tiger Lake"/>
    <s v="Int"/>
    <n v="13"/>
    <s v="1920x1080"/>
    <s v="Touch"/>
    <s v="Standard"/>
    <n v="122789"/>
    <s v="24_120-125"/>
    <s v="12_120-130"/>
    <s v="08_80&gt;"/>
    <x v="4"/>
    <s v="Q2`21"/>
    <n v="16699304"/>
    <n v="226278"/>
    <m/>
    <x v="2"/>
  </r>
  <r>
    <n v="116"/>
    <x v="4"/>
    <x v="621"/>
    <s v="Light (13&quot;-14&quot;)"/>
    <x v="0"/>
    <s v="Intel"/>
    <s v="Tiger Lake"/>
    <s v="Int"/>
    <n v="13"/>
    <s v="1920x1080"/>
    <s v="Touch"/>
    <s v="Standard"/>
    <n v="137259"/>
    <s v="27_135-140"/>
    <s v="13_130-140"/>
    <s v="08_80&gt;"/>
    <x v="4"/>
    <s v="Q2`21"/>
    <n v="15922044"/>
    <n v="215746"/>
    <m/>
    <x v="2"/>
  </r>
  <r>
    <n v="32"/>
    <x v="4"/>
    <x v="469"/>
    <s v="Full Size GM (15&quot;&gt; Gamer GPU)"/>
    <x v="0"/>
    <s v="Intel"/>
    <s v="Comet Lake"/>
    <s v="MX350/GTX1650"/>
    <n v="15"/>
    <s v="3840x2160"/>
    <s v="Touch"/>
    <s v="Standard"/>
    <n v="166376"/>
    <s v="33_165-170"/>
    <s v="16_160-170"/>
    <s v="08_80&gt;"/>
    <x v="4"/>
    <s v="Q2`21"/>
    <n v="5324032"/>
    <n v="72141"/>
    <m/>
    <x v="1"/>
  </r>
  <r>
    <n v="23"/>
    <x v="4"/>
    <x v="470"/>
    <s v="Full Size LE (15&quot;&gt;, Int GPU)"/>
    <x v="0"/>
    <s v="Intel"/>
    <s v="Tiger Lake"/>
    <s v="Int"/>
    <n v="15"/>
    <s v="3840x2160"/>
    <s v="Touch"/>
    <s v="Standard"/>
    <n v="144689"/>
    <s v="28_140-145"/>
    <s v="14_140-150"/>
    <s v="08_80&gt;"/>
    <x v="4"/>
    <s v="Q2`21"/>
    <n v="3327847"/>
    <n v="45093"/>
    <m/>
    <x v="1"/>
  </r>
  <r>
    <n v="29"/>
    <x v="4"/>
    <x v="222"/>
    <s v="Prof. Workstation (Prof. GPU)"/>
    <x v="1"/>
    <s v="Intel"/>
    <s v="Comet Lake-H"/>
    <s v="RTX2070"/>
    <n v="15"/>
    <s v="1920x1080/3840x2160"/>
    <m/>
    <s v="Standard"/>
    <n v="192430"/>
    <s v="38_190-195"/>
    <s v="19_190-200"/>
    <s v="08_80&gt;"/>
    <x v="4"/>
    <s v="Q2`21"/>
    <n v="5580470"/>
    <n v="75616"/>
    <m/>
    <x v="1"/>
  </r>
  <r>
    <n v="9"/>
    <x v="4"/>
    <x v="223"/>
    <s v="Prof. Workstation (Prof. GPU)"/>
    <x v="1"/>
    <s v="Intel"/>
    <s v="Coffee Lake"/>
    <s v="Int/T1000"/>
    <n v="15"/>
    <s v="1920x1080/3840x2160"/>
    <m/>
    <s v="Standard"/>
    <n v="225695"/>
    <s v="45_225-230"/>
    <s v="22_220-230"/>
    <s v="08_80&gt;"/>
    <x v="4"/>
    <s v="Q2`21"/>
    <n v="2031255"/>
    <n v="27524"/>
    <m/>
    <x v="1"/>
  </r>
  <r>
    <n v="177"/>
    <x v="4"/>
    <x v="224"/>
    <s v="Prof. Workstation (Prof. GPU)"/>
    <x v="1"/>
    <s v="Intel"/>
    <s v="Comet Lake-H"/>
    <s v="Quadro T1000"/>
    <n v="15"/>
    <s v="1920x1080/3840x2160"/>
    <m/>
    <s v="Standard"/>
    <n v="127390"/>
    <s v="25_125-130"/>
    <s v="12_120-130"/>
    <s v="08_80&gt;"/>
    <x v="4"/>
    <s v="Q2`21"/>
    <n v="22548030"/>
    <n v="305529"/>
    <m/>
    <x v="1"/>
  </r>
  <r>
    <n v="14"/>
    <x v="4"/>
    <x v="471"/>
    <s v="Prof. Workstation (Prof. GPU)"/>
    <x v="1"/>
    <s v="Intel"/>
    <s v="Coffee Lake"/>
    <s v="Quadro P1000/P2000"/>
    <n v="15"/>
    <s v="1920x1080/3840x2160"/>
    <m/>
    <s v="Standard"/>
    <n v="178990"/>
    <s v="35_175-180"/>
    <s v="17_170-180"/>
    <s v="08_80&gt;"/>
    <x v="4"/>
    <s v="Q2`21"/>
    <n v="2505860"/>
    <n v="33955"/>
    <m/>
    <x v="1"/>
  </r>
  <r>
    <n v="34"/>
    <x v="4"/>
    <x v="225"/>
    <s v="Prof. Workstation (Prof. GPU)"/>
    <x v="1"/>
    <s v="Intel"/>
    <s v="Comet Lake-H"/>
    <s v="Quadro P1000/T1000"/>
    <n v="15"/>
    <s v="1920x1080/3840x2160"/>
    <m/>
    <s v="Standard"/>
    <n v="207113"/>
    <s v="41_205-210"/>
    <s v="20_200-210"/>
    <s v="08_80&gt;"/>
    <x v="4"/>
    <s v="Q2`21"/>
    <n v="7041842"/>
    <n v="95418"/>
    <m/>
    <x v="1"/>
  </r>
  <r>
    <n v="2"/>
    <x v="4"/>
    <x v="227"/>
    <s v="Prof. Workstation (Prof. GPU)"/>
    <x v="1"/>
    <s v="Intel"/>
    <s v="Coffee Lake"/>
    <s v="RTX3000"/>
    <n v="17"/>
    <s v="1920x1080"/>
    <m/>
    <s v="Standard"/>
    <n v="114700"/>
    <s v="22_110-115"/>
    <s v="11_110-120"/>
    <s v="08_80&gt;"/>
    <x v="4"/>
    <s v="Q2`21"/>
    <n v="229400"/>
    <n v="3108"/>
    <m/>
    <x v="1"/>
  </r>
  <r>
    <n v="23"/>
    <x v="4"/>
    <x v="228"/>
    <s v="Prof. Workstation (Prof. GPU)"/>
    <x v="1"/>
    <s v="Intel"/>
    <s v="Comet Lake-H"/>
    <s v="Int/Quadro P520"/>
    <n v="14"/>
    <s v="1920x1080"/>
    <m/>
    <s v="Standard"/>
    <n v="127200"/>
    <s v="25_125-130"/>
    <s v="12_120-130"/>
    <s v="08_80&gt;"/>
    <x v="4"/>
    <s v="Q2`21"/>
    <n v="2925600"/>
    <n v="39642"/>
    <m/>
    <x v="1"/>
  </r>
  <r>
    <n v="5"/>
    <x v="4"/>
    <x v="622"/>
    <s v="Prof. Workstation (Prof. GPU)"/>
    <x v="1"/>
    <s v="Intel"/>
    <s v="Ice Lake"/>
    <s v="Quadro T500"/>
    <n v="14"/>
    <s v="1920x1080"/>
    <m/>
    <s v="Standard"/>
    <n v="124990"/>
    <s v="24_120-125"/>
    <s v="12_120-130"/>
    <s v="08_80&gt;"/>
    <x v="4"/>
    <s v="Q2`21"/>
    <n v="624950"/>
    <n v="8468"/>
    <m/>
    <x v="2"/>
  </r>
  <r>
    <n v="103"/>
    <x v="4"/>
    <x v="229"/>
    <s v="Prof. Workstation (Prof. GPU)"/>
    <x v="1"/>
    <s v="Intel"/>
    <s v="Comet Lake-H"/>
    <s v="Quadro P520"/>
    <n v="15"/>
    <s v="3840x2160"/>
    <m/>
    <s v="Standard"/>
    <n v="139150"/>
    <s v="27_135-140"/>
    <s v="13_130-140"/>
    <s v="08_80&gt;"/>
    <x v="4"/>
    <s v="Q2`21"/>
    <n v="14332450"/>
    <n v="194207"/>
    <m/>
    <x v="1"/>
  </r>
  <r>
    <n v="7"/>
    <x v="4"/>
    <x v="623"/>
    <s v="Prof. Workstation (Prof. GPU)"/>
    <x v="1"/>
    <s v="Intel"/>
    <s v="Tiger Lake"/>
    <s v="Quadro T500"/>
    <n v="15"/>
    <s v="1920x1080"/>
    <m/>
    <s v="Standard"/>
    <n v="126890"/>
    <s v="25_125-130"/>
    <s v="12_120-130"/>
    <s v="08_80&gt;"/>
    <x v="4"/>
    <s v="Q2`21"/>
    <n v="888230"/>
    <n v="12036"/>
    <m/>
    <x v="1"/>
  </r>
  <r>
    <n v="14"/>
    <x v="4"/>
    <x v="474"/>
    <s v="Prof. Workstation (Prof. GPU)"/>
    <x v="1"/>
    <s v="Intel"/>
    <s v="Comet Lake-H"/>
    <s v="Quadro T1000"/>
    <n v="15"/>
    <s v="1920x1080"/>
    <m/>
    <s v="Standard"/>
    <n v="229990"/>
    <s v="45_225-230"/>
    <s v="22_220-230"/>
    <s v="08_80&gt;"/>
    <x v="4"/>
    <s v="Q2`21"/>
    <n v="3219860"/>
    <n v="43630"/>
    <m/>
    <x v="1"/>
  </r>
  <r>
    <n v="9"/>
    <x v="4"/>
    <x v="230"/>
    <s v="Prof. Workstation (Prof. GPU)"/>
    <x v="1"/>
    <s v="Intel"/>
    <s v="Comet Lake-H"/>
    <s v="Quadro T2000/RTX3000/RTX5000"/>
    <n v="17"/>
    <s v="3840x2160"/>
    <m/>
    <s v="Standard"/>
    <n v="228536"/>
    <s v="45_225-230"/>
    <s v="22_220-230"/>
    <s v="08_80&gt;"/>
    <x v="4"/>
    <s v="Q2`21"/>
    <n v="2056824"/>
    <n v="27870"/>
    <m/>
    <x v="1"/>
  </r>
  <r>
    <n v="5"/>
    <x v="4"/>
    <x v="231"/>
    <s v="Prof. Workstation (Prof. GPU)"/>
    <x v="1"/>
    <s v="Intel"/>
    <s v="Coffee Lake"/>
    <s v="Quadro P2000"/>
    <n v="15"/>
    <s v="1920x1080/3840x2160"/>
    <s v="Touch"/>
    <s v="Standard"/>
    <n v="200105"/>
    <s v="40_200-205"/>
    <s v="20_200-210"/>
    <s v="08_80&gt;"/>
    <x v="4"/>
    <s v="Q2`21"/>
    <n v="1000525"/>
    <n v="13557"/>
    <m/>
    <x v="1"/>
  </r>
  <r>
    <n v="341"/>
    <x v="5"/>
    <x v="624"/>
    <s v="Light (13&quot;-14&quot;)"/>
    <x v="0"/>
    <s v="Intel"/>
    <s v="Ice Lake"/>
    <s v="Int"/>
    <n v="14"/>
    <s v="1920x1080"/>
    <m/>
    <s v="Standard"/>
    <n v="47253"/>
    <s v="9_45-50"/>
    <s v="4_40-50"/>
    <s v="04_40-50"/>
    <x v="4"/>
    <s v="Q2`21"/>
    <n v="16113273"/>
    <n v="218337"/>
    <m/>
    <x v="2"/>
  </r>
  <r>
    <n v="47"/>
    <x v="5"/>
    <x v="625"/>
    <s v="Light (13&quot;-14&quot;)"/>
    <x v="0"/>
    <s v="Intel"/>
    <s v="Tiger Lake"/>
    <s v="Int"/>
    <n v="14"/>
    <s v="1920x1080"/>
    <m/>
    <s v="Standard"/>
    <n v="39900"/>
    <s v="7_35-40"/>
    <s v="3_30-40"/>
    <s v="03_30-40"/>
    <x v="4"/>
    <s v="Q2`21"/>
    <n v="1875300"/>
    <n v="25411"/>
    <m/>
    <x v="2"/>
  </r>
  <r>
    <n v="6787"/>
    <x v="5"/>
    <x v="626"/>
    <s v="Full Size LE (15&quot;&gt;, Int GPU)"/>
    <x v="0"/>
    <s v="AMD"/>
    <s v="Picasso"/>
    <s v="Int"/>
    <n v="15"/>
    <s v="1920x1080"/>
    <m/>
    <s v="Standard"/>
    <n v="36079"/>
    <s v="7_35-40"/>
    <s v="3_30-40"/>
    <s v="03_30-40"/>
    <x v="4"/>
    <s v="Q2`21"/>
    <n v="244868173"/>
    <n v="3317997"/>
    <m/>
    <x v="1"/>
  </r>
  <r>
    <n v="645"/>
    <x v="5"/>
    <x v="233"/>
    <s v="Full Size LE (15&quot;&gt;, Int GPU)"/>
    <x v="0"/>
    <s v="AMD"/>
    <s v="Renior"/>
    <s v="Int"/>
    <n v="15"/>
    <s v="1920x1080"/>
    <m/>
    <s v="Standard"/>
    <n v="45941"/>
    <s v="9_45-50"/>
    <s v="4_40-50"/>
    <s v="04_40-50"/>
    <x v="4"/>
    <s v="Q2`21"/>
    <n v="29631945"/>
    <n v="401517"/>
    <m/>
    <x v="1"/>
  </r>
  <r>
    <n v="2488"/>
    <x v="5"/>
    <x v="476"/>
    <s v="Full Size LE (15&quot;&gt;, Int GPU)"/>
    <x v="0"/>
    <s v="Intel"/>
    <s v="Gemini Lake"/>
    <s v="Int"/>
    <n v="15"/>
    <s v="1920x1080"/>
    <m/>
    <s v="Budget"/>
    <n v="28248"/>
    <s v="5_25-30"/>
    <s v="2_20-30"/>
    <s v="02_20-30"/>
    <x v="4"/>
    <s v="Q2`21"/>
    <n v="70281024"/>
    <n v="952317"/>
    <m/>
    <x v="1"/>
  </r>
  <r>
    <n v="839"/>
    <x v="5"/>
    <x v="234"/>
    <s v="Full Size LE (15&quot;&gt;, Int GPU)"/>
    <x v="0"/>
    <s v="Intel"/>
    <s v="Ice Lake"/>
    <s v="Int"/>
    <n v="15"/>
    <s v="1920x1080"/>
    <m/>
    <s v="Standard"/>
    <n v="44126"/>
    <s v="8_40-45"/>
    <s v="4_40-50"/>
    <s v="04_40-50"/>
    <x v="4"/>
    <s v="Q2`21"/>
    <n v="37021714"/>
    <n v="501649"/>
    <m/>
    <x v="1"/>
  </r>
  <r>
    <n v="4"/>
    <x v="5"/>
    <x v="627"/>
    <s v="Full Size LE (15&quot;&gt;, Int GPU)"/>
    <x v="0"/>
    <s v="AMD"/>
    <s v="Stoney Ridge"/>
    <s v="Int"/>
    <n v="15"/>
    <s v="1366x768/1920x1080"/>
    <m/>
    <s v="Standard"/>
    <n v="30790"/>
    <s v="6_30-35"/>
    <s v="3_30-40"/>
    <s v="03_30-40"/>
    <x v="4"/>
    <s v="Q2`21"/>
    <n v="123160"/>
    <n v="1669"/>
    <m/>
    <x v="1"/>
  </r>
  <r>
    <n v="349"/>
    <x v="5"/>
    <x v="240"/>
    <s v="Light (13&quot;-14&quot;)"/>
    <x v="0"/>
    <s v="AMD"/>
    <s v="Renior"/>
    <s v="Int"/>
    <n v="14"/>
    <s v="1920x1080"/>
    <m/>
    <s v="Standard"/>
    <n v="59845"/>
    <s v="11_55-60"/>
    <s v="5_50-60"/>
    <s v="05_50-60"/>
    <x v="4"/>
    <s v="Q2`21"/>
    <n v="20885905"/>
    <n v="283007"/>
    <m/>
    <x v="2"/>
  </r>
  <r>
    <n v="129"/>
    <x v="5"/>
    <x v="241"/>
    <s v="Light (13&quot;-14&quot;)"/>
    <x v="0"/>
    <s v="Intel"/>
    <s v="Ice Lake"/>
    <s v="Int"/>
    <n v="14"/>
    <s v="1920x1080"/>
    <m/>
    <s v="Standard"/>
    <n v="51798"/>
    <s v="10_50-55"/>
    <s v="5_50-60"/>
    <s v="05_50-60"/>
    <x v="4"/>
    <s v="Q2`21"/>
    <n v="6681942"/>
    <n v="90541"/>
    <m/>
    <x v="2"/>
  </r>
  <r>
    <n v="39"/>
    <x v="5"/>
    <x v="242"/>
    <s v="Light (13&quot;-14&quot;)"/>
    <x v="0"/>
    <s v="Intel"/>
    <s v="Tiger Lake"/>
    <s v="Int"/>
    <n v="14"/>
    <s v="1920x1080"/>
    <m/>
    <s v="Standard"/>
    <n v="70734"/>
    <s v="14_70-75"/>
    <s v="7_70-80"/>
    <s v="07_70-80"/>
    <x v="4"/>
    <s v="Q2`21"/>
    <n v="2758626"/>
    <n v="37380"/>
    <m/>
    <x v="2"/>
  </r>
  <r>
    <n v="250"/>
    <x v="5"/>
    <x v="243"/>
    <s v="Full Size LE (15&quot;&gt;, Int GPU)"/>
    <x v="0"/>
    <s v="AMD"/>
    <s v="Renior"/>
    <s v="Int"/>
    <n v="15"/>
    <s v="1920x1080"/>
    <m/>
    <s v="Standard"/>
    <n v="64244"/>
    <s v="12_60-65"/>
    <s v="6_60-70"/>
    <s v="06_60-70"/>
    <x v="4"/>
    <s v="Q2`21"/>
    <n v="16061000"/>
    <n v="217629"/>
    <m/>
    <x v="1"/>
  </r>
  <r>
    <n v="2"/>
    <x v="5"/>
    <x v="245"/>
    <s v="Full Size LE (15&quot;&gt;, Int GPU)"/>
    <x v="0"/>
    <s v="Intel"/>
    <s v="Tiger Lake"/>
    <s v="Int"/>
    <n v="15"/>
    <s v="1920x1080"/>
    <m/>
    <s v="Standard"/>
    <n v="67461"/>
    <s v="13_65-70"/>
    <s v="6_60-70"/>
    <s v="06_60-70"/>
    <x v="4"/>
    <s v="Q2`21"/>
    <n v="134922"/>
    <n v="1828"/>
    <m/>
    <x v="1"/>
  </r>
  <r>
    <n v="4"/>
    <x v="5"/>
    <x v="479"/>
    <s v="Full Size GM (15&quot;&gt; Gamer GPU)"/>
    <x v="0"/>
    <s v="Intel"/>
    <s v="Comet Lake-H"/>
    <s v="GTX1650"/>
    <n v="15"/>
    <s v="1920x1080"/>
    <m/>
    <s v="Standard"/>
    <n v="90993"/>
    <s v="18_90-95"/>
    <s v="9_90-100"/>
    <s v="08_80&gt;"/>
    <x v="4"/>
    <s v="Q2`21"/>
    <n v="363972"/>
    <n v="4932"/>
    <m/>
    <x v="1"/>
  </r>
  <r>
    <n v="935"/>
    <x v="5"/>
    <x v="480"/>
    <s v="Mini (&lt;12&quot;)"/>
    <x v="0"/>
    <s v="AMD"/>
    <s v="Picasso"/>
    <s v="Int"/>
    <n v="11"/>
    <s v="1366x768"/>
    <s v="Touch"/>
    <s v="Standard"/>
    <n v="33790"/>
    <s v="6_30-35"/>
    <s v="3_30-40"/>
    <s v="03_30-40"/>
    <x v="4"/>
    <s v="Q2`21"/>
    <n v="31593650"/>
    <n v="428098"/>
    <m/>
    <x v="1"/>
  </r>
  <r>
    <n v="4661"/>
    <x v="5"/>
    <x v="249"/>
    <s v="Full Size GM (15&quot;&gt; Gamer GPU)"/>
    <x v="0"/>
    <s v="AMD"/>
    <s v="Renior"/>
    <s v="GTX1650"/>
    <n v="15"/>
    <s v="1920x1080"/>
    <m/>
    <s v="Standard"/>
    <n v="71643"/>
    <s v="14_70-75"/>
    <s v="7_70-80"/>
    <s v="07_70-80"/>
    <x v="4"/>
    <s v="Q2`21"/>
    <n v="333928023"/>
    <n v="4524770"/>
    <m/>
    <x v="1"/>
  </r>
  <r>
    <n v="493"/>
    <x v="5"/>
    <x v="250"/>
    <s v="Full Size GM (15&quot;&gt; Gamer GPU)"/>
    <x v="0"/>
    <s v="Intel"/>
    <s v="Comet Lake-H"/>
    <s v="GTX1650"/>
    <n v="15"/>
    <s v="1920x1080"/>
    <m/>
    <s v="Standard"/>
    <n v="74949"/>
    <s v="14_70-75"/>
    <s v="7_70-80"/>
    <s v="07_70-80"/>
    <x v="4"/>
    <s v="Q2`21"/>
    <n v="36949857"/>
    <n v="500676"/>
    <m/>
    <x v="1"/>
  </r>
  <r>
    <n v="18"/>
    <x v="5"/>
    <x v="251"/>
    <s v="Full Size LE (15&quot;&gt;, Int GPU)"/>
    <x v="0"/>
    <s v="Intel"/>
    <s v="Comet Lake"/>
    <s v="Int"/>
    <n v="15"/>
    <s v="1920x1080"/>
    <m/>
    <s v="Standard"/>
    <n v="48046"/>
    <s v="9_45-50"/>
    <s v="4_40-50"/>
    <s v="04_40-50"/>
    <x v="4"/>
    <s v="Q2`21"/>
    <n v="864828"/>
    <n v="11719"/>
    <m/>
    <x v="1"/>
  </r>
  <r>
    <n v="2928"/>
    <x v="5"/>
    <x v="252"/>
    <s v="Full Size LE (15&quot;&gt;, Int GPU)"/>
    <x v="0"/>
    <s v="AMD"/>
    <s v="Picasso"/>
    <s v="Int"/>
    <n v="15"/>
    <s v="1920x1080"/>
    <m/>
    <s v="Standard"/>
    <n v="39975"/>
    <s v="7_35-40"/>
    <s v="3_30-40"/>
    <s v="03_30-40"/>
    <x v="4"/>
    <s v="Q2`21"/>
    <n v="117046800"/>
    <n v="1586000"/>
    <m/>
    <x v="1"/>
  </r>
  <r>
    <n v="8"/>
    <x v="5"/>
    <x v="255"/>
    <s v="Full Size LE (15&quot;&gt;, Int GPU)"/>
    <x v="0"/>
    <s v="AMD"/>
    <s v="Picasso"/>
    <s v="Int"/>
    <n v="17"/>
    <s v="1920x1080"/>
    <m/>
    <s v="Standard"/>
    <n v="63443"/>
    <s v="12_60-65"/>
    <s v="6_60-70"/>
    <s v="06_60-70"/>
    <x v="4"/>
    <s v="Q2`21"/>
    <n v="507544"/>
    <n v="6877"/>
    <m/>
    <x v="1"/>
  </r>
  <r>
    <n v="1585"/>
    <x v="5"/>
    <x v="256"/>
    <s v="Full Size GM (15&quot;&gt; Gamer GPU)"/>
    <x v="0"/>
    <s v="Intel"/>
    <s v="Coffee Lake"/>
    <s v="GTX1050/GTX1650"/>
    <n v="17"/>
    <s v="1920x1080"/>
    <m/>
    <s v="Standard"/>
    <n v="63491"/>
    <s v="12_60-65"/>
    <s v="6_60-70"/>
    <s v="06_60-70"/>
    <x v="4"/>
    <s v="Q2`21"/>
    <n v="100633235"/>
    <n v="1363594"/>
    <m/>
    <x v="1"/>
  </r>
  <r>
    <n v="4"/>
    <x v="5"/>
    <x v="673"/>
    <s v="Full Size LE (15&quot;&gt;, Int GPU)"/>
    <x v="0"/>
    <s v="Intel"/>
    <s v="Whiskey Lake"/>
    <s v="Int"/>
    <n v="17"/>
    <s v="1920x1080"/>
    <m/>
    <s v="Standard"/>
    <n v="37990"/>
    <s v="7_35-40"/>
    <s v="3_30-40"/>
    <s v="03_30-40"/>
    <x v="4"/>
    <s v="Q2`21"/>
    <n v="151960"/>
    <n v="2059"/>
    <m/>
    <x v="1"/>
  </r>
  <r>
    <n v="397"/>
    <x v="5"/>
    <x v="481"/>
    <s v="Full Size LE (15&quot;&gt;, Int GPU)"/>
    <x v="0"/>
    <s v="AMD"/>
    <s v="Picasso"/>
    <s v="Int"/>
    <n v="15"/>
    <s v="1920x1080"/>
    <m/>
    <s v="Standard"/>
    <n v="38332"/>
    <s v="7_35-40"/>
    <s v="3_30-40"/>
    <s v="03_30-40"/>
    <x v="4"/>
    <s v="Q2`21"/>
    <n v="15217804"/>
    <n v="206203"/>
    <m/>
    <x v="1"/>
  </r>
  <r>
    <n v="2"/>
    <x v="5"/>
    <x v="257"/>
    <s v="Full Size LE (15&quot;&gt;, Int GPU)"/>
    <x v="0"/>
    <s v="AMD"/>
    <s v="Stoney Ridge"/>
    <s v="Int"/>
    <n v="15"/>
    <s v="1920x1080"/>
    <m/>
    <s v="Standard"/>
    <n v="30937"/>
    <s v="6_30-35"/>
    <s v="3_30-40"/>
    <s v="03_30-40"/>
    <x v="4"/>
    <s v="Q2`21"/>
    <n v="61874"/>
    <n v="838"/>
    <m/>
    <x v="1"/>
  </r>
  <r>
    <n v="2981"/>
    <x v="5"/>
    <x v="258"/>
    <s v="Full Size LE (15&quot;&gt;, Int GPU)"/>
    <x v="0"/>
    <s v="Intel"/>
    <s v="Ice Lake"/>
    <s v="Int"/>
    <n v="15"/>
    <s v="1920x1080"/>
    <m/>
    <s v="Standard"/>
    <n v="39845"/>
    <s v="7_35-40"/>
    <s v="3_30-40"/>
    <s v="03_30-40"/>
    <x v="4"/>
    <s v="Q2`21"/>
    <n v="118777945"/>
    <n v="1609457"/>
    <m/>
    <x v="1"/>
  </r>
  <r>
    <n v="301"/>
    <x v="5"/>
    <x v="630"/>
    <s v="Full Size GM (15&quot;&gt; Gamer GPU)"/>
    <x v="0"/>
    <s v="AMD"/>
    <s v="Cezanne-H"/>
    <s v="RTX3060/RTX3070"/>
    <n v="15"/>
    <s v="2560x1600"/>
    <m/>
    <s v="Standard"/>
    <n v="139990"/>
    <s v="27_135-140"/>
    <s v="13_130-140"/>
    <s v="08_80&gt;"/>
    <x v="4"/>
    <s v="Q2`21"/>
    <n v="42136990"/>
    <n v="570962"/>
    <m/>
    <x v="1"/>
  </r>
  <r>
    <n v="341"/>
    <x v="5"/>
    <x v="261"/>
    <s v="Full Size GM (15&quot;&gt; Gamer GPU)"/>
    <x v="0"/>
    <s v="AMD"/>
    <s v="Renior"/>
    <s v="GTX1650/GTX1660"/>
    <n v="15"/>
    <s v="1920x1080"/>
    <m/>
    <s v="Standard"/>
    <n v="82190"/>
    <s v="16_80-85"/>
    <s v="8_80-90"/>
    <s v="08_80&gt;"/>
    <x v="4"/>
    <s v="Q2`21"/>
    <n v="28026790"/>
    <n v="379767"/>
    <m/>
    <x v="1"/>
  </r>
  <r>
    <n v="291"/>
    <x v="5"/>
    <x v="262"/>
    <s v="Full Size GM (15&quot;&gt; Gamer GPU)"/>
    <x v="0"/>
    <s v="Intel"/>
    <s v="Comet Lake-H"/>
    <s v="GTX1660"/>
    <n v="17"/>
    <s v="1920x1080"/>
    <m/>
    <s v="Standard"/>
    <n v="96904"/>
    <s v="19_95-100"/>
    <s v="9_90-100"/>
    <s v="08_80&gt;"/>
    <x v="4"/>
    <s v="Q2`21"/>
    <n v="28199064"/>
    <n v="382101"/>
    <m/>
    <x v="1"/>
  </r>
  <r>
    <n v="21"/>
    <x v="5"/>
    <x v="263"/>
    <s v="Full Size GM (15&quot;&gt; Gamer GPU)"/>
    <x v="0"/>
    <s v="Intel"/>
    <s v="Comet Lake-H"/>
    <s v="GTX1650/GTX1660/RTX2060"/>
    <n v="15"/>
    <s v="1920x1080"/>
    <m/>
    <s v="Standard"/>
    <n v="97415"/>
    <s v="19_95-100"/>
    <s v="9_90-100"/>
    <s v="08_80&gt;"/>
    <x v="4"/>
    <s v="Q2`21"/>
    <n v="2045715"/>
    <n v="27720"/>
    <m/>
    <x v="1"/>
  </r>
  <r>
    <n v="395"/>
    <x v="5"/>
    <x v="264"/>
    <s v="Full Size GM (15&quot;&gt; Gamer GPU)"/>
    <x v="0"/>
    <s v="Intel"/>
    <s v="Comet Lake-H"/>
    <s v="GTX1650/GTX1660"/>
    <n v="15"/>
    <s v="1920x1080"/>
    <m/>
    <s v="Standard"/>
    <n v="84990"/>
    <s v="16_80-85"/>
    <s v="8_80-90"/>
    <s v="08_80&gt;"/>
    <x v="4"/>
    <s v="Q2`21"/>
    <n v="33571050"/>
    <n v="454892"/>
    <m/>
    <x v="1"/>
  </r>
  <r>
    <n v="16"/>
    <x v="5"/>
    <x v="674"/>
    <s v="Full Size GM (15&quot;&gt; Gamer GPU)"/>
    <x v="0"/>
    <s v="AMD"/>
    <s v="Cezanne-H"/>
    <s v="RTX3060, RTX3080"/>
    <n v="16"/>
    <s v="2560x1600"/>
    <m/>
    <s v="Standard"/>
    <n v="175990"/>
    <s v="35_175-180"/>
    <s v="17_170-180"/>
    <s v="08_80&gt;"/>
    <x v="4"/>
    <s v="Q2`21"/>
    <n v="2815840"/>
    <n v="38155"/>
    <m/>
    <x v="1"/>
  </r>
  <r>
    <n v="137"/>
    <x v="5"/>
    <x v="265"/>
    <s v="Full Size GM (15&quot;&gt; Gamer GPU)"/>
    <x v="0"/>
    <s v="Intel"/>
    <s v="Comet Lake-H"/>
    <s v="RTX2060/RTX2070/RTX2080"/>
    <n v="15"/>
    <s v="1920x1080"/>
    <m/>
    <s v="Standard"/>
    <n v="146381"/>
    <s v="29_145-150"/>
    <s v="14_140-150"/>
    <s v="08_80&gt;"/>
    <x v="4"/>
    <s v="Q2`21"/>
    <n v="20054197"/>
    <n v="271737"/>
    <m/>
    <x v="1"/>
  </r>
  <r>
    <n v="8"/>
    <x v="5"/>
    <x v="266"/>
    <s v="Full Size GM (15&quot;&gt; Gamer GPU)"/>
    <x v="0"/>
    <s v="Intel"/>
    <s v="Comet Lake-H"/>
    <s v="RTX2070/RTX2080"/>
    <n v="15"/>
    <s v="1920x1080"/>
    <m/>
    <s v="Standard"/>
    <n v="185246"/>
    <s v="37_185-190"/>
    <s v="18_180-190"/>
    <s v="08_80&gt;"/>
    <x v="4"/>
    <s v="Q2`21"/>
    <n v="1481968"/>
    <n v="20081"/>
    <m/>
    <x v="1"/>
  </r>
  <r>
    <n v="2"/>
    <x v="5"/>
    <x v="631"/>
    <s v="Full Size GM (15&quot;&gt; Gamer GPU)"/>
    <x v="0"/>
    <s v="Intel"/>
    <s v="Comet Lake-H"/>
    <s v="RTX2060"/>
    <n v="15"/>
    <s v="1920x1080"/>
    <m/>
    <s v="Standard"/>
    <n v="202490"/>
    <s v="40_200-205"/>
    <s v="20_200-210"/>
    <s v="08_80&gt;"/>
    <x v="4"/>
    <s v="Q2`21"/>
    <n v="404980"/>
    <n v="5488"/>
    <m/>
    <x v="1"/>
  </r>
  <r>
    <n v="11"/>
    <x v="5"/>
    <x v="269"/>
    <s v="Light (13&quot;-14&quot;)"/>
    <x v="1"/>
    <s v="Intel"/>
    <s v="Comet Lake"/>
    <s v="Int"/>
    <n v="13"/>
    <s v="1920x1080"/>
    <m/>
    <s v="Standard"/>
    <n v="69231"/>
    <s v="13_65-70"/>
    <s v="6_60-70"/>
    <s v="06_60-70"/>
    <x v="4"/>
    <s v="Q2`21"/>
    <n v="761541"/>
    <n v="10319"/>
    <m/>
    <x v="2"/>
  </r>
  <r>
    <n v="435"/>
    <x v="5"/>
    <x v="270"/>
    <s v="Light (13&quot;-14&quot;)"/>
    <x v="1"/>
    <s v="Intel"/>
    <s v="Tiger Lake"/>
    <s v="Int"/>
    <n v="13"/>
    <s v="1920x1200/2560x1600"/>
    <m/>
    <s v="Standard"/>
    <n v="77712"/>
    <s v="15_75-80"/>
    <s v="7_70-80"/>
    <s v="07_70-80"/>
    <x v="4"/>
    <s v="Q2`21"/>
    <n v="33804720"/>
    <n v="458059"/>
    <m/>
    <x v="2"/>
  </r>
  <r>
    <n v="322"/>
    <x v="5"/>
    <x v="484"/>
    <s v="Light (13&quot;-14&quot;)"/>
    <x v="1"/>
    <s v="AMD"/>
    <s v="Renior"/>
    <s v="Int"/>
    <n v="14"/>
    <s v="1920x1080"/>
    <m/>
    <s v="Standard"/>
    <n v="49356"/>
    <s v="9_45-50"/>
    <s v="4_40-50"/>
    <s v="04_40-50"/>
    <x v="4"/>
    <s v="Q2`21"/>
    <n v="15892632"/>
    <n v="215347"/>
    <m/>
    <x v="2"/>
  </r>
  <r>
    <n v="192"/>
    <x v="5"/>
    <x v="271"/>
    <s v="Light (13&quot;-14&quot;)"/>
    <x v="1"/>
    <s v="Intel"/>
    <s v="Comet Lake"/>
    <s v="Int"/>
    <n v="14"/>
    <s v="1920x1080"/>
    <m/>
    <s v="Standard"/>
    <n v="56805"/>
    <s v="11_55-60"/>
    <s v="5_50-60"/>
    <s v="05_50-60"/>
    <x v="4"/>
    <s v="Q2`21"/>
    <n v="10906560"/>
    <n v="147785"/>
    <m/>
    <x v="2"/>
  </r>
  <r>
    <n v="778"/>
    <x v="5"/>
    <x v="272"/>
    <s v="Light (13&quot;-14&quot;)"/>
    <x v="1"/>
    <s v="Intel"/>
    <s v="Tiger Lake"/>
    <s v="Int"/>
    <n v="14"/>
    <s v="1920x1080"/>
    <m/>
    <s v="Standard"/>
    <n v="62756"/>
    <s v="12_60-65"/>
    <s v="6_60-70"/>
    <s v="06_60-70"/>
    <x v="4"/>
    <s v="Q2`21"/>
    <n v="48824168"/>
    <n v="661574"/>
    <m/>
    <x v="2"/>
  </r>
  <r>
    <n v="54"/>
    <x v="5"/>
    <x v="485"/>
    <s v="Light (13&quot;-14&quot;)"/>
    <x v="1"/>
    <s v="Intel"/>
    <s v="Tiger Lake"/>
    <s v="Int"/>
    <n v="14"/>
    <s v="1920x1080"/>
    <s v="Touch"/>
    <s v="Standard"/>
    <n v="65800"/>
    <s v="13_65-70"/>
    <s v="6_60-70"/>
    <s v="06_60-70"/>
    <x v="4"/>
    <s v="Q2`21"/>
    <n v="3553200"/>
    <n v="48146"/>
    <m/>
    <x v="2"/>
  </r>
  <r>
    <n v="694"/>
    <x v="5"/>
    <x v="273"/>
    <s v="Full Size LE (15&quot;&gt;, Int GPU)"/>
    <x v="1"/>
    <s v="AMD"/>
    <s v="Renior"/>
    <s v="Int"/>
    <n v="15"/>
    <s v="1920x1080"/>
    <m/>
    <s v="Standard"/>
    <n v="60485"/>
    <s v="12_60-65"/>
    <s v="6_60-70"/>
    <s v="06_60-70"/>
    <x v="4"/>
    <s v="Q2`21"/>
    <n v="41976590"/>
    <n v="568788"/>
    <m/>
    <x v="1"/>
  </r>
  <r>
    <n v="153"/>
    <x v="5"/>
    <x v="274"/>
    <s v="Full Size LE (15&quot;&gt;, Int GPU)"/>
    <x v="1"/>
    <s v="Intel"/>
    <s v="Ice Lake"/>
    <s v="Int"/>
    <n v="15"/>
    <s v="1920x1080"/>
    <m/>
    <s v="Standard"/>
    <n v="60376"/>
    <s v="12_60-65"/>
    <s v="6_60-70"/>
    <s v="06_60-70"/>
    <x v="4"/>
    <s v="Q2`21"/>
    <n v="9237528"/>
    <n v="125170"/>
    <m/>
    <x v="1"/>
  </r>
  <r>
    <n v="2020"/>
    <x v="5"/>
    <x v="276"/>
    <s v="Full Size LE (15&quot;&gt;, Int GPU)"/>
    <x v="1"/>
    <s v="Intel"/>
    <s v="Tiger Lake"/>
    <s v="Int"/>
    <n v="15"/>
    <s v="1920x1080"/>
    <m/>
    <s v="Standard"/>
    <n v="63729"/>
    <s v="12_60-65"/>
    <s v="6_60-70"/>
    <s v="06_60-70"/>
    <x v="4"/>
    <s v="Q2`21"/>
    <n v="128732580"/>
    <n v="1744344"/>
    <m/>
    <x v="1"/>
  </r>
  <r>
    <n v="20"/>
    <x v="5"/>
    <x v="277"/>
    <s v="Full Size GM (15&quot;&gt; Gamer GPU)"/>
    <x v="1"/>
    <s v="Intel"/>
    <s v="Comet Lake-H"/>
    <s v="GTX1650"/>
    <n v="15"/>
    <s v="1920x1080"/>
    <m/>
    <s v="Standard"/>
    <n v="76193"/>
    <s v="15_75-80"/>
    <s v="7_70-80"/>
    <s v="07_70-80"/>
    <x v="4"/>
    <s v="Q2`21"/>
    <n v="1523860"/>
    <n v="20649"/>
    <m/>
    <x v="1"/>
  </r>
  <r>
    <n v="3"/>
    <x v="5"/>
    <x v="279"/>
    <s v="Light (13&quot;-14&quot;)"/>
    <x v="1"/>
    <s v="AMD"/>
    <s v="Renior"/>
    <s v="Int"/>
    <n v="14"/>
    <s v="1920x1080"/>
    <m/>
    <s v="Standard"/>
    <n v="72450"/>
    <s v="14_70-75"/>
    <s v="7_70-80"/>
    <s v="07_70-80"/>
    <x v="4"/>
    <s v="Q2`21"/>
    <n v="217350"/>
    <n v="2945"/>
    <m/>
    <x v="2"/>
  </r>
  <r>
    <n v="773"/>
    <x v="5"/>
    <x v="280"/>
    <s v="Light (13&quot;-14&quot;)"/>
    <x v="1"/>
    <s v="Intel"/>
    <s v="Tiger Lake"/>
    <s v="Int"/>
    <n v="14"/>
    <s v="1920x1080"/>
    <m/>
    <s v="Standard"/>
    <n v="75698"/>
    <s v="15_75-80"/>
    <s v="7_70-80"/>
    <s v="07_70-80"/>
    <x v="4"/>
    <s v="Q2`21"/>
    <n v="58514554"/>
    <n v="792880"/>
    <m/>
    <x v="2"/>
  </r>
  <r>
    <n v="325"/>
    <x v="5"/>
    <x v="281"/>
    <s v="Light (13&quot;-14&quot;)"/>
    <x v="1"/>
    <s v="Intel"/>
    <s v="Comet Lake"/>
    <s v="Int"/>
    <n v="14"/>
    <s v="1920x1080"/>
    <m/>
    <s v="Standard"/>
    <n v="77870"/>
    <s v="15_75-80"/>
    <s v="7_70-80"/>
    <s v="07_70-80"/>
    <x v="4"/>
    <s v="Q2`21"/>
    <n v="25307750"/>
    <n v="342923"/>
    <m/>
    <x v="2"/>
  </r>
  <r>
    <n v="31"/>
    <x v="5"/>
    <x v="282"/>
    <s v="Full Size LE (15&quot;&gt;, Int GPU)"/>
    <x v="1"/>
    <s v="AMD"/>
    <s v="Renior"/>
    <s v="Int"/>
    <n v="15"/>
    <s v="1920x1080"/>
    <m/>
    <s v="Standard"/>
    <n v="81957"/>
    <s v="16_80-85"/>
    <s v="8_80-90"/>
    <s v="08_80&gt;"/>
    <x v="4"/>
    <s v="Q2`21"/>
    <n v="2540667"/>
    <n v="34426"/>
    <m/>
    <x v="1"/>
  </r>
  <r>
    <n v="141"/>
    <x v="5"/>
    <x v="487"/>
    <s v="Full Size LE (15&quot;&gt;, Int GPU)"/>
    <x v="1"/>
    <s v="Intel"/>
    <s v="Tiger Lake"/>
    <s v="Int"/>
    <n v="15"/>
    <s v="1920x1080"/>
    <m/>
    <s v="Standard"/>
    <n v="83483"/>
    <s v="16_80-85"/>
    <s v="8_80-90"/>
    <s v="08_80&gt;"/>
    <x v="4"/>
    <s v="Q2`21"/>
    <n v="11771103"/>
    <n v="159500"/>
    <m/>
    <x v="1"/>
  </r>
  <r>
    <n v="129"/>
    <x v="5"/>
    <x v="283"/>
    <s v="Full Size LE (15&quot;&gt;, Int GPU)"/>
    <x v="1"/>
    <s v="Intel"/>
    <s v="Comet Lake"/>
    <s v="Int"/>
    <n v="15"/>
    <s v="1920x1080"/>
    <m/>
    <s v="Standard"/>
    <n v="88942"/>
    <s v="17_85-90"/>
    <s v="8_80-90"/>
    <s v="08_80&gt;"/>
    <x v="4"/>
    <s v="Q2`21"/>
    <n v="11473518"/>
    <n v="155468"/>
    <m/>
    <x v="1"/>
  </r>
  <r>
    <n v="121"/>
    <x v="5"/>
    <x v="284"/>
    <s v="Light (13&quot;-14&quot;)"/>
    <x v="1"/>
    <s v="Intel"/>
    <s v="Comet Lake"/>
    <s v="Int"/>
    <n v="13"/>
    <s v="1920x1080"/>
    <m/>
    <s v="Standard"/>
    <n v="91370"/>
    <s v="18_90-95"/>
    <s v="9_90-100"/>
    <s v="08_80&gt;"/>
    <x v="4"/>
    <s v="Q2`21"/>
    <n v="11055770"/>
    <n v="149807"/>
    <m/>
    <x v="2"/>
  </r>
  <r>
    <n v="209"/>
    <x v="5"/>
    <x v="285"/>
    <s v="Light (13&quot;-14&quot;)"/>
    <x v="1"/>
    <s v="Intel"/>
    <s v="Tiger Lake"/>
    <s v="Int"/>
    <n v="13"/>
    <s v="1920x1080"/>
    <m/>
    <s v="Standard"/>
    <n v="71198"/>
    <s v="14_70-75"/>
    <s v="7_70-80"/>
    <s v="07_70-80"/>
    <x v="4"/>
    <s v="Q2`21"/>
    <n v="14880382"/>
    <n v="201631"/>
    <m/>
    <x v="2"/>
  </r>
  <r>
    <n v="57"/>
    <x v="5"/>
    <x v="286"/>
    <s v="Light (13&quot;-14&quot;)"/>
    <x v="1"/>
    <s v="Intel"/>
    <s v="Comet Lake"/>
    <s v="Int"/>
    <n v="13"/>
    <s v="1920x1080"/>
    <s v="Touch"/>
    <s v="Standard"/>
    <n v="99032"/>
    <s v="19_95-100"/>
    <s v="9_90-100"/>
    <s v="08_80&gt;"/>
    <x v="4"/>
    <s v="Q2`21"/>
    <n v="5644824"/>
    <n v="76488"/>
    <m/>
    <x v="2"/>
  </r>
  <r>
    <n v="20"/>
    <x v="5"/>
    <x v="489"/>
    <s v="Light (13&quot;-14&quot;)"/>
    <x v="1"/>
    <s v="Intel"/>
    <s v="Tiger Lake"/>
    <s v="Int"/>
    <n v="13"/>
    <s v="1920x1080"/>
    <s v="Touch"/>
    <s v="Standard"/>
    <n v="113450"/>
    <s v="22_110-115"/>
    <s v="11_110-120"/>
    <s v="08_80&gt;"/>
    <x v="4"/>
    <s v="Q2`21"/>
    <n v="2269000"/>
    <n v="30745"/>
    <m/>
    <x v="2"/>
  </r>
  <r>
    <n v="46"/>
    <x v="5"/>
    <x v="287"/>
    <s v="Light (13&quot;-14&quot;)"/>
    <x v="1"/>
    <s v="AMD"/>
    <s v="Renior"/>
    <s v="Int"/>
    <n v="14"/>
    <s v="1920x1080"/>
    <s v="Touch"/>
    <s v="Standard"/>
    <n v="96300"/>
    <s v="19_95-100"/>
    <s v="9_90-100"/>
    <s v="08_80&gt;"/>
    <x v="4"/>
    <s v="Q2`21"/>
    <n v="4429800"/>
    <n v="60024"/>
    <m/>
    <x v="2"/>
  </r>
  <r>
    <n v="494"/>
    <x v="5"/>
    <x v="288"/>
    <s v="Light (13&quot;-14&quot;)"/>
    <x v="1"/>
    <s v="Intel"/>
    <s v="Comet Lake"/>
    <s v="Int"/>
    <n v="14"/>
    <s v="1920x1080"/>
    <s v="Touch"/>
    <s v="Standard"/>
    <n v="150999"/>
    <s v="30_150-155"/>
    <s v="15_150-160"/>
    <s v="08_80&gt;"/>
    <x v="4"/>
    <s v="Q2`21"/>
    <n v="74593506"/>
    <n v="1010752"/>
    <m/>
    <x v="2"/>
  </r>
  <r>
    <n v="24"/>
    <x v="5"/>
    <x v="571"/>
    <s v="Full Size LE (15&quot;&gt;, Int GPU)"/>
    <x v="1"/>
    <s v="AMD"/>
    <s v="Renior"/>
    <s v="Int"/>
    <n v="15"/>
    <s v="1920x1080"/>
    <m/>
    <s v="Standard"/>
    <n v="101340"/>
    <s v="20_100-105"/>
    <s v="10_100-110"/>
    <s v="08_80&gt;"/>
    <x v="4"/>
    <s v="Q2`21"/>
    <n v="2432160"/>
    <n v="32956"/>
    <m/>
    <x v="1"/>
  </r>
  <r>
    <n v="200"/>
    <x v="5"/>
    <x v="289"/>
    <s v="Full Size LE (15&quot;&gt;, Int GPU)"/>
    <x v="1"/>
    <s v="Intel"/>
    <s v="Comet Lake-H"/>
    <s v="Int"/>
    <n v="15"/>
    <s v="1920x1080"/>
    <m/>
    <s v="Standard"/>
    <n v="132149"/>
    <s v="26_130-135"/>
    <s v="13_130-140"/>
    <s v="08_80&gt;"/>
    <x v="4"/>
    <s v="Q2`21"/>
    <n v="26429800"/>
    <n v="358127"/>
    <m/>
    <x v="1"/>
  </r>
  <r>
    <n v="23"/>
    <x v="5"/>
    <x v="292"/>
    <s v="Prof. Workstation (Prof. GPU)"/>
    <x v="1"/>
    <s v="Intel"/>
    <s v="Comet Lake-H"/>
    <s v="Int/Quadro T1000/P2000"/>
    <n v="15"/>
    <s v="1920x1080/3840x2160"/>
    <m/>
    <s v="Standard"/>
    <n v="275893"/>
    <s v="55_275-280"/>
    <s v="27_270-280"/>
    <s v="08_80&gt;"/>
    <x v="4"/>
    <s v="Q2`21"/>
    <n v="6345539"/>
    <n v="85983"/>
    <m/>
    <x v="1"/>
  </r>
  <r>
    <n v="45"/>
    <x v="5"/>
    <x v="293"/>
    <s v="Prof. Workstation (Prof. GPU)"/>
    <x v="1"/>
    <s v="AMD"/>
    <s v="Renior"/>
    <s v="Int"/>
    <n v="14"/>
    <s v="1920x1080/3840x2160"/>
    <m/>
    <s v="Standard"/>
    <n v="99600"/>
    <s v="19_95-100"/>
    <s v="9_90-100"/>
    <s v="08_80&gt;"/>
    <x v="4"/>
    <s v="Q2`21"/>
    <n v="4482000"/>
    <n v="60732"/>
    <m/>
    <x v="2"/>
  </r>
  <r>
    <n v="26"/>
    <x v="5"/>
    <x v="294"/>
    <s v="Prof. Workstation (Prof. GPU)"/>
    <x v="1"/>
    <s v="Intel"/>
    <s v="Comet Lake"/>
    <s v="Quadro P520"/>
    <n v="14"/>
    <s v="1920x1080/3840x2160"/>
    <m/>
    <s v="Standard"/>
    <n v="126212"/>
    <s v="25_125-130"/>
    <s v="12_120-130"/>
    <s v="08_80&gt;"/>
    <x v="4"/>
    <s v="Q2`21"/>
    <n v="3281512"/>
    <n v="44465"/>
    <m/>
    <x v="2"/>
  </r>
  <r>
    <n v="1"/>
    <x v="5"/>
    <x v="675"/>
    <s v="Prof. Workstation (Prof. GPU)"/>
    <x v="1"/>
    <s v="Intel"/>
    <s v="Tiger Lake"/>
    <s v="Quadro T500"/>
    <n v="14"/>
    <s v="1920x1080/3840x2160"/>
    <m/>
    <s v="Standard"/>
    <n v="122903"/>
    <s v="24_120-125"/>
    <s v="12_120-130"/>
    <s v="08_80&gt;"/>
    <x v="4"/>
    <s v="Q2`21"/>
    <n v="122903"/>
    <n v="1665"/>
    <m/>
    <x v="2"/>
  </r>
  <r>
    <n v="25"/>
    <x v="5"/>
    <x v="295"/>
    <s v="Prof. Workstation (Prof. GPU)"/>
    <x v="1"/>
    <s v="Intel"/>
    <s v="Comet Lake-H"/>
    <s v="RTX3000/RTX4000"/>
    <n v="15"/>
    <s v="1920x1080/3840x2160"/>
    <m/>
    <s v="Standard"/>
    <n v="216365"/>
    <s v="43_215-220"/>
    <s v="21_210-220"/>
    <s v="08_80&gt;"/>
    <x v="4"/>
    <s v="Q2`21"/>
    <n v="5409125"/>
    <n v="73294"/>
    <m/>
    <x v="1"/>
  </r>
  <r>
    <n v="39"/>
    <x v="5"/>
    <x v="296"/>
    <s v="Prof. Workstation (Prof. GPU)"/>
    <x v="1"/>
    <s v="Intel"/>
    <s v="Comet Lake"/>
    <s v="Qoadro P520"/>
    <n v="15"/>
    <s v="1920x1080"/>
    <m/>
    <s v="Standard"/>
    <n v="143850"/>
    <s v="28_140-145"/>
    <s v="14_140-150"/>
    <s v="08_80&gt;"/>
    <x v="4"/>
    <s v="Q2`21"/>
    <n v="5610150"/>
    <n v="76018"/>
    <m/>
    <x v="1"/>
  </r>
  <r>
    <n v="22"/>
    <x v="5"/>
    <x v="297"/>
    <s v="Prof. Workstation (Prof. GPU)"/>
    <x v="1"/>
    <s v="Intel"/>
    <s v="Comet Lake-H"/>
    <s v="Int/Quadro P620"/>
    <n v="15"/>
    <s v="1920x1080"/>
    <m/>
    <s v="Standard"/>
    <n v="118354"/>
    <s v="23_115-120"/>
    <s v="11_110-120"/>
    <s v="08_80&gt;"/>
    <x v="4"/>
    <s v="Q2`21"/>
    <n v="2603788"/>
    <n v="35282"/>
    <m/>
    <x v="1"/>
  </r>
  <r>
    <n v="15"/>
    <x v="5"/>
    <x v="298"/>
    <s v="Prof. Workstation (Prof. GPU)"/>
    <x v="1"/>
    <s v="Intel"/>
    <s v="Comet Lake-H"/>
    <s v="Quadro T2000/RTX5000"/>
    <n v="17"/>
    <s v="1920x1080/3840x2160"/>
    <m/>
    <s v="Standard"/>
    <n v="287020"/>
    <s v="57_285-290"/>
    <s v="28_280-290"/>
    <s v="08_80&gt;"/>
    <x v="4"/>
    <s v="Q2`21"/>
    <n v="4305300"/>
    <n v="58337"/>
    <m/>
    <x v="1"/>
  </r>
  <r>
    <n v="1"/>
    <x v="5"/>
    <x v="490"/>
    <s v="Prof. Workstation (Prof. GPU)"/>
    <x v="1"/>
    <s v="Intel"/>
    <s v="Coffee Lake"/>
    <s v="Quadro P620/T2000"/>
    <n v="17"/>
    <s v="1920x1080/2560x1440/3840x2160"/>
    <m/>
    <s v="Standard"/>
    <n v="294940"/>
    <s v="58_290-295"/>
    <s v="29_290-300"/>
    <s v="08_80&gt;"/>
    <x v="4"/>
    <s v="Q2`21"/>
    <n v="294940"/>
    <n v="3996"/>
    <m/>
    <x v="1"/>
  </r>
  <r>
    <n v="715"/>
    <x v="5"/>
    <x v="299"/>
    <s v="Light (13&quot;-14&quot;)"/>
    <x v="1"/>
    <s v="AMD"/>
    <s v="Renior"/>
    <s v="Int"/>
    <n v="14"/>
    <s v="1920x1080"/>
    <m/>
    <s v="Standard"/>
    <n v="107999"/>
    <s v="21_105-110"/>
    <s v="10_100-110"/>
    <s v="08_80&gt;"/>
    <x v="4"/>
    <s v="Q2`21"/>
    <n v="77219285"/>
    <n v="1046332"/>
    <m/>
    <x v="2"/>
  </r>
  <r>
    <n v="1125"/>
    <x v="5"/>
    <x v="300"/>
    <s v="Light (13&quot;-14&quot;)"/>
    <x v="1"/>
    <s v="Intel"/>
    <s v="Comet Lake"/>
    <s v="Int"/>
    <n v="14"/>
    <s v="1920x1080/3840x2160"/>
    <m/>
    <s v="Standard"/>
    <n v="134924"/>
    <s v="26_130-135"/>
    <s v="13_130-140"/>
    <s v="08_80&gt;"/>
    <x v="4"/>
    <s v="Q2`21"/>
    <n v="151789500"/>
    <n v="2056768"/>
    <m/>
    <x v="2"/>
  </r>
  <r>
    <n v="1010"/>
    <x v="5"/>
    <x v="676"/>
    <s v="Light (13&quot;-14&quot;)"/>
    <x v="1"/>
    <s v="Intel"/>
    <s v="Tiger Lake"/>
    <s v="Int"/>
    <n v="14"/>
    <s v="1920x1080/3840x2160"/>
    <m/>
    <s v="Standard"/>
    <n v="106540"/>
    <s v="21_105-110"/>
    <s v="10_100-110"/>
    <s v="08_80&gt;"/>
    <x v="4"/>
    <s v="Q2`21"/>
    <n v="107605400"/>
    <n v="1458068"/>
    <m/>
    <x v="2"/>
  </r>
  <r>
    <n v="338"/>
    <x v="5"/>
    <x v="301"/>
    <s v="Light (13&quot;-14&quot;)"/>
    <x v="1"/>
    <s v="AMD"/>
    <s v="Renior"/>
    <s v="Int"/>
    <n v="14"/>
    <s v="1920x1080"/>
    <m/>
    <s v="Standard"/>
    <n v="127645"/>
    <s v="25_125-130"/>
    <s v="12_120-130"/>
    <s v="08_80&gt;"/>
    <x v="4"/>
    <s v="Q2`21"/>
    <n v="43144010"/>
    <n v="584607"/>
    <m/>
    <x v="2"/>
  </r>
  <r>
    <n v="227"/>
    <x v="5"/>
    <x v="302"/>
    <s v="Light (13&quot;-14&quot;)"/>
    <x v="1"/>
    <s v="Intel"/>
    <s v="Comet Lake"/>
    <s v="Int"/>
    <n v="14"/>
    <s v="1920x1080"/>
    <m/>
    <s v="Standard"/>
    <n v="131036"/>
    <s v="26_130-135"/>
    <s v="13_130-140"/>
    <s v="08_80&gt;"/>
    <x v="4"/>
    <s v="Q2`21"/>
    <n v="29745172"/>
    <n v="403051"/>
    <m/>
    <x v="2"/>
  </r>
  <r>
    <n v="299"/>
    <x v="5"/>
    <x v="303"/>
    <s v="Full Size MS (15&quot;&gt;, Mainstream Ex. GPU)"/>
    <x v="1"/>
    <s v="Intel"/>
    <s v="Comet Lake"/>
    <s v="Int/MX330"/>
    <n v="15"/>
    <s v="1920x1080"/>
    <m/>
    <s v="Standard"/>
    <n v="116464"/>
    <s v="23_115-120"/>
    <s v="11_110-120"/>
    <s v="08_80&gt;"/>
    <x v="4"/>
    <s v="Q2`21"/>
    <n v="34822736"/>
    <n v="471853"/>
    <m/>
    <x v="1"/>
  </r>
  <r>
    <n v="792"/>
    <x v="5"/>
    <x v="677"/>
    <s v="Full Size MS (15&quot;&gt;, Mainstream Ex. GPU)"/>
    <x v="1"/>
    <s v="Intel"/>
    <s v="Tiger Lake"/>
    <s v="Int/MX450"/>
    <n v="15"/>
    <s v="1920x1080"/>
    <m/>
    <s v="Standard"/>
    <n v="1223450"/>
    <s v="244_1220-1225"/>
    <s v="122_1220-1230"/>
    <s v="08_80&gt;"/>
    <x v="4"/>
    <s v="Q2`21"/>
    <n v="968972400"/>
    <n v="13129707"/>
    <m/>
    <x v="1"/>
  </r>
  <r>
    <n v="2"/>
    <x v="5"/>
    <x v="573"/>
    <s v="Full Size GM (15&quot;&gt; Gamer GPU)"/>
    <x v="1"/>
    <s v="Intel"/>
    <s v="Comet Lake-H"/>
    <s v="RTX2070"/>
    <n v="15"/>
    <s v="3840x2160"/>
    <m/>
    <s v="Standard"/>
    <n v="284780"/>
    <s v="56_280-285"/>
    <s v="28_280-290"/>
    <s v="08_80&gt;"/>
    <x v="4"/>
    <s v="Q2`21"/>
    <n v="569560"/>
    <n v="7718"/>
    <m/>
    <x v="1"/>
  </r>
  <r>
    <n v="63"/>
    <x v="5"/>
    <x v="304"/>
    <s v="Full Size MS (15&quot;&gt;, Mainstream Ex. GPU)"/>
    <x v="1"/>
    <s v="Intel"/>
    <s v="Comet Lake-H"/>
    <s v="Int/GTX1050"/>
    <n v="15"/>
    <s v="1920x1080/3840x2160"/>
    <m/>
    <s v="Standard"/>
    <n v="116820"/>
    <s v="23_115-120"/>
    <s v="11_110-120"/>
    <s v="08_80&gt;"/>
    <x v="4"/>
    <s v="Q2`21"/>
    <n v="7359660"/>
    <n v="99724"/>
    <m/>
    <x v="1"/>
  </r>
  <r>
    <n v="10"/>
    <x v="5"/>
    <x v="307"/>
    <s v="Light (13&quot;-14&quot;)"/>
    <x v="1"/>
    <s v="Intel"/>
    <s v="Whiskey Lake"/>
    <s v="Int"/>
    <n v="14"/>
    <s v="1920x1080/2560x1440"/>
    <m/>
    <s v="Standard"/>
    <n v="142296"/>
    <s v="28_140-145"/>
    <s v="14_140-150"/>
    <s v="08_80&gt;"/>
    <x v="4"/>
    <s v="Q2`21"/>
    <n v="1422960"/>
    <n v="19281"/>
    <m/>
    <x v="2"/>
  </r>
  <r>
    <n v="185"/>
    <x v="5"/>
    <x v="308"/>
    <s v="Light (13&quot;-14&quot;)"/>
    <x v="1"/>
    <s v="Intel"/>
    <s v="Comet Lake"/>
    <s v="Int"/>
    <n v="14"/>
    <s v="1920x1080/3840x2160"/>
    <s v="Touch"/>
    <s v="Standard"/>
    <n v="149730"/>
    <s v="29_145-150"/>
    <s v="14_140-150"/>
    <s v="08_80&gt;"/>
    <x v="4"/>
    <s v="Q2`21"/>
    <n v="27700050"/>
    <n v="375339"/>
    <m/>
    <x v="2"/>
  </r>
  <r>
    <n v="72"/>
    <x v="5"/>
    <x v="678"/>
    <s v="Light (13&quot;-14&quot;)"/>
    <x v="1"/>
    <s v="Intel"/>
    <s v="Tiger Lake"/>
    <s v="Int"/>
    <n v="14"/>
    <s v="1920×1200/3840x2400"/>
    <m/>
    <s v="Standard"/>
    <n v="145890"/>
    <s v="29_145-150"/>
    <s v="14_140-150"/>
    <s v="08_80&gt;"/>
    <x v="4"/>
    <s v="Q2`21"/>
    <n v="10504080"/>
    <n v="142332"/>
    <m/>
    <x v="2"/>
  </r>
  <r>
    <n v="300"/>
    <x v="5"/>
    <x v="310"/>
    <s v="Full Size GM (15&quot;&gt; Gamer GPU)"/>
    <x v="1"/>
    <s v="Intel"/>
    <s v="Comet Lake-H"/>
    <s v="GTX1650"/>
    <n v="15"/>
    <s v="1920x1080/3840x2160"/>
    <m/>
    <s v="Standard"/>
    <n v="242950"/>
    <s v="48_240-245"/>
    <s v="24_240-250"/>
    <s v="08_80&gt;"/>
    <x v="4"/>
    <s v="Q2`21"/>
    <n v="72885000"/>
    <n v="987602"/>
    <m/>
    <x v="1"/>
  </r>
  <r>
    <n v="16"/>
    <x v="5"/>
    <x v="311"/>
    <s v="Light (13&quot;-14&quot;)"/>
    <x v="1"/>
    <s v="Intel"/>
    <s v="Lakefield"/>
    <s v="Int"/>
    <n v="13"/>
    <s v="2048x1536 Flex"/>
    <s v="Touch"/>
    <s v="Extra Mobile"/>
    <n v="329990"/>
    <s v="65_325-330"/>
    <s v="32_320-330"/>
    <s v="08_80&gt;"/>
    <x v="4"/>
    <s v="Q2`21"/>
    <n v="5279840"/>
    <n v="71543"/>
    <m/>
    <x v="1"/>
  </r>
  <r>
    <n v="93"/>
    <x v="5"/>
    <x v="492"/>
    <s v="Light (13&quot;-14&quot;)"/>
    <x v="1"/>
    <s v="Intel"/>
    <s v="Tiger Lake"/>
    <s v="Int"/>
    <n v="13"/>
    <s v="2160x1350"/>
    <s v="Touch"/>
    <s v="Standard"/>
    <n v="145132"/>
    <s v="29_145-150"/>
    <s v="14_140-150"/>
    <s v="08_80&gt;"/>
    <x v="4"/>
    <s v="Q2`21"/>
    <n v="13497276"/>
    <n v="182890"/>
    <m/>
    <x v="2"/>
  </r>
  <r>
    <n v="5"/>
    <x v="5"/>
    <x v="636"/>
    <s v="Light (13&quot;-14&quot;)"/>
    <x v="1"/>
    <s v="Intel"/>
    <s v="Tiger Lake"/>
    <s v="Int"/>
    <n v="13"/>
    <s v="2256x1504"/>
    <s v="Touch"/>
    <s v="Standard"/>
    <n v="198900"/>
    <s v="39_195-200"/>
    <s v="19_190-200"/>
    <s v="08_80&gt;"/>
    <x v="4"/>
    <s v="Q2`21"/>
    <n v="994500"/>
    <n v="13476"/>
    <m/>
    <x v="2"/>
  </r>
  <r>
    <n v="42"/>
    <x v="5"/>
    <x v="314"/>
    <s v="Light (13&quot;-14&quot;)"/>
    <x v="1"/>
    <s v="Intel"/>
    <s v="Comet Lake"/>
    <s v="Int"/>
    <n v="14"/>
    <s v="1920x1080/2560x1440/3840x2160"/>
    <s v="Touch"/>
    <s v="Standard"/>
    <n v="181668"/>
    <s v="36_180-185"/>
    <s v="18_180-190"/>
    <s v="08_80&gt;"/>
    <x v="4"/>
    <s v="Q2`21"/>
    <n v="7630056"/>
    <n v="103388"/>
    <m/>
    <x v="2"/>
  </r>
  <r>
    <n v="5"/>
    <x v="5"/>
    <x v="637"/>
    <s v="Light (13&quot;-14&quot;)"/>
    <x v="1"/>
    <s v="Intel"/>
    <s v="Tiger Lake"/>
    <s v="Int"/>
    <n v="14"/>
    <s v="1920x1200"/>
    <s v="Touch"/>
    <s v="Standard"/>
    <n v="142190"/>
    <s v="28_140-145"/>
    <s v="14_140-150"/>
    <s v="08_80&gt;"/>
    <x v="4"/>
    <s v="Q2`21"/>
    <n v="710950"/>
    <n v="9633"/>
    <m/>
    <x v="2"/>
  </r>
  <r>
    <n v="44"/>
    <x v="5"/>
    <x v="315"/>
    <s v="Light (13&quot;-14&quot;)"/>
    <x v="1"/>
    <s v="AMD"/>
    <s v="Renior"/>
    <s v="Int"/>
    <n v="13"/>
    <s v="1920x1080"/>
    <m/>
    <s v="Standard"/>
    <n v="98615"/>
    <s v="19_95-100"/>
    <s v="9_90-100"/>
    <s v="08_80&gt;"/>
    <x v="4"/>
    <s v="Q2`21"/>
    <n v="4339060"/>
    <n v="58795"/>
    <m/>
    <x v="2"/>
  </r>
  <r>
    <n v="407"/>
    <x v="5"/>
    <x v="316"/>
    <s v="Light (13&quot;-14&quot;)"/>
    <x v="1"/>
    <s v="Intel"/>
    <s v="Comet Lake"/>
    <s v="Int"/>
    <n v="13"/>
    <s v="1920x1080"/>
    <m/>
    <s v="Standard"/>
    <n v="109772"/>
    <s v="21_105-110"/>
    <s v="10_100-110"/>
    <s v="08_80&gt;"/>
    <x v="4"/>
    <s v="Q2`21"/>
    <n v="44677204"/>
    <n v="605382"/>
    <m/>
    <x v="2"/>
  </r>
  <r>
    <n v="18"/>
    <x v="5"/>
    <x v="317"/>
    <s v="Light (13&quot;-14&quot;)"/>
    <x v="1"/>
    <s v="Intel"/>
    <s v="Comet Lake"/>
    <s v="Int"/>
    <n v="13"/>
    <s v="1920x1080"/>
    <s v="Touch"/>
    <s v="Standard"/>
    <n v="155032"/>
    <s v="31_155-160"/>
    <s v="15_150-160"/>
    <s v="08_80&gt;"/>
    <x v="4"/>
    <s v="Q2`21"/>
    <n v="2790576"/>
    <n v="37813"/>
    <m/>
    <x v="2"/>
  </r>
  <r>
    <n v="44"/>
    <x v="5"/>
    <x v="574"/>
    <s v="Light (13&quot;-14&quot;)"/>
    <x v="1"/>
    <s v="AMD"/>
    <s v="Picasso"/>
    <s v="Int"/>
    <n v="13"/>
    <s v="1920x1080"/>
    <m/>
    <s v="Standard"/>
    <n v="79990"/>
    <s v="15_75-80"/>
    <s v="7_70-80"/>
    <s v="07_70-80"/>
    <x v="4"/>
    <s v="Q2`21"/>
    <n v="3519560"/>
    <n v="47691"/>
    <m/>
    <x v="2"/>
  </r>
  <r>
    <n v="36"/>
    <x v="5"/>
    <x v="320"/>
    <s v="Full Size LE (15&quot;&gt;, Int GPU)"/>
    <x v="1"/>
    <s v="Intel"/>
    <s v="Kaby Lake"/>
    <s v="Int"/>
    <n v="15"/>
    <s v="1920x1080"/>
    <m/>
    <s v="Standard"/>
    <n v="38997"/>
    <s v="7_35-40"/>
    <s v="3_30-40"/>
    <s v="03_30-40"/>
    <x v="4"/>
    <s v="Q2`21"/>
    <n v="1403892"/>
    <n v="19023"/>
    <m/>
    <x v="1"/>
  </r>
  <r>
    <n v="648"/>
    <x v="5"/>
    <x v="321"/>
    <s v="Full Size LE (15&quot;&gt;, Int GPU)"/>
    <x v="1"/>
    <s v="AMD"/>
    <s v="Stoney Ridge"/>
    <s v="Int"/>
    <n v="15"/>
    <s v="1920x1080"/>
    <m/>
    <s v="Standard"/>
    <n v="33597"/>
    <s v="6_30-35"/>
    <s v="3_30-40"/>
    <s v="03_30-40"/>
    <x v="4"/>
    <s v="Q2`21"/>
    <n v="21770856"/>
    <n v="294998"/>
    <m/>
    <x v="1"/>
  </r>
  <r>
    <n v="450"/>
    <x v="5"/>
    <x v="322"/>
    <s v="Light (13&quot;-14&quot;)"/>
    <x v="1"/>
    <s v="AMD"/>
    <s v="Picasso"/>
    <s v="Int"/>
    <n v="14"/>
    <s v="1920x1080"/>
    <m/>
    <s v="Standard"/>
    <n v="43540"/>
    <s v="8_40-45"/>
    <s v="4_40-50"/>
    <s v="04_40-50"/>
    <x v="4"/>
    <s v="Q2`21"/>
    <n v="19593000"/>
    <n v="265488"/>
    <m/>
    <x v="2"/>
  </r>
  <r>
    <n v="2"/>
    <x v="5"/>
    <x v="493"/>
    <s v="Light (13&quot;-14&quot;)"/>
    <x v="1"/>
    <s v="Intel"/>
    <s v="Gemini Lake"/>
    <s v="Int"/>
    <n v="14"/>
    <s v="1920x1080"/>
    <m/>
    <s v="Budget"/>
    <n v="25360"/>
    <s v="5_25-30"/>
    <s v="2_20-30"/>
    <s v="02_20-30"/>
    <x v="4"/>
    <s v="Q2`21"/>
    <n v="50720"/>
    <n v="687"/>
    <m/>
    <x v="1"/>
  </r>
  <r>
    <n v="56"/>
    <x v="5"/>
    <x v="323"/>
    <s v="Light (13&quot;-14&quot;)"/>
    <x v="1"/>
    <s v="Intel"/>
    <s v="Ice Lake"/>
    <s v="Int"/>
    <n v="14"/>
    <s v="1920x1080"/>
    <m/>
    <s v="Standard"/>
    <n v="52577"/>
    <s v="10_50-55"/>
    <s v="5_50-60"/>
    <s v="05_50-60"/>
    <x v="4"/>
    <s v="Q2`21"/>
    <n v="2944312"/>
    <n v="39896"/>
    <m/>
    <x v="2"/>
  </r>
  <r>
    <n v="136"/>
    <x v="5"/>
    <x v="324"/>
    <s v="Full Size LE (15&quot;&gt;, Int GPU)"/>
    <x v="1"/>
    <s v="AMD"/>
    <s v="Picasso"/>
    <s v="Int"/>
    <n v="15"/>
    <s v="1920x1080"/>
    <m/>
    <s v="Standard"/>
    <n v="45590"/>
    <s v="9_45-50"/>
    <s v="4_40-50"/>
    <s v="04_40-50"/>
    <x v="4"/>
    <s v="Q2`21"/>
    <n v="6200240"/>
    <n v="84014"/>
    <m/>
    <x v="1"/>
  </r>
  <r>
    <n v="968"/>
    <x v="5"/>
    <x v="325"/>
    <s v="Full Size LE (15&quot;&gt;, Int GPU)"/>
    <x v="1"/>
    <s v="AMD"/>
    <s v="Picasso"/>
    <s v="Int"/>
    <n v="15"/>
    <s v="1920x1080"/>
    <m/>
    <s v="Standard"/>
    <n v="38739"/>
    <s v="7_35-40"/>
    <s v="3_30-40"/>
    <s v="03_30-40"/>
    <x v="4"/>
    <s v="Q2`21"/>
    <n v="37499352"/>
    <n v="508121"/>
    <m/>
    <x v="1"/>
  </r>
  <r>
    <n v="116"/>
    <x v="5"/>
    <x v="326"/>
    <s v="Full Size LE (15&quot;&gt;, Int GPU)"/>
    <x v="1"/>
    <s v="Intel"/>
    <s v="Ice Lake"/>
    <s v="Int"/>
    <n v="15"/>
    <s v="1920x1080"/>
    <m/>
    <s v="Standard"/>
    <n v="52319"/>
    <s v="10_50-55"/>
    <s v="5_50-60"/>
    <s v="05_50-60"/>
    <x v="4"/>
    <s v="Q2`21"/>
    <n v="6069004"/>
    <n v="82236"/>
    <m/>
    <x v="1"/>
  </r>
  <r>
    <n v="258"/>
    <x v="5"/>
    <x v="327"/>
    <s v="Full Size MS (15&quot;&gt;, Mainstream Ex. GPU)"/>
    <x v="1"/>
    <s v="Intel"/>
    <s v="Ice Lake"/>
    <s v="Int/MX330"/>
    <n v="17"/>
    <s v="1920x1080"/>
    <m/>
    <s v="Standard"/>
    <n v="71282"/>
    <s v="14_70-75"/>
    <s v="7_70-80"/>
    <s v="07_70-80"/>
    <x v="4"/>
    <s v="Q2`21"/>
    <n v="18390756"/>
    <n v="249197"/>
    <m/>
    <x v="1"/>
  </r>
  <r>
    <n v="50"/>
    <x v="5"/>
    <x v="328"/>
    <s v="Full Size LE (15&quot;&gt;, Int GPU)"/>
    <x v="1"/>
    <s v="Intel"/>
    <s v="Whiskey Lake"/>
    <s v="Int"/>
    <n v="17"/>
    <s v="1920x1080"/>
    <m/>
    <s v="Standard"/>
    <n v="69990"/>
    <s v="13_65-70"/>
    <s v="6_60-70"/>
    <s v="06_60-70"/>
    <x v="4"/>
    <s v="Q2`21"/>
    <n v="3499500"/>
    <n v="47419"/>
    <m/>
    <x v="1"/>
  </r>
  <r>
    <n v="23"/>
    <x v="5"/>
    <x v="331"/>
    <s v="Light (13&quot;-14&quot;)"/>
    <x v="0"/>
    <s v="Intel"/>
    <s v="Tiger Lake"/>
    <s v="Int"/>
    <n v="14"/>
    <s v="1920x1080"/>
    <s v="Touch"/>
    <s v="Standard"/>
    <n v="95196"/>
    <s v="19_95-100"/>
    <s v="9_90-100"/>
    <s v="08_80&gt;"/>
    <x v="4"/>
    <s v="Q2`21"/>
    <n v="2189508"/>
    <n v="29668"/>
    <m/>
    <x v="2"/>
  </r>
  <r>
    <n v="16"/>
    <x v="5"/>
    <x v="332"/>
    <s v="Full Size LE (15&quot;&gt;, Int GPU)"/>
    <x v="0"/>
    <s v="Intel"/>
    <s v="Tiger Lake"/>
    <s v="Int"/>
    <n v="15"/>
    <s v="1920x1080"/>
    <s v="Touch"/>
    <s v="Standard"/>
    <n v="93943"/>
    <s v="18_90-95"/>
    <s v="9_90-100"/>
    <s v="08_80&gt;"/>
    <x v="4"/>
    <s v="Q2`21"/>
    <n v="1503088"/>
    <n v="20367"/>
    <m/>
    <x v="1"/>
  </r>
  <r>
    <n v="4"/>
    <x v="5"/>
    <x v="495"/>
    <s v="Full Size GM (15&quot;&gt; Gamer GPU)"/>
    <x v="0"/>
    <s v="Intel"/>
    <s v="Comet Lake-H"/>
    <s v="GTX1650"/>
    <n v="15"/>
    <s v="1920x1080"/>
    <s v="Touch"/>
    <s v="Standard"/>
    <n v="167365"/>
    <s v="33_165-170"/>
    <s v="16_160-170"/>
    <s v="08_80&gt;"/>
    <x v="4"/>
    <s v="Q2`21"/>
    <n v="669460"/>
    <n v="9071"/>
    <m/>
    <x v="1"/>
  </r>
  <r>
    <n v="12"/>
    <x v="5"/>
    <x v="333"/>
    <s v="Light (13&quot;-14&quot;)"/>
    <x v="0"/>
    <s v="Intel"/>
    <s v="Tiger Lake"/>
    <s v="Int"/>
    <n v="14"/>
    <s v="3840x2160"/>
    <s v="Touch"/>
    <s v="Standard"/>
    <n v="184262"/>
    <s v="36_180-185"/>
    <s v="18_180-190"/>
    <s v="08_80&gt;"/>
    <x v="4"/>
    <s v="Q2`21"/>
    <n v="2211144"/>
    <n v="29961"/>
    <m/>
    <x v="2"/>
  </r>
  <r>
    <n v="6"/>
    <x v="5"/>
    <x v="496"/>
    <s v="Full Size GM (15&quot;&gt; Gamer GPU)"/>
    <x v="0"/>
    <s v="Intel"/>
    <s v="Coffee Lake"/>
    <s v="GTX1650"/>
    <n v="15"/>
    <s v="1920x1080/3840x2160"/>
    <s v="Touch"/>
    <s v="Standard"/>
    <n v="167997"/>
    <s v="33_165-170"/>
    <s v="16_160-170"/>
    <s v="08_80&gt;"/>
    <x v="4"/>
    <s v="Q2`21"/>
    <n v="1007982"/>
    <n v="13658"/>
    <m/>
    <x v="1"/>
  </r>
  <r>
    <n v="2"/>
    <x v="5"/>
    <x v="335"/>
    <s v="Light (13&quot;-14&quot;)"/>
    <x v="0"/>
    <s v="Intel"/>
    <s v="Ice Lake"/>
    <s v="Int"/>
    <n v="14"/>
    <s v="1920x1080"/>
    <s v="Touch"/>
    <s v="Standard"/>
    <n v="80768"/>
    <s v="16_80-85"/>
    <s v="8_80-90"/>
    <s v="08_80&gt;"/>
    <x v="4"/>
    <s v="Q2`21"/>
    <n v="161536"/>
    <n v="2189"/>
    <m/>
    <x v="2"/>
  </r>
  <r>
    <n v="2"/>
    <x v="5"/>
    <x v="336"/>
    <s v="Full Size GM (15&quot;&gt; Gamer GPU)"/>
    <x v="0"/>
    <s v="Intel"/>
    <s v="Coffee Lake"/>
    <s v="GTX1650"/>
    <n v="15"/>
    <s v="1920x1080"/>
    <s v="Touch"/>
    <s v="Standard"/>
    <n v="82490"/>
    <s v="16_80-85"/>
    <s v="8_80-90"/>
    <s v="08_80&gt;"/>
    <x v="4"/>
    <s v="Q2`21"/>
    <n v="164980"/>
    <n v="2236"/>
    <m/>
    <x v="1"/>
  </r>
  <r>
    <n v="2"/>
    <x v="5"/>
    <x v="497"/>
    <s v="Light (13&quot;-14&quot;)"/>
    <x v="0"/>
    <s v="Intel"/>
    <s v="Ice Lake"/>
    <s v="Int"/>
    <n v="14"/>
    <s v="1920x1080"/>
    <s v="Touch"/>
    <s v="Standard"/>
    <n v="144078"/>
    <s v="28_140-145"/>
    <s v="14_140-150"/>
    <s v="08_80&gt;"/>
    <x v="4"/>
    <s v="Q2`21"/>
    <n v="288156"/>
    <n v="3905"/>
    <m/>
    <x v="2"/>
  </r>
  <r>
    <n v="55"/>
    <x v="5"/>
    <x v="337"/>
    <s v="Light (13&quot;-14&quot;)"/>
    <x v="0"/>
    <s v="AMD"/>
    <s v="Renior"/>
    <s v="Int"/>
    <n v="14"/>
    <s v="1920x1080"/>
    <s v="Touch"/>
    <s v="Standard"/>
    <n v="84230"/>
    <s v="16_80-85"/>
    <s v="8_80-90"/>
    <s v="08_80&gt;"/>
    <x v="4"/>
    <s v="Q2`21"/>
    <n v="4632650"/>
    <n v="62773"/>
    <m/>
    <x v="2"/>
  </r>
  <r>
    <n v="25"/>
    <x v="5"/>
    <x v="338"/>
    <s v="Light (13&quot;-14&quot;)"/>
    <x v="0"/>
    <s v="Intel"/>
    <s v="Ice Lake"/>
    <s v="Int"/>
    <n v="14"/>
    <s v="1920x1080"/>
    <s v="Touch"/>
    <s v="Standard"/>
    <n v="88849"/>
    <s v="17_85-90"/>
    <s v="8_80-90"/>
    <s v="08_80&gt;"/>
    <x v="4"/>
    <s v="Q2`21"/>
    <n v="2221225"/>
    <n v="30098"/>
    <m/>
    <x v="2"/>
  </r>
  <r>
    <n v="18"/>
    <x v="5"/>
    <x v="339"/>
    <s v="Light (13&quot;-14&quot;)"/>
    <x v="0"/>
    <s v="Intel"/>
    <s v="Tiger Lake"/>
    <s v="Int"/>
    <n v="14"/>
    <s v="1920x1080"/>
    <s v="Touch"/>
    <s v="Standard"/>
    <n v="91949"/>
    <s v="18_90-95"/>
    <s v="9_90-100"/>
    <s v="08_80&gt;"/>
    <x v="4"/>
    <s v="Q2`21"/>
    <n v="1655082"/>
    <n v="22427"/>
    <m/>
    <x v="2"/>
  </r>
  <r>
    <n v="39"/>
    <x v="5"/>
    <x v="498"/>
    <s v="Full Size GM (15&quot;&gt; Gamer GPU)"/>
    <x v="0"/>
    <s v="Intel"/>
    <s v="Comet Lake-H"/>
    <s v="GTX1650"/>
    <n v="15"/>
    <s v="1920x1080"/>
    <s v="Touch"/>
    <s v="Standard"/>
    <n v="112715"/>
    <s v="22_110-115"/>
    <s v="11_110-120"/>
    <s v="08_80&gt;"/>
    <x v="4"/>
    <s v="Q2`21"/>
    <n v="4395885"/>
    <n v="59565"/>
    <m/>
    <x v="1"/>
  </r>
  <r>
    <n v="10"/>
    <x v="5"/>
    <x v="499"/>
    <s v="Full Size LE (15&quot;&gt;, Int GPU)"/>
    <x v="0"/>
    <s v="Intel"/>
    <s v="Tiger Lake"/>
    <s v="Int"/>
    <n v="15"/>
    <s v="1920x1080"/>
    <s v="Touch"/>
    <s v="Standard"/>
    <n v="80230"/>
    <s v="16_80-85"/>
    <s v="8_80-90"/>
    <s v="08_80&gt;"/>
    <x v="4"/>
    <s v="Q2`21"/>
    <n v="802300"/>
    <n v="10871"/>
    <m/>
    <x v="1"/>
  </r>
  <r>
    <n v="7"/>
    <x v="5"/>
    <x v="341"/>
    <s v="Light (13&quot;-14&quot;)"/>
    <x v="0"/>
    <s v="Intel"/>
    <s v="Tiger Lake"/>
    <s v="Int"/>
    <n v="14"/>
    <s v="1920x1080/3840x2160"/>
    <s v="Touch"/>
    <s v="Standard"/>
    <n v="182360"/>
    <s v="36_180-185"/>
    <s v="18_180-190"/>
    <s v="08_80&gt;"/>
    <x v="4"/>
    <s v="Q2`21"/>
    <n v="1276520"/>
    <n v="17297"/>
    <m/>
    <x v="2"/>
  </r>
  <r>
    <n v="64"/>
    <x v="6"/>
    <x v="342"/>
    <s v="Full Size GM (15&quot;&gt; Gamer GPU)"/>
    <x v="0"/>
    <s v="AMD"/>
    <s v="Renior"/>
    <s v="RX 5600M"/>
    <n v="15"/>
    <s v="1920x1080"/>
    <m/>
    <s v="Standard"/>
    <n v="99536"/>
    <s v="19_95-100"/>
    <s v="9_90-100"/>
    <s v="08_80&gt;"/>
    <x v="4"/>
    <s v="Q2`21"/>
    <n v="6370304"/>
    <n v="86318"/>
    <m/>
    <x v="1"/>
  </r>
  <r>
    <n v="122"/>
    <x v="6"/>
    <x v="343"/>
    <s v="Full Size GM (15&quot;&gt; Gamer GPU)"/>
    <x v="0"/>
    <s v="AMD"/>
    <s v="Renior"/>
    <s v="RX 5500"/>
    <n v="15"/>
    <s v="3840x2160"/>
    <m/>
    <s v="Standard"/>
    <n v="79020"/>
    <s v="15_75-80"/>
    <s v="7_70-80"/>
    <s v="07_70-80"/>
    <x v="4"/>
    <s v="Q2`21"/>
    <n v="9640440"/>
    <n v="130629"/>
    <m/>
    <x v="1"/>
  </r>
  <r>
    <n v="6"/>
    <x v="6"/>
    <x v="344"/>
    <s v="Full Size GM (15&quot;&gt; Gamer GPU)"/>
    <x v="0"/>
    <s v="Intel"/>
    <s v="Comet Lake-H"/>
    <s v="RTX2070/RTX2080"/>
    <n v="15"/>
    <s v="1920x1080"/>
    <m/>
    <s v="Standard"/>
    <n v="188639"/>
    <s v="37_185-190"/>
    <s v="18_180-190"/>
    <s v="08_80&gt;"/>
    <x v="4"/>
    <s v="Q2`21"/>
    <n v="1131834"/>
    <n v="15337"/>
    <m/>
    <x v="1"/>
  </r>
  <r>
    <n v="3"/>
    <x v="6"/>
    <x v="639"/>
    <s v="Full Size GM (15&quot;&gt; Gamer GPU)"/>
    <x v="0"/>
    <s v="Intel"/>
    <s v="Comet Lake-H"/>
    <s v="RTX2070/RTX2080"/>
    <n v="15"/>
    <s v="1920x1080"/>
    <s v="Touch"/>
    <s v="Standard"/>
    <n v="168300"/>
    <s v="33_165-170"/>
    <s v="16_160-170"/>
    <s v="08_80&gt;"/>
    <x v="4"/>
    <s v="Q2`21"/>
    <n v="504900"/>
    <n v="6841"/>
    <m/>
    <x v="1"/>
  </r>
  <r>
    <n v="30"/>
    <x v="6"/>
    <x v="500"/>
    <s v="Full Size GM (15&quot;&gt; Gamer GPU)"/>
    <x v="0"/>
    <s v="Intel"/>
    <s v="Comet Lake-H"/>
    <s v="RTX3060/RTX3070/RTX3080"/>
    <n v="15"/>
    <s v="1920x1080/3840x2160"/>
    <m/>
    <s v="Standard"/>
    <n v="240955"/>
    <s v="48_240-245"/>
    <s v="24_240-250"/>
    <s v="08_80&gt;"/>
    <x v="4"/>
    <s v="Q2`21"/>
    <n v="7228650"/>
    <n v="97949"/>
    <m/>
    <x v="1"/>
  </r>
  <r>
    <n v="6"/>
    <x v="6"/>
    <x v="345"/>
    <s v="Full Size GM (15&quot;&gt; Gamer GPU)"/>
    <x v="0"/>
    <s v="Intel"/>
    <s v="Comet Lake-H"/>
    <s v="GTX1660/RTX2060"/>
    <n v="15"/>
    <s v="1920x1080"/>
    <m/>
    <s v="Standard"/>
    <n v="117618"/>
    <s v="23_115-120"/>
    <s v="11_110-120"/>
    <s v="08_80&gt;"/>
    <x v="4"/>
    <s v="Q2`21"/>
    <n v="705708"/>
    <n v="9562"/>
    <m/>
    <x v="1"/>
  </r>
  <r>
    <n v="9"/>
    <x v="6"/>
    <x v="346"/>
    <s v="Full Size GM (15&quot;&gt; Gamer GPU)"/>
    <x v="0"/>
    <s v="Intel"/>
    <s v="Comet Lake-H"/>
    <s v="RTX2070/RTX2080"/>
    <n v="17"/>
    <s v="1920x1080/3840x2160"/>
    <m/>
    <s v="Standard"/>
    <n v="275667"/>
    <s v="55_275-280"/>
    <s v="27_270-280"/>
    <s v="08_80&gt;"/>
    <x v="4"/>
    <s v="Q2`21"/>
    <n v="2481003"/>
    <n v="33618"/>
    <m/>
    <x v="1"/>
  </r>
  <r>
    <n v="2"/>
    <x v="6"/>
    <x v="347"/>
    <s v="Full Size GM (15&quot;&gt; Gamer GPU)"/>
    <x v="0"/>
    <s v="Intel"/>
    <s v="Comet Lake-H"/>
    <s v="GTX1660/RTX2060/RTX2070"/>
    <n v="17"/>
    <s v="1920x1080/3840x2160"/>
    <m/>
    <s v="Standard"/>
    <n v="119990"/>
    <s v="23_115-120"/>
    <s v="11_110-120"/>
    <s v="08_80&gt;"/>
    <x v="4"/>
    <s v="Q2`21"/>
    <n v="239980"/>
    <n v="3252"/>
    <m/>
    <x v="1"/>
  </r>
  <r>
    <n v="335"/>
    <x v="6"/>
    <x v="348"/>
    <s v="Light (13&quot;-14&quot;)"/>
    <x v="0"/>
    <s v="Intel"/>
    <s v="Comet Lake"/>
    <s v="Int"/>
    <n v="14"/>
    <s v="1920x1080"/>
    <m/>
    <s v="Standard"/>
    <n v="58693"/>
    <s v="11_55-60"/>
    <s v="5_50-60"/>
    <s v="05_50-60"/>
    <x v="4"/>
    <s v="Q2`21"/>
    <n v="19662155"/>
    <n v="266425"/>
    <m/>
    <x v="2"/>
  </r>
  <r>
    <n v="3"/>
    <x v="6"/>
    <x v="501"/>
    <s v="Light (13&quot;-14&quot;)"/>
    <x v="0"/>
    <s v="Intel"/>
    <s v="Comet Lake"/>
    <s v="Int/MX330"/>
    <n v="14"/>
    <s v="1920x1080"/>
    <m/>
    <s v="Standard"/>
    <n v="76161"/>
    <s v="15_75-80"/>
    <s v="7_70-80"/>
    <s v="07_70-80"/>
    <x v="4"/>
    <s v="Q2`21"/>
    <n v="228483"/>
    <n v="3096"/>
    <m/>
    <x v="2"/>
  </r>
  <r>
    <n v="28"/>
    <x v="6"/>
    <x v="349"/>
    <s v="Light (13&quot;-14&quot;)"/>
    <x v="0"/>
    <s v="Intel"/>
    <s v="Tiger Lake"/>
    <s v="Int"/>
    <n v="14"/>
    <s v="1920x1080"/>
    <m/>
    <s v="Standard"/>
    <n v="68857"/>
    <s v="13_65-70"/>
    <s v="6_60-70"/>
    <s v="06_60-70"/>
    <x v="4"/>
    <s v="Q2`21"/>
    <n v="1927996"/>
    <n v="26125"/>
    <m/>
    <x v="2"/>
  </r>
  <r>
    <n v="16"/>
    <x v="6"/>
    <x v="641"/>
    <s v="Light (13&quot;-14&quot;)"/>
    <x v="0"/>
    <s v="Intel"/>
    <s v="Tiger Lake"/>
    <s v="MX450"/>
    <n v="14"/>
    <s v="1920x1080"/>
    <m/>
    <s v="Standard"/>
    <n v="81050"/>
    <s v="16_80-85"/>
    <s v="8_80-90"/>
    <s v="08_80&gt;"/>
    <x v="4"/>
    <s v="Q2`21"/>
    <n v="1296800"/>
    <n v="17572"/>
    <m/>
    <x v="2"/>
  </r>
  <r>
    <n v="2"/>
    <x v="6"/>
    <x v="350"/>
    <s v="Light (13&quot;-14&quot;)"/>
    <x v="0"/>
    <s v="AMD"/>
    <s v="Renior"/>
    <s v="Int"/>
    <n v="14"/>
    <s v="1920x1080"/>
    <m/>
    <s v="Standard"/>
    <n v="53965"/>
    <s v="10_50-55"/>
    <s v="5_50-60"/>
    <s v="05_50-60"/>
    <x v="4"/>
    <s v="Q2`21"/>
    <n v="107930"/>
    <n v="1462"/>
    <m/>
    <x v="2"/>
  </r>
  <r>
    <n v="6"/>
    <x v="6"/>
    <x v="352"/>
    <s v="Full Size GM (15&quot;&gt; Gamer GPU)"/>
    <x v="0"/>
    <s v="Intel"/>
    <s v="Comet Lake-H"/>
    <s v="RTX2070/RTX2080"/>
    <n v="15"/>
    <s v="1920x1080"/>
    <m/>
    <s v="Standard"/>
    <n v="165229"/>
    <s v="33_165-170"/>
    <s v="16_160-170"/>
    <s v="08_80&gt;"/>
    <x v="4"/>
    <s v="Q2`21"/>
    <n v="991374"/>
    <n v="13433"/>
    <m/>
    <x v="1"/>
  </r>
  <r>
    <n v="36"/>
    <x v="6"/>
    <x v="504"/>
    <s v="Full Size GM (15&quot;&gt; Gamer GPU)"/>
    <x v="0"/>
    <s v="Intel"/>
    <s v="Comet Lake-H"/>
    <s v="RTX3070/RTX3080"/>
    <n v="15"/>
    <s v="1920x1080"/>
    <m/>
    <s v="Standard"/>
    <n v="250495"/>
    <s v="50_250-255"/>
    <s v="25_250-260"/>
    <s v="08_80&gt;"/>
    <x v="4"/>
    <s v="Q2`21"/>
    <n v="9017820"/>
    <n v="122193"/>
    <m/>
    <x v="1"/>
  </r>
  <r>
    <n v="23"/>
    <x v="6"/>
    <x v="505"/>
    <s v="Full Size GM (15&quot;&gt; Gamer GPU)"/>
    <x v="0"/>
    <s v="Intel"/>
    <s v="Comet Lake-H"/>
    <s v="RTX3080"/>
    <n v="17"/>
    <s v="1920x1080"/>
    <m/>
    <s v="Standard"/>
    <n v="279990"/>
    <s v="55_275-280"/>
    <s v="27_270-280"/>
    <s v="08_80&gt;"/>
    <x v="4"/>
    <s v="Q2`21"/>
    <n v="6439770"/>
    <n v="87260"/>
    <m/>
    <x v="1"/>
  </r>
  <r>
    <n v="1748"/>
    <x v="6"/>
    <x v="354"/>
    <s v="Full Size GM (15&quot;&gt; Gamer GPU)"/>
    <x v="0"/>
    <s v="Intel"/>
    <s v="Coffee Lake"/>
    <s v="GTX1050/GTX1050 Ti"/>
    <n v="15"/>
    <s v="1920x1080"/>
    <m/>
    <s v="Standard"/>
    <n v="67201"/>
    <s v="13_65-70"/>
    <s v="6_60-70"/>
    <s v="06_60-70"/>
    <x v="4"/>
    <s v="Q2`21"/>
    <n v="117467348"/>
    <n v="1591698"/>
    <m/>
    <x v="1"/>
  </r>
  <r>
    <n v="240"/>
    <x v="6"/>
    <x v="355"/>
    <s v="Full Size GM (15&quot;&gt; Gamer GPU)"/>
    <x v="0"/>
    <s v="Intel"/>
    <s v="Coffee Lake"/>
    <s v="RTX2060"/>
    <n v="15"/>
    <s v="1920x1080"/>
    <m/>
    <s v="Standard"/>
    <n v="81686"/>
    <s v="16_80-85"/>
    <s v="8_80-90"/>
    <s v="08_80&gt;"/>
    <x v="4"/>
    <s v="Q2`21"/>
    <n v="19604640"/>
    <n v="265646"/>
    <m/>
    <x v="1"/>
  </r>
  <r>
    <n v="25"/>
    <x v="6"/>
    <x v="356"/>
    <s v="Full Size GM (15&quot;&gt; Gamer GPU)"/>
    <x v="0"/>
    <s v="Intel"/>
    <s v="Coffee Lake"/>
    <s v="GTX1050"/>
    <n v="17"/>
    <s v="1920x1080"/>
    <m/>
    <s v="Standard"/>
    <n v="78587"/>
    <s v="15_75-80"/>
    <s v="7_70-80"/>
    <s v="07_70-80"/>
    <x v="4"/>
    <s v="Q2`21"/>
    <n v="1964675"/>
    <n v="26622"/>
    <m/>
    <x v="1"/>
  </r>
  <r>
    <n v="154"/>
    <x v="6"/>
    <x v="679"/>
    <s v="Full Size GM (15&quot;&gt; Gamer GPU)"/>
    <x v="0"/>
    <s v="Intel"/>
    <s v="Comet Lake-H"/>
    <s v="GTX1660"/>
    <n v="17"/>
    <s v="1920x1080"/>
    <m/>
    <s v="Standard"/>
    <n v="717889"/>
    <s v="143_715-720"/>
    <s v="71_710-720"/>
    <s v="08_80&gt;"/>
    <x v="4"/>
    <s v="Q2`21"/>
    <n v="110554906"/>
    <n v="1498034"/>
    <m/>
    <x v="1"/>
  </r>
  <r>
    <n v="70"/>
    <x v="6"/>
    <x v="507"/>
    <s v="Full Size GM (15&quot;&gt; Gamer GPU)"/>
    <x v="0"/>
    <s v="Intel"/>
    <s v="Comet Lake-H"/>
    <s v="RTX3060"/>
    <n v="17"/>
    <s v="1920x1080"/>
    <m/>
    <s v="Standard"/>
    <n v="132495"/>
    <s v="26_130-135"/>
    <s v="13_130-140"/>
    <s v="08_80&gt;"/>
    <x v="4"/>
    <s v="Q2`21"/>
    <n v="9274650"/>
    <n v="125673"/>
    <m/>
    <x v="1"/>
  </r>
  <r>
    <n v="260"/>
    <x v="6"/>
    <x v="357"/>
    <s v="Full Size GM (15&quot;&gt; Gamer GPU)"/>
    <x v="0"/>
    <s v="Intel"/>
    <s v="Comet Lake-H"/>
    <s v="GTX1650/GTX1660"/>
    <n v="15"/>
    <s v="1920x1080"/>
    <m/>
    <s v="Standard"/>
    <n v="84469"/>
    <s v="16_80-85"/>
    <s v="8_80-90"/>
    <s v="08_80&gt;"/>
    <x v="4"/>
    <s v="Q2`21"/>
    <n v="21961940"/>
    <n v="297587"/>
    <m/>
    <x v="1"/>
  </r>
  <r>
    <n v="12"/>
    <x v="6"/>
    <x v="358"/>
    <s v="Full Size GM (15&quot;&gt; Gamer GPU)"/>
    <x v="0"/>
    <s v="Intel"/>
    <s v="Coffee Lake"/>
    <s v="GTX1650/GTX1660/RTX2060"/>
    <n v="17"/>
    <s v="1920x1080"/>
    <m/>
    <s v="Standard"/>
    <n v="88730"/>
    <s v="17_85-90"/>
    <s v="8_80-90"/>
    <s v="08_80&gt;"/>
    <x v="4"/>
    <s v="Q2`21"/>
    <n v="1064760"/>
    <n v="14428"/>
    <m/>
    <x v="1"/>
  </r>
  <r>
    <n v="169"/>
    <x v="6"/>
    <x v="359"/>
    <s v="Full Size GM (15&quot;&gt; Gamer GPU)"/>
    <x v="0"/>
    <s v="Intel"/>
    <s v="Comet Lake"/>
    <s v="GTX1650/GTX1660"/>
    <n v="17"/>
    <s v="1920x1080"/>
    <m/>
    <s v="Standard"/>
    <n v="96091"/>
    <s v="19_95-100"/>
    <s v="9_90-100"/>
    <s v="08_80&gt;"/>
    <x v="4"/>
    <s v="Q2`21"/>
    <n v="16239379"/>
    <n v="220046"/>
    <m/>
    <x v="1"/>
  </r>
  <r>
    <n v="315"/>
    <x v="6"/>
    <x v="360"/>
    <s v="Full Size GM (15&quot;&gt; Gamer GPU)"/>
    <x v="0"/>
    <s v="Intel"/>
    <s v="Comet Lake-H"/>
    <s v="RTX2070"/>
    <n v="15"/>
    <s v="1920x1080"/>
    <m/>
    <s v="Standard"/>
    <n v="118765"/>
    <s v="23_115-120"/>
    <s v="11_110-120"/>
    <s v="08_80&gt;"/>
    <x v="4"/>
    <s v="Q2`21"/>
    <n v="37410975"/>
    <n v="506924"/>
    <m/>
    <x v="1"/>
  </r>
  <r>
    <n v="37"/>
    <x v="6"/>
    <x v="361"/>
    <s v="Full Size GM (15&quot;&gt; Gamer GPU)"/>
    <x v="0"/>
    <s v="Intel"/>
    <s v="Comet Lake-H"/>
    <s v="RTX2070"/>
    <n v="17"/>
    <s v="1920x1080"/>
    <m/>
    <s v="Standard"/>
    <n v="140490"/>
    <s v="28_140-145"/>
    <s v="14_140-150"/>
    <s v="08_80&gt;"/>
    <x v="4"/>
    <s v="Q2`21"/>
    <n v="5198130"/>
    <n v="70435"/>
    <m/>
    <x v="1"/>
  </r>
  <r>
    <n v="9"/>
    <x v="6"/>
    <x v="509"/>
    <s v="Full Size GM (15&quot;&gt; Gamer GPU)"/>
    <x v="0"/>
    <s v="Intel"/>
    <s v="Comet Lake-H"/>
    <s v="RTX3060/RTX3070"/>
    <n v="17"/>
    <s v="1920x1080"/>
    <m/>
    <s v="Standard"/>
    <n v="163445"/>
    <s v="32_160-165"/>
    <s v="16_160-170"/>
    <s v="08_80&gt;"/>
    <x v="4"/>
    <s v="Q2`21"/>
    <n v="1471005"/>
    <n v="19932"/>
    <m/>
    <x v="1"/>
  </r>
  <r>
    <n v="9"/>
    <x v="6"/>
    <x v="362"/>
    <s v="Full Size GM (15&quot;&gt; Gamer GPU)"/>
    <x v="0"/>
    <s v="Intel"/>
    <s v="Comet Lake-H"/>
    <s v="RTX2070"/>
    <n v="15"/>
    <s v="1920x1080"/>
    <m/>
    <s v="Standard"/>
    <n v="165890"/>
    <s v="33_165-170"/>
    <s v="16_160-170"/>
    <s v="08_80&gt;"/>
    <x v="4"/>
    <s v="Q2`21"/>
    <n v="1493010"/>
    <n v="20230"/>
    <m/>
    <x v="1"/>
  </r>
  <r>
    <n v="30"/>
    <x v="6"/>
    <x v="510"/>
    <s v="Full Size GM (15&quot;&gt; Gamer GPU)"/>
    <x v="0"/>
    <s v="Intel"/>
    <s v="Comet Lake-H"/>
    <s v="RTX3060"/>
    <n v="15"/>
    <s v="1920x1080"/>
    <m/>
    <s v="Standard"/>
    <n v="252189"/>
    <s v="50_250-255"/>
    <s v="25_250-260"/>
    <s v="08_80&gt;"/>
    <x v="4"/>
    <s v="Q2`21"/>
    <n v="7565670"/>
    <n v="102516"/>
    <m/>
    <x v="1"/>
  </r>
  <r>
    <n v="2"/>
    <x v="6"/>
    <x v="363"/>
    <s v="Full Size GM (15&quot;&gt; Gamer GPU)"/>
    <x v="0"/>
    <s v="Intel"/>
    <s v="Comet Lake-H"/>
    <s v="RTX2070/RTX2080"/>
    <n v="17"/>
    <s v="1920x1080"/>
    <m/>
    <s v="Standard"/>
    <n v="181777"/>
    <s v="36_180-185"/>
    <s v="18_180-190"/>
    <s v="08_80&gt;"/>
    <x v="4"/>
    <s v="Q2`21"/>
    <n v="363554"/>
    <n v="4926"/>
    <m/>
    <x v="1"/>
  </r>
  <r>
    <n v="9"/>
    <x v="6"/>
    <x v="577"/>
    <s v="Prof. Workstation (Prof. GPU)"/>
    <x v="0"/>
    <s v="Intel"/>
    <s v="Comet Lake-H"/>
    <s v="Quadro P620/T1000"/>
    <n v="15"/>
    <s v="1920x1080"/>
    <m/>
    <s v="Standard"/>
    <n v="142308"/>
    <s v="28_140-145"/>
    <s v="14_140-150"/>
    <s v="08_80&gt;"/>
    <x v="4"/>
    <s v="Q2`21"/>
    <n v="1280772"/>
    <n v="17355"/>
    <m/>
    <x v="1"/>
  </r>
  <r>
    <n v="3"/>
    <x v="6"/>
    <x v="578"/>
    <s v="Prof. Workstation (Prof. GPU)"/>
    <x v="1"/>
    <s v="Intel"/>
    <s v="Comet Lake-H"/>
    <s v="RTX3000/RTX5000"/>
    <n v="15"/>
    <s v="1920x1080/3840x2160 "/>
    <m/>
    <s v="Standard"/>
    <n v="271430"/>
    <s v="54_270-275"/>
    <s v="27_270-280"/>
    <s v="08_80&gt;"/>
    <x v="4"/>
    <s v="Q2`21"/>
    <n v="814290"/>
    <n v="11034"/>
    <m/>
    <x v="1"/>
  </r>
  <r>
    <n v="6"/>
    <x v="6"/>
    <x v="366"/>
    <s v="Light (13&quot;-14&quot;)"/>
    <x v="0"/>
    <s v="Intel"/>
    <s v="Comet Lake"/>
    <s v="GTX1650"/>
    <n v="14"/>
    <s v="1920x1080"/>
    <m/>
    <s v="Standard"/>
    <n v="96548"/>
    <s v="19_95-100"/>
    <s v="9_90-100"/>
    <s v="08_80&gt;"/>
    <x v="4"/>
    <s v="Q2`21"/>
    <n v="579288"/>
    <n v="7849"/>
    <m/>
    <x v="2"/>
  </r>
  <r>
    <n v="16"/>
    <x v="6"/>
    <x v="367"/>
    <s v="Light (13&quot;-14&quot;)"/>
    <x v="0"/>
    <s v="Intel"/>
    <s v="Tiger Lake"/>
    <s v="GTX1650"/>
    <n v="14"/>
    <s v="1920x1080"/>
    <m/>
    <s v="Standard"/>
    <n v="115074"/>
    <s v="23_115-120"/>
    <s v="11_110-120"/>
    <s v="08_80&gt;"/>
    <x v="4"/>
    <s v="Q2`21"/>
    <n v="1841184"/>
    <n v="24948"/>
    <m/>
    <x v="2"/>
  </r>
  <r>
    <n v="19"/>
    <x v="6"/>
    <x v="368"/>
    <s v="Full Size GM (15&quot;&gt; Gamer GPU)"/>
    <x v="0"/>
    <s v="Intel"/>
    <s v="Comet Lake"/>
    <s v="GTX1650"/>
    <n v="15"/>
    <s v="1920x1080"/>
    <m/>
    <s v="Standard"/>
    <n v="100862"/>
    <s v="20_100-105"/>
    <s v="10_100-110"/>
    <s v="08_80&gt;"/>
    <x v="4"/>
    <s v="Q2`21"/>
    <n v="1916378"/>
    <n v="25967"/>
    <m/>
    <x v="1"/>
  </r>
  <r>
    <n v="34"/>
    <x v="6"/>
    <x v="369"/>
    <s v="Full Size GM (15&quot;&gt; Gamer GPU)"/>
    <x v="0"/>
    <s v="Intel"/>
    <s v="Tiger Lake"/>
    <s v="GTX1650"/>
    <n v="15"/>
    <s v="1920x1080"/>
    <m/>
    <s v="Standard"/>
    <n v="126586"/>
    <s v="25_125-130"/>
    <s v="12_120-130"/>
    <s v="08_80&gt;"/>
    <x v="4"/>
    <s v="Q2`21"/>
    <n v="4303924"/>
    <n v="58319"/>
    <m/>
    <x v="1"/>
  </r>
  <r>
    <n v="53"/>
    <x v="6"/>
    <x v="370"/>
    <s v="Full Size GM (15&quot;&gt; Gamer GPU)"/>
    <x v="0"/>
    <s v="Intel"/>
    <s v="Tiger Lake"/>
    <s v="RTX2060"/>
    <n v="15"/>
    <s v="1920x1080"/>
    <m/>
    <s v="Standard"/>
    <n v="111154"/>
    <s v="22_110-115"/>
    <s v="11_110-120"/>
    <s v="08_80&gt;"/>
    <x v="4"/>
    <s v="Q2`21"/>
    <n v="5891162"/>
    <n v="79826"/>
    <m/>
    <x v="1"/>
  </r>
  <r>
    <n v="12"/>
    <x v="6"/>
    <x v="645"/>
    <s v="Light (13&quot;-14&quot;)"/>
    <x v="0"/>
    <s v="Intel"/>
    <s v="Tiger Lake"/>
    <s v="Int"/>
    <n v="14"/>
    <s v="1920x1080"/>
    <s v="Touch"/>
    <s v="Standard"/>
    <n v="83854"/>
    <s v="16_80-85"/>
    <s v="8_80-90"/>
    <s v="08_80&gt;"/>
    <x v="4"/>
    <s v="Q2`21"/>
    <n v="1006248"/>
    <n v="13635"/>
    <m/>
    <x v="2"/>
  </r>
  <r>
    <n v="36"/>
    <x v="6"/>
    <x v="646"/>
    <s v="Full Size LE (15&quot;&gt;, Int GPU)"/>
    <x v="0"/>
    <s v="Intel"/>
    <s v="Tiger Lake"/>
    <s v="Int"/>
    <n v="15"/>
    <s v="1920x1080"/>
    <s v="Touch"/>
    <s v="Standard"/>
    <n v="90981"/>
    <s v="18_90-95"/>
    <s v="9_90-100"/>
    <s v="08_80&gt;"/>
    <x v="4"/>
    <s v="Q2`21"/>
    <n v="3275316"/>
    <n v="44381"/>
    <m/>
    <x v="1"/>
  </r>
  <r>
    <n v="3"/>
    <x v="6"/>
    <x v="371"/>
    <s v="Light (13&quot;-14&quot;)"/>
    <x v="0"/>
    <s v="Intel"/>
    <s v="Tiger Lake"/>
    <s v="GTX1650"/>
    <n v="14"/>
    <s v="1920x1080"/>
    <s v="Touch"/>
    <s v="Standard"/>
    <n v="131662"/>
    <s v="26_130-135"/>
    <s v="13_130-140"/>
    <s v="08_80&gt;"/>
    <x v="4"/>
    <s v="Q2`21"/>
    <n v="394986"/>
    <n v="5352"/>
    <m/>
    <x v="2"/>
  </r>
  <r>
    <n v="8"/>
    <x v="6"/>
    <x v="372"/>
    <s v="Full Size GM (15&quot;&gt; Gamer GPU)"/>
    <x v="0"/>
    <s v="Intel"/>
    <s v="Tiger Lake"/>
    <s v="GTX1650"/>
    <n v="15"/>
    <s v="1920x1080"/>
    <s v="Touch"/>
    <s v="Standard"/>
    <n v="136657"/>
    <s v="27_135-140"/>
    <s v="13_130-140"/>
    <s v="08_80&gt;"/>
    <x v="4"/>
    <s v="Q2`21"/>
    <n v="1093256"/>
    <n v="14814"/>
    <m/>
    <x v="1"/>
  </r>
  <r>
    <n v="1"/>
    <x v="7"/>
    <x v="375"/>
    <s v="Light (13&quot;-14&quot;)"/>
    <x v="0"/>
    <s v="AMD"/>
    <s v="Picasso"/>
    <s v="Int"/>
    <n v="14"/>
    <s v="1920x1080"/>
    <m/>
    <s v="Standard"/>
    <n v="55992"/>
    <s v="11_55-60"/>
    <s v="5_50-60"/>
    <s v="05_50-60"/>
    <x v="4"/>
    <s v="Q2`21"/>
    <n v="55992"/>
    <n v="759"/>
    <m/>
    <x v="2"/>
  </r>
  <r>
    <n v="30"/>
    <x v="7"/>
    <x v="377"/>
    <s v="Full Size LE (15&quot;&gt;, Int GPU)"/>
    <x v="0"/>
    <s v="AMD"/>
    <s v="Picasso"/>
    <s v="Int"/>
    <n v="15"/>
    <s v="1920x1080"/>
    <m/>
    <s v="Standard"/>
    <n v="56750"/>
    <s v="11_55-60"/>
    <s v="5_50-60"/>
    <s v="05_50-60"/>
    <x v="4"/>
    <s v="Q2`21"/>
    <n v="1702500"/>
    <n v="23069"/>
    <m/>
    <x v="1"/>
  </r>
  <r>
    <n v="1"/>
    <x v="7"/>
    <x v="378"/>
    <s v="Full Size LE (15&quot;&gt;, Int GPU)"/>
    <x v="0"/>
    <s v="AMD"/>
    <s v="Renior"/>
    <s v="Int"/>
    <n v="15"/>
    <s v="1920x1080"/>
    <m/>
    <s v="Standard"/>
    <n v="55663"/>
    <s v="11_55-60"/>
    <s v="5_50-60"/>
    <s v="05_50-60"/>
    <x v="4"/>
    <s v="Q2`21"/>
    <n v="55663"/>
    <n v="754"/>
    <m/>
    <x v="1"/>
  </r>
  <r>
    <n v="4"/>
    <x v="7"/>
    <x v="513"/>
    <s v="Light (13&quot;-14&quot;)"/>
    <x v="0"/>
    <s v="Intel"/>
    <s v="Comet Lake"/>
    <s v="Int"/>
    <n v="13"/>
    <s v="3000x2000"/>
    <s v="Touch"/>
    <s v="Standard"/>
    <n v="98386"/>
    <s v="19_95-100"/>
    <s v="9_90-100"/>
    <s v="08_80&gt;"/>
    <x v="4"/>
    <s v="Q2`21"/>
    <n v="393544"/>
    <n v="5333"/>
    <m/>
    <x v="2"/>
  </r>
  <r>
    <n v="44"/>
    <x v="7"/>
    <x v="379"/>
    <s v="Light (13&quot;-14&quot;)"/>
    <x v="0"/>
    <s v="Intel"/>
    <s v="Comet Lake"/>
    <s v="MX250/MX350"/>
    <n v="14"/>
    <s v="1920x1080/3000x2000"/>
    <m/>
    <s v="Standard"/>
    <n v="108781"/>
    <s v="21_105-110"/>
    <s v="10_100-110"/>
    <s v="08_80&gt;"/>
    <x v="4"/>
    <s v="Q2`21"/>
    <n v="4786364"/>
    <n v="64856"/>
    <m/>
    <x v="2"/>
  </r>
  <r>
    <n v="1"/>
    <x v="8"/>
    <x v="514"/>
    <s v="Full Size GM (15&quot;&gt; Gamer GPU)"/>
    <x v="0"/>
    <s v="Intel"/>
    <s v="Comet Lake-H"/>
    <s v="RTX2060"/>
    <n v="16"/>
    <s v="1920x1080"/>
    <m/>
    <s v="Standard"/>
    <n v="130894"/>
    <s v="26_130-135"/>
    <s v="13_130-140"/>
    <s v="08_80&gt;"/>
    <x v="4"/>
    <s v="Q2`21"/>
    <n v="130894"/>
    <n v="1774"/>
    <m/>
    <x v="1"/>
  </r>
  <r>
    <n v="72"/>
    <x v="8"/>
    <x v="647"/>
    <s v="Light (13&quot;-14&quot;)"/>
    <x v="0"/>
    <s v="Intel"/>
    <s v="Tiger Lake"/>
    <s v="Int"/>
    <n v="14"/>
    <s v="1920x1080"/>
    <m/>
    <s v="Standard"/>
    <n v="84595"/>
    <s v="16_80-85"/>
    <s v="8_80-90"/>
    <s v="08_80&gt;"/>
    <x v="4"/>
    <s v="Q2`21"/>
    <n v="6090840"/>
    <n v="82532"/>
    <m/>
    <x v="2"/>
  </r>
  <r>
    <n v="127"/>
    <x v="8"/>
    <x v="380"/>
    <s v="Light (13&quot;-14&quot;)"/>
    <x v="0"/>
    <s v="AMD"/>
    <s v="Picasso"/>
    <s v="Int"/>
    <n v="14"/>
    <s v="1920x1080"/>
    <m/>
    <s v="Standard"/>
    <n v="54370"/>
    <s v="10_50-55"/>
    <s v="5_50-60"/>
    <s v="05_50-60"/>
    <x v="4"/>
    <s v="Q2`21"/>
    <n v="6904990"/>
    <n v="93564"/>
    <m/>
    <x v="2"/>
  </r>
  <r>
    <n v="33"/>
    <x v="8"/>
    <x v="648"/>
    <s v="Full Size LE (15&quot;&gt;, Int GPU)"/>
    <x v="0"/>
    <s v="Intel"/>
    <s v="Tiger Lake"/>
    <s v="Int"/>
    <n v="15"/>
    <s v="1920x1080"/>
    <m/>
    <s v="Standard"/>
    <n v="88408"/>
    <s v="17_85-90"/>
    <s v="8_80-90"/>
    <s v="08_80&gt;"/>
    <x v="4"/>
    <s v="Q2`21"/>
    <n v="2917464"/>
    <n v="39532"/>
    <m/>
    <x v="1"/>
  </r>
  <r>
    <n v="326"/>
    <x v="8"/>
    <x v="381"/>
    <s v="Full Size LE (15&quot;&gt;, Int GPU)"/>
    <x v="0"/>
    <s v="AMD"/>
    <s v="Picasso"/>
    <s v="Int"/>
    <n v="15"/>
    <s v="1920x1080"/>
    <m/>
    <s v="Standard"/>
    <n v="61591"/>
    <s v="12_60-65"/>
    <s v="6_60-70"/>
    <s v="06_60-70"/>
    <x v="4"/>
    <s v="Q2`21"/>
    <n v="20078666"/>
    <n v="272069"/>
    <m/>
    <x v="1"/>
  </r>
  <r>
    <n v="10"/>
    <x v="8"/>
    <x v="383"/>
    <s v="Full Size LE (15&quot;&gt;, Int GPU)"/>
    <x v="0"/>
    <s v="AMD"/>
    <s v="Picasso"/>
    <s v="Int"/>
    <n v="16"/>
    <s v="1920x1080"/>
    <m/>
    <s v="Standard"/>
    <n v="67490"/>
    <s v="13_65-70"/>
    <s v="6_60-70"/>
    <s v="06_60-70"/>
    <x v="4"/>
    <s v="Q2`21"/>
    <n v="674900"/>
    <n v="9145"/>
    <m/>
    <x v="1"/>
  </r>
  <r>
    <n v="22"/>
    <x v="8"/>
    <x v="384"/>
    <s v="Full Size MS (15&quot;&gt;, Mainstream Ex. GPU)"/>
    <x v="0"/>
    <s v="Intel"/>
    <s v="Comet Lake"/>
    <s v="MX350"/>
    <n v="16"/>
    <s v="1920x1080"/>
    <m/>
    <s v="Standard"/>
    <n v="85617"/>
    <s v="17_85-90"/>
    <s v="8_80-90"/>
    <s v="08_80&gt;"/>
    <x v="4"/>
    <s v="Q2`21"/>
    <n v="1883574"/>
    <n v="25523"/>
    <m/>
    <x v="1"/>
  </r>
  <r>
    <n v="349"/>
    <x v="8"/>
    <x v="516"/>
    <s v="Full Size LE (15&quot;&gt;, Int GPU)"/>
    <x v="0"/>
    <s v="AMD"/>
    <s v="Renior"/>
    <s v="Int"/>
    <n v="16"/>
    <s v="1920x1080"/>
    <m/>
    <s v="Standard"/>
    <n v="73742"/>
    <s v="14_70-75"/>
    <s v="7_70-80"/>
    <s v="07_70-80"/>
    <x v="4"/>
    <s v="Q2`21"/>
    <n v="25735958"/>
    <n v="348726"/>
    <m/>
    <x v="1"/>
  </r>
  <r>
    <n v="50"/>
    <x v="9"/>
    <x v="385"/>
    <s v="Light (13&quot;-14&quot;)"/>
    <x v="0"/>
    <s v="Intel"/>
    <s v="Cherry Trail"/>
    <s v="Int"/>
    <n v="14"/>
    <s v="1366x768"/>
    <m/>
    <s v="Extra Mobile"/>
    <n v="25400"/>
    <s v="5_25-30"/>
    <s v="2_20-30"/>
    <s v="02_20-30"/>
    <x v="4"/>
    <s v="Q2`21"/>
    <n v="1270000"/>
    <n v="17209"/>
    <m/>
    <x v="0"/>
  </r>
  <r>
    <n v="370"/>
    <x v="9"/>
    <x v="385"/>
    <s v="Full Size LE (15&quot;&gt;, Int GPU)"/>
    <x v="0"/>
    <s v="Intel"/>
    <s v="Gemini Lake"/>
    <s v="Int"/>
    <n v="15"/>
    <m/>
    <m/>
    <s v="Budget"/>
    <n v="31000"/>
    <s v="6_30-35"/>
    <s v="3_30-40"/>
    <s v="03_30-40"/>
    <x v="4"/>
    <s v="Q2`21"/>
    <n v="11470000"/>
    <n v="155420"/>
    <m/>
    <x v="0"/>
  </r>
  <r>
    <n v="450"/>
    <x v="9"/>
    <x v="385"/>
    <s v="Full Size LE (15&quot;&gt;, Int GPU)"/>
    <x v="0"/>
    <s v="Intel"/>
    <s v="Apollo Lake"/>
    <s v="Int"/>
    <n v="15"/>
    <m/>
    <m/>
    <s v="Budget"/>
    <n v="25400"/>
    <s v="5_25-30"/>
    <s v="2_20-30"/>
    <s v="02_20-30"/>
    <x v="4"/>
    <s v="Q2`21"/>
    <n v="11430000"/>
    <n v="154878"/>
    <m/>
    <x v="0"/>
  </r>
  <r>
    <n v="50"/>
    <x v="9"/>
    <x v="385"/>
    <s v="Full Size LE (15&quot;&gt;, Int GPU)"/>
    <x v="0"/>
    <s v="Intel"/>
    <s v="Jasper Lake"/>
    <s v="Int"/>
    <n v="15"/>
    <m/>
    <m/>
    <s v="Budget"/>
    <n v="23400"/>
    <s v="4_20-25"/>
    <s v="2_20-30"/>
    <s v="02_20-30"/>
    <x v="4"/>
    <s v="Q2`21"/>
    <n v="1170000"/>
    <n v="15854"/>
    <m/>
    <x v="0"/>
  </r>
  <r>
    <n v="340"/>
    <x v="9"/>
    <x v="385"/>
    <s v="Full Size LE (15&quot;&gt;, Int GPU)"/>
    <x v="0"/>
    <s v="Intel"/>
    <s v="Whiskey Lake"/>
    <s v="Int"/>
    <n v="15"/>
    <m/>
    <m/>
    <s v="Standard"/>
    <n v="35700"/>
    <s v="7_35-40"/>
    <s v="3_30-40"/>
    <s v="03_30-40"/>
    <x v="4"/>
    <s v="Q2`21"/>
    <n v="12138000"/>
    <n v="164472"/>
    <m/>
    <x v="0"/>
  </r>
  <r>
    <n v="120"/>
    <x v="9"/>
    <x v="385"/>
    <s v="Full Size LE (15&quot;&gt;, Int GPU)"/>
    <x v="0"/>
    <s v="Intel"/>
    <s v="Comet Lake"/>
    <s v="Int"/>
    <n v="15"/>
    <m/>
    <m/>
    <s v="Standard"/>
    <n v="38000"/>
    <s v="7_35-40"/>
    <s v="3_30-40"/>
    <s v="03_30-40"/>
    <x v="4"/>
    <s v="Q2`21"/>
    <n v="4560000"/>
    <n v="61789"/>
    <m/>
    <x v="0"/>
  </r>
  <r>
    <n v="30"/>
    <x v="9"/>
    <x v="385"/>
    <s v="Full Size LE (15&quot;&gt;, Int GPU)"/>
    <x v="0"/>
    <s v="Intel"/>
    <s v="Ice Lake"/>
    <s v="Int"/>
    <n v="15"/>
    <m/>
    <m/>
    <s v="Standard"/>
    <n v="38500"/>
    <s v="7_35-40"/>
    <s v="3_30-40"/>
    <s v="03_30-40"/>
    <x v="4"/>
    <s v="Q2`21"/>
    <n v="1155000"/>
    <n v="15650"/>
    <m/>
    <x v="0"/>
  </r>
  <r>
    <n v="110"/>
    <x v="9"/>
    <x v="385"/>
    <s v="Full Size MS (15&quot;&gt;, Mainstream Ex. GPU)"/>
    <x v="0"/>
    <s v="AMD"/>
    <s v="Picasso"/>
    <s v="Int"/>
    <n v="15"/>
    <m/>
    <m/>
    <s v="Standard"/>
    <n v="35000"/>
    <s v="7_35-40"/>
    <s v="3_30-40"/>
    <s v="03_30-40"/>
    <x v="4"/>
    <s v="Q2`21"/>
    <n v="3850000"/>
    <n v="52168"/>
    <m/>
    <x v="0"/>
  </r>
  <r>
    <n v="120"/>
    <x v="9"/>
    <x v="385"/>
    <s v="Full Size MS (15&quot;&gt;, Mainstream Ex. GPU)"/>
    <x v="0"/>
    <s v="AMD"/>
    <s v="Renior"/>
    <s v="Int"/>
    <n v="15"/>
    <m/>
    <m/>
    <s v="Standard"/>
    <n v="35000"/>
    <s v="7_35-40"/>
    <s v="3_30-40"/>
    <s v="03_30-40"/>
    <x v="4"/>
    <s v="Q2`21"/>
    <n v="4200000"/>
    <n v="56911"/>
    <m/>
    <x v="0"/>
  </r>
  <r>
    <n v="120"/>
    <x v="9"/>
    <x v="385"/>
    <s v="Full Size MS (15&quot;&gt;, Mainstream Ex. GPU)"/>
    <x v="0"/>
    <s v="AMD"/>
    <s v="Lucienne"/>
    <s v="Int"/>
    <n v="15"/>
    <m/>
    <m/>
    <s v="Standard"/>
    <n v="35000"/>
    <s v="7_35-40"/>
    <s v="3_30-40"/>
    <s v="03_30-40"/>
    <x v="4"/>
    <s v="Q2`21"/>
    <n v="4200000"/>
    <n v="56911"/>
    <m/>
    <x v="0"/>
  </r>
  <r>
    <n v="70"/>
    <x v="9"/>
    <x v="385"/>
    <s v="Full Size GM (15&quot;&gt; Gamer GPU)"/>
    <x v="0"/>
    <s v="Intel"/>
    <s v="Coffee Lake"/>
    <s v="GTX"/>
    <n v="15"/>
    <m/>
    <m/>
    <s v="Standard"/>
    <n v="61000"/>
    <s v="12_60-65"/>
    <s v="6_60-70"/>
    <s v="06_60-70"/>
    <x v="4"/>
    <s v="Q2`21"/>
    <n v="4270000"/>
    <n v="57859"/>
    <m/>
    <x v="0"/>
  </r>
  <r>
    <n v="10"/>
    <x v="9"/>
    <x v="385"/>
    <s v="Full Size GM (15&quot;&gt; Gamer GPU)"/>
    <x v="0"/>
    <s v="AMD"/>
    <s v="Cezanne-H"/>
    <s v="RTX"/>
    <n v="15"/>
    <m/>
    <m/>
    <s v="Standard"/>
    <n v="61000"/>
    <s v="12_60-65"/>
    <s v="6_60-70"/>
    <s v="06_60-70"/>
    <x v="4"/>
    <s v="Q2`21"/>
    <n v="610000"/>
    <n v="8266"/>
    <m/>
    <x v="0"/>
  </r>
  <r>
    <n v="15"/>
    <x v="9"/>
    <x v="385"/>
    <s v="Full Size GM (15&quot;&gt; Gamer GPU)"/>
    <x v="0"/>
    <s v="Intel"/>
    <s v="Tiger Lake-H"/>
    <s v="RTX"/>
    <n v="15"/>
    <m/>
    <m/>
    <s v="Standard"/>
    <n v="61000"/>
    <s v="12_60-65"/>
    <s v="6_60-70"/>
    <s v="06_60-70"/>
    <x v="4"/>
    <s v="Q2`21"/>
    <n v="915000"/>
    <n v="12398"/>
    <m/>
    <x v="0"/>
  </r>
  <r>
    <n v="160"/>
    <x v="9"/>
    <x v="385"/>
    <s v="Light (13&quot;-14&quot;)"/>
    <x v="0"/>
    <s v="Intel"/>
    <s v="Cherry Trail"/>
    <s v="Int"/>
    <n v="13"/>
    <m/>
    <s v="Touch"/>
    <s v="Extra Mobile"/>
    <n v="28600"/>
    <s v="5_25-30"/>
    <s v="2_20-30"/>
    <s v="02_20-30"/>
    <x v="4"/>
    <s v="Q2`21"/>
    <n v="4576000"/>
    <n v="62005"/>
    <m/>
    <x v="0"/>
  </r>
  <r>
    <n v="830"/>
    <x v="9"/>
    <x v="385"/>
    <s v="Light (13&quot;-14&quot;)"/>
    <x v="0"/>
    <s v="Intel"/>
    <s v="Gemini Lake"/>
    <s v="Int"/>
    <n v="13"/>
    <m/>
    <m/>
    <s v="Budget"/>
    <n v="25400"/>
    <s v="5_25-30"/>
    <s v="2_20-30"/>
    <s v="02_20-30"/>
    <x v="4"/>
    <s v="Q2`21"/>
    <n v="21082000"/>
    <n v="285664"/>
    <m/>
    <x v="0"/>
  </r>
  <r>
    <n v="10"/>
    <x v="9"/>
    <x v="385"/>
    <s v="Light (13&quot;-14&quot;)"/>
    <x v="0"/>
    <s v="Intel"/>
    <s v="Comet Lake"/>
    <s v="Int"/>
    <n v="13"/>
    <m/>
    <m/>
    <s v="Standard"/>
    <n v="31000"/>
    <s v="6_30-35"/>
    <s v="3_30-40"/>
    <s v="03_30-40"/>
    <x v="4"/>
    <s v="Q2`21"/>
    <n v="310000"/>
    <n v="4201"/>
    <m/>
    <x v="0"/>
  </r>
  <r>
    <n v="50"/>
    <x v="9"/>
    <x v="385"/>
    <s v="Light (13&quot;-14&quot;)"/>
    <x v="0"/>
    <s v="Intel"/>
    <s v="Whiskey Lake"/>
    <s v="Int"/>
    <n v="14"/>
    <m/>
    <m/>
    <s v="Standard"/>
    <n v="29000"/>
    <s v="5_25-30"/>
    <s v="2_20-30"/>
    <s v="02_20-30"/>
    <x v="4"/>
    <s v="Q2`21"/>
    <n v="1450000"/>
    <n v="19648"/>
    <m/>
    <x v="0"/>
  </r>
  <r>
    <n v="20"/>
    <x v="9"/>
    <x v="385"/>
    <s v="Light (13&quot;-14&quot;)"/>
    <x v="0"/>
    <s v="Intel"/>
    <s v="Gemini Lake"/>
    <s v="Int"/>
    <n v="14"/>
    <m/>
    <m/>
    <s v="Budget"/>
    <n v="28300"/>
    <s v="5_25-30"/>
    <s v="2_20-30"/>
    <s v="02_20-30"/>
    <x v="4"/>
    <s v="Q2`21"/>
    <n v="566000"/>
    <n v="7669"/>
    <m/>
    <x v="0"/>
  </r>
  <r>
    <n v="90"/>
    <x v="9"/>
    <x v="385"/>
    <s v="Light (13&quot;-14&quot;)"/>
    <x v="0"/>
    <s v="AMD"/>
    <s v="Stoney Ridge"/>
    <s v="Int"/>
    <n v="14"/>
    <m/>
    <m/>
    <s v="Standard"/>
    <n v="27300"/>
    <s v="5_25-30"/>
    <s v="2_20-30"/>
    <s v="02_20-30"/>
    <x v="4"/>
    <s v="Q2`21"/>
    <n v="2457000"/>
    <n v="33293"/>
    <m/>
    <x v="0"/>
  </r>
  <r>
    <n v="670"/>
    <x v="9"/>
    <x v="385"/>
    <s v="Light (13&quot;-14&quot;)"/>
    <x v="0"/>
    <s v="Intel"/>
    <s v="Apollo Lake"/>
    <s v="Int"/>
    <n v="14"/>
    <m/>
    <m/>
    <s v="Budget"/>
    <n v="24500"/>
    <s v="4_20-25"/>
    <s v="2_20-30"/>
    <s v="02_20-30"/>
    <x v="4"/>
    <s v="Q2`21"/>
    <n v="16415000"/>
    <n v="222425"/>
    <m/>
    <x v="0"/>
  </r>
  <r>
    <n v="75"/>
    <x v="9"/>
    <x v="385"/>
    <s v="Light (13&quot;-14&quot;)"/>
    <x v="0"/>
    <s v="Intel"/>
    <s v="Jasper Lake"/>
    <s v="Int"/>
    <n v="14"/>
    <m/>
    <m/>
    <s v="Budget"/>
    <n v="24500"/>
    <s v="4_20-25"/>
    <s v="2_20-30"/>
    <s v="02_20-30"/>
    <x v="4"/>
    <s v="Q2`21"/>
    <n v="1837500"/>
    <n v="24898"/>
    <m/>
    <x v="0"/>
  </r>
  <r>
    <n v="150"/>
    <x v="9"/>
    <x v="385"/>
    <s v="Light (13&quot;-14&quot;)"/>
    <x v="0"/>
    <s v="Intel"/>
    <s v="Cherry Trail"/>
    <s v="Int"/>
    <n v="14"/>
    <m/>
    <m/>
    <s v="Extra Mobile"/>
    <n v="19900"/>
    <s v="3_15-20"/>
    <s v="1_10-20"/>
    <s v="01_&lt;20"/>
    <x v="4"/>
    <s v="Q2`21"/>
    <n v="2985000"/>
    <n v="40447"/>
    <m/>
    <x v="0"/>
  </r>
  <r>
    <n v="120"/>
    <x v="9"/>
    <x v="385"/>
    <s v="Light (13&quot;-14&quot;)"/>
    <x v="0"/>
    <s v="Intel"/>
    <s v="Ice Lake"/>
    <s v="Int"/>
    <n v="13"/>
    <m/>
    <m/>
    <s v="Standard"/>
    <n v="55000"/>
    <s v="11_55-60"/>
    <s v="5_50-60"/>
    <s v="05_50-60"/>
    <x v="4"/>
    <s v="Q2`21"/>
    <n v="6600000"/>
    <n v="89431"/>
    <m/>
    <x v="0"/>
  </r>
  <r>
    <n v="150"/>
    <x v="9"/>
    <x v="385"/>
    <s v="Light (13&quot;-14&quot;)"/>
    <x v="0"/>
    <s v="Intel"/>
    <s v="Ice Lake"/>
    <s v="Int"/>
    <n v="14"/>
    <m/>
    <m/>
    <s v="Standard"/>
    <n v="45000"/>
    <s v="9_45-50"/>
    <s v="4_40-50"/>
    <s v="04_40-50"/>
    <x v="4"/>
    <s v="Q2`21"/>
    <n v="6750000"/>
    <n v="91463"/>
    <m/>
    <x v="0"/>
  </r>
  <r>
    <n v="50"/>
    <x v="9"/>
    <x v="385"/>
    <s v="Light (13&quot;-14&quot;)"/>
    <x v="0"/>
    <s v="Intel"/>
    <s v="Tiger Lake"/>
    <s v="Int"/>
    <n v="14"/>
    <m/>
    <m/>
    <s v="Standard"/>
    <n v="45000"/>
    <s v="9_45-50"/>
    <s v="4_40-50"/>
    <s v="04_40-50"/>
    <x v="4"/>
    <s v="Q2`21"/>
    <n v="2250000"/>
    <n v="30488"/>
    <m/>
    <x v="0"/>
  </r>
  <r>
    <n v="10"/>
    <x v="9"/>
    <x v="385"/>
    <s v="Mini (&lt;12&quot;)"/>
    <x v="0"/>
    <s v="Intel"/>
    <s v="Cherry Trail"/>
    <s v="Int"/>
    <n v="10"/>
    <m/>
    <m/>
    <s v="Extra Mobile"/>
    <n v="17800"/>
    <s v="3_15-20"/>
    <s v="1_10-20"/>
    <s v="01_&lt;20"/>
    <x v="4"/>
    <s v="Q2`21"/>
    <n v="178000"/>
    <n v="2412"/>
    <m/>
    <x v="0"/>
  </r>
  <r>
    <n v="160"/>
    <x v="9"/>
    <x v="385"/>
    <s v="Mini (&lt;12&quot;)"/>
    <x v="0"/>
    <s v="Intel"/>
    <s v="Bay Trail-T"/>
    <s v="Int"/>
    <n v="10"/>
    <m/>
    <s v="Touch"/>
    <s v="Extra Mobile"/>
    <n v="19300"/>
    <s v="3_15-20"/>
    <s v="1_10-20"/>
    <s v="01_&lt;20"/>
    <x v="4"/>
    <s v="Q2`21"/>
    <n v="3088000"/>
    <n v="41843"/>
    <m/>
    <x v="0"/>
  </r>
  <r>
    <n v="160"/>
    <x v="9"/>
    <x v="385"/>
    <s v="Mini (&lt;12&quot;)"/>
    <x v="0"/>
    <s v="Intel"/>
    <s v="Gemini Lake"/>
    <s v="Int"/>
    <n v="11"/>
    <m/>
    <m/>
    <s v="Budget"/>
    <n v="21300"/>
    <s v="4_20-25"/>
    <s v="2_20-30"/>
    <s v="02_20-30"/>
    <x v="4"/>
    <s v="Q2`21"/>
    <n v="3408000"/>
    <n v="46179"/>
    <m/>
    <x v="0"/>
  </r>
  <r>
    <n v="670"/>
    <x v="9"/>
    <x v="385"/>
    <s v="Mini (&lt;12&quot;)"/>
    <x v="1"/>
    <s v="Intel"/>
    <s v="Cherry Trail"/>
    <s v="Int"/>
    <n v="11"/>
    <m/>
    <s v="Touch"/>
    <s v="Extra Mobile"/>
    <n v="19600"/>
    <s v="3_15-20"/>
    <s v="1_10-20"/>
    <s v="01_&lt;20"/>
    <x v="4"/>
    <s v="Q2`21"/>
    <n v="13132000"/>
    <n v="177940"/>
    <m/>
    <x v="0"/>
  </r>
  <r>
    <n v="1610"/>
    <x v="9"/>
    <x v="385"/>
    <s v="Mini (&lt;12&quot;)"/>
    <x v="1"/>
    <s v="Intel"/>
    <s v="Gemini Lake"/>
    <s v="Int"/>
    <n v="11"/>
    <m/>
    <s v="Touch"/>
    <s v="Budget"/>
    <n v="26700"/>
    <s v="5_25-30"/>
    <s v="2_20-30"/>
    <s v="02_20-30"/>
    <x v="4"/>
    <s v="Q2`21"/>
    <n v="42987000"/>
    <n v="582480"/>
    <m/>
    <x v="0"/>
  </r>
  <r>
    <n v="270"/>
    <x v="9"/>
    <x v="385"/>
    <s v="Light (13&quot;-14&quot;)"/>
    <x v="1"/>
    <s v="Intel"/>
    <s v="Whiskey Lake"/>
    <s v="Int"/>
    <n v="14"/>
    <m/>
    <s v="Touch"/>
    <s v="Standard"/>
    <n v="28120"/>
    <s v="5_25-30"/>
    <s v="2_20-30"/>
    <s v="02_20-30"/>
    <x v="4"/>
    <s v="Q2`21"/>
    <n v="7592400"/>
    <n v="102878"/>
    <m/>
    <x v="0"/>
  </r>
  <r>
    <m/>
    <x v="10"/>
    <x v="680"/>
    <m/>
    <x v="2"/>
    <m/>
    <m/>
    <m/>
    <m/>
    <m/>
    <m/>
    <m/>
    <m/>
    <m/>
    <m/>
    <m/>
    <x v="5"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СводнаяТаблица28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45:C351" firstHeaderRow="0" firstDataRow="1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includeNewItemsInFilter="1" defaultSubtotal="0">
      <items count="9">
        <item h="1" x="5"/>
        <item m="1" x="6"/>
        <item m="1" x="7"/>
        <item m="1" x="8"/>
        <item x="0"/>
        <item x="1"/>
        <item x="2"/>
        <item x="3"/>
        <item x="4"/>
      </items>
    </pivotField>
    <pivotField showAll="0"/>
    <pivotField dataField="1" showAll="0" defaultSubtotal="0"/>
    <pivotField showAll="0" defaultSubtotal="0"/>
  </pivotFields>
  <rowFields count="1">
    <field x="16"/>
  </rowFields>
  <rowItems count="6"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Money, RUR" fld="18" baseField="16" baseItem="1"/>
    <dataField name="Сумма по полю Sales Units" fld="0" baseField="16" baseItem="3"/>
  </dataFields>
  <formats count="5">
    <format dxfId="36">
      <pivotArea type="all" dataOnly="0" outline="0" fieldPosition="0"/>
    </format>
    <format dxfId="35">
      <pivotArea outline="0" collapsedLevelsAreSubtotals="1" fieldPosition="0"/>
    </format>
    <format dxfId="34">
      <pivotArea collapsedLevelsAreSubtotals="1" fieldPosition="0">
        <references count="1">
          <reference field="16" count="0"/>
        </references>
      </pivotArea>
    </format>
    <format dxfId="33">
      <pivotArea field="1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32">
      <pivotArea field="16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Таблица27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1">
  <location ref="A395:J406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15"/>
  </colFields>
  <col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2">
    <format dxfId="38">
      <pivotArea type="all" dataOnly="0" outline="0" fieldPosition="0"/>
    </format>
    <format dxfId="37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5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Таблица23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326:H337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axis="axisCol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41">
      <pivotArea type="all" dataOnly="0" outline="0" fieldPosition="0"/>
    </format>
    <format dxfId="40">
      <pivotArea outline="0" collapsedLevelsAreSubtotals="1" fieldPosition="0"/>
    </format>
    <format dxfId="39">
      <pivotArea dataOnly="0" labelOnly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Таблица26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81:G391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1">
        <item x="7"/>
        <item x="0"/>
        <item x="3"/>
        <item x="1"/>
        <item m="1" x="10"/>
        <item x="8"/>
        <item x="2"/>
        <item x="4"/>
        <item m="1" x="9"/>
        <item x="6"/>
        <item x="5"/>
      </items>
    </pivotField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5"/>
  </rowFields>
  <rowItems count="9">
    <i>
      <x/>
    </i>
    <i>
      <x v="1"/>
    </i>
    <i>
      <x v="2"/>
    </i>
    <i>
      <x v="3"/>
    </i>
    <i>
      <x v="6"/>
    </i>
    <i>
      <x v="7"/>
    </i>
    <i>
      <x v="9"/>
    </i>
    <i>
      <x v="10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3">
    <format dxfId="44">
      <pivotArea type="all" dataOnly="0" outline="0" fieldPosition="0"/>
    </format>
    <format dxfId="43">
      <pivotArea outline="0" collapsedLevelsAreSubtotals="1" fieldPosition="0"/>
    </format>
    <format dxfId="42">
      <pivotArea collapsedLevelsAreSubtotals="1" fieldPosition="0">
        <references count="1">
          <reference field="15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СводнаяТаблица19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07:L241" firstHeaderRow="1" firstDataRow="2" firstDataCol="1" rowPageCount="1" colPageCount="1"/>
  <pivotFields count="20">
    <pivotField dataField="1" showAll="0"/>
    <pivotField axis="axisCol" showAll="0">
      <items count="15">
        <item x="0"/>
        <item x="1"/>
        <item x="2"/>
        <item x="3"/>
        <item m="1" x="11"/>
        <item x="4"/>
        <item m="1" x="12"/>
        <item x="7"/>
        <item x="5"/>
        <item x="6"/>
        <item x="9"/>
        <item m="1" x="13"/>
        <item x="10"/>
        <item x="8"/>
        <item t="default"/>
      </items>
    </pivotField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axis="axisRow" showAll="0">
      <items count="33">
        <item x="20"/>
        <item x="12"/>
        <item x="19"/>
        <item x="26"/>
        <item x="23"/>
        <item m="1" x="29"/>
        <item x="16"/>
        <item x="18"/>
        <item x="9"/>
        <item x="11"/>
        <item x="2"/>
        <item x="5"/>
        <item x="3"/>
        <item x="15"/>
        <item x="13"/>
        <item x="1"/>
        <item x="8"/>
        <item x="27"/>
        <item m="1" x="31"/>
        <item x="0"/>
        <item x="4"/>
        <item x="28"/>
        <item x="7"/>
        <item x="10"/>
        <item m="1" x="30"/>
        <item x="6"/>
        <item x="14"/>
        <item x="21"/>
        <item x="22"/>
        <item x="17"/>
        <item x="24"/>
        <item x="25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2"/>
        <item x="0"/>
        <item x="4"/>
        <item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33">
    <i>
      <x/>
    </i>
    <i r="1">
      <x/>
    </i>
    <i r="2">
      <x v="1"/>
    </i>
    <i r="2">
      <x v="10"/>
    </i>
    <i r="2">
      <x v="30"/>
    </i>
    <i>
      <x v="1"/>
    </i>
    <i r="1">
      <x/>
    </i>
    <i r="2">
      <x v="2"/>
    </i>
    <i r="2">
      <x v="7"/>
    </i>
    <i r="2">
      <x v="29"/>
    </i>
    <i>
      <x v="2"/>
    </i>
    <i r="1">
      <x/>
    </i>
    <i r="2">
      <x v="8"/>
    </i>
    <i r="2">
      <x v="9"/>
    </i>
    <i r="2">
      <x v="11"/>
    </i>
    <i r="2">
      <x v="12"/>
    </i>
    <i r="2">
      <x v="13"/>
    </i>
    <i r="2">
      <x v="17"/>
    </i>
    <i r="2">
      <x v="20"/>
    </i>
    <i r="2">
      <x v="23"/>
    </i>
    <i r="2">
      <x v="25"/>
    </i>
    <i r="2">
      <x v="27"/>
    </i>
    <i r="1">
      <x v="1"/>
    </i>
    <i r="2">
      <x v="15"/>
    </i>
    <i r="2">
      <x v="16"/>
    </i>
    <i r="2">
      <x v="19"/>
    </i>
    <i r="2">
      <x v="22"/>
    </i>
    <i r="2">
      <x v="28"/>
    </i>
    <i r="2">
      <x v="31"/>
    </i>
    <i>
      <x v="5"/>
    </i>
    <i r="1">
      <x v="4"/>
    </i>
    <i r="2">
      <x v="26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3"/>
    </i>
    <i t="grand">
      <x/>
    </i>
  </colItems>
  <pageFields count="1">
    <pageField fld="16" hier="-1"/>
  </pageFields>
  <dataFields count="1">
    <dataField name="Сумма по полю Sales Units" fld="0" showDataAs="percentOfCol" baseField="4" baseItem="0" numFmtId="9"/>
  </dataFields>
  <formats count="5">
    <format dxfId="49">
      <pivotArea type="all" dataOnly="0" outline="0" fieldPosition="0"/>
    </format>
    <format dxfId="48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47">
      <pivotArea outline="0" collapsedLevelsAreSubtotals="1" fieldPosition="0"/>
    </format>
    <format dxfId="46">
      <pivotArea collapsedLevelsAreSubtotals="1" fieldPosition="0">
        <references count="3">
          <reference field="5" count="1" selected="0">
            <x v="0"/>
          </reference>
          <reference field="6" count="1">
            <x v="25"/>
          </reference>
          <reference field="11" count="1" selected="0">
            <x v="2"/>
          </reference>
        </references>
      </pivotArea>
    </format>
    <format dxfId="45">
      <pivotArea collapsedLevelsAreSubtotals="1" fieldPosition="0">
        <references count="4">
          <reference field="1" count="1" selected="0">
            <x v="8"/>
          </reference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СводнаяТаблица21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95:H307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axis="axisCol" showAll="0">
      <items count="11">
        <item x="7"/>
        <item x="4"/>
        <item x="6"/>
        <item x="3"/>
        <item x="2"/>
        <item x="0"/>
        <item x="5"/>
        <item x="1"/>
        <item h="1" x="8"/>
        <item h="1"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8"/>
  </colFields>
  <colItems count="7">
    <i>
      <x/>
    </i>
    <i>
      <x v="1"/>
    </i>
    <i>
      <x v="3"/>
    </i>
    <i>
      <x v="4"/>
    </i>
    <i>
      <x v="5"/>
    </i>
    <i>
      <x v="6"/>
    </i>
    <i>
      <x v="7"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3">
    <format dxfId="52">
      <pivotArea type="all" dataOnly="0" outline="0" fieldPosition="0"/>
    </format>
    <format dxfId="51">
      <pivotArea outline="0" collapsedLevelsAreSubtotals="1" fieldPosition="0"/>
    </format>
    <format dxfId="50">
      <pivotArea collapsedLevelsAreSubtotals="1" fieldPosition="0">
        <references count="2">
          <reference field="1" count="1">
            <x v="13"/>
          </reference>
          <reference field="8" count="1" selected="0">
            <x v="3"/>
          </reference>
        </references>
      </pivotArea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СводнаяТаблица5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F45:I57" firstHeaderRow="1" firstDataRow="2" firstDataCol="1" rowPageCount="1" colPageCount="1"/>
  <pivotFields count="5">
    <pivotField axis="axisPage" multipleItemSelectionAllowed="1" showAll="0">
      <items count="34">
        <item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 v="1"/>
    </i>
    <i>
      <x/>
    </i>
    <i>
      <x v="2"/>
    </i>
    <i>
      <x v="3"/>
    </i>
    <i>
      <x v="11"/>
    </i>
    <i>
      <x v="7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showDataAs="percentOfCol" baseField="2" baseItem="6" numFmtId="10"/>
  </dataFields>
  <formats count="7">
    <format dxfId="59">
      <pivotArea collapsedLevelsAreSubtotals="1" fieldPosition="0">
        <references count="1">
          <reference field="2" count="1">
            <x v="6"/>
          </reference>
        </references>
      </pivotArea>
    </format>
    <format dxfId="58">
      <pivotArea dataOnly="0" labelOnly="1" fieldPosition="0">
        <references count="1">
          <reference field="2" count="1">
            <x v="6"/>
          </reference>
        </references>
      </pivotArea>
    </format>
    <format dxfId="57">
      <pivotArea type="all" dataOnly="0" outline="0" fieldPosition="0"/>
    </format>
    <format dxfId="56">
      <pivotArea collapsedLevelsAreSubtotals="1" fieldPosition="0">
        <references count="1">
          <reference field="2" count="8">
            <x v="0"/>
            <x v="1"/>
            <x v="2"/>
            <x v="3"/>
            <x v="5"/>
            <x v="6"/>
            <x v="7"/>
            <x v="11"/>
          </reference>
        </references>
      </pivotArea>
    </format>
    <format dxfId="55">
      <pivotArea grandRow="1" outline="0" collapsedLevelsAreSubtotals="1" fieldPosition="0"/>
    </format>
    <format dxfId="54">
      <pivotArea collapsedLevelsAreSubtotals="1" fieldPosition="0">
        <references count="1">
          <reference field="2" count="1">
            <x v="17"/>
          </reference>
        </references>
      </pivotArea>
    </format>
    <format dxfId="53">
      <pivotArea collapsedLevelsAreSubtotals="1" fieldPosition="0">
        <references count="1">
          <reference field="2" count="1">
            <x v="18"/>
          </reference>
        </references>
      </pivotArea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СводнаяТаблица17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142:D154" firstHeaderRow="1" firstDataRow="2" firstDataCol="1" rowPageCount="1" colPageCount="1"/>
  <pivotFields count="20">
    <pivotField dataField="1" showAll="0"/>
    <pivotField axis="axisRow" showAll="0">
      <items count="15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  <item t="default"/>
      </items>
    </pivotField>
    <pivotField showAll="0"/>
    <pivotField showAll="0" defaultSubtotal="0"/>
    <pivotField showAll="0" defaultSubtotal="0"/>
    <pivotField axis="axisCol" showAll="0">
      <items count="6">
        <item x="1"/>
        <item x="0"/>
        <item h="1" x="3"/>
        <item h="1"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>
      <x v="13"/>
    </i>
    <i t="grand">
      <x/>
    </i>
  </rowItems>
  <colFields count="1">
    <field x="5"/>
  </colFields>
  <colItems count="3">
    <i>
      <x/>
    </i>
    <i>
      <x v="1"/>
    </i>
    <i>
      <x v="4"/>
    </i>
  </colItems>
  <pageFields count="1">
    <pageField fld="16" hier="-1"/>
  </pageFields>
  <dataFields count="1">
    <dataField name="Сумма по полю Sales Units" fld="0" showDataAs="percentOfRow" baseField="4" baseItem="0" numFmtId="10"/>
  </dataFields>
  <formats count="3">
    <format dxfId="62">
      <pivotArea type="all" dataOnly="0" outline="0" fieldPosition="0"/>
    </format>
    <format dxfId="61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60">
      <pivotArea outline="0" collapsedLevelsAreSubtotals="1" fieldPosition="0">
        <references count="1">
          <reference field="5" count="1" selected="0">
            <x v="4"/>
          </reference>
        </references>
      </pivotArea>
    </format>
  </formats>
  <chartFormats count="4"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СводнаяТаблица6" cacheId="216" applyNumberFormats="0" applyBorderFormats="0" applyFontFormats="0" applyPatternFormats="0" applyAlignmentFormats="0" applyWidthHeightFormats="1" dataCaption="Значения" updatedVersion="4" minRefreshableVersion="3" rowGrandTotals="0" itemPrintTitles="1" createdVersion="4" indent="0" outline="1" outlineData="1" multipleFieldFilters="0" chartFormat="2">
  <location ref="A431:D442" firstHeaderRow="1" firstDataRow="2" firstDataCol="1" rowPageCount="1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</pivotField>
    <pivotField showAll="0"/>
    <pivotField showAll="0" defaultSubtotal="0"/>
    <pivotField axis="axisCol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2"/>
    </i>
    <i>
      <x v="13"/>
    </i>
  </rowItems>
  <colFields count="1">
    <field x="4"/>
  </colFields>
  <colItems count="3">
    <i>
      <x/>
    </i>
    <i>
      <x v="1"/>
    </i>
    <i t="grand">
      <x/>
    </i>
  </colItems>
  <pageFields count="1">
    <pageField fld="16" hier="-1"/>
  </pageFields>
  <dataFields count="1">
    <dataField name="Сумма по полю Sales Units" fld="0" showDataAs="percentOfRow" baseField="16" baseItem="5" numFmtId="9"/>
  </dataFields>
  <formats count="5">
    <format dxfId="67">
      <pivotArea type="all" dataOnly="0" outline="0" fieldPosition="0"/>
    </format>
    <format dxfId="66">
      <pivotArea outline="0" collapsedLevelsAreSubtotals="1" fieldPosition="0"/>
    </format>
    <format dxfId="65">
      <pivotArea collapsedLevelsAreSubtotals="1" fieldPosition="0">
        <references count="2">
          <reference field="1" count="1">
            <x v="2"/>
          </reference>
          <reference field="4" count="1" selected="0">
            <x v="0"/>
          </reference>
        </references>
      </pivotArea>
    </format>
    <format dxfId="64">
      <pivotArea collapsedLevelsAreSubtotals="1" fieldPosition="0">
        <references count="2">
          <reference field="1" count="1">
            <x v="0"/>
          </reference>
          <reference field="4" count="1" selected="0">
            <x v="0"/>
          </reference>
        </references>
      </pivotArea>
    </format>
    <format dxfId="63">
      <pivotArea outline="0" collapsedLevelsAreSubtotals="1" fieldPosition="0">
        <references count="1">
          <reference field="4" count="1" selected="0">
            <x v="0"/>
          </reference>
        </references>
      </pivotArea>
    </format>
  </format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СводнаяТаблица29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363:C374" firstHeaderRow="0" firstDataRow="1" firstDataCol="1" rowPageCount="1" colPageCount="1"/>
  <pivotFields count="20">
    <pivotField dataField="1" showAll="0"/>
    <pivotField axis="axisRow" showAll="0" sortType="descending" defaultSubtotal="0">
      <items count="14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h="1" x="3"/>
        <item x="4"/>
      </items>
    </pivotField>
    <pivotField showAll="0"/>
    <pivotField dataField="1"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6" hier="-1"/>
  </pageFields>
  <dataFields count="2">
    <dataField name="Сумма по полю Money, RUR" fld="18" baseField="16" baseItem="1"/>
    <dataField name="Сумма по полю Sales Units" fld="0" baseField="16" baseItem="3"/>
  </dataFields>
  <formats count="5">
    <format dxfId="72">
      <pivotArea type="all" dataOnly="0" outline="0" fieldPosition="0"/>
    </format>
    <format dxfId="71">
      <pivotArea outline="0" collapsedLevelsAreSubtotals="1" fieldPosition="0"/>
    </format>
    <format dxfId="70">
      <pivotArea collapsedLevelsAreSubtotals="1" fieldPosition="0">
        <references count="1">
          <reference field="16" count="0"/>
        </references>
      </pivotArea>
    </format>
    <format dxfId="69">
      <pivotArea field="16" grandRow="1" outline="0" collapsedLevelsAreSubtotals="1" axis="axisPage" fieldPosition="0">
        <references count="1">
          <reference field="4294967294" count="1" selected="0">
            <x v="1"/>
          </reference>
        </references>
      </pivotArea>
    </format>
    <format dxfId="68">
      <pivotArea field="16" grandRow="1" outline="0" collapsedLevelsAreSubtotals="1" axis="axisPage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СводнаяТаблица15" cacheId="215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 chartFormat="1">
  <location ref="A5:D21" firstHeaderRow="1" firstDataRow="2" firstDataCol="1"/>
  <pivotFields count="5">
    <pivotField axis="axisRow" showAll="0">
      <items count="34">
        <item h="1" m="1" x="25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20"/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dataField="1" showAll="0"/>
    <pivotField axis="axisCol" showAll="0">
      <items count="5">
        <item x="0"/>
        <item x="2"/>
        <item m="1" x="3"/>
        <item x="1"/>
        <item t="default"/>
      </items>
    </pivotField>
  </pivotFields>
  <rowFields count="1">
    <field x="0"/>
  </rowFields>
  <rowItems count="15"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4"/>
  </colFields>
  <colItems count="3">
    <i>
      <x/>
    </i>
    <i>
      <x v="3"/>
    </i>
    <i t="grand">
      <x/>
    </i>
  </colItems>
  <dataFields count="1">
    <dataField name="Сумма по полю units" fld="3" baseField="4" baseItem="0"/>
  </dataFields>
  <formats count="1">
    <format dxfId="73">
      <pivotArea type="all" dataOnly="0" outline="0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СводнаяТаблица4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2">
  <location ref="A45:D57" firstHeaderRow="1" firstDataRow="2" firstDataCol="1" rowPageCount="1" colPageCount="1"/>
  <pivotFields count="5">
    <pivotField axis="axisPage" multipleItemSelectionAllowed="1" showAll="0">
      <items count="34">
        <item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Col" showAll="0" defaultSubtotal="0">
      <items count="4">
        <item x="0"/>
        <item x="1"/>
        <item x="2"/>
        <item m="1" x="3"/>
      </items>
    </pivotField>
  </pivotFields>
  <rowFields count="1">
    <field x="2"/>
  </rowFields>
  <rowItems count="11">
    <i>
      <x v="5"/>
    </i>
    <i>
      <x v="6"/>
    </i>
    <i>
      <x v="1"/>
    </i>
    <i>
      <x/>
    </i>
    <i>
      <x v="2"/>
    </i>
    <i>
      <x v="3"/>
    </i>
    <i>
      <x v="11"/>
    </i>
    <i>
      <x v="7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0" hier="-1"/>
  </pageFields>
  <dataFields count="1">
    <dataField name="Сумма по полю units" fld="3" baseField="0" baseItem="0"/>
  </dataFields>
  <formats count="3">
    <format dxfId="76">
      <pivotArea collapsedLevelsAreSubtotals="1" fieldPosition="0">
        <references count="1">
          <reference field="2" count="1">
            <x v="6"/>
          </reference>
        </references>
      </pivotArea>
    </format>
    <format dxfId="75">
      <pivotArea dataOnly="0" labelOnly="1" fieldPosition="0">
        <references count="1">
          <reference field="2" count="1">
            <x v="6"/>
          </reference>
        </references>
      </pivotArea>
    </format>
    <format dxfId="74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СводнаяТаблица16" cacheId="215" applyNumberFormats="0" applyBorderFormats="0" applyFontFormats="0" applyPatternFormats="0" applyAlignmentFormats="0" applyWidthHeightFormats="1" dataCaption="Значения" updatedVersion="4" minRefreshableVersion="3" showCalcMbrs="0" colGrandTotals="0" itemPrintTitles="1" createdVersion="3" indent="0" outline="1" outlineData="1" multipleFieldFilters="0" chartFormat="5">
  <location ref="A95:F107" firstHeaderRow="1" firstDataRow="2" firstDataCol="1"/>
  <pivotFields count="5">
    <pivotField axis="axisCol" showAll="0">
      <items count="34">
        <item h="1"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t="default"/>
      </items>
    </pivotField>
    <pivotField showAll="0"/>
    <pivotField axis="axisRow" showAll="0" sortType="descending">
      <items count="20">
        <item sd="0" x="0"/>
        <item sd="0" x="5"/>
        <item sd="0" x="1"/>
        <item sd="0" x="4"/>
        <item m="1" x="17"/>
        <item sd="0" x="3"/>
        <item sd="0" x="2"/>
        <item sd="0" x="6"/>
        <item x="10"/>
        <item m="1" x="11"/>
        <item m="1" x="13"/>
        <item sd="0"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 defaultSubtotal="0"/>
  </pivotFields>
  <rowFields count="1">
    <field x="2"/>
  </rowFields>
  <rowItems count="11">
    <i>
      <x v="5"/>
    </i>
    <i>
      <x v="6"/>
    </i>
    <i>
      <x/>
    </i>
    <i>
      <x v="2"/>
    </i>
    <i>
      <x v="1"/>
    </i>
    <i>
      <x v="11"/>
    </i>
    <i>
      <x v="3"/>
    </i>
    <i>
      <x v="7"/>
    </i>
    <i>
      <x v="17"/>
    </i>
    <i>
      <x v="18"/>
    </i>
    <i t="grand">
      <x/>
    </i>
  </rowItems>
  <colFields count="1">
    <field x="0"/>
  </colFields>
  <colItems count="5">
    <i>
      <x v="28"/>
    </i>
    <i>
      <x v="29"/>
    </i>
    <i>
      <x v="30"/>
    </i>
    <i>
      <x v="31"/>
    </i>
    <i>
      <x v="32"/>
    </i>
  </colItems>
  <dataFields count="1">
    <dataField name="Сумма по полю units" fld="3" baseField="2" baseItem="0"/>
  </dataFields>
  <formats count="13">
    <format dxfId="89">
      <pivotArea collapsedLevelsAreSubtotals="1" fieldPosition="0">
        <references count="1">
          <reference field="2" count="1">
            <x v="6"/>
          </reference>
        </references>
      </pivotArea>
    </format>
    <format dxfId="88">
      <pivotArea dataOnly="0" labelOnly="1" fieldPosition="0">
        <references count="1">
          <reference field="2" count="1">
            <x v="6"/>
          </reference>
        </references>
      </pivotArea>
    </format>
    <format dxfId="87">
      <pivotArea type="all" dataOnly="0" outline="0" fieldPosition="0"/>
    </format>
    <format dxfId="86">
      <pivotArea dataOnly="0" labelOnly="1" grandRow="1" outline="0" fieldPosition="0"/>
    </format>
    <format dxfId="85">
      <pivotArea dataOnly="0" labelOnly="1" grandRow="1" outline="0" fieldPosition="0"/>
    </format>
    <format dxfId="84">
      <pivotArea dataOnly="0" labelOnly="1" grandRow="1" outline="0" fieldPosition="0"/>
    </format>
    <format dxfId="83">
      <pivotArea dataOnly="0" labelOnly="1" grandRow="1" outline="0" fieldPosition="0"/>
    </format>
    <format dxfId="82">
      <pivotArea dataOnly="0" labelOnly="1" grandRow="1" outline="0" fieldPosition="0"/>
    </format>
    <format dxfId="81">
      <pivotArea dataOnly="0" labelOnly="1" grandRow="1" outline="0" fieldPosition="0"/>
    </format>
    <format dxfId="80">
      <pivotArea grandRow="1" outline="0" collapsedLevelsAreSubtotals="1" fieldPosition="0"/>
    </format>
    <format dxfId="79">
      <pivotArea outline="0" collapsedLevelsAreSubtotals="1" fieldPosition="0"/>
    </format>
    <format dxfId="78">
      <pivotArea collapsedLevelsAreSubtotals="1" fieldPosition="0">
        <references count="1">
          <reference field="2" count="10">
            <x v="0"/>
            <x v="1"/>
            <x v="2"/>
            <x v="3"/>
            <x v="5"/>
            <x v="6"/>
            <x v="7"/>
            <x v="11"/>
            <x v="17"/>
            <x v="18"/>
          </reference>
        </references>
      </pivotArea>
    </format>
    <format dxfId="77">
      <pivotArea outline="0" fieldPosition="0">
        <references count="1">
          <reference field="4294967294" count="1">
            <x v="0"/>
          </reference>
        </references>
      </pivotArea>
    </format>
  </formats>
  <chartFormats count="4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СводнаяТаблица18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>
  <location ref="A162:F202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axis="axisRow" showAll="0">
      <items count="33">
        <item x="19"/>
        <item x="26"/>
        <item x="23"/>
        <item m="1" x="29"/>
        <item x="16"/>
        <item x="18"/>
        <item x="27"/>
        <item x="3"/>
        <item x="15"/>
        <item x="4"/>
        <item x="9"/>
        <item x="11"/>
        <item x="12"/>
        <item x="2"/>
        <item x="10"/>
        <item x="5"/>
        <item x="13"/>
        <item x="0"/>
        <item x="8"/>
        <item x="1"/>
        <item m="1" x="31"/>
        <item x="28"/>
        <item x="7"/>
        <item m="1" x="30"/>
        <item x="6"/>
        <item x="20"/>
        <item x="14"/>
        <item x="21"/>
        <item x="22"/>
        <item x="17"/>
        <item x="24"/>
        <item x="25"/>
        <item t="default"/>
      </items>
    </pivotField>
    <pivotField showAll="0"/>
    <pivotField showAll="0"/>
    <pivotField showAll="0"/>
    <pivotField showAll="0"/>
    <pivotField axis="axisRow" showAll="0">
      <items count="7">
        <item x="1"/>
        <item x="2"/>
        <item x="0"/>
        <item h="1" x="4"/>
        <item h="1" m="1" x="5"/>
        <item x="3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3">
    <field x="11"/>
    <field x="5"/>
    <field x="6"/>
  </rowFields>
  <rowItems count="39">
    <i>
      <x/>
    </i>
    <i r="1">
      <x/>
    </i>
    <i r="2">
      <x v="1"/>
    </i>
    <i r="2">
      <x v="12"/>
    </i>
    <i r="2">
      <x v="13"/>
    </i>
    <i r="2">
      <x v="30"/>
    </i>
    <i r="1">
      <x v="1"/>
    </i>
    <i r="2">
      <x v="4"/>
    </i>
    <i>
      <x v="1"/>
    </i>
    <i r="1">
      <x/>
    </i>
    <i r="2">
      <x/>
    </i>
    <i r="2">
      <x v="5"/>
    </i>
    <i r="2">
      <x v="16"/>
    </i>
    <i r="2">
      <x v="25"/>
    </i>
    <i r="2">
      <x v="29"/>
    </i>
    <i>
      <x v="2"/>
    </i>
    <i r="1">
      <x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4"/>
    </i>
    <i r="2">
      <x v="15"/>
    </i>
    <i r="2">
      <x v="24"/>
    </i>
    <i r="2">
      <x v="27"/>
    </i>
    <i r="1">
      <x v="1"/>
    </i>
    <i r="2">
      <x v="2"/>
    </i>
    <i r="2">
      <x v="17"/>
    </i>
    <i r="2">
      <x v="18"/>
    </i>
    <i r="2">
      <x v="19"/>
    </i>
    <i r="2">
      <x v="22"/>
    </i>
    <i r="2">
      <x v="28"/>
    </i>
    <i r="2">
      <x v="31"/>
    </i>
    <i>
      <x v="5"/>
    </i>
    <i r="1">
      <x v="4"/>
    </i>
    <i r="2">
      <x v="26"/>
    </i>
    <i t="grand">
      <x/>
    </i>
  </rowItems>
  <colFields count="1">
    <field x="16"/>
  </colFields>
  <colItems count="5">
    <i>
      <x v="4"/>
    </i>
    <i>
      <x v="5"/>
    </i>
    <i>
      <x v="6"/>
    </i>
    <i>
      <x v="7"/>
    </i>
    <i>
      <x v="8"/>
    </i>
  </colItems>
  <dataFields count="1">
    <dataField name="Сумма по полю Sales Units" fld="0" showDataAs="percentOfCol" baseField="6" baseItem="1" numFmtId="10"/>
  </dataFields>
  <formats count="41">
    <format dxfId="130">
      <pivotArea type="all" dataOnly="0" outline="0" fieldPosition="0"/>
    </format>
    <format dxfId="129">
      <pivotArea outline="0" collapsedLevelsAreSubtotals="1" fieldPosition="0"/>
    </format>
    <format dxfId="128">
      <pivotArea outline="0" fieldPosition="0">
        <references count="1">
          <reference field="4294967294" count="1">
            <x v="0"/>
          </reference>
        </references>
      </pivotArea>
    </format>
    <format dxfId="127">
      <pivotArea grandRow="1" outline="0" collapsedLevelsAreSubtotals="1" fieldPosition="0"/>
    </format>
    <format dxfId="126">
      <pivotArea collapsedLevelsAreSubtotals="1" fieldPosition="0">
        <references count="1">
          <reference field="11" count="1">
            <x v="0"/>
          </reference>
        </references>
      </pivotArea>
    </format>
    <format dxfId="125">
      <pivotArea collapsedLevelsAreSubtotals="1" fieldPosition="0">
        <references count="2">
          <reference field="5" count="1">
            <x v="0"/>
          </reference>
          <reference field="11" count="1" selected="0">
            <x v="0"/>
          </reference>
        </references>
      </pivotArea>
    </format>
    <format dxfId="124">
      <pivotArea collapsedLevelsAreSubtotals="1" fieldPosition="0">
        <references count="3">
          <reference field="5" count="1" selected="0">
            <x v="0"/>
          </reference>
          <reference field="6" count="3">
            <x v="1"/>
            <x v="12"/>
            <x v="13"/>
          </reference>
          <reference field="11" count="1" selected="0">
            <x v="0"/>
          </reference>
        </references>
      </pivotArea>
    </format>
    <format dxfId="123">
      <pivotArea collapsedLevelsAreSubtotals="1" fieldPosition="0">
        <references count="2">
          <reference field="5" count="1">
            <x v="1"/>
          </reference>
          <reference field="11" count="1" selected="0">
            <x v="0"/>
          </reference>
        </references>
      </pivotArea>
    </format>
    <format dxfId="122">
      <pivotArea collapsedLevelsAreSubtotals="1" fieldPosition="0">
        <references count="3">
          <reference field="5" count="1" selected="0">
            <x v="1"/>
          </reference>
          <reference field="6" count="1">
            <x v="4"/>
          </reference>
          <reference field="11" count="1" selected="0">
            <x v="0"/>
          </reference>
        </references>
      </pivotArea>
    </format>
    <format dxfId="121">
      <pivotArea collapsedLevelsAreSubtotals="1" fieldPosition="0">
        <references count="1">
          <reference field="11" count="1">
            <x v="1"/>
          </reference>
        </references>
      </pivotArea>
    </format>
    <format dxfId="120">
      <pivotArea collapsedLevelsAreSubtotals="1" fieldPosition="0">
        <references count="2">
          <reference field="5" count="1">
            <x v="0"/>
          </reference>
          <reference field="11" count="1" selected="0">
            <x v="1"/>
          </reference>
        </references>
      </pivotArea>
    </format>
    <format dxfId="119">
      <pivotArea collapsedLevelsAreSubtotals="1" fieldPosition="0">
        <references count="3">
          <reference field="5" count="1" selected="0">
            <x v="0"/>
          </reference>
          <reference field="6" count="4">
            <x v="0"/>
            <x v="5"/>
            <x v="16"/>
            <x v="25"/>
          </reference>
          <reference field="11" count="1" selected="0">
            <x v="1"/>
          </reference>
        </references>
      </pivotArea>
    </format>
    <format dxfId="118">
      <pivotArea collapsedLevelsAreSubtotals="1" fieldPosition="0">
        <references count="1">
          <reference field="11" count="1">
            <x v="2"/>
          </reference>
        </references>
      </pivotArea>
    </format>
    <format dxfId="117">
      <pivotArea collapsedLevelsAreSubtotals="1" fieldPosition="0">
        <references count="2">
          <reference field="5" count="1">
            <x v="0"/>
          </reference>
          <reference field="11" count="1" selected="0">
            <x v="2"/>
          </reference>
        </references>
      </pivotArea>
    </format>
    <format dxfId="116">
      <pivotArea collapsedLevelsAreSubtotals="1" fieldPosition="0">
        <references count="3">
          <reference field="5" count="1" selected="0">
            <x v="0"/>
          </reference>
          <reference field="6" count="10">
            <x v="3"/>
            <x v="6"/>
            <x v="7"/>
            <x v="8"/>
            <x v="9"/>
            <x v="10"/>
            <x v="11"/>
            <x v="14"/>
            <x v="15"/>
            <x v="24"/>
          </reference>
          <reference field="11" count="1" selected="0">
            <x v="2"/>
          </reference>
        </references>
      </pivotArea>
    </format>
    <format dxfId="115">
      <pivotArea collapsedLevelsAreSubtotals="1" fieldPosition="0">
        <references count="2">
          <reference field="5" count="1">
            <x v="1"/>
          </reference>
          <reference field="11" count="1" selected="0">
            <x v="2"/>
          </reference>
        </references>
      </pivotArea>
    </format>
    <format dxfId="114">
      <pivotArea collapsedLevelsAreSubtotals="1" fieldPosition="0">
        <references count="3">
          <reference field="5" count="1" selected="0">
            <x v="1"/>
          </reference>
          <reference field="6" count="5">
            <x v="2"/>
            <x v="17"/>
            <x v="18"/>
            <x v="19"/>
            <x v="22"/>
          </reference>
          <reference field="11" count="1" selected="0">
            <x v="2"/>
          </reference>
        </references>
      </pivotArea>
    </format>
    <format dxfId="113">
      <pivotArea collapsedLevelsAreSubtotals="1" fieldPosition="0">
        <references count="1">
          <reference field="11" count="1">
            <x v="5"/>
          </reference>
        </references>
      </pivotArea>
    </format>
    <format dxfId="112">
      <pivotArea collapsedLevelsAreSubtotals="1" fieldPosition="0">
        <references count="2">
          <reference field="5" count="1">
            <x v="4"/>
          </reference>
          <reference field="11" count="1" selected="0">
            <x v="5"/>
          </reference>
        </references>
      </pivotArea>
    </format>
    <format dxfId="111">
      <pivotArea collapsedLevelsAreSubtotals="1" fieldPosition="0">
        <references count="3">
          <reference field="5" count="1" selected="0">
            <x v="4"/>
          </reference>
          <reference field="6" count="1">
            <x v="26"/>
          </reference>
          <reference field="11" count="1" selected="0">
            <x v="5"/>
          </reference>
        </references>
      </pivotArea>
    </format>
    <format dxfId="110">
      <pivotArea collapsedLevelsAreSubtotals="1" fieldPosition="0">
        <references count="3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</references>
      </pivotArea>
    </format>
    <format dxfId="109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8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7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106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4"/>
          </reference>
        </references>
      </pivotArea>
    </format>
    <format dxfId="105">
      <pivotArea collapsedLevelsAreSubtotals="1" fieldPosition="0">
        <references count="3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</references>
      </pivotArea>
    </format>
    <format dxfId="104">
      <pivotArea collapsedLevelsAreSubtotals="1" fieldPosition="0">
        <references count="3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</references>
      </pivotArea>
    </format>
    <format dxfId="103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2" selected="0">
            <x v="4"/>
            <x v="5"/>
          </reference>
        </references>
      </pivotArea>
    </format>
    <format dxfId="102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101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6"/>
          </reference>
        </references>
      </pivotArea>
    </format>
    <format dxfId="100">
      <pivotArea collapsedLevelsAreSubtotals="1" fieldPosition="0">
        <references count="4">
          <reference field="5" count="1" selected="0">
            <x v="0"/>
          </reference>
          <reference field="6" count="1">
            <x v="29"/>
          </reference>
          <reference field="11" count="1" selected="0">
            <x v="1"/>
          </reference>
          <reference field="16" count="1" selected="0">
            <x v="6"/>
          </reference>
        </references>
      </pivotArea>
    </format>
    <format dxfId="99">
      <pivotArea collapsedLevelsAreSubtotals="1" fieldPosition="0">
        <references count="4">
          <reference field="5" count="1" selected="0">
            <x v="0"/>
          </reference>
          <reference field="6" count="1">
            <x v="13"/>
          </reference>
          <reference field="11" count="1" selected="0">
            <x v="2"/>
          </reference>
          <reference field="16" count="1" selected="0">
            <x v="5"/>
          </reference>
        </references>
      </pivotArea>
    </format>
    <format dxfId="98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2" selected="0">
            <x v="4"/>
            <x v="5"/>
          </reference>
        </references>
      </pivotArea>
    </format>
    <format dxfId="97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6"/>
          </reference>
        </references>
      </pivotArea>
    </format>
    <format dxfId="96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7"/>
          </reference>
        </references>
      </pivotArea>
    </format>
    <format dxfId="95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94">
      <pivotArea collapsedLevelsAreSubtotals="1" fieldPosition="0">
        <references count="4">
          <reference field="5" count="1" selected="0">
            <x v="0"/>
          </reference>
          <reference field="6" count="1">
            <x v="30"/>
          </reference>
          <reference field="11" count="1" selected="0">
            <x v="0"/>
          </reference>
          <reference field="16" count="1" selected="0">
            <x v="8"/>
          </reference>
        </references>
      </pivotArea>
    </format>
    <format dxfId="93">
      <pivotArea collapsedLevelsAreSubtotals="1" fieldPosition="0">
        <references count="4">
          <reference field="5" count="1" selected="0">
            <x v="1"/>
          </reference>
          <reference field="6" count="1">
            <x v="28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92">
      <pivotArea collapsedLevelsAreSubtotals="1" fieldPosition="0">
        <references count="4">
          <reference field="5" count="1" selected="0">
            <x v="1"/>
          </reference>
          <reference field="6" count="1">
            <x v="31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  <format dxfId="91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7"/>
          </reference>
        </references>
      </pivotArea>
    </format>
    <format dxfId="90">
      <pivotArea collapsedLevelsAreSubtotals="1" fieldPosition="0">
        <references count="4">
          <reference field="5" count="1" selected="0">
            <x v="0"/>
          </reference>
          <reference field="6" count="1">
            <x v="27"/>
          </reference>
          <reference field="11" count="1" selected="0">
            <x v="2"/>
          </reference>
          <reference field="16" count="1" selected="0">
            <x v="8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СводнаяТаблица9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49:G253" firstHeaderRow="1" firstDataRow="2" firstDataCol="1"/>
  <pivotFields count="20">
    <pivotField dataField="1" showAll="0"/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0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7" baseItem="0" numFmtId="9"/>
  </dataFields>
  <formats count="2">
    <format dxfId="132">
      <pivotArea type="all" dataOnly="0" outline="0" fieldPosition="0"/>
    </format>
    <format dxfId="1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СводнаяТаблица2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421:G425" firstHeaderRow="1" firstDataRow="2" firstDataCol="1"/>
  <pivotFields count="20">
    <pivotField dataField="1" showAll="0"/>
    <pivotField showAll="0" defaultSubtotal="0"/>
    <pivotField showAll="0"/>
    <pivotField showAll="0" defaultSubtotal="0"/>
    <pivotField axis="axisRow" showAll="0" defaultSubtotal="0">
      <items count="4">
        <item x="1"/>
        <item x="0"/>
        <item x="2"/>
        <item m="1" x="3"/>
      </items>
    </pivotField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4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34">
      <pivotArea type="all" dataOnly="0" outline="0" fieldPosition="0"/>
    </format>
    <format dxfId="13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СводнаяТаблица14" cacheId="215" applyNumberFormats="0" applyBorderFormats="0" applyFontFormats="0" applyPatternFormats="0" applyAlignmentFormats="0" applyWidthHeightFormats="1" dataCaption="Значения" updatedVersion="4" minRefreshableVersion="3" showCalcMbrs="0" itemPrintTitles="1" createdVersion="3" indent="0" outline="1" outlineData="1" multipleFieldFilters="0" chartFormat="3">
  <location ref="A61:G92" firstHeaderRow="1" firstDataRow="2" firstDataCol="1"/>
  <pivotFields count="5">
    <pivotField axis="axisCol" showAll="0">
      <items count="34">
        <item h="1" m="1" x="25"/>
        <item h="1" x="20"/>
        <item h="1" m="1" x="22"/>
        <item h="1" m="1" x="26"/>
        <item h="1" m="1" x="31"/>
        <item h="1" m="1" x="21"/>
        <item h="1" m="1" x="23"/>
        <item h="1" m="1" x="24"/>
        <item h="1" m="1" x="27"/>
        <item h="1" m="1" x="28"/>
        <item h="1" m="1" x="29"/>
        <item h="1" m="1" x="30"/>
        <item h="1" m="1" x="3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x="15"/>
        <item x="16"/>
        <item x="17"/>
        <item x="18"/>
        <item x="19"/>
        <item t="default"/>
      </items>
    </pivotField>
    <pivotField showAll="0"/>
    <pivotField axis="axisRow" showAll="0" sortType="descending">
      <items count="20">
        <item x="0"/>
        <item x="5"/>
        <item x="1"/>
        <item x="4"/>
        <item m="1" x="17"/>
        <item x="3"/>
        <item x="2"/>
        <item x="6"/>
        <item x="10"/>
        <item m="1" x="11"/>
        <item m="1" x="13"/>
        <item x="7"/>
        <item m="1" x="15"/>
        <item m="1" x="16"/>
        <item m="1" x="18"/>
        <item m="1" x="14"/>
        <item h="1" m="1" x="12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defaultSubtotal="0">
      <items count="4">
        <item x="1"/>
        <item x="0"/>
        <item x="2"/>
        <item m="1" x="3"/>
      </items>
    </pivotField>
  </pivotFields>
  <rowFields count="2">
    <field x="2"/>
    <field x="4"/>
  </rowFields>
  <rowItems count="30">
    <i>
      <x v="5"/>
    </i>
    <i r="1">
      <x/>
    </i>
    <i r="1">
      <x v="1"/>
    </i>
    <i>
      <x v="6"/>
    </i>
    <i r="1">
      <x/>
    </i>
    <i r="1">
      <x v="1"/>
    </i>
    <i>
      <x/>
    </i>
    <i r="1">
      <x/>
    </i>
    <i r="1">
      <x v="1"/>
    </i>
    <i>
      <x v="2"/>
    </i>
    <i r="1">
      <x/>
    </i>
    <i r="1">
      <x v="1"/>
    </i>
    <i>
      <x v="1"/>
    </i>
    <i r="1">
      <x/>
    </i>
    <i r="1">
      <x v="1"/>
    </i>
    <i>
      <x v="11"/>
    </i>
    <i r="1">
      <x/>
    </i>
    <i r="1">
      <x v="1"/>
    </i>
    <i>
      <x v="3"/>
    </i>
    <i r="1">
      <x v="1"/>
    </i>
    <i>
      <x v="7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 t="grand">
      <x/>
    </i>
  </rowItems>
  <colFields count="1">
    <field x="0"/>
  </colFields>
  <colItems count="6">
    <i>
      <x v="28"/>
    </i>
    <i>
      <x v="29"/>
    </i>
    <i>
      <x v="30"/>
    </i>
    <i>
      <x v="31"/>
    </i>
    <i>
      <x v="32"/>
    </i>
    <i t="grand">
      <x/>
    </i>
  </colItems>
  <dataFields count="1">
    <dataField name="Сумма по полю units" fld="3" baseField="0" baseItem="0"/>
  </dataFields>
  <formats count="3">
    <format dxfId="137">
      <pivotArea collapsedLevelsAreSubtotals="1" fieldPosition="0">
        <references count="1">
          <reference field="2" count="1">
            <x v="6"/>
          </reference>
        </references>
      </pivotArea>
    </format>
    <format dxfId="136">
      <pivotArea dataOnly="0" labelOnly="1" fieldPosition="0">
        <references count="1">
          <reference field="2" count="1">
            <x v="6"/>
          </reference>
        </references>
      </pivotArea>
    </format>
    <format dxfId="135">
      <pivotArea type="all" dataOnly="0" outline="0" fieldPosition="0"/>
    </format>
  </formats>
  <chartFormats count="1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СводнаяТаблица10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280:G290" firstHeaderRow="1" firstDataRow="2" firstDataCol="1"/>
  <pivotFields count="20">
    <pivotField dataField="1" showAll="0"/>
    <pivotField showAll="0" defaultSubtotal="0"/>
    <pivotField showAll="0"/>
    <pivotField showAll="0" defaultSubtotal="0"/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5">
    <format dxfId="142">
      <pivotArea type="all" dataOnly="0" outline="0" fieldPosition="0"/>
    </format>
    <format dxfId="141">
      <pivotArea outline="0" collapsedLevelsAreSubtotals="1" fieldPosition="0"/>
    </format>
    <format dxfId="140">
      <pivotArea collapsedLevelsAreSubtotals="1" fieldPosition="0">
        <references count="2">
          <reference field="8" count="1">
            <x v="2"/>
          </reference>
          <reference field="16" count="0" selected="0"/>
        </references>
      </pivotArea>
    </format>
    <format dxfId="139">
      <pivotArea field="8" grandCol="1" collapsedLevelsAreSubtotals="1" axis="axisRow" fieldPosition="0">
        <references count="1">
          <reference field="8" count="1">
            <x v="2"/>
          </reference>
        </references>
      </pivotArea>
    </format>
    <format dxfId="138">
      <pivotArea collapsedLevelsAreSubtotals="1" fieldPosition="0">
        <references count="1">
          <reference field="8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СводнаяТаблица1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132:G137" firstHeaderRow="1" firstDataRow="2" firstDataCol="1"/>
  <pivotFields count="20">
    <pivotField dataField="1" showAll="0"/>
    <pivotField showAll="0"/>
    <pivotField showAll="0"/>
    <pivotField showAll="0" defaultSubtotal="0"/>
    <pivotField showAll="0" defaultSubtotal="0"/>
    <pivotField axis="axisRow" showAll="0">
      <items count="6">
        <item x="1"/>
        <item x="0"/>
        <item h="1" x="3"/>
        <item h="1"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5"/>
  </rowFields>
  <rowItems count="4">
    <i>
      <x/>
    </i>
    <i>
      <x v="1"/>
    </i>
    <i>
      <x v="4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4" baseItem="0" numFmtId="10"/>
  </dataFields>
  <formats count="4">
    <format dxfId="146">
      <pivotArea type="all" dataOnly="0" outline="0" fieldPosition="0"/>
    </format>
    <format dxfId="145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144">
      <pivotArea grandRow="1" outline="0" collapsedLevelsAreSubtotals="1" fieldPosition="0"/>
    </format>
    <format dxfId="143">
      <pivotArea collapsedLevelsAreSubtotals="1" fieldPosition="0">
        <references count="1">
          <reference field="5" count="1">
            <x v="4"/>
          </reference>
        </references>
      </pivotArea>
    </format>
  </formats>
  <chartFormats count="1"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СводнаяТаблица20" cacheId="216" applyNumberFormats="0" applyBorderFormats="0" applyFontFormats="0" applyPatternFormats="0" applyAlignmentFormats="0" applyWidthHeightFormats="1" dataCaption="Значения" updatedVersion="4" minRefreshableVersion="3" colGrandTotals="0" itemPrintTitles="1" createdVersion="4" indent="0" outline="1" outlineData="1" multipleFieldFilters="0" chartFormat="1">
  <location ref="A258:C270" firstHeaderRow="1" firstDataRow="2" firstDataCol="1" rowPageCount="1" colPageCount="1"/>
  <pivotFields count="20">
    <pivotField dataField="1" showAll="0"/>
    <pivotField axis="axisRow" showAll="0" sortType="descending">
      <items count="15">
        <item x="10"/>
        <item m="1" x="13"/>
        <item x="9"/>
        <item x="6"/>
        <item x="5"/>
        <item m="1" x="12"/>
        <item x="7"/>
        <item x="4"/>
        <item x="8"/>
        <item m="1" x="11"/>
        <item x="3"/>
        <item x="2"/>
        <item x="1"/>
        <item x="0"/>
        <item t="default"/>
      </items>
    </pivotField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axis="axisCol" showAll="0" sortType="ascending">
      <items count="4">
        <item m="1" x="2"/>
        <item x="1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defaultSubtotal="0">
      <items count="9">
        <item h="1" x="5"/>
        <item h="1" x="0"/>
        <item h="1" m="1" x="6"/>
        <item h="1" m="1" x="7"/>
        <item h="1" m="1" x="8"/>
        <item h="1" x="1"/>
        <item h="1" x="2"/>
        <item x="3"/>
        <item h="1" x="4"/>
      </items>
    </pivotField>
    <pivotField showAll="0"/>
    <pivotField showAll="0" defaultSubtotal="0"/>
    <pivotField showAll="0" defaultSubtotal="0"/>
  </pivotFields>
  <rowFields count="1">
    <field x="1"/>
  </rowFields>
  <rowItems count="11">
    <i>
      <x v="2"/>
    </i>
    <i>
      <x v="3"/>
    </i>
    <i>
      <x v="4"/>
    </i>
    <i>
      <x v="6"/>
    </i>
    <i>
      <x v="7"/>
    </i>
    <i>
      <x v="8"/>
    </i>
    <i>
      <x v="10"/>
    </i>
    <i>
      <x v="11"/>
    </i>
    <i>
      <x v="12"/>
    </i>
    <i>
      <x v="13"/>
    </i>
    <i t="grand">
      <x/>
    </i>
  </rowItems>
  <colFields count="1">
    <field x="10"/>
  </colFields>
  <colItems count="2">
    <i>
      <x v="1"/>
    </i>
    <i>
      <x v="2"/>
    </i>
  </colItems>
  <pageFields count="1">
    <pageField fld="16" hier="-1"/>
  </pageFields>
  <dataFields count="1">
    <dataField name="Сумма по полю Sales Units" fld="0" showDataAs="percentOfRow" baseField="7" baseItem="0" numFmtId="9"/>
  </dataFields>
  <formats count="3">
    <format dxfId="149">
      <pivotArea type="all" dataOnly="0" outline="0" fieldPosition="0"/>
    </format>
    <format dxfId="148">
      <pivotArea outline="0" collapsedLevelsAreSubtotals="1" fieldPosition="0"/>
    </format>
    <format dxfId="147">
      <pivotArea collapsedLevelsAreSubtotals="1" fieldPosition="0">
        <references count="2">
          <reference field="1" count="9">
            <x v="2"/>
            <x v="3"/>
            <x v="4"/>
            <x v="6"/>
            <x v="7"/>
            <x v="10"/>
            <x v="11"/>
            <x v="12"/>
            <x v="13"/>
          </reference>
          <reference field="10" count="1" selected="0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СводнаяТаблица22" cacheId="216" applyNumberFormats="0" applyBorderFormats="0" applyFontFormats="0" applyPatternFormats="0" applyAlignmentFormats="0" applyWidthHeightFormats="1" dataCaption="Значения" updatedVersion="4" minRefreshableVersion="3" itemPrintTitles="1" createdVersion="4" indent="0" outline="1" outlineData="1" multipleFieldFilters="0">
  <location ref="A313:G321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16" baseItem="5" numFmtId="9"/>
  </dataFields>
  <formats count="2">
    <format dxfId="151">
      <pivotArea type="all" dataOnly="0" outline="0" fieldPosition="0"/>
    </format>
    <format dxfId="15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СводнаяТаблица31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hartFormat="1">
  <location ref="A25:G30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axis="axisRow" showAll="0">
      <items count="11">
        <item x="7"/>
        <item x="4"/>
        <item x="6"/>
        <item x="3"/>
        <item x="2"/>
        <item x="0"/>
        <item x="5"/>
        <item x="1"/>
        <item x="8"/>
        <item m="1" x="9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8"/>
  </rowFields>
  <rowItems count="4">
    <i>
      <x v="5"/>
    </i>
    <i>
      <x v="6"/>
    </i>
    <i>
      <x v="7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1">
      <pivotArea type="all" dataOnly="0" outline="0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СводнаяТаблица35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11:G19" firstHeaderRow="1" firstDataRow="2" firstDataCol="1"/>
  <pivotFields count="20">
    <pivotField dataField="1" showAll="0"/>
    <pivotField showAll="0" defaultSubtotal="0"/>
    <pivotField showAll="0"/>
    <pivotField axis="axisRow" showAll="0" defaultSubtotal="0">
      <items count="8">
        <item x="3"/>
        <item x="5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Сумма по полю Sales Units" fld="0" showDataAs="percentOfCol" baseField="3" baseItem="0" numFmtId="10"/>
  </dataFields>
  <formats count="20">
    <format dxfId="21">
      <pivotArea type="all" dataOnly="0" outline="0" fieldPosition="0"/>
    </format>
    <format dxfId="20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9">
      <pivotArea grandRow="1" outline="0" collapsedLevelsAreSubtotals="1" fieldPosition="0"/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grandRow="1" outline="0" collapsedLevelsAreSubtotals="1" fieldPosition="0"/>
    </format>
    <format dxfId="15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4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13">
      <pivotArea collapsedLevelsAreSubtotals="1" fieldPosition="0">
        <references count="1">
          <reference field="3" count="1">
            <x v="0"/>
          </reference>
        </references>
      </pivotArea>
    </format>
    <format dxfId="12">
      <pivotArea dataOnly="0" labelOnly="1" fieldPosition="0">
        <references count="1">
          <reference field="3" count="1">
            <x v="0"/>
          </reference>
        </references>
      </pivotArea>
    </format>
    <format dxfId="11">
      <pivotArea grandRow="1" outline="0" collapsedLevelsAreSubtotals="1" fieldPosition="0"/>
    </format>
    <format dxfId="10">
      <pivotArea grandRow="1" outline="0" collapsedLevelsAreSubtotals="1" fieldPosition="0"/>
    </format>
    <format dxfId="9">
      <pivotArea grandRow="1" outline="0" collapsedLevelsAreSubtotals="1" fieldPosition="0"/>
    </format>
    <format dxfId="8">
      <pivotArea grandRow="1" outline="0" collapsedLevelsAreSubtotals="1" fieldPosition="0"/>
    </format>
    <format dxfId="7">
      <pivotArea grandRow="1" outline="0" collapsedLevelsAreSubtotals="1" fieldPosition="0"/>
    </format>
    <format dxfId="6">
      <pivotArea outline="0" collapsedLevelsAreSubtotals="1" fieldPosition="0"/>
    </format>
    <format dxfId="5">
      <pivotArea field="3" grandCol="1" collapsedLevelsAreSubtotals="1" axis="axisRow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  <format dxfId="4">
      <pivotArea grandRow="1" outline="0" collapsedLevelsAreSubtotals="1" fieldPosition="0"/>
    </format>
    <format dxfId="3">
      <pivotArea outline="0" fieldPosition="0">
        <references count="1">
          <reference field="4294967294" count="1">
            <x v="0"/>
          </reference>
        </references>
      </pivotArea>
    </format>
    <format dxfId="2">
      <pivotArea collapsedLevelsAreSubtotals="1" fieldPosition="0">
        <references count="1">
          <reference field="3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СводнаяТаблица33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37:G48" firstHeaderRow="1" firstDataRow="2" firstDataCol="1" rowPageCount="1" colPageCount="1"/>
  <pivotFields count="20">
    <pivotField dataField="1" showAll="0"/>
    <pivotField axis="axisRow" showAll="0" sortType="descending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10">
    <i>
      <x v="7"/>
    </i>
    <i>
      <x v="8"/>
    </i>
    <i>
      <x v="2"/>
    </i>
    <i>
      <x/>
    </i>
    <i>
      <x v="5"/>
    </i>
    <i>
      <x v="1"/>
    </i>
    <i>
      <x v="3"/>
    </i>
    <i>
      <x v="9"/>
    </i>
    <i>
      <x v="13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16" baseItem="5" numFmtId="9"/>
  </dataFields>
  <formats count="2">
    <format dxfId="23">
      <pivotArea type="all" dataOnly="0" outline="0" fieldPosition="0"/>
    </format>
    <format dxfId="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СводнаяТаблица32" cacheId="216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4:G58" firstHeaderRow="1" firstDataRow="2" firstDataCol="1" rowPageCount="1" colPageCount="1"/>
  <pivotFields count="20">
    <pivotField dataField="1" showAll="0"/>
    <pivotField showAll="0" defaultSubtotal="0"/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Row" showAll="0">
      <items count="6">
        <item x="0"/>
        <item x="1"/>
        <item x="3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includeNewItemsInFilter="1" defaultSubtotal="0">
      <items count="9">
        <item h="1" x="5"/>
        <item h="1" m="1" x="6"/>
        <item h="1" m="1" x="7"/>
        <item h="1" m="1" x="8"/>
        <item x="0"/>
        <item x="1"/>
        <item x="2"/>
        <item x="3"/>
        <item x="4"/>
      </items>
    </pivotField>
    <pivotField showAll="0"/>
    <pivotField showAll="0" defaultSubtotal="0"/>
    <pivotField showAll="0" defaultSubtotal="0"/>
  </pivotFields>
  <rowFields count="1">
    <field x="5"/>
  </rowFields>
  <rowItems count="3">
    <i>
      <x/>
    </i>
    <i>
      <x v="1"/>
    </i>
    <i t="grand">
      <x/>
    </i>
  </rowItems>
  <colFields count="1">
    <field x="16"/>
  </colFields>
  <colItems count="6">
    <i>
      <x v="4"/>
    </i>
    <i>
      <x v="5"/>
    </i>
    <i>
      <x v="6"/>
    </i>
    <i>
      <x v="7"/>
    </i>
    <i>
      <x v="8"/>
    </i>
    <i t="grand">
      <x/>
    </i>
  </colItems>
  <pageFields count="1">
    <pageField fld="3" item="1" hier="-1"/>
  </pageFields>
  <dataFields count="1">
    <dataField name="Сумма по полю Sales Units" fld="0" showDataAs="percentOfCol" baseField="5" baseItem="0" numFmtId="10"/>
  </dataFields>
  <formats count="6">
    <format dxfId="29">
      <pivotArea type="all" dataOnly="0" outline="0" fieldPosition="0"/>
    </format>
    <format dxfId="28">
      <pivotArea outline="0" collapsedLevelsAreSubtotals="1" fieldPosition="0"/>
    </format>
    <format dxfId="27">
      <pivotArea outline="0" fieldPosition="0">
        <references count="1">
          <reference field="4294967294" count="1">
            <x v="0"/>
          </reference>
        </references>
      </pivotArea>
    </format>
    <format dxfId="26">
      <pivotArea collapsedLevelsAreSubtotals="1" fieldPosition="0">
        <references count="1">
          <reference field="5" count="2">
            <x v="0"/>
            <x v="1"/>
          </reference>
        </references>
      </pivotArea>
    </format>
    <format dxfId="25">
      <pivotArea grandRow="1" outline="0" collapsedLevelsAreSubtotals="1" fieldPosition="0"/>
    </format>
    <format dxfId="24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СводнаяТаблица7" cacheId="216" applyNumberFormats="0" applyBorderFormats="0" applyFontFormats="0" applyPatternFormats="0" applyAlignmentFormats="0" applyWidthHeightFormats="1" dataCaption="Значения" updatedVersion="4" minRefreshableVersion="3" useAutoFormatting="1" rowGrandTotals="0" itemPrintTitles="1" createdVersion="4" indent="0" outline="1" outlineData="1" multipleFieldFilters="0">
  <location ref="A66:D76" firstHeaderRow="1" firstDataRow="2" firstDataCol="1" rowPageCount="2" colPageCount="1"/>
  <pivotFields count="20">
    <pivotField dataField="1" showAll="0"/>
    <pivotField axis="axisRow" showAll="0" defaultSubtotal="0">
      <items count="14">
        <item x="0"/>
        <item x="1"/>
        <item x="2"/>
        <item x="3"/>
        <item m="1" x="11"/>
        <item x="4"/>
        <item m="1" x="12"/>
        <item x="5"/>
        <item x="6"/>
        <item x="9"/>
        <item m="1" x="13"/>
        <item x="10"/>
        <item x="7"/>
        <item x="8"/>
      </items>
    </pivotField>
    <pivotField showAll="0"/>
    <pivotField axis="axisPage" showAll="0" defaultSubtotal="0">
      <items count="8">
        <item x="5"/>
        <item x="3"/>
        <item x="1"/>
        <item x="0"/>
        <item x="2"/>
        <item x="4"/>
        <item x="6"/>
        <item m="1" x="7"/>
      </items>
    </pivotField>
    <pivotField showAll="0" defaultSubtotal="0"/>
    <pivotField axis="axisCol" showAll="0">
      <items count="6">
        <item x="0"/>
        <item x="1"/>
        <item x="3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Page" multipleItemSelectionAllowed="1" showAll="0" includeNewItemsInFilter="1" defaultSubtotal="0">
      <items count="9">
        <item h="1" x="5"/>
        <item h="1" m="1" x="6"/>
        <item h="1" m="1" x="7"/>
        <item h="1" m="1" x="8"/>
        <item h="1" x="0"/>
        <item h="1" x="1"/>
        <item h="1" x="2"/>
        <item x="3"/>
        <item x="4"/>
      </items>
    </pivotField>
    <pivotField showAll="0"/>
    <pivotField showAll="0" defaultSubtotal="0"/>
    <pivotField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3"/>
    </i>
  </rowItems>
  <colFields count="1">
    <field x="5"/>
  </colFields>
  <colItems count="3">
    <i>
      <x/>
    </i>
    <i>
      <x v="1"/>
    </i>
    <i t="grand">
      <x/>
    </i>
  </colItems>
  <pageFields count="2">
    <pageField fld="3" item="1" hier="-1"/>
    <pageField fld="16" hier="-1"/>
  </pageFields>
  <dataFields count="1">
    <dataField name="Сумма по полю Sales Units" fld="0" showDataAs="percentOfRow" baseField="16" baseItem="5" numFmtId="9"/>
  </dataFields>
  <formats count="2">
    <format dxfId="31">
      <pivotArea type="all" dataOnly="0" outline="0" fieldPosition="0"/>
    </format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СводнаяТаблица4" cacheId="22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:E179" firstHeaderRow="1" firstDataRow="2" firstDataCol="2" rowPageCount="2" colPageCount="1"/>
  <pivotFields count="22">
    <pivotField dataField="1" showAll="0"/>
    <pivotField axis="axisRow" outline="0" showAll="0" defaultSubtotal="0">
      <items count="11">
        <item x="0"/>
        <item x="1"/>
        <item x="2"/>
        <item x="3"/>
        <item x="8"/>
        <item x="4"/>
        <item x="7"/>
        <item x="5"/>
        <item x="6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682">
        <item x="147"/>
        <item x="98"/>
        <item x="604"/>
        <item x="342"/>
        <item x="580"/>
        <item x="581"/>
        <item x="517"/>
        <item x="582"/>
        <item x="0"/>
        <item x="1"/>
        <item x="2"/>
        <item x="583"/>
        <item x="3"/>
        <item x="518"/>
        <item x="4"/>
        <item x="5"/>
        <item x="6"/>
        <item x="7"/>
        <item x="8"/>
        <item x="9"/>
        <item x="10"/>
        <item x="11"/>
        <item x="12"/>
        <item x="519"/>
        <item x="13"/>
        <item x="14"/>
        <item x="520"/>
        <item x="584"/>
        <item x="15"/>
        <item x="16"/>
        <item x="585"/>
        <item x="17"/>
        <item x="649"/>
        <item x="386"/>
        <item x="18"/>
        <item x="19"/>
        <item x="586"/>
        <item x="587"/>
        <item x="20"/>
        <item x="21"/>
        <item x="22"/>
        <item x="23"/>
        <item x="650"/>
        <item x="24"/>
        <item x="651"/>
        <item x="401"/>
        <item x="656"/>
        <item x="657"/>
        <item x="402"/>
        <item x="54"/>
        <item x="55"/>
        <item x="56"/>
        <item x="658"/>
        <item x="403"/>
        <item x="57"/>
        <item x="404"/>
        <item x="58"/>
        <item x="405"/>
        <item x="59"/>
        <item x="406"/>
        <item x="60"/>
        <item x="407"/>
        <item x="61"/>
        <item x="408"/>
        <item x="62"/>
        <item x="63"/>
        <item x="64"/>
        <item x="65"/>
        <item x="535"/>
        <item x="409"/>
        <item x="66"/>
        <item x="67"/>
        <item x="410"/>
        <item x="68"/>
        <item x="659"/>
        <item x="597"/>
        <item x="660"/>
        <item x="536"/>
        <item x="69"/>
        <item x="411"/>
        <item x="70"/>
        <item x="598"/>
        <item x="71"/>
        <item x="72"/>
        <item x="73"/>
        <item x="343"/>
        <item x="667"/>
        <item x="387"/>
        <item x="388"/>
        <item x="588"/>
        <item x="389"/>
        <item x="521"/>
        <item x="344"/>
        <item x="639"/>
        <item x="500"/>
        <item x="640"/>
        <item x="345"/>
        <item x="346"/>
        <item x="347"/>
        <item x="558"/>
        <item x="148"/>
        <item x="149"/>
        <item x="447"/>
        <item x="150"/>
        <item x="151"/>
        <item x="668"/>
        <item x="152"/>
        <item x="153"/>
        <item x="154"/>
        <item x="612"/>
        <item x="155"/>
        <item x="448"/>
        <item x="156"/>
        <item x="157"/>
        <item x="613"/>
        <item x="158"/>
        <item x="449"/>
        <item x="159"/>
        <item x="160"/>
        <item x="161"/>
        <item x="162"/>
        <item x="669"/>
        <item x="163"/>
        <item x="164"/>
        <item x="390"/>
        <item x="450"/>
        <item x="165"/>
        <item x="614"/>
        <item x="166"/>
        <item x="451"/>
        <item x="167"/>
        <item x="168"/>
        <item x="452"/>
        <item x="169"/>
        <item x="559"/>
        <item x="453"/>
        <item x="454"/>
        <item x="560"/>
        <item x="170"/>
        <item x="455"/>
        <item x="171"/>
        <item x="172"/>
        <item x="173"/>
        <item x="174"/>
        <item x="456"/>
        <item x="175"/>
        <item x="457"/>
        <item x="74"/>
        <item x="75"/>
        <item x="412"/>
        <item x="413"/>
        <item x="25"/>
        <item x="391"/>
        <item x="26"/>
        <item x="27"/>
        <item x="589"/>
        <item x="28"/>
        <item x="522"/>
        <item x="29"/>
        <item x="30"/>
        <item x="31"/>
        <item x="32"/>
        <item x="33"/>
        <item x="414"/>
        <item x="514"/>
        <item x="647"/>
        <item x="515"/>
        <item x="380"/>
        <item x="648"/>
        <item x="381"/>
        <item x="382"/>
        <item x="383"/>
        <item x="384"/>
        <item x="516"/>
        <item x="176"/>
        <item x="177"/>
        <item x="458"/>
        <item x="459"/>
        <item x="615"/>
        <item x="178"/>
        <item x="179"/>
        <item x="180"/>
        <item x="616"/>
        <item x="561"/>
        <item x="181"/>
        <item x="562"/>
        <item x="182"/>
        <item x="183"/>
        <item x="563"/>
        <item x="184"/>
        <item x="185"/>
        <item x="564"/>
        <item x="186"/>
        <item x="670"/>
        <item x="187"/>
        <item x="188"/>
        <item x="617"/>
        <item x="189"/>
        <item x="190"/>
        <item x="565"/>
        <item x="191"/>
        <item x="566"/>
        <item x="232"/>
        <item x="475"/>
        <item x="624"/>
        <item x="625"/>
        <item x="626"/>
        <item x="233"/>
        <item x="476"/>
        <item x="234"/>
        <item x="235"/>
        <item x="236"/>
        <item x="568"/>
        <item x="237"/>
        <item x="627"/>
        <item x="569"/>
        <item x="477"/>
        <item x="238"/>
        <item x="478"/>
        <item x="239"/>
        <item x="628"/>
        <item x="240"/>
        <item x="241"/>
        <item x="242"/>
        <item x="243"/>
        <item x="244"/>
        <item x="245"/>
        <item x="246"/>
        <item x="247"/>
        <item x="479"/>
        <item x="480"/>
        <item x="248"/>
        <item x="249"/>
        <item x="250"/>
        <item x="251"/>
        <item x="252"/>
        <item x="253"/>
        <item x="254"/>
        <item x="255"/>
        <item x="256"/>
        <item x="673"/>
        <item x="481"/>
        <item x="257"/>
        <item x="258"/>
        <item x="629"/>
        <item x="259"/>
        <item x="482"/>
        <item x="260"/>
        <item x="99"/>
        <item x="541"/>
        <item x="434"/>
        <item x="100"/>
        <item x="101"/>
        <item x="435"/>
        <item x="605"/>
        <item x="102"/>
        <item x="103"/>
        <item x="436"/>
        <item x="542"/>
        <item x="104"/>
        <item x="543"/>
        <item x="105"/>
        <item x="437"/>
        <item x="106"/>
        <item x="438"/>
        <item x="107"/>
        <item x="664"/>
        <item x="108"/>
        <item x="544"/>
        <item x="109"/>
        <item x="110"/>
        <item x="111"/>
        <item x="439"/>
        <item x="545"/>
        <item x="440"/>
        <item x="112"/>
        <item x="113"/>
        <item x="546"/>
        <item x="665"/>
        <item x="114"/>
        <item x="115"/>
        <item x="116"/>
        <item x="441"/>
        <item x="547"/>
        <item x="117"/>
        <item x="548"/>
        <item x="118"/>
        <item x="549"/>
        <item x="606"/>
        <item x="607"/>
        <item x="119"/>
        <item x="442"/>
        <item x="608"/>
        <item x="666"/>
        <item x="550"/>
        <item x="609"/>
        <item x="551"/>
        <item x="120"/>
        <item x="121"/>
        <item x="552"/>
        <item x="443"/>
        <item x="630"/>
        <item x="261"/>
        <item x="483"/>
        <item x="262"/>
        <item x="263"/>
        <item x="264"/>
        <item x="674"/>
        <item x="265"/>
        <item x="266"/>
        <item x="631"/>
        <item x="570"/>
        <item x="267"/>
        <item x="268"/>
        <item x="399"/>
        <item x="400"/>
        <item x="48"/>
        <item x="49"/>
        <item x="50"/>
        <item x="51"/>
        <item x="52"/>
        <item x="53"/>
        <item x="373"/>
        <item x="374"/>
        <item x="375"/>
        <item x="376"/>
        <item x="377"/>
        <item x="378"/>
        <item x="579"/>
        <item x="513"/>
        <item x="379"/>
        <item x="348"/>
        <item x="501"/>
        <item x="349"/>
        <item x="641"/>
        <item x="350"/>
        <item x="642"/>
        <item x="502"/>
        <item x="351"/>
        <item x="503"/>
        <item x="352"/>
        <item x="504"/>
        <item x="353"/>
        <item x="505"/>
        <item x="354"/>
        <item x="355"/>
        <item x="506"/>
        <item x="356"/>
        <item x="679"/>
        <item x="507"/>
        <item x="357"/>
        <item x="358"/>
        <item x="359"/>
        <item x="360"/>
        <item x="508"/>
        <item x="643"/>
        <item x="361"/>
        <item x="509"/>
        <item x="362"/>
        <item x="510"/>
        <item x="363"/>
        <item x="511"/>
        <item x="577"/>
        <item x="364"/>
        <item x="578"/>
        <item x="192"/>
        <item x="193"/>
        <item x="194"/>
        <item x="671"/>
        <item x="195"/>
        <item x="385"/>
        <item x="567"/>
        <item x="196"/>
        <item x="460"/>
        <item x="461"/>
        <item x="197"/>
        <item x="198"/>
        <item x="199"/>
        <item x="200"/>
        <item x="618"/>
        <item x="201"/>
        <item x="202"/>
        <item x="462"/>
        <item x="463"/>
        <item x="203"/>
        <item x="204"/>
        <item x="619"/>
        <item x="122"/>
        <item x="123"/>
        <item x="553"/>
        <item x="124"/>
        <item x="444"/>
        <item x="125"/>
        <item x="126"/>
        <item x="127"/>
        <item x="652"/>
        <item x="34"/>
        <item x="35"/>
        <item x="36"/>
        <item x="523"/>
        <item x="392"/>
        <item x="365"/>
        <item x="366"/>
        <item x="512"/>
        <item x="367"/>
        <item x="644"/>
        <item x="368"/>
        <item x="369"/>
        <item x="76"/>
        <item x="415"/>
        <item x="77"/>
        <item x="464"/>
        <item x="205"/>
        <item x="206"/>
        <item x="207"/>
        <item x="208"/>
        <item x="209"/>
        <item x="465"/>
        <item x="210"/>
        <item x="211"/>
        <item x="466"/>
        <item x="212"/>
        <item x="213"/>
        <item x="214"/>
        <item x="215"/>
        <item x="216"/>
        <item x="217"/>
        <item x="218"/>
        <item x="219"/>
        <item x="620"/>
        <item x="467"/>
        <item x="672"/>
        <item x="468"/>
        <item x="220"/>
        <item x="621"/>
        <item x="469"/>
        <item x="470"/>
        <item x="524"/>
        <item x="590"/>
        <item x="37"/>
        <item x="525"/>
        <item x="370"/>
        <item x="645"/>
        <item x="646"/>
        <item x="371"/>
        <item x="372"/>
        <item x="591"/>
        <item x="38"/>
        <item x="592"/>
        <item x="526"/>
        <item x="527"/>
        <item x="528"/>
        <item x="653"/>
        <item x="39"/>
        <item x="393"/>
        <item x="529"/>
        <item x="40"/>
        <item x="41"/>
        <item x="42"/>
        <item x="593"/>
        <item x="530"/>
        <item x="594"/>
        <item x="531"/>
        <item x="394"/>
        <item x="654"/>
        <item x="532"/>
        <item x="269"/>
        <item x="270"/>
        <item x="484"/>
        <item x="271"/>
        <item x="272"/>
        <item x="485"/>
        <item x="273"/>
        <item x="274"/>
        <item x="275"/>
        <item x="276"/>
        <item x="277"/>
        <item x="278"/>
        <item x="486"/>
        <item x="279"/>
        <item x="280"/>
        <item x="281"/>
        <item x="282"/>
        <item x="487"/>
        <item x="283"/>
        <item x="488"/>
        <item x="284"/>
        <item x="285"/>
        <item x="286"/>
        <item x="489"/>
        <item x="287"/>
        <item x="288"/>
        <item x="571"/>
        <item x="289"/>
        <item x="632"/>
        <item x="290"/>
        <item x="633"/>
        <item x="634"/>
        <item x="635"/>
        <item x="291"/>
        <item x="292"/>
        <item x="293"/>
        <item x="294"/>
        <item x="675"/>
        <item x="295"/>
        <item x="296"/>
        <item x="297"/>
        <item x="298"/>
        <item x="572"/>
        <item x="490"/>
        <item x="299"/>
        <item x="300"/>
        <item x="676"/>
        <item x="301"/>
        <item x="302"/>
        <item x="303"/>
        <item x="677"/>
        <item x="573"/>
        <item x="304"/>
        <item x="305"/>
        <item x="491"/>
        <item x="306"/>
        <item x="307"/>
        <item x="308"/>
        <item x="678"/>
        <item x="309"/>
        <item x="310"/>
        <item x="311"/>
        <item x="492"/>
        <item x="312"/>
        <item x="636"/>
        <item x="313"/>
        <item x="314"/>
        <item x="637"/>
        <item x="315"/>
        <item x="316"/>
        <item x="317"/>
        <item x="318"/>
        <item x="319"/>
        <item x="574"/>
        <item x="43"/>
        <item x="44"/>
        <item x="395"/>
        <item x="396"/>
        <item x="45"/>
        <item x="46"/>
        <item x="397"/>
        <item x="595"/>
        <item x="655"/>
        <item x="533"/>
        <item x="398"/>
        <item x="47"/>
        <item x="534"/>
        <item x="596"/>
        <item x="575"/>
        <item x="320"/>
        <item x="321"/>
        <item x="322"/>
        <item x="493"/>
        <item x="323"/>
        <item x="324"/>
        <item x="325"/>
        <item x="326"/>
        <item x="494"/>
        <item x="327"/>
        <item x="328"/>
        <item x="78"/>
        <item x="537"/>
        <item x="416"/>
        <item x="417"/>
        <item x="661"/>
        <item x="599"/>
        <item x="418"/>
        <item x="419"/>
        <item x="420"/>
        <item x="79"/>
        <item x="421"/>
        <item x="80"/>
        <item x="81"/>
        <item x="422"/>
        <item x="423"/>
        <item x="424"/>
        <item x="425"/>
        <item x="82"/>
        <item x="426"/>
        <item x="427"/>
        <item x="538"/>
        <item x="83"/>
        <item x="428"/>
        <item x="84"/>
        <item x="429"/>
        <item x="600"/>
        <item x="662"/>
        <item x="554"/>
        <item x="128"/>
        <item x="129"/>
        <item x="130"/>
        <item x="555"/>
        <item x="131"/>
        <item x="445"/>
        <item x="132"/>
        <item x="133"/>
        <item x="134"/>
        <item x="135"/>
        <item x="556"/>
        <item x="136"/>
        <item x="610"/>
        <item x="137"/>
        <item x="138"/>
        <item x="329"/>
        <item x="139"/>
        <item x="140"/>
        <item x="446"/>
        <item x="141"/>
        <item x="557"/>
        <item x="142"/>
        <item x="143"/>
        <item x="611"/>
        <item x="144"/>
        <item x="145"/>
        <item x="146"/>
        <item x="330"/>
        <item x="331"/>
        <item x="638"/>
        <item x="332"/>
        <item x="495"/>
        <item x="333"/>
        <item x="576"/>
        <item x="496"/>
        <item x="334"/>
        <item x="335"/>
        <item x="336"/>
        <item x="497"/>
        <item x="337"/>
        <item x="338"/>
        <item x="339"/>
        <item x="340"/>
        <item x="498"/>
        <item x="499"/>
        <item x="341"/>
        <item x="221"/>
        <item x="222"/>
        <item x="223"/>
        <item x="224"/>
        <item x="471"/>
        <item x="225"/>
        <item x="472"/>
        <item x="473"/>
        <item x="226"/>
        <item x="227"/>
        <item x="228"/>
        <item x="622"/>
        <item x="229"/>
        <item x="623"/>
        <item x="474"/>
        <item x="230"/>
        <item x="231"/>
        <item x="85"/>
        <item x="86"/>
        <item x="87"/>
        <item x="88"/>
        <item x="89"/>
        <item x="90"/>
        <item x="91"/>
        <item x="430"/>
        <item x="663"/>
        <item x="539"/>
        <item x="601"/>
        <item x="92"/>
        <item x="431"/>
        <item x="93"/>
        <item x="94"/>
        <item x="432"/>
        <item x="95"/>
        <item x="96"/>
        <item x="97"/>
        <item x="433"/>
        <item x="540"/>
        <item x="602"/>
        <item x="603"/>
        <item x="68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4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3"/>
        <item x="0"/>
        <item t="default"/>
      </items>
    </pivotField>
  </pivotFields>
  <rowFields count="2">
    <field x="1"/>
    <field x="2"/>
  </rowFields>
  <rowItems count="173">
    <i>
      <x/>
      <x v="453"/>
    </i>
    <i r="1">
      <x v="438"/>
    </i>
    <i r="1">
      <x v="23"/>
    </i>
    <i r="1">
      <x v="541"/>
    </i>
    <i r="1">
      <x v="458"/>
    </i>
    <i r="1">
      <x v="452"/>
    </i>
    <i r="1">
      <x v="542"/>
    </i>
    <i r="1">
      <x v="24"/>
    </i>
    <i r="1">
      <x v="463"/>
    </i>
    <i r="1">
      <x v="460"/>
    </i>
    <i r="1">
      <x v="549"/>
    </i>
    <i r="1">
      <x v="454"/>
    </i>
    <i>
      <x v="1"/>
      <x v="317"/>
    </i>
    <i r="1">
      <x v="320"/>
    </i>
    <i r="1">
      <x v="319"/>
    </i>
    <i r="1">
      <x v="315"/>
    </i>
    <i r="1">
      <x v="318"/>
    </i>
    <i>
      <x v="2"/>
      <x v="76"/>
    </i>
    <i r="1">
      <x v="571"/>
    </i>
    <i r="1">
      <x v="668"/>
    </i>
    <i r="1">
      <x v="675"/>
    </i>
    <i r="1">
      <x v="572"/>
    </i>
    <i r="1">
      <x v="674"/>
    </i>
    <i r="1">
      <x v="570"/>
    </i>
    <i r="1">
      <x v="581"/>
    </i>
    <i r="1">
      <x v="666"/>
    </i>
    <i r="1">
      <x v="70"/>
    </i>
    <i r="1">
      <x v="671"/>
    </i>
    <i r="1">
      <x v="569"/>
    </i>
    <i r="1">
      <x v="568"/>
    </i>
    <i r="1">
      <x v="672"/>
    </i>
    <i r="1">
      <x v="662"/>
    </i>
    <i r="1">
      <x v="148"/>
    </i>
    <i r="1">
      <x v="670"/>
    </i>
    <i r="1">
      <x v="147"/>
    </i>
    <i r="1">
      <x v="150"/>
    </i>
    <i r="1">
      <x v="661"/>
    </i>
    <i r="1">
      <x v="660"/>
    </i>
    <i r="1">
      <x v="669"/>
    </i>
    <i r="1">
      <x v="579"/>
    </i>
    <i r="1">
      <x v="667"/>
    </i>
    <i>
      <x v="3"/>
      <x v="267"/>
    </i>
    <i r="1">
      <x v="275"/>
    </i>
    <i r="1">
      <x v="604"/>
    </i>
    <i r="1">
      <x v="593"/>
    </i>
    <i r="1">
      <x v="270"/>
    </i>
    <i r="1">
      <x v="594"/>
    </i>
    <i r="1">
      <x v="292"/>
    </i>
    <i r="1">
      <x v="277"/>
    </i>
    <i r="1">
      <x v="255"/>
    </i>
    <i r="1">
      <x v="290"/>
    </i>
    <i r="1">
      <x v="286"/>
    </i>
    <i r="1">
      <x v="615"/>
    </i>
    <i r="1">
      <x v="601"/>
    </i>
    <i r="1">
      <x v="265"/>
    </i>
    <i r="1">
      <x v="288"/>
    </i>
    <i r="1">
      <x v="616"/>
    </i>
    <i r="1">
      <x v="614"/>
    </i>
    <i r="1">
      <x v="272"/>
    </i>
    <i r="1">
      <x v="266"/>
    </i>
    <i r="1">
      <x v="603"/>
    </i>
    <i r="1">
      <x v="611"/>
    </i>
    <i r="1">
      <x v="278"/>
    </i>
    <i r="1">
      <x v="610"/>
    </i>
    <i r="1">
      <x v="289"/>
    </i>
    <i r="1">
      <x v="293"/>
    </i>
    <i>
      <x v="4"/>
      <x v="167"/>
    </i>
    <i r="1">
      <x v="165"/>
    </i>
    <i>
      <x v="5"/>
      <x v="182"/>
    </i>
    <i r="1">
      <x v="181"/>
    </i>
    <i r="1">
      <x v="412"/>
    </i>
    <i r="1">
      <x v="384"/>
    </i>
    <i r="1">
      <x v="413"/>
    </i>
    <i r="1">
      <x v="108"/>
    </i>
    <i r="1">
      <x v="109"/>
    </i>
    <i r="1">
      <x v="414"/>
    </i>
    <i r="1">
      <x v="415"/>
    </i>
    <i r="1">
      <x v="180"/>
    </i>
    <i r="1">
      <x v="373"/>
    </i>
    <i r="1">
      <x/>
    </i>
    <i r="1">
      <x v="426"/>
    </i>
    <i r="1">
      <x v="416"/>
    </i>
    <i r="1">
      <x v="104"/>
    </i>
    <i r="1">
      <x v="127"/>
    </i>
    <i r="1">
      <x v="106"/>
    </i>
    <i r="1">
      <x v="372"/>
    </i>
    <i r="1">
      <x v="433"/>
    </i>
    <i r="1">
      <x v="434"/>
    </i>
    <i r="1">
      <x v="423"/>
    </i>
    <i r="1">
      <x v="99"/>
    </i>
    <i r="1">
      <x v="425"/>
    </i>
    <i r="1">
      <x v="131"/>
    </i>
    <i r="1">
      <x v="120"/>
    </i>
    <i r="1">
      <x v="110"/>
    </i>
    <i r="1">
      <x v="123"/>
    </i>
    <i r="1">
      <x v="432"/>
    </i>
    <i r="1">
      <x v="424"/>
    </i>
    <i r="1">
      <x v="121"/>
    </i>
    <i r="1">
      <x v="431"/>
    </i>
    <i r="1">
      <x v="118"/>
    </i>
    <i r="1">
      <x v="122"/>
    </i>
    <i r="1">
      <x v="100"/>
    </i>
    <i r="1">
      <x v="125"/>
    </i>
    <i r="1">
      <x v="105"/>
    </i>
    <i r="1">
      <x v="126"/>
    </i>
    <i r="1">
      <x v="430"/>
    </i>
    <i r="1">
      <x v="101"/>
    </i>
    <i r="1">
      <x v="117"/>
    </i>
    <i r="1">
      <x v="651"/>
    </i>
    <i r="1">
      <x v="107"/>
    </i>
    <i r="1">
      <x v="103"/>
    </i>
    <i>
      <x v="6"/>
      <x v="330"/>
    </i>
    <i r="1">
      <x v="329"/>
    </i>
    <i r="1">
      <x v="324"/>
    </i>
    <i>
      <x v="7"/>
      <x v="511"/>
    </i>
    <i r="1">
      <x v="512"/>
    </i>
    <i r="1">
      <x v="470"/>
    </i>
    <i r="1">
      <x v="480"/>
    </i>
    <i r="1">
      <x v="510"/>
    </i>
    <i r="1">
      <x v="491"/>
    </i>
    <i r="1">
      <x v="557"/>
    </i>
    <i r="1">
      <x v="467"/>
    </i>
    <i r="1">
      <x v="535"/>
    </i>
    <i r="1">
      <x v="221"/>
    </i>
    <i r="1">
      <x v="204"/>
    </i>
    <i r="1">
      <x v="513"/>
    </i>
    <i r="1">
      <x v="481"/>
    </i>
    <i r="1">
      <x v="468"/>
    </i>
    <i r="1">
      <x v="514"/>
    </i>
    <i r="1">
      <x v="487"/>
    </i>
    <i r="1">
      <x v="469"/>
    </i>
    <i r="1">
      <x v="523"/>
    </i>
    <i r="1">
      <x v="222"/>
    </i>
    <i r="1">
      <x v="486"/>
    </i>
    <i r="1">
      <x v="528"/>
    </i>
    <i r="1">
      <x v="524"/>
    </i>
    <i r="1">
      <x v="488"/>
    </i>
    <i r="1">
      <x v="559"/>
    </i>
    <i r="1">
      <x v="633"/>
    </i>
    <i r="1">
      <x v="471"/>
    </i>
    <i r="1">
      <x v="205"/>
    </i>
    <i r="1">
      <x v="490"/>
    </i>
    <i r="1">
      <x v="501"/>
    </i>
    <i r="1">
      <x v="534"/>
    </i>
    <i r="1">
      <x v="539"/>
    </i>
    <i r="1">
      <x v="532"/>
    </i>
    <i r="1">
      <x v="223"/>
    </i>
    <i r="1">
      <x v="502"/>
    </i>
    <i r="1">
      <x v="634"/>
    </i>
    <i r="1">
      <x v="622"/>
    </i>
    <i r="1">
      <x v="489"/>
    </i>
    <i r="1">
      <x v="635"/>
    </i>
    <i r="1">
      <x v="536"/>
    </i>
    <i r="1">
      <x v="626"/>
    </i>
    <i r="1">
      <x v="466"/>
    </i>
    <i r="1">
      <x v="522"/>
    </i>
    <i r="1">
      <x v="639"/>
    </i>
    <i r="1">
      <x v="533"/>
    </i>
    <i r="1">
      <x v="530"/>
    </i>
    <i r="1">
      <x v="479"/>
    </i>
    <i r="1">
      <x v="630"/>
    </i>
    <i r="1">
      <x v="632"/>
    </i>
    <i r="1">
      <x v="503"/>
    </i>
    <i>
      <x v="8"/>
      <x v="331"/>
    </i>
    <i r="1">
      <x v="333"/>
    </i>
    <i r="1">
      <x v="404"/>
    </i>
    <i r="1">
      <x v="334"/>
    </i>
    <i r="1">
      <x v="442"/>
    </i>
    <i r="1">
      <x v="402"/>
    </i>
    <i r="1">
      <x v="332"/>
    </i>
    <i r="1">
      <x v="444"/>
    </i>
    <i r="1">
      <x v="335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2">
    <pageField fld="16" item="1" hier="-1"/>
    <pageField fld="21" item="1" hier="-1"/>
  </pageFields>
  <dataFields count="1">
    <dataField name="Сумма по полю Sales Units" fld="0" baseField="0" baseItem="30767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СводнаяТаблица5" cacheId="224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>
  <location ref="A5:D179" firstHeaderRow="1" firstDataRow="2" firstDataCol="1" rowPageCount="2" colPageCount="1"/>
  <pivotFields count="22">
    <pivotField dataField="1" showAll="0"/>
    <pivotField outline="0" showAll="0" defaultSubtotal="0">
      <items count="11">
        <item x="0"/>
        <item x="1"/>
        <item x="2"/>
        <item x="3"/>
        <item x="8"/>
        <item x="4"/>
        <item x="7"/>
        <item x="5"/>
        <item x="6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sortType="descending">
      <items count="682">
        <item x="147"/>
        <item x="98"/>
        <item x="604"/>
        <item x="342"/>
        <item x="580"/>
        <item x="581"/>
        <item x="517"/>
        <item x="582"/>
        <item x="0"/>
        <item x="1"/>
        <item x="2"/>
        <item x="583"/>
        <item x="3"/>
        <item x="518"/>
        <item x="4"/>
        <item x="5"/>
        <item x="6"/>
        <item x="7"/>
        <item x="8"/>
        <item x="9"/>
        <item x="10"/>
        <item x="11"/>
        <item x="12"/>
        <item x="519"/>
        <item x="13"/>
        <item x="14"/>
        <item x="520"/>
        <item x="584"/>
        <item x="15"/>
        <item x="16"/>
        <item x="585"/>
        <item x="17"/>
        <item x="649"/>
        <item x="386"/>
        <item x="18"/>
        <item x="19"/>
        <item x="586"/>
        <item x="587"/>
        <item x="20"/>
        <item x="21"/>
        <item x="22"/>
        <item x="23"/>
        <item x="650"/>
        <item x="24"/>
        <item x="651"/>
        <item x="401"/>
        <item x="656"/>
        <item x="657"/>
        <item x="402"/>
        <item x="54"/>
        <item x="55"/>
        <item x="56"/>
        <item x="658"/>
        <item x="403"/>
        <item x="57"/>
        <item x="404"/>
        <item x="58"/>
        <item x="405"/>
        <item x="59"/>
        <item x="406"/>
        <item x="60"/>
        <item x="407"/>
        <item x="61"/>
        <item x="408"/>
        <item x="62"/>
        <item x="63"/>
        <item x="64"/>
        <item x="65"/>
        <item x="535"/>
        <item x="409"/>
        <item x="66"/>
        <item x="67"/>
        <item x="410"/>
        <item x="68"/>
        <item x="659"/>
        <item x="597"/>
        <item x="660"/>
        <item x="536"/>
        <item x="69"/>
        <item x="411"/>
        <item x="70"/>
        <item x="598"/>
        <item x="71"/>
        <item x="72"/>
        <item x="73"/>
        <item x="343"/>
        <item x="667"/>
        <item x="387"/>
        <item x="388"/>
        <item x="588"/>
        <item x="389"/>
        <item x="521"/>
        <item x="344"/>
        <item x="639"/>
        <item x="500"/>
        <item x="640"/>
        <item x="345"/>
        <item x="346"/>
        <item x="347"/>
        <item x="558"/>
        <item x="148"/>
        <item x="149"/>
        <item x="447"/>
        <item x="150"/>
        <item x="151"/>
        <item x="668"/>
        <item x="152"/>
        <item x="153"/>
        <item x="154"/>
        <item x="612"/>
        <item x="155"/>
        <item x="448"/>
        <item x="156"/>
        <item x="157"/>
        <item x="613"/>
        <item x="158"/>
        <item x="449"/>
        <item x="159"/>
        <item x="160"/>
        <item x="161"/>
        <item x="162"/>
        <item x="669"/>
        <item x="163"/>
        <item x="164"/>
        <item x="390"/>
        <item x="450"/>
        <item x="165"/>
        <item x="614"/>
        <item x="166"/>
        <item x="451"/>
        <item x="167"/>
        <item x="168"/>
        <item x="452"/>
        <item x="169"/>
        <item x="559"/>
        <item x="453"/>
        <item x="454"/>
        <item x="560"/>
        <item x="170"/>
        <item x="455"/>
        <item x="171"/>
        <item x="172"/>
        <item x="173"/>
        <item x="174"/>
        <item x="456"/>
        <item x="175"/>
        <item x="457"/>
        <item x="74"/>
        <item x="75"/>
        <item x="412"/>
        <item x="413"/>
        <item x="25"/>
        <item x="391"/>
        <item x="26"/>
        <item x="27"/>
        <item x="589"/>
        <item x="28"/>
        <item x="522"/>
        <item x="29"/>
        <item x="30"/>
        <item x="31"/>
        <item x="32"/>
        <item x="33"/>
        <item x="414"/>
        <item x="514"/>
        <item x="647"/>
        <item x="515"/>
        <item x="380"/>
        <item x="648"/>
        <item x="381"/>
        <item x="382"/>
        <item x="383"/>
        <item x="384"/>
        <item x="516"/>
        <item x="176"/>
        <item x="177"/>
        <item x="458"/>
        <item x="459"/>
        <item x="615"/>
        <item x="178"/>
        <item x="179"/>
        <item x="180"/>
        <item x="616"/>
        <item x="561"/>
        <item x="181"/>
        <item x="562"/>
        <item x="182"/>
        <item x="183"/>
        <item x="563"/>
        <item x="184"/>
        <item x="185"/>
        <item x="564"/>
        <item x="186"/>
        <item x="670"/>
        <item x="187"/>
        <item x="188"/>
        <item x="617"/>
        <item x="189"/>
        <item x="190"/>
        <item x="565"/>
        <item x="191"/>
        <item x="566"/>
        <item x="232"/>
        <item x="475"/>
        <item x="624"/>
        <item x="625"/>
        <item x="626"/>
        <item x="233"/>
        <item x="476"/>
        <item x="234"/>
        <item x="235"/>
        <item x="236"/>
        <item x="568"/>
        <item x="237"/>
        <item x="627"/>
        <item x="569"/>
        <item x="477"/>
        <item x="238"/>
        <item x="478"/>
        <item x="239"/>
        <item x="628"/>
        <item x="240"/>
        <item x="241"/>
        <item x="242"/>
        <item x="243"/>
        <item x="244"/>
        <item x="245"/>
        <item x="246"/>
        <item x="247"/>
        <item x="479"/>
        <item x="480"/>
        <item x="248"/>
        <item x="249"/>
        <item x="250"/>
        <item x="251"/>
        <item x="252"/>
        <item x="253"/>
        <item x="254"/>
        <item x="255"/>
        <item x="256"/>
        <item x="673"/>
        <item x="481"/>
        <item x="257"/>
        <item x="258"/>
        <item x="629"/>
        <item x="259"/>
        <item x="482"/>
        <item x="260"/>
        <item x="99"/>
        <item x="541"/>
        <item x="434"/>
        <item x="100"/>
        <item x="101"/>
        <item x="435"/>
        <item x="605"/>
        <item x="102"/>
        <item x="103"/>
        <item x="436"/>
        <item x="542"/>
        <item x="104"/>
        <item x="543"/>
        <item x="105"/>
        <item x="437"/>
        <item x="106"/>
        <item x="438"/>
        <item x="107"/>
        <item x="664"/>
        <item x="108"/>
        <item x="544"/>
        <item x="109"/>
        <item x="110"/>
        <item x="111"/>
        <item x="439"/>
        <item x="545"/>
        <item x="440"/>
        <item x="112"/>
        <item x="113"/>
        <item x="546"/>
        <item x="665"/>
        <item x="114"/>
        <item x="115"/>
        <item x="116"/>
        <item x="441"/>
        <item x="547"/>
        <item x="117"/>
        <item x="548"/>
        <item x="118"/>
        <item x="549"/>
        <item x="606"/>
        <item x="607"/>
        <item x="119"/>
        <item x="442"/>
        <item x="608"/>
        <item x="666"/>
        <item x="550"/>
        <item x="609"/>
        <item x="551"/>
        <item x="120"/>
        <item x="121"/>
        <item x="552"/>
        <item x="443"/>
        <item x="630"/>
        <item x="261"/>
        <item x="483"/>
        <item x="262"/>
        <item x="263"/>
        <item x="264"/>
        <item x="674"/>
        <item x="265"/>
        <item x="266"/>
        <item x="631"/>
        <item x="570"/>
        <item x="267"/>
        <item x="268"/>
        <item x="399"/>
        <item x="400"/>
        <item x="48"/>
        <item x="49"/>
        <item x="50"/>
        <item x="51"/>
        <item x="52"/>
        <item x="53"/>
        <item x="373"/>
        <item x="374"/>
        <item x="375"/>
        <item x="376"/>
        <item x="377"/>
        <item x="378"/>
        <item x="579"/>
        <item x="513"/>
        <item x="379"/>
        <item x="348"/>
        <item x="501"/>
        <item x="349"/>
        <item x="641"/>
        <item x="350"/>
        <item x="642"/>
        <item x="502"/>
        <item x="351"/>
        <item x="503"/>
        <item x="352"/>
        <item x="504"/>
        <item x="353"/>
        <item x="505"/>
        <item x="354"/>
        <item x="355"/>
        <item x="506"/>
        <item x="356"/>
        <item x="679"/>
        <item x="507"/>
        <item x="357"/>
        <item x="358"/>
        <item x="359"/>
        <item x="360"/>
        <item x="508"/>
        <item x="643"/>
        <item x="361"/>
        <item x="509"/>
        <item x="362"/>
        <item x="510"/>
        <item x="363"/>
        <item x="511"/>
        <item x="577"/>
        <item x="364"/>
        <item x="578"/>
        <item x="192"/>
        <item x="193"/>
        <item x="194"/>
        <item x="671"/>
        <item x="195"/>
        <item x="385"/>
        <item x="567"/>
        <item x="196"/>
        <item x="460"/>
        <item x="461"/>
        <item x="197"/>
        <item x="198"/>
        <item x="199"/>
        <item x="200"/>
        <item x="618"/>
        <item x="201"/>
        <item x="202"/>
        <item x="462"/>
        <item x="463"/>
        <item x="203"/>
        <item x="204"/>
        <item x="619"/>
        <item x="122"/>
        <item x="123"/>
        <item x="553"/>
        <item x="124"/>
        <item x="444"/>
        <item x="125"/>
        <item x="126"/>
        <item x="127"/>
        <item x="652"/>
        <item x="34"/>
        <item x="35"/>
        <item x="36"/>
        <item x="523"/>
        <item x="392"/>
        <item x="365"/>
        <item x="366"/>
        <item x="512"/>
        <item x="367"/>
        <item x="644"/>
        <item x="368"/>
        <item x="369"/>
        <item x="76"/>
        <item x="415"/>
        <item x="77"/>
        <item x="464"/>
        <item x="205"/>
        <item x="206"/>
        <item x="207"/>
        <item x="208"/>
        <item x="209"/>
        <item x="465"/>
        <item x="210"/>
        <item x="211"/>
        <item x="466"/>
        <item x="212"/>
        <item x="213"/>
        <item x="214"/>
        <item x="215"/>
        <item x="216"/>
        <item x="217"/>
        <item x="218"/>
        <item x="219"/>
        <item x="620"/>
        <item x="467"/>
        <item x="672"/>
        <item x="468"/>
        <item x="220"/>
        <item x="621"/>
        <item x="469"/>
        <item x="470"/>
        <item x="524"/>
        <item x="590"/>
        <item x="37"/>
        <item x="525"/>
        <item x="370"/>
        <item x="645"/>
        <item x="646"/>
        <item x="371"/>
        <item x="372"/>
        <item x="591"/>
        <item x="38"/>
        <item x="592"/>
        <item x="526"/>
        <item x="527"/>
        <item x="528"/>
        <item x="653"/>
        <item x="39"/>
        <item x="393"/>
        <item x="529"/>
        <item x="40"/>
        <item x="41"/>
        <item x="42"/>
        <item x="593"/>
        <item x="530"/>
        <item x="594"/>
        <item x="531"/>
        <item x="394"/>
        <item x="654"/>
        <item x="532"/>
        <item x="269"/>
        <item x="270"/>
        <item x="484"/>
        <item x="271"/>
        <item x="272"/>
        <item x="485"/>
        <item x="273"/>
        <item x="274"/>
        <item x="275"/>
        <item x="276"/>
        <item x="277"/>
        <item x="278"/>
        <item x="486"/>
        <item x="279"/>
        <item x="280"/>
        <item x="281"/>
        <item x="282"/>
        <item x="487"/>
        <item x="283"/>
        <item x="488"/>
        <item x="284"/>
        <item x="285"/>
        <item x="286"/>
        <item x="489"/>
        <item x="287"/>
        <item x="288"/>
        <item x="571"/>
        <item x="289"/>
        <item x="632"/>
        <item x="290"/>
        <item x="633"/>
        <item x="634"/>
        <item x="635"/>
        <item x="291"/>
        <item x="292"/>
        <item x="293"/>
        <item x="294"/>
        <item x="675"/>
        <item x="295"/>
        <item x="296"/>
        <item x="297"/>
        <item x="298"/>
        <item x="572"/>
        <item x="490"/>
        <item x="299"/>
        <item x="300"/>
        <item x="676"/>
        <item x="301"/>
        <item x="302"/>
        <item x="303"/>
        <item x="677"/>
        <item x="573"/>
        <item x="304"/>
        <item x="305"/>
        <item x="491"/>
        <item x="306"/>
        <item x="307"/>
        <item x="308"/>
        <item x="678"/>
        <item x="309"/>
        <item x="310"/>
        <item x="311"/>
        <item x="492"/>
        <item x="312"/>
        <item x="636"/>
        <item x="313"/>
        <item x="314"/>
        <item x="637"/>
        <item x="315"/>
        <item x="316"/>
        <item x="317"/>
        <item x="318"/>
        <item x="319"/>
        <item x="574"/>
        <item x="43"/>
        <item x="44"/>
        <item x="395"/>
        <item x="396"/>
        <item x="45"/>
        <item x="46"/>
        <item x="397"/>
        <item x="595"/>
        <item x="655"/>
        <item x="533"/>
        <item x="398"/>
        <item x="47"/>
        <item x="534"/>
        <item x="596"/>
        <item x="575"/>
        <item x="320"/>
        <item x="321"/>
        <item x="322"/>
        <item x="493"/>
        <item x="323"/>
        <item x="324"/>
        <item x="325"/>
        <item x="326"/>
        <item x="494"/>
        <item x="327"/>
        <item x="328"/>
        <item x="78"/>
        <item x="537"/>
        <item x="416"/>
        <item x="417"/>
        <item x="661"/>
        <item x="599"/>
        <item x="418"/>
        <item x="419"/>
        <item x="420"/>
        <item x="79"/>
        <item x="421"/>
        <item x="80"/>
        <item x="81"/>
        <item x="422"/>
        <item x="423"/>
        <item x="424"/>
        <item x="425"/>
        <item x="82"/>
        <item x="426"/>
        <item x="427"/>
        <item x="538"/>
        <item x="83"/>
        <item x="428"/>
        <item x="84"/>
        <item x="429"/>
        <item x="600"/>
        <item x="662"/>
        <item x="554"/>
        <item x="128"/>
        <item x="129"/>
        <item x="130"/>
        <item x="555"/>
        <item x="131"/>
        <item x="445"/>
        <item x="132"/>
        <item x="133"/>
        <item x="134"/>
        <item x="135"/>
        <item x="556"/>
        <item x="136"/>
        <item x="610"/>
        <item x="137"/>
        <item x="138"/>
        <item x="329"/>
        <item x="139"/>
        <item x="140"/>
        <item x="446"/>
        <item x="141"/>
        <item x="557"/>
        <item x="142"/>
        <item x="143"/>
        <item x="611"/>
        <item x="144"/>
        <item x="145"/>
        <item x="146"/>
        <item x="330"/>
        <item x="331"/>
        <item x="638"/>
        <item x="332"/>
        <item x="495"/>
        <item x="333"/>
        <item x="576"/>
        <item x="496"/>
        <item x="334"/>
        <item x="335"/>
        <item x="336"/>
        <item x="497"/>
        <item x="337"/>
        <item x="338"/>
        <item x="339"/>
        <item x="340"/>
        <item x="498"/>
        <item x="499"/>
        <item x="341"/>
        <item x="221"/>
        <item x="222"/>
        <item x="223"/>
        <item x="224"/>
        <item x="471"/>
        <item x="225"/>
        <item x="472"/>
        <item x="473"/>
        <item x="226"/>
        <item x="227"/>
        <item x="228"/>
        <item x="622"/>
        <item x="229"/>
        <item x="623"/>
        <item x="474"/>
        <item x="230"/>
        <item x="231"/>
        <item x="85"/>
        <item x="86"/>
        <item x="87"/>
        <item x="88"/>
        <item x="89"/>
        <item x="90"/>
        <item x="91"/>
        <item x="430"/>
        <item x="663"/>
        <item x="539"/>
        <item x="601"/>
        <item x="92"/>
        <item x="431"/>
        <item x="93"/>
        <item x="94"/>
        <item x="432"/>
        <item x="95"/>
        <item x="96"/>
        <item x="97"/>
        <item x="433"/>
        <item x="540"/>
        <item x="602"/>
        <item x="603"/>
        <item x="68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1"/>
            </reference>
          </references>
        </pivotArea>
      </autoSortScope>
    </pivotField>
    <pivotField showAll="0"/>
    <pivotField axis="axisCol" showAll="0" sortType="descending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0"/>
        <item x="4"/>
        <item x="1"/>
        <item x="2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1"/>
        <item x="2"/>
        <item x="3"/>
        <item x="0"/>
        <item t="default"/>
      </items>
    </pivotField>
  </pivotFields>
  <rowFields count="1">
    <field x="2"/>
  </rowFields>
  <rowItems count="173">
    <i>
      <x v="182"/>
    </i>
    <i>
      <x v="317"/>
    </i>
    <i>
      <x v="181"/>
    </i>
    <i>
      <x v="320"/>
    </i>
    <i>
      <x v="319"/>
    </i>
    <i>
      <x v="384"/>
    </i>
    <i>
      <x v="76"/>
    </i>
    <i>
      <x v="571"/>
    </i>
    <i>
      <x v="180"/>
    </i>
    <i>
      <x v="453"/>
    </i>
    <i>
      <x v="438"/>
    </i>
    <i>
      <x v="668"/>
    </i>
    <i>
      <x v="221"/>
    </i>
    <i>
      <x v="204"/>
    </i>
    <i>
      <x v="331"/>
    </i>
    <i>
      <x v="675"/>
    </i>
    <i>
      <x v="373"/>
    </i>
    <i>
      <x v="23"/>
    </i>
    <i>
      <x v="572"/>
    </i>
    <i>
      <x v="570"/>
    </i>
    <i>
      <x v="674"/>
    </i>
    <i>
      <x v="581"/>
    </i>
    <i>
      <x v="127"/>
    </i>
    <i>
      <x v="666"/>
    </i>
    <i>
      <x v="372"/>
    </i>
    <i>
      <x v="458"/>
    </i>
    <i>
      <x v="433"/>
    </i>
    <i>
      <x v="222"/>
    </i>
    <i>
      <x v="315"/>
    </i>
    <i>
      <x v="167"/>
    </i>
    <i>
      <x v="434"/>
    </i>
    <i>
      <x v="671"/>
    </i>
    <i>
      <x v="452"/>
    </i>
    <i>
      <x v="569"/>
    </i>
    <i>
      <x v="165"/>
    </i>
    <i>
      <x v="255"/>
    </i>
    <i>
      <x v="615"/>
    </i>
    <i>
      <x v="568"/>
    </i>
    <i>
      <x v="672"/>
    </i>
    <i>
      <x v="131"/>
    </i>
    <i>
      <x v="633"/>
    </i>
    <i>
      <x v="662"/>
    </i>
    <i>
      <x v="205"/>
    </i>
    <i>
      <x v="24"/>
    </i>
    <i>
      <x v="330"/>
    </i>
    <i>
      <x v="670"/>
    </i>
    <i>
      <x v="432"/>
    </i>
    <i>
      <x v="223"/>
    </i>
    <i>
      <x v="616"/>
    </i>
    <i>
      <x v="614"/>
    </i>
    <i>
      <x v="333"/>
    </i>
    <i>
      <x v="634"/>
    </i>
    <i>
      <x v="622"/>
    </i>
    <i>
      <x v="635"/>
    </i>
    <i>
      <x v="661"/>
    </i>
    <i>
      <x v="334"/>
    </i>
    <i>
      <x v="404"/>
    </i>
    <i>
      <x v="611"/>
    </i>
    <i>
      <x v="660"/>
    </i>
    <i>
      <x v="626"/>
    </i>
    <i>
      <x v="442"/>
    </i>
    <i>
      <x v="125"/>
    </i>
    <i>
      <x v="126"/>
    </i>
    <i>
      <x v="610"/>
    </i>
    <i>
      <x v="669"/>
    </i>
    <i>
      <x v="639"/>
    </i>
    <i>
      <x v="579"/>
    </i>
    <i>
      <x v="402"/>
    </i>
    <i>
      <x v="463"/>
    </i>
    <i>
      <x v="329"/>
    </i>
    <i>
      <x v="460"/>
    </i>
    <i>
      <x v="332"/>
    </i>
    <i>
      <x v="444"/>
    </i>
    <i>
      <x v="318"/>
    </i>
    <i>
      <x v="667"/>
    </i>
    <i>
      <x v="335"/>
    </i>
    <i>
      <x v="454"/>
    </i>
    <i>
      <x v="632"/>
    </i>
    <i>
      <x v="630"/>
    </i>
    <i>
      <x v="324"/>
    </i>
    <i>
      <x v="601"/>
    </i>
    <i>
      <x v="536"/>
    </i>
    <i>
      <x v="523"/>
    </i>
    <i>
      <x v="430"/>
    </i>
    <i>
      <x v="105"/>
    </i>
    <i>
      <x v="431"/>
    </i>
    <i>
      <x v="425"/>
    </i>
    <i>
      <x v="288"/>
    </i>
    <i>
      <x v="532"/>
    </i>
    <i>
      <x v="121"/>
    </i>
    <i>
      <x v="549"/>
    </i>
    <i>
      <x/>
    </i>
    <i>
      <x v="423"/>
    </i>
    <i>
      <x v="122"/>
    </i>
    <i>
      <x v="424"/>
    </i>
    <i>
      <x v="289"/>
    </i>
    <i>
      <x v="514"/>
    </i>
    <i>
      <x v="118"/>
    </i>
    <i>
      <x v="528"/>
    </i>
    <i>
      <x v="103"/>
    </i>
    <i>
      <x v="534"/>
    </i>
    <i>
      <x v="123"/>
    </i>
    <i>
      <x v="541"/>
    </i>
    <i>
      <x v="120"/>
    </i>
    <i>
      <x v="559"/>
    </i>
    <i>
      <x v="290"/>
    </i>
    <i>
      <x v="70"/>
    </i>
    <i>
      <x v="117"/>
    </i>
    <i>
      <x v="593"/>
    </i>
    <i>
      <x v="286"/>
    </i>
    <i>
      <x v="604"/>
    </i>
    <i>
      <x v="466"/>
    </i>
    <i>
      <x v="101"/>
    </i>
    <i>
      <x v="467"/>
    </i>
    <i>
      <x v="513"/>
    </i>
    <i>
      <x v="468"/>
    </i>
    <i>
      <x v="522"/>
    </i>
    <i>
      <x v="469"/>
    </i>
    <i>
      <x v="524"/>
    </i>
    <i>
      <x v="470"/>
    </i>
    <i>
      <x v="530"/>
    </i>
    <i>
      <x v="100"/>
    </i>
    <i>
      <x v="533"/>
    </i>
    <i>
      <x v="99"/>
    </i>
    <i>
      <x v="535"/>
    </i>
    <i>
      <x v="480"/>
    </i>
    <i>
      <x v="539"/>
    </i>
    <i>
      <x v="481"/>
    </i>
    <i>
      <x v="542"/>
    </i>
    <i>
      <x v="150"/>
    </i>
    <i>
      <x v="557"/>
    </i>
    <i>
      <x v="292"/>
    </i>
    <i>
      <x v="104"/>
    </i>
    <i>
      <x v="270"/>
    </i>
    <i>
      <x v="293"/>
    </i>
    <i>
      <x v="489"/>
    </i>
    <i>
      <x v="106"/>
    </i>
    <i>
      <x v="412"/>
    </i>
    <i>
      <x v="147"/>
    </i>
    <i>
      <x v="413"/>
    </i>
    <i>
      <x v="594"/>
    </i>
    <i>
      <x v="275"/>
    </i>
    <i>
      <x v="603"/>
    </i>
    <i>
      <x v="414"/>
    </i>
    <i>
      <x v="107"/>
    </i>
    <i>
      <x v="415"/>
    </i>
    <i>
      <x v="108"/>
    </i>
    <i>
      <x v="266"/>
    </i>
    <i>
      <x v="426"/>
    </i>
    <i>
      <x v="109"/>
    </i>
    <i>
      <x v="416"/>
    </i>
    <i>
      <x v="512"/>
    </i>
    <i>
      <x v="490"/>
    </i>
    <i>
      <x v="265"/>
    </i>
    <i>
      <x v="491"/>
    </i>
    <i>
      <x v="110"/>
    </i>
    <i>
      <x v="501"/>
    </i>
    <i>
      <x v="651"/>
    </i>
    <i>
      <x v="502"/>
    </i>
    <i>
      <x v="277"/>
    </i>
    <i>
      <x v="503"/>
    </i>
    <i>
      <x v="148"/>
    </i>
    <i>
      <x v="510"/>
    </i>
    <i>
      <x v="278"/>
    </i>
    <i>
      <x v="511"/>
    </i>
    <i>
      <x v="486"/>
    </i>
    <i>
      <x v="267"/>
    </i>
    <i>
      <x v="487"/>
    </i>
    <i>
      <x v="272"/>
    </i>
    <i>
      <x v="488"/>
    </i>
    <i>
      <x v="471"/>
    </i>
    <i>
      <x v="479"/>
    </i>
    <i t="grand">
      <x/>
    </i>
  </rowItems>
  <colFields count="1">
    <field x="4"/>
  </colFields>
  <colItems count="3">
    <i>
      <x v="1"/>
    </i>
    <i>
      <x v="2"/>
    </i>
    <i t="grand">
      <x/>
    </i>
  </colItems>
  <pageFields count="2">
    <pageField fld="16" item="1" hier="-1"/>
    <pageField fld="21" item="1" hier="-1"/>
  </pageFields>
  <dataFields count="1">
    <dataField name="Сумма по полю Sales Units" fld="0" baseField="0" baseItem="30767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drawing" Target="../drawings/drawing2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26.xml"/><Relationship Id="rId4" Type="http://schemas.openxmlformats.org/officeDocument/2006/relationships/pivotTable" Target="../pivotTables/pivotTable25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/Nb/5061" TargetMode="External"/><Relationship Id="rId13" Type="http://schemas.openxmlformats.org/officeDocument/2006/relationships/hyperlink" Target="/Nb/4796" TargetMode="External"/><Relationship Id="rId18" Type="http://schemas.openxmlformats.org/officeDocument/2006/relationships/hyperlink" Target="/Nb/5070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/Nb/4843" TargetMode="External"/><Relationship Id="rId21" Type="http://schemas.openxmlformats.org/officeDocument/2006/relationships/hyperlink" Target="/Nb/4945" TargetMode="External"/><Relationship Id="rId7" Type="http://schemas.openxmlformats.org/officeDocument/2006/relationships/hyperlink" Target="/Nb/4809" TargetMode="External"/><Relationship Id="rId12" Type="http://schemas.openxmlformats.org/officeDocument/2006/relationships/hyperlink" Target="/Nb/4831" TargetMode="External"/><Relationship Id="rId17" Type="http://schemas.openxmlformats.org/officeDocument/2006/relationships/hyperlink" Target="/Nb/4847" TargetMode="External"/><Relationship Id="rId25" Type="http://schemas.openxmlformats.org/officeDocument/2006/relationships/hyperlink" Target="/Nb/4896" TargetMode="External"/><Relationship Id="rId2" Type="http://schemas.openxmlformats.org/officeDocument/2006/relationships/hyperlink" Target="/Nb/4851" TargetMode="External"/><Relationship Id="rId16" Type="http://schemas.openxmlformats.org/officeDocument/2006/relationships/hyperlink" Target="/Nb/4842" TargetMode="External"/><Relationship Id="rId20" Type="http://schemas.openxmlformats.org/officeDocument/2006/relationships/hyperlink" Target="/Nb/4784" TargetMode="External"/><Relationship Id="rId1" Type="http://schemas.openxmlformats.org/officeDocument/2006/relationships/pivotTable" Target="../pivotTables/pivotTable27.xml"/><Relationship Id="rId6" Type="http://schemas.openxmlformats.org/officeDocument/2006/relationships/hyperlink" Target="/Nb/4802" TargetMode="External"/><Relationship Id="rId11" Type="http://schemas.openxmlformats.org/officeDocument/2006/relationships/hyperlink" Target="/Nb/5037" TargetMode="External"/><Relationship Id="rId24" Type="http://schemas.openxmlformats.org/officeDocument/2006/relationships/hyperlink" Target="/Nb/4901" TargetMode="External"/><Relationship Id="rId5" Type="http://schemas.openxmlformats.org/officeDocument/2006/relationships/hyperlink" Target="/Nb/4804" TargetMode="External"/><Relationship Id="rId15" Type="http://schemas.openxmlformats.org/officeDocument/2006/relationships/hyperlink" Target="/Nb/4844" TargetMode="External"/><Relationship Id="rId23" Type="http://schemas.openxmlformats.org/officeDocument/2006/relationships/hyperlink" Target="/Nb/4898" TargetMode="External"/><Relationship Id="rId10" Type="http://schemas.openxmlformats.org/officeDocument/2006/relationships/hyperlink" Target="/Nb/4955" TargetMode="External"/><Relationship Id="rId19" Type="http://schemas.openxmlformats.org/officeDocument/2006/relationships/hyperlink" Target="/Nb/5042" TargetMode="External"/><Relationship Id="rId4" Type="http://schemas.openxmlformats.org/officeDocument/2006/relationships/hyperlink" Target="/Nb/4881" TargetMode="External"/><Relationship Id="rId9" Type="http://schemas.openxmlformats.org/officeDocument/2006/relationships/hyperlink" Target="/Nb/4810" TargetMode="External"/><Relationship Id="rId14" Type="http://schemas.openxmlformats.org/officeDocument/2006/relationships/hyperlink" Target="/Nb/4935" TargetMode="External"/><Relationship Id="rId22" Type="http://schemas.openxmlformats.org/officeDocument/2006/relationships/hyperlink" Target="/Nb/489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workbookViewId="0">
      <selection activeCell="A8" sqref="A8"/>
    </sheetView>
  </sheetViews>
  <sheetFormatPr defaultRowHeight="15" x14ac:dyDescent="0.25"/>
  <cols>
    <col min="1" max="1" width="36.5703125" customWidth="1"/>
    <col min="9" max="9" width="9.140625" customWidth="1"/>
  </cols>
  <sheetData>
    <row r="1" spans="1:10" ht="18.600000000000001" x14ac:dyDescent="0.45">
      <c r="A1" s="6" t="s">
        <v>271</v>
      </c>
    </row>
    <row r="2" spans="1:10" ht="15.6" x14ac:dyDescent="0.35">
      <c r="A2" s="20" t="s">
        <v>642</v>
      </c>
    </row>
    <row r="4" spans="1:10" ht="14.45" x14ac:dyDescent="0.35">
      <c r="A4" s="3" t="s">
        <v>266</v>
      </c>
    </row>
    <row r="5" spans="1:10" ht="14.45" x14ac:dyDescent="0.35">
      <c r="A5" s="3" t="s">
        <v>267</v>
      </c>
    </row>
    <row r="8" spans="1:10" s="36" customFormat="1" ht="14.45" x14ac:dyDescent="0.35">
      <c r="A8" s="59" t="s">
        <v>644</v>
      </c>
    </row>
    <row r="9" spans="1:10" ht="14.45" x14ac:dyDescent="0.35">
      <c r="A9" s="3"/>
    </row>
    <row r="10" spans="1:10" ht="15.75" thickBot="1" x14ac:dyDescent="0.3">
      <c r="A10" s="70"/>
      <c r="B10" s="71" t="s">
        <v>643</v>
      </c>
    </row>
    <row r="11" spans="1:10" x14ac:dyDescent="0.25">
      <c r="A11" s="46" t="s">
        <v>44</v>
      </c>
      <c r="B11" s="47">
        <v>921.6</v>
      </c>
    </row>
    <row r="12" spans="1:10" ht="15.75" thickBot="1" x14ac:dyDescent="0.3">
      <c r="A12" s="48" t="s">
        <v>45</v>
      </c>
      <c r="B12" s="49">
        <v>540.20000000000005</v>
      </c>
    </row>
    <row r="13" spans="1:10" x14ac:dyDescent="0.25">
      <c r="A13" s="73" t="s">
        <v>34</v>
      </c>
      <c r="B13" s="72">
        <f>SUM(B11:B12)</f>
        <v>1461.8000000000002</v>
      </c>
      <c r="J13" t="s">
        <v>17</v>
      </c>
    </row>
    <row r="14" spans="1:10" x14ac:dyDescent="0.25">
      <c r="A14" s="80" t="s">
        <v>268</v>
      </c>
      <c r="B14" s="81">
        <v>3.6938118353026799E-3</v>
      </c>
    </row>
    <row r="15" spans="1:10" ht="14.45" x14ac:dyDescent="0.35">
      <c r="B15" s="3"/>
    </row>
    <row r="16" spans="1:10" s="59" customFormat="1" ht="14.45" x14ac:dyDescent="0.35">
      <c r="A16" s="59" t="s">
        <v>269</v>
      </c>
    </row>
    <row r="17" spans="1:16" x14ac:dyDescent="0.25">
      <c r="A17" s="3"/>
      <c r="B17" s="3"/>
    </row>
    <row r="18" spans="1:16" x14ac:dyDescent="0.25">
      <c r="A18" s="51"/>
      <c r="B18" s="51" t="s">
        <v>329</v>
      </c>
      <c r="C18" s="51" t="s">
        <v>348</v>
      </c>
      <c r="D18" s="51" t="s">
        <v>396</v>
      </c>
      <c r="E18" s="51" t="s">
        <v>444</v>
      </c>
      <c r="F18" s="51" t="s">
        <v>482</v>
      </c>
      <c r="G18" s="51" t="s">
        <v>514</v>
      </c>
      <c r="H18" s="51" t="s">
        <v>540</v>
      </c>
      <c r="I18" s="51" t="s">
        <v>576</v>
      </c>
      <c r="J18" s="51" t="s">
        <v>617</v>
      </c>
      <c r="K18" s="51" t="s">
        <v>639</v>
      </c>
      <c r="L18" s="51" t="s">
        <v>804</v>
      </c>
      <c r="M18" s="51" t="s">
        <v>883</v>
      </c>
      <c r="N18" s="51" t="s">
        <v>970</v>
      </c>
      <c r="O18" s="52" t="s">
        <v>1011</v>
      </c>
    </row>
    <row r="19" spans="1:16" x14ac:dyDescent="0.25">
      <c r="A19" s="18" t="s">
        <v>44</v>
      </c>
      <c r="B19" s="45">
        <v>204620</v>
      </c>
      <c r="C19" s="45">
        <v>150940</v>
      </c>
      <c r="D19" s="45">
        <v>239990</v>
      </c>
      <c r="E19" s="45">
        <v>257720</v>
      </c>
      <c r="F19" s="45">
        <v>327790</v>
      </c>
      <c r="G19" s="45">
        <v>270230</v>
      </c>
      <c r="H19" s="45">
        <v>221160</v>
      </c>
      <c r="I19" s="45">
        <v>251290</v>
      </c>
      <c r="J19" s="45">
        <v>277040</v>
      </c>
      <c r="K19" s="45">
        <v>138010</v>
      </c>
      <c r="L19" s="45">
        <v>195120</v>
      </c>
      <c r="M19" s="45">
        <v>196060</v>
      </c>
      <c r="N19" s="45">
        <v>218450</v>
      </c>
      <c r="O19" s="23">
        <v>174000</v>
      </c>
      <c r="P19" s="5"/>
    </row>
    <row r="20" spans="1:16" x14ac:dyDescent="0.25">
      <c r="A20" s="18" t="s">
        <v>45</v>
      </c>
      <c r="B20" s="45">
        <v>63670</v>
      </c>
      <c r="C20" s="45">
        <v>99050</v>
      </c>
      <c r="D20" s="45">
        <v>95670</v>
      </c>
      <c r="E20" s="45">
        <v>172770</v>
      </c>
      <c r="F20" s="45">
        <v>158260</v>
      </c>
      <c r="G20" s="45">
        <v>141280</v>
      </c>
      <c r="H20" s="45">
        <v>122480</v>
      </c>
      <c r="I20" s="45">
        <v>134980</v>
      </c>
      <c r="J20" s="45">
        <v>135450</v>
      </c>
      <c r="K20" s="45">
        <v>117030</v>
      </c>
      <c r="L20" s="45">
        <v>119030</v>
      </c>
      <c r="M20" s="45">
        <v>109250</v>
      </c>
      <c r="N20" s="45">
        <v>100530</v>
      </c>
      <c r="O20" s="23">
        <v>94390</v>
      </c>
      <c r="P20" s="5"/>
    </row>
    <row r="21" spans="1:16" x14ac:dyDescent="0.25">
      <c r="A21" s="51" t="s">
        <v>34</v>
      </c>
      <c r="B21" s="68">
        <v>268290</v>
      </c>
      <c r="C21" s="68">
        <v>249990</v>
      </c>
      <c r="D21" s="68">
        <v>335660</v>
      </c>
      <c r="E21" s="68">
        <v>430490</v>
      </c>
      <c r="F21" s="68">
        <v>486050</v>
      </c>
      <c r="G21" s="68">
        <v>411510</v>
      </c>
      <c r="H21" s="68">
        <v>343640</v>
      </c>
      <c r="I21" s="68">
        <v>386270</v>
      </c>
      <c r="J21" s="68">
        <v>412490</v>
      </c>
      <c r="K21" s="68">
        <v>255040</v>
      </c>
      <c r="L21" s="68">
        <v>314150</v>
      </c>
      <c r="M21" s="68">
        <v>305310</v>
      </c>
      <c r="N21" s="68">
        <v>318980</v>
      </c>
      <c r="O21" s="69">
        <v>268390</v>
      </c>
      <c r="P21" s="5"/>
    </row>
    <row r="39" spans="1:15" s="36" customFormat="1" x14ac:dyDescent="0.25">
      <c r="A39" s="59" t="s">
        <v>270</v>
      </c>
    </row>
    <row r="40" spans="1:15" x14ac:dyDescent="0.25">
      <c r="A40" s="3"/>
    </row>
    <row r="41" spans="1:15" x14ac:dyDescent="0.25">
      <c r="B41" s="50" t="s">
        <v>329</v>
      </c>
      <c r="C41" s="51" t="s">
        <v>348</v>
      </c>
      <c r="D41" s="51" t="s">
        <v>396</v>
      </c>
      <c r="E41" s="51" t="s">
        <v>444</v>
      </c>
      <c r="F41" s="51" t="s">
        <v>482</v>
      </c>
      <c r="G41" s="51" t="s">
        <v>514</v>
      </c>
      <c r="H41" s="51" t="s">
        <v>540</v>
      </c>
      <c r="I41" s="51" t="s">
        <v>576</v>
      </c>
      <c r="J41" s="51" t="s">
        <v>617</v>
      </c>
      <c r="K41" s="51" t="s">
        <v>639</v>
      </c>
      <c r="L41" s="51" t="s">
        <v>804</v>
      </c>
      <c r="M41" s="51" t="s">
        <v>883</v>
      </c>
      <c r="N41" s="51" t="s">
        <v>970</v>
      </c>
      <c r="O41" s="52" t="s">
        <v>1011</v>
      </c>
    </row>
    <row r="42" spans="1:15" x14ac:dyDescent="0.25">
      <c r="B42" s="74">
        <v>0.26695315451454477</v>
      </c>
      <c r="C42" s="75">
        <v>0.41814159292035397</v>
      </c>
      <c r="D42" s="75">
        <v>0.47575291272807213</v>
      </c>
      <c r="E42" s="75">
        <v>0.7835273646269213</v>
      </c>
      <c r="F42" s="75">
        <v>0.41684885585191661</v>
      </c>
      <c r="G42" s="75">
        <v>0.29012132802457913</v>
      </c>
      <c r="H42" s="75">
        <v>0.11611289746337977</v>
      </c>
      <c r="I42" s="75">
        <v>-2.2645615100450382E-2</v>
      </c>
      <c r="J42" s="75">
        <v>4.1457318150831923E-2</v>
      </c>
      <c r="K42" s="75">
        <v>-6.7597704090958943E-2</v>
      </c>
      <c r="L42" s="75">
        <v>0.24603363477709028</v>
      </c>
      <c r="M42" s="75">
        <v>-0.25996218731820825</v>
      </c>
      <c r="N42" s="75">
        <v>0.18893734391889375</v>
      </c>
      <c r="O42" s="76">
        <v>7.3602944117764704E-2</v>
      </c>
    </row>
    <row r="43" spans="1:15" x14ac:dyDescent="0.25">
      <c r="A43" s="3"/>
    </row>
    <row r="44" spans="1:15" x14ac:dyDescent="0.25">
      <c r="A44" s="3"/>
    </row>
    <row r="45" spans="1:15" x14ac:dyDescent="0.25">
      <c r="A45" s="5"/>
      <c r="B45" s="5"/>
    </row>
    <row r="46" spans="1:15" x14ac:dyDescent="0.25">
      <c r="A46" s="5"/>
      <c r="B46" s="5"/>
    </row>
    <row r="47" spans="1:15" x14ac:dyDescent="0.25">
      <c r="A47" s="5"/>
      <c r="B47" s="5"/>
    </row>
    <row r="48" spans="1:15" x14ac:dyDescent="0.25">
      <c r="A48" s="5"/>
      <c r="B48" s="5"/>
    </row>
    <row r="49" spans="1:9" x14ac:dyDescent="0.25">
      <c r="A49" s="5"/>
      <c r="B49" s="5"/>
    </row>
    <row r="50" spans="1:9" x14ac:dyDescent="0.25">
      <c r="A50" s="5"/>
      <c r="B50" s="5"/>
    </row>
    <row r="51" spans="1:9" x14ac:dyDescent="0.25">
      <c r="A51" s="5"/>
      <c r="B51" s="5"/>
    </row>
    <row r="52" spans="1:9" x14ac:dyDescent="0.25">
      <c r="A52" s="5"/>
      <c r="B52" s="5"/>
    </row>
    <row r="53" spans="1:9" x14ac:dyDescent="0.25">
      <c r="A53" s="5"/>
      <c r="B53" s="5"/>
    </row>
    <row r="54" spans="1:9" x14ac:dyDescent="0.25">
      <c r="A54" s="5"/>
      <c r="B54" s="5"/>
    </row>
    <row r="55" spans="1:9" x14ac:dyDescent="0.25">
      <c r="A55" s="5"/>
      <c r="B55" s="5"/>
    </row>
    <row r="56" spans="1:9" x14ac:dyDescent="0.25">
      <c r="A56" s="5"/>
      <c r="B56" s="5"/>
    </row>
    <row r="57" spans="1:9" x14ac:dyDescent="0.25">
      <c r="A57" s="25"/>
      <c r="B57" s="25"/>
    </row>
    <row r="60" spans="1:9" s="36" customFormat="1" x14ac:dyDescent="0.25">
      <c r="A60" s="59" t="s">
        <v>1013</v>
      </c>
    </row>
    <row r="62" spans="1:9" s="5" customFormat="1" x14ac:dyDescent="0.25">
      <c r="A62" s="68"/>
      <c r="B62" s="68" t="s">
        <v>44</v>
      </c>
      <c r="C62" s="68" t="s">
        <v>45</v>
      </c>
      <c r="D62" s="68" t="s">
        <v>34</v>
      </c>
      <c r="F62" s="68" t="s">
        <v>33</v>
      </c>
      <c r="G62" s="68" t="s">
        <v>44</v>
      </c>
      <c r="H62" s="68" t="s">
        <v>45</v>
      </c>
      <c r="I62" s="68" t="s">
        <v>34</v>
      </c>
    </row>
    <row r="63" spans="1:9" s="5" customFormat="1" x14ac:dyDescent="0.25">
      <c r="A63" s="24" t="s">
        <v>14</v>
      </c>
      <c r="B63" s="45">
        <v>53230</v>
      </c>
      <c r="C63" s="45">
        <v>21740</v>
      </c>
      <c r="D63" s="45">
        <v>74970</v>
      </c>
      <c r="F63" s="24" t="s">
        <v>14</v>
      </c>
      <c r="G63" s="63">
        <v>0.30591954022988505</v>
      </c>
      <c r="H63" s="63">
        <v>0.23032100858141752</v>
      </c>
      <c r="I63" s="63">
        <v>0.27933231491486271</v>
      </c>
    </row>
    <row r="64" spans="1:9" s="5" customFormat="1" x14ac:dyDescent="0.25">
      <c r="A64" s="24" t="s">
        <v>15</v>
      </c>
      <c r="B64" s="45">
        <v>43650</v>
      </c>
      <c r="C64" s="45">
        <v>15100</v>
      </c>
      <c r="D64" s="45">
        <v>58750</v>
      </c>
      <c r="F64" s="24" t="s">
        <v>15</v>
      </c>
      <c r="G64" s="63">
        <v>0.25086206896551722</v>
      </c>
      <c r="H64" s="63">
        <v>0.1599745735777095</v>
      </c>
      <c r="I64" s="63">
        <v>0.21889787249897538</v>
      </c>
    </row>
    <row r="65" spans="1:9" s="5" customFormat="1" x14ac:dyDescent="0.25">
      <c r="A65" s="54" t="s">
        <v>9</v>
      </c>
      <c r="B65" s="56">
        <v>9990</v>
      </c>
      <c r="C65" s="56">
        <v>25300</v>
      </c>
      <c r="D65" s="56">
        <v>35290</v>
      </c>
      <c r="F65" s="54" t="s">
        <v>9</v>
      </c>
      <c r="G65" s="87">
        <v>5.7413793103448275E-2</v>
      </c>
      <c r="H65" s="87">
        <v>0.26803686831232121</v>
      </c>
      <c r="I65" s="87">
        <v>0.13148776034874624</v>
      </c>
    </row>
    <row r="66" spans="1:9" s="5" customFormat="1" x14ac:dyDescent="0.25">
      <c r="A66" s="24" t="s">
        <v>0</v>
      </c>
      <c r="B66" s="45">
        <v>24010</v>
      </c>
      <c r="C66" s="45">
        <v>7160</v>
      </c>
      <c r="D66" s="45">
        <v>31170</v>
      </c>
      <c r="F66" s="24" t="s">
        <v>0</v>
      </c>
      <c r="G66" s="63">
        <v>0.13798850574712643</v>
      </c>
      <c r="H66" s="63">
        <v>7.585549316664901E-2</v>
      </c>
      <c r="I66" s="63">
        <v>0.11613696486456276</v>
      </c>
    </row>
    <row r="67" spans="1:9" s="5" customFormat="1" x14ac:dyDescent="0.25">
      <c r="A67" s="24" t="s">
        <v>10</v>
      </c>
      <c r="B67" s="45">
        <v>17430</v>
      </c>
      <c r="C67" s="45">
        <v>10350</v>
      </c>
      <c r="D67" s="45">
        <v>27780</v>
      </c>
      <c r="F67" s="24" t="s">
        <v>10</v>
      </c>
      <c r="G67" s="63">
        <v>0.10017241379310345</v>
      </c>
      <c r="H67" s="63">
        <v>0.10965144612776777</v>
      </c>
      <c r="I67" s="63">
        <v>0.10350609188121764</v>
      </c>
    </row>
    <row r="68" spans="1:9" s="5" customFormat="1" x14ac:dyDescent="0.25">
      <c r="A68" s="24" t="s">
        <v>13</v>
      </c>
      <c r="B68" s="45">
        <v>13590</v>
      </c>
      <c r="C68" s="45"/>
      <c r="D68" s="45">
        <v>13590</v>
      </c>
      <c r="F68" s="24" t="s">
        <v>13</v>
      </c>
      <c r="G68" s="63">
        <v>7.8103448275862075E-2</v>
      </c>
      <c r="H68" s="63">
        <v>0</v>
      </c>
      <c r="I68" s="63">
        <v>5.0635269570401278E-2</v>
      </c>
    </row>
    <row r="69" spans="1:9" s="5" customFormat="1" x14ac:dyDescent="0.25">
      <c r="A69" s="24" t="s">
        <v>29</v>
      </c>
      <c r="B69" s="45">
        <v>7110</v>
      </c>
      <c r="C69" s="45">
        <v>3680</v>
      </c>
      <c r="D69" s="45">
        <v>10790</v>
      </c>
      <c r="F69" s="24" t="s">
        <v>29</v>
      </c>
      <c r="G69" s="63">
        <v>4.0862068965517244E-2</v>
      </c>
      <c r="H69" s="63">
        <v>3.8987180845428543E-2</v>
      </c>
      <c r="I69" s="63">
        <v>4.0202690115130967E-2</v>
      </c>
    </row>
    <row r="70" spans="1:9" s="5" customFormat="1" x14ac:dyDescent="0.25">
      <c r="A70" s="24" t="s">
        <v>16</v>
      </c>
      <c r="B70" s="45">
        <v>3970</v>
      </c>
      <c r="C70" s="45">
        <v>2150</v>
      </c>
      <c r="D70" s="45">
        <v>6120</v>
      </c>
      <c r="F70" s="24" t="s">
        <v>16</v>
      </c>
      <c r="G70" s="75">
        <v>2.2816091954022989E-2</v>
      </c>
      <c r="H70" s="75">
        <v>2.2777836635236783E-2</v>
      </c>
      <c r="I70" s="75">
        <v>2.2802637952233688E-2</v>
      </c>
    </row>
    <row r="71" spans="1:9" s="5" customFormat="1" x14ac:dyDescent="0.25">
      <c r="A71" s="24" t="s">
        <v>286</v>
      </c>
      <c r="B71" s="45">
        <v>80</v>
      </c>
      <c r="C71" s="45">
        <v>5360</v>
      </c>
      <c r="D71" s="45">
        <v>5440</v>
      </c>
      <c r="F71" s="24" t="s">
        <v>286</v>
      </c>
      <c r="G71" s="75">
        <v>4.5977011494252872E-4</v>
      </c>
      <c r="H71" s="75">
        <v>5.6785676448776357E-2</v>
      </c>
      <c r="I71" s="75">
        <v>2.0269011513096614E-2</v>
      </c>
    </row>
    <row r="72" spans="1:9" s="5" customFormat="1" x14ac:dyDescent="0.25">
      <c r="A72" s="24" t="s">
        <v>637</v>
      </c>
      <c r="B72" s="45">
        <v>940</v>
      </c>
      <c r="C72" s="45">
        <v>3550</v>
      </c>
      <c r="D72" s="45">
        <v>4490</v>
      </c>
      <c r="F72" s="24" t="s">
        <v>637</v>
      </c>
      <c r="G72" s="63">
        <v>5.4022988505747129E-3</v>
      </c>
      <c r="H72" s="63">
        <v>3.7609916304693292E-2</v>
      </c>
      <c r="I72" s="63">
        <v>1.6729386340772756E-2</v>
      </c>
    </row>
    <row r="73" spans="1:9" s="5" customFormat="1" x14ac:dyDescent="0.25">
      <c r="A73" s="77" t="s">
        <v>32</v>
      </c>
      <c r="B73" s="69">
        <v>174000</v>
      </c>
      <c r="C73" s="69">
        <v>94390</v>
      </c>
      <c r="D73" s="69">
        <v>268390</v>
      </c>
      <c r="F73" s="13"/>
      <c r="G73" s="32"/>
      <c r="H73" s="32"/>
      <c r="I73" s="32"/>
    </row>
    <row r="74" spans="1:9" s="14" customFormat="1" x14ac:dyDescent="0.25">
      <c r="A74" s="85"/>
      <c r="B74" s="86"/>
      <c r="C74" s="86"/>
      <c r="D74" s="86"/>
      <c r="F74" s="13"/>
      <c r="G74" s="32"/>
      <c r="H74" s="32"/>
      <c r="I74" s="32"/>
    </row>
    <row r="90" spans="1:7" s="36" customFormat="1" x14ac:dyDescent="0.25">
      <c r="A90" s="59" t="s">
        <v>297</v>
      </c>
    </row>
    <row r="91" spans="1:7" x14ac:dyDescent="0.25">
      <c r="A91" s="3"/>
    </row>
    <row r="92" spans="1:7" x14ac:dyDescent="0.25">
      <c r="A92" s="53" t="s">
        <v>33</v>
      </c>
      <c r="B92" s="53" t="s">
        <v>241</v>
      </c>
      <c r="C92" s="53" t="s">
        <v>288</v>
      </c>
      <c r="D92" s="53" t="s">
        <v>302</v>
      </c>
      <c r="E92" s="53" t="s">
        <v>329</v>
      </c>
      <c r="F92" s="53" t="s">
        <v>348</v>
      </c>
      <c r="G92" s="53" t="s">
        <v>32</v>
      </c>
    </row>
    <row r="93" spans="1:7" x14ac:dyDescent="0.25">
      <c r="A93" s="24" t="s">
        <v>14</v>
      </c>
      <c r="B93" s="45">
        <v>52980</v>
      </c>
      <c r="C93" s="45">
        <v>52740</v>
      </c>
      <c r="D93" s="56">
        <v>69480</v>
      </c>
      <c r="E93" s="56">
        <v>93850</v>
      </c>
      <c r="F93" s="56">
        <v>74970</v>
      </c>
      <c r="G93" s="56">
        <f>SUM(B93:F93)</f>
        <v>344020</v>
      </c>
    </row>
    <row r="94" spans="1:7" x14ac:dyDescent="0.25">
      <c r="A94" s="24" t="s">
        <v>15</v>
      </c>
      <c r="B94" s="45">
        <v>35430</v>
      </c>
      <c r="C94" s="45">
        <v>57980</v>
      </c>
      <c r="D94" s="56">
        <v>65530</v>
      </c>
      <c r="E94" s="56">
        <v>53870</v>
      </c>
      <c r="F94" s="56">
        <v>58750</v>
      </c>
      <c r="G94" s="56">
        <f t="shared" ref="G94:G103" si="0">SUM(B94:F94)</f>
        <v>271560</v>
      </c>
    </row>
    <row r="95" spans="1:7" x14ac:dyDescent="0.25">
      <c r="A95" s="54" t="s">
        <v>0</v>
      </c>
      <c r="B95" s="56">
        <v>57580</v>
      </c>
      <c r="C95" s="56">
        <v>67380</v>
      </c>
      <c r="D95" s="56">
        <v>38510</v>
      </c>
      <c r="E95" s="56">
        <v>49320</v>
      </c>
      <c r="F95" s="56">
        <v>31170</v>
      </c>
      <c r="G95" s="56">
        <f t="shared" si="0"/>
        <v>243960</v>
      </c>
    </row>
    <row r="96" spans="1:7" x14ac:dyDescent="0.25">
      <c r="A96" s="24" t="s">
        <v>10</v>
      </c>
      <c r="B96" s="45">
        <v>40980</v>
      </c>
      <c r="C96" s="45">
        <v>60740</v>
      </c>
      <c r="D96" s="56">
        <v>35110</v>
      </c>
      <c r="E96" s="56">
        <v>41760</v>
      </c>
      <c r="F96" s="56">
        <v>27780</v>
      </c>
      <c r="G96" s="56">
        <f t="shared" si="0"/>
        <v>206370</v>
      </c>
    </row>
    <row r="97" spans="1:7" x14ac:dyDescent="0.25">
      <c r="A97" s="24" t="s">
        <v>9</v>
      </c>
      <c r="B97" s="45">
        <v>27560</v>
      </c>
      <c r="C97" s="45">
        <v>33900</v>
      </c>
      <c r="D97" s="56">
        <v>37660</v>
      </c>
      <c r="E97" s="56">
        <v>22720</v>
      </c>
      <c r="F97" s="56">
        <v>35290</v>
      </c>
      <c r="G97" s="56">
        <f t="shared" si="0"/>
        <v>157130</v>
      </c>
    </row>
    <row r="98" spans="1:7" x14ac:dyDescent="0.25">
      <c r="A98" s="24" t="s">
        <v>29</v>
      </c>
      <c r="B98" s="45">
        <v>8530</v>
      </c>
      <c r="C98" s="45">
        <v>13030</v>
      </c>
      <c r="D98" s="56">
        <v>24530</v>
      </c>
      <c r="E98" s="56">
        <v>16790</v>
      </c>
      <c r="F98" s="56">
        <v>10790</v>
      </c>
      <c r="G98" s="56">
        <f t="shared" si="0"/>
        <v>73670</v>
      </c>
    </row>
    <row r="99" spans="1:7" x14ac:dyDescent="0.25">
      <c r="A99" s="24" t="s">
        <v>13</v>
      </c>
      <c r="B99" s="45">
        <v>6210</v>
      </c>
      <c r="C99" s="45">
        <v>7850</v>
      </c>
      <c r="D99" s="56">
        <v>8070</v>
      </c>
      <c r="E99" s="56">
        <v>16090</v>
      </c>
      <c r="F99" s="56">
        <v>13590</v>
      </c>
      <c r="G99" s="56">
        <f t="shared" si="0"/>
        <v>51810</v>
      </c>
    </row>
    <row r="100" spans="1:7" x14ac:dyDescent="0.25">
      <c r="A100" s="24" t="s">
        <v>16</v>
      </c>
      <c r="B100" s="45">
        <v>7170</v>
      </c>
      <c r="C100" s="45">
        <v>8280</v>
      </c>
      <c r="D100" s="56">
        <v>12710</v>
      </c>
      <c r="E100" s="56">
        <v>10160</v>
      </c>
      <c r="F100" s="56">
        <v>6120</v>
      </c>
      <c r="G100" s="56">
        <f t="shared" si="0"/>
        <v>44440</v>
      </c>
    </row>
    <row r="101" spans="1:7" x14ac:dyDescent="0.25">
      <c r="A101" s="24" t="s">
        <v>286</v>
      </c>
      <c r="B101" s="45">
        <v>11610</v>
      </c>
      <c r="C101" s="45">
        <v>7230</v>
      </c>
      <c r="D101" s="56">
        <v>8270</v>
      </c>
      <c r="E101" s="56">
        <v>8660</v>
      </c>
      <c r="F101" s="56">
        <v>5440</v>
      </c>
      <c r="G101" s="56">
        <f t="shared" si="0"/>
        <v>41210</v>
      </c>
    </row>
    <row r="102" spans="1:7" x14ac:dyDescent="0.25">
      <c r="A102" s="24" t="s">
        <v>637</v>
      </c>
      <c r="B102" s="45">
        <v>6990</v>
      </c>
      <c r="C102" s="45">
        <v>5020</v>
      </c>
      <c r="D102" s="56">
        <v>5440</v>
      </c>
      <c r="E102" s="56">
        <v>5760</v>
      </c>
      <c r="F102" s="56">
        <v>4490</v>
      </c>
      <c r="G102" s="56">
        <f t="shared" si="0"/>
        <v>27700</v>
      </c>
    </row>
    <row r="103" spans="1:7" x14ac:dyDescent="0.25">
      <c r="A103" s="55" t="s">
        <v>32</v>
      </c>
      <c r="B103" s="53">
        <v>255040</v>
      </c>
      <c r="C103" s="53">
        <v>314150</v>
      </c>
      <c r="D103" s="53">
        <v>305310</v>
      </c>
      <c r="E103" s="53">
        <v>318980</v>
      </c>
      <c r="F103" s="53">
        <v>268390</v>
      </c>
      <c r="G103" s="53">
        <f t="shared" si="0"/>
        <v>1461870</v>
      </c>
    </row>
    <row r="105" spans="1:7" x14ac:dyDescent="0.25">
      <c r="A105" s="40" t="s">
        <v>272</v>
      </c>
    </row>
    <row r="106" spans="1:7" x14ac:dyDescent="0.25">
      <c r="A106" s="40"/>
    </row>
    <row r="107" spans="1:7" x14ac:dyDescent="0.25">
      <c r="A107" s="57" t="s">
        <v>33</v>
      </c>
      <c r="B107" s="53" t="s">
        <v>241</v>
      </c>
      <c r="C107" s="53" t="s">
        <v>288</v>
      </c>
      <c r="D107" s="53" t="s">
        <v>302</v>
      </c>
      <c r="E107" s="53" t="s">
        <v>329</v>
      </c>
      <c r="F107" s="53" t="s">
        <v>348</v>
      </c>
      <c r="G107" s="53" t="s">
        <v>32</v>
      </c>
    </row>
    <row r="108" spans="1:7" x14ac:dyDescent="0.25">
      <c r="A108" s="58" t="str">
        <f>A93</f>
        <v>HP</v>
      </c>
      <c r="B108" s="19">
        <f>B93/B$103</f>
        <v>0.20773212045169384</v>
      </c>
      <c r="C108" s="19">
        <f>C93/C$103</f>
        <v>0.16788158522998567</v>
      </c>
      <c r="D108" s="19">
        <f>D93/D$103</f>
        <v>0.22757197602436868</v>
      </c>
      <c r="E108" s="19">
        <f t="shared" ref="E108" si="1">E93/E$103</f>
        <v>0.29421907329613139</v>
      </c>
      <c r="F108" s="19">
        <f t="shared" ref="F108" si="2">F93/F$103</f>
        <v>0.27933231491486271</v>
      </c>
      <c r="G108" s="19">
        <f t="shared" ref="G108:G117" si="3">G93/G$103</f>
        <v>0.235328722800249</v>
      </c>
    </row>
    <row r="109" spans="1:7" x14ac:dyDescent="0.25">
      <c r="A109" s="58" t="str">
        <f t="shared" ref="A109:A117" si="4">A94</f>
        <v>Lenovo</v>
      </c>
      <c r="B109" s="19">
        <f t="shared" ref="B109:C117" si="5">B94/B$103</f>
        <v>0.1389193851944793</v>
      </c>
      <c r="C109" s="19">
        <f t="shared" si="5"/>
        <v>0.18456151519974534</v>
      </c>
      <c r="D109" s="19">
        <f t="shared" ref="D109:E109" si="6">D94/D$103</f>
        <v>0.21463430611509612</v>
      </c>
      <c r="E109" s="19">
        <f t="shared" si="6"/>
        <v>0.16888206157125837</v>
      </c>
      <c r="F109" s="19">
        <f t="shared" ref="F109" si="7">F94/F$103</f>
        <v>0.21889787249897538</v>
      </c>
      <c r="G109" s="19">
        <f t="shared" si="3"/>
        <v>0.18576207186685548</v>
      </c>
    </row>
    <row r="110" spans="1:7" x14ac:dyDescent="0.25">
      <c r="A110" s="58" t="str">
        <f t="shared" si="4"/>
        <v>Acer</v>
      </c>
      <c r="B110" s="19">
        <f t="shared" si="5"/>
        <v>0.2257685069008783</v>
      </c>
      <c r="C110" s="19">
        <f t="shared" si="5"/>
        <v>0.21448352697755849</v>
      </c>
      <c r="D110" s="19">
        <f t="shared" ref="D110:E110" si="8">D95/D$103</f>
        <v>0.12613409321673053</v>
      </c>
      <c r="E110" s="19">
        <f t="shared" si="8"/>
        <v>0.15461784437895792</v>
      </c>
      <c r="F110" s="19">
        <f t="shared" ref="F110" si="9">F95/F$103</f>
        <v>0.11613696486456276</v>
      </c>
      <c r="G110" s="19">
        <f t="shared" si="3"/>
        <v>0.16688214410310082</v>
      </c>
    </row>
    <row r="111" spans="1:7" x14ac:dyDescent="0.25">
      <c r="A111" s="58" t="str">
        <f t="shared" si="4"/>
        <v>Asus</v>
      </c>
      <c r="B111" s="19">
        <f t="shared" si="5"/>
        <v>0.16068067754077792</v>
      </c>
      <c r="C111" s="19">
        <f t="shared" si="5"/>
        <v>0.19334712716855004</v>
      </c>
      <c r="D111" s="19">
        <f t="shared" ref="D111:E111" si="10">D96/D$103</f>
        <v>0.11499787101634404</v>
      </c>
      <c r="E111" s="19">
        <f t="shared" si="10"/>
        <v>0.13091729889021256</v>
      </c>
      <c r="F111" s="19">
        <f t="shared" ref="F111" si="11">F96/F$103</f>
        <v>0.10350609188121764</v>
      </c>
      <c r="G111" s="19">
        <f t="shared" si="3"/>
        <v>0.14116850335529152</v>
      </c>
    </row>
    <row r="112" spans="1:7" x14ac:dyDescent="0.25">
      <c r="A112" s="58" t="str">
        <f t="shared" si="4"/>
        <v>Apple</v>
      </c>
      <c r="B112" s="19">
        <f t="shared" si="5"/>
        <v>0.10806148055207027</v>
      </c>
      <c r="C112" s="19">
        <f t="shared" si="5"/>
        <v>0.10791023396466656</v>
      </c>
      <c r="D112" s="19">
        <f t="shared" ref="D112:E112" si="12">D97/D$103</f>
        <v>0.12335003766663391</v>
      </c>
      <c r="E112" s="19">
        <f t="shared" si="12"/>
        <v>7.1227036177816797E-2</v>
      </c>
      <c r="F112" s="19">
        <f t="shared" ref="F112" si="13">F97/F$103</f>
        <v>0.13148776034874624</v>
      </c>
      <c r="G112" s="19">
        <f t="shared" si="3"/>
        <v>0.10748561773618721</v>
      </c>
    </row>
    <row r="113" spans="1:7" x14ac:dyDescent="0.25">
      <c r="A113" s="58" t="str">
        <f t="shared" si="4"/>
        <v>Other</v>
      </c>
      <c r="B113" s="19">
        <f t="shared" si="5"/>
        <v>3.3445734002509407E-2</v>
      </c>
      <c r="C113" s="19">
        <f t="shared" si="5"/>
        <v>4.1477001432436732E-2</v>
      </c>
      <c r="D113" s="19">
        <f t="shared" ref="D113:E113" si="14">D98/D$103</f>
        <v>8.0344567816317838E-2</v>
      </c>
      <c r="E113" s="19">
        <f t="shared" si="14"/>
        <v>5.2636528935983445E-2</v>
      </c>
      <c r="F113" s="19">
        <f t="shared" ref="F113" si="15">F98/F$103</f>
        <v>4.0202690115130967E-2</v>
      </c>
      <c r="G113" s="19">
        <f t="shared" si="3"/>
        <v>5.0394357911442193E-2</v>
      </c>
    </row>
    <row r="114" spans="1:7" x14ac:dyDescent="0.25">
      <c r="A114" s="58" t="str">
        <f t="shared" si="4"/>
        <v>Dell</v>
      </c>
      <c r="B114" s="19">
        <f t="shared" si="5"/>
        <v>2.4349121706398996E-2</v>
      </c>
      <c r="C114" s="19">
        <f t="shared" si="5"/>
        <v>2.4988063027216297E-2</v>
      </c>
      <c r="D114" s="19">
        <f t="shared" ref="D114:E114" si="16">D99/D$103</f>
        <v>2.6432150928564411E-2</v>
      </c>
      <c r="E114" s="19">
        <f t="shared" si="16"/>
        <v>5.0442033983321838E-2</v>
      </c>
      <c r="F114" s="19">
        <f t="shared" ref="F114" si="17">F99/F$103</f>
        <v>5.0635269570401278E-2</v>
      </c>
      <c r="G114" s="19">
        <f t="shared" si="3"/>
        <v>3.544090787826551E-2</v>
      </c>
    </row>
    <row r="115" spans="1:7" x14ac:dyDescent="0.25">
      <c r="A115" s="58" t="str">
        <f t="shared" si="4"/>
        <v>MSI</v>
      </c>
      <c r="B115" s="19">
        <f t="shared" si="5"/>
        <v>2.811323713927227E-2</v>
      </c>
      <c r="C115" s="19">
        <f t="shared" si="5"/>
        <v>2.6356835906414133E-2</v>
      </c>
      <c r="D115" s="19">
        <f t="shared" ref="D115:E115" si="18">D100/D$103</f>
        <v>4.1629818872621273E-2</v>
      </c>
      <c r="E115" s="19">
        <f t="shared" si="18"/>
        <v>3.1851526741488494E-2</v>
      </c>
      <c r="F115" s="19">
        <f t="shared" ref="F115" si="19">F100/F$103</f>
        <v>2.2802637952233688E-2</v>
      </c>
      <c r="G115" s="19">
        <f t="shared" si="3"/>
        <v>3.0399419921060013E-2</v>
      </c>
    </row>
    <row r="116" spans="1:7" x14ac:dyDescent="0.25">
      <c r="A116" s="58" t="str">
        <f t="shared" si="4"/>
        <v>Huawei</v>
      </c>
      <c r="B116" s="19">
        <f t="shared" si="5"/>
        <v>4.5522271016311164E-2</v>
      </c>
      <c r="C116" s="19">
        <f t="shared" si="5"/>
        <v>2.3014483526977558E-2</v>
      </c>
      <c r="D116" s="19">
        <f t="shared" ref="D116:E116" si="20">D101/D$103</f>
        <v>2.7087222822704791E-2</v>
      </c>
      <c r="E116" s="19">
        <f t="shared" si="20"/>
        <v>2.714903755721362E-2</v>
      </c>
      <c r="F116" s="19">
        <f t="shared" ref="F116" si="21">F101/F$103</f>
        <v>2.0269011513096614E-2</v>
      </c>
      <c r="G116" s="19">
        <f t="shared" si="3"/>
        <v>2.818992112841771E-2</v>
      </c>
    </row>
    <row r="117" spans="1:7" x14ac:dyDescent="0.25">
      <c r="A117" s="58" t="str">
        <f t="shared" si="4"/>
        <v>Honor</v>
      </c>
      <c r="B117" s="19">
        <f t="shared" si="5"/>
        <v>2.7407465495608532E-2</v>
      </c>
      <c r="C117" s="19">
        <f t="shared" si="5"/>
        <v>1.5979627566449148E-2</v>
      </c>
      <c r="D117" s="19">
        <f t="shared" ref="D117:E117" si="22">D102/D$103</f>
        <v>1.7817955520618389E-2</v>
      </c>
      <c r="E117" s="19">
        <f t="shared" si="22"/>
        <v>1.8057558467615524E-2</v>
      </c>
      <c r="F117" s="19">
        <f t="shared" ref="F117" si="23">F102/F$103</f>
        <v>1.6729386340772756E-2</v>
      </c>
      <c r="G117" s="19">
        <f t="shared" si="3"/>
        <v>1.8948333299130565E-2</v>
      </c>
    </row>
    <row r="135" spans="1:7" s="36" customFormat="1" x14ac:dyDescent="0.25">
      <c r="A135" s="59" t="s">
        <v>296</v>
      </c>
    </row>
    <row r="137" spans="1:7" x14ac:dyDescent="0.25">
      <c r="A137" s="51"/>
      <c r="B137" s="57" t="s">
        <v>639</v>
      </c>
      <c r="C137" s="57" t="s">
        <v>804</v>
      </c>
      <c r="D137" s="57" t="s">
        <v>883</v>
      </c>
      <c r="E137" s="57" t="s">
        <v>970</v>
      </c>
      <c r="F137" s="57" t="s">
        <v>1011</v>
      </c>
      <c r="G137" s="57" t="s">
        <v>32</v>
      </c>
    </row>
    <row r="138" spans="1:7" x14ac:dyDescent="0.25">
      <c r="A138" s="18" t="s">
        <v>14</v>
      </c>
      <c r="B138" s="45">
        <v>32280</v>
      </c>
      <c r="C138" s="45">
        <v>37370</v>
      </c>
      <c r="D138" s="45">
        <v>46110</v>
      </c>
      <c r="E138" s="45">
        <v>65180</v>
      </c>
      <c r="F138" s="45">
        <v>53230</v>
      </c>
      <c r="G138" s="45">
        <f t="shared" ref="G138:G150" si="24">SUM(B138:F138)</f>
        <v>234170</v>
      </c>
    </row>
    <row r="139" spans="1:7" x14ac:dyDescent="0.25">
      <c r="A139" s="18" t="s">
        <v>15</v>
      </c>
      <c r="B139" s="45">
        <v>28430</v>
      </c>
      <c r="C139" s="45">
        <v>45680</v>
      </c>
      <c r="D139" s="45">
        <v>46230</v>
      </c>
      <c r="E139" s="45">
        <v>49870</v>
      </c>
      <c r="F139" s="45">
        <v>43650</v>
      </c>
      <c r="G139" s="45">
        <f t="shared" si="24"/>
        <v>213860</v>
      </c>
    </row>
    <row r="140" spans="1:7" x14ac:dyDescent="0.25">
      <c r="A140" s="18" t="s">
        <v>0</v>
      </c>
      <c r="B140" s="45">
        <v>30450</v>
      </c>
      <c r="C140" s="45">
        <v>41050</v>
      </c>
      <c r="D140" s="45">
        <v>29700</v>
      </c>
      <c r="E140" s="45">
        <v>23830</v>
      </c>
      <c r="F140" s="45">
        <v>24010</v>
      </c>
      <c r="G140" s="45">
        <f t="shared" si="24"/>
        <v>149040</v>
      </c>
    </row>
    <row r="141" spans="1:7" x14ac:dyDescent="0.25">
      <c r="A141" s="18" t="s">
        <v>10</v>
      </c>
      <c r="B141" s="45">
        <v>16480</v>
      </c>
      <c r="C141" s="45">
        <v>34240</v>
      </c>
      <c r="D141" s="45">
        <v>22710</v>
      </c>
      <c r="E141" s="45">
        <v>30450</v>
      </c>
      <c r="F141" s="45">
        <v>17430</v>
      </c>
      <c r="G141" s="45">
        <f t="shared" si="24"/>
        <v>121310</v>
      </c>
    </row>
    <row r="142" spans="1:7" x14ac:dyDescent="0.25">
      <c r="A142" s="18" t="s">
        <v>9</v>
      </c>
      <c r="B142" s="45">
        <v>12410</v>
      </c>
      <c r="C142" s="45">
        <v>11560</v>
      </c>
      <c r="D142" s="45">
        <v>14320</v>
      </c>
      <c r="E142" s="45">
        <v>11990</v>
      </c>
      <c r="F142" s="45">
        <v>9990</v>
      </c>
      <c r="G142" s="45">
        <f t="shared" si="24"/>
        <v>60270</v>
      </c>
    </row>
    <row r="143" spans="1:7" x14ac:dyDescent="0.25">
      <c r="A143" s="18" t="s">
        <v>13</v>
      </c>
      <c r="B143" s="45">
        <v>6210</v>
      </c>
      <c r="C143" s="45">
        <v>7850</v>
      </c>
      <c r="D143" s="45">
        <v>8070</v>
      </c>
      <c r="E143" s="45">
        <v>16090</v>
      </c>
      <c r="F143" s="45">
        <v>13590</v>
      </c>
      <c r="G143" s="45">
        <f t="shared" si="24"/>
        <v>51810</v>
      </c>
    </row>
    <row r="144" spans="1:7" x14ac:dyDescent="0.25">
      <c r="A144" s="18" t="s">
        <v>16</v>
      </c>
      <c r="B144" s="45">
        <v>4720</v>
      </c>
      <c r="C144" s="45">
        <v>5720</v>
      </c>
      <c r="D144" s="45">
        <v>7350</v>
      </c>
      <c r="E144" s="45">
        <v>6920</v>
      </c>
      <c r="F144" s="45">
        <v>3970</v>
      </c>
      <c r="G144" s="45">
        <f t="shared" si="24"/>
        <v>28680</v>
      </c>
    </row>
    <row r="145" spans="1:7" x14ac:dyDescent="0.25">
      <c r="A145" s="18" t="s">
        <v>57</v>
      </c>
      <c r="B145" s="45">
        <v>300</v>
      </c>
      <c r="C145" s="45">
        <v>4930</v>
      </c>
      <c r="D145" s="45">
        <v>6880</v>
      </c>
      <c r="E145" s="45">
        <v>4160</v>
      </c>
      <c r="F145" s="45">
        <v>670</v>
      </c>
      <c r="G145" s="45">
        <f t="shared" si="24"/>
        <v>16940</v>
      </c>
    </row>
    <row r="146" spans="1:7" x14ac:dyDescent="0.25">
      <c r="A146" s="18" t="s">
        <v>29</v>
      </c>
      <c r="B146" s="45">
        <v>3500</v>
      </c>
      <c r="C146" s="45">
        <v>2570</v>
      </c>
      <c r="D146" s="45">
        <v>2890</v>
      </c>
      <c r="E146" s="45">
        <v>2640</v>
      </c>
      <c r="F146" s="45">
        <v>2510</v>
      </c>
      <c r="G146" s="45">
        <f t="shared" si="24"/>
        <v>14110</v>
      </c>
    </row>
    <row r="147" spans="1:7" x14ac:dyDescent="0.25">
      <c r="A147" s="18" t="s">
        <v>58</v>
      </c>
      <c r="B147" s="45">
        <v>1100</v>
      </c>
      <c r="C147" s="45">
        <v>1350</v>
      </c>
      <c r="D147" s="45">
        <v>4530</v>
      </c>
      <c r="E147" s="45">
        <v>3150</v>
      </c>
      <c r="F147" s="45">
        <v>2700</v>
      </c>
      <c r="G147" s="45">
        <f t="shared" si="24"/>
        <v>12830</v>
      </c>
    </row>
    <row r="148" spans="1:7" x14ac:dyDescent="0.25">
      <c r="A148" s="18" t="s">
        <v>66</v>
      </c>
      <c r="B148" s="45">
        <v>930</v>
      </c>
      <c r="C148" s="45">
        <v>970</v>
      </c>
      <c r="D148" s="45">
        <v>3810</v>
      </c>
      <c r="E148" s="45">
        <v>950</v>
      </c>
      <c r="F148" s="45">
        <v>1230</v>
      </c>
      <c r="G148" s="45">
        <f t="shared" si="24"/>
        <v>7890</v>
      </c>
    </row>
    <row r="149" spans="1:7" x14ac:dyDescent="0.25">
      <c r="A149" s="18" t="s">
        <v>637</v>
      </c>
      <c r="B149" s="45">
        <v>790</v>
      </c>
      <c r="C149" s="45">
        <v>920</v>
      </c>
      <c r="D149" s="45">
        <v>2340</v>
      </c>
      <c r="E149" s="45">
        <v>2710</v>
      </c>
      <c r="F149" s="45">
        <v>940</v>
      </c>
      <c r="G149" s="45">
        <f t="shared" si="24"/>
        <v>7700</v>
      </c>
    </row>
    <row r="150" spans="1:7" x14ac:dyDescent="0.25">
      <c r="A150" s="18" t="s">
        <v>286</v>
      </c>
      <c r="B150" s="45">
        <v>410</v>
      </c>
      <c r="C150" s="45">
        <v>910</v>
      </c>
      <c r="D150" s="45">
        <v>1120</v>
      </c>
      <c r="E150" s="45">
        <v>510</v>
      </c>
      <c r="F150" s="45">
        <v>80</v>
      </c>
      <c r="G150" s="45">
        <f t="shared" si="24"/>
        <v>3030</v>
      </c>
    </row>
    <row r="151" spans="1:7" s="3" customFormat="1" x14ac:dyDescent="0.25">
      <c r="A151" s="52" t="s">
        <v>287</v>
      </c>
      <c r="B151" s="69">
        <v>138010</v>
      </c>
      <c r="C151" s="69">
        <v>195120</v>
      </c>
      <c r="D151" s="69">
        <v>196060</v>
      </c>
      <c r="E151" s="69">
        <v>218450</v>
      </c>
      <c r="F151" s="69">
        <v>174000</v>
      </c>
      <c r="G151" s="69">
        <f t="shared" ref="G151" si="25">SUM(B151:F151)</f>
        <v>921640</v>
      </c>
    </row>
    <row r="153" spans="1:7" x14ac:dyDescent="0.25">
      <c r="A153" s="40" t="s">
        <v>295</v>
      </c>
    </row>
    <row r="154" spans="1:7" x14ac:dyDescent="0.25">
      <c r="A154" s="40"/>
    </row>
    <row r="155" spans="1:7" x14ac:dyDescent="0.25">
      <c r="A155" s="51"/>
      <c r="B155" s="57" t="s">
        <v>639</v>
      </c>
      <c r="C155" s="57" t="s">
        <v>804</v>
      </c>
      <c r="D155" s="57" t="s">
        <v>883</v>
      </c>
      <c r="E155" s="57" t="s">
        <v>970</v>
      </c>
      <c r="F155" s="57" t="s">
        <v>1011</v>
      </c>
      <c r="G155" s="57" t="s">
        <v>32</v>
      </c>
    </row>
    <row r="156" spans="1:7" x14ac:dyDescent="0.25">
      <c r="A156" s="18" t="str">
        <f>A138</f>
        <v>HP</v>
      </c>
      <c r="B156" s="19">
        <f>B138/B$151</f>
        <v>0.23389609448590681</v>
      </c>
      <c r="C156" s="19">
        <f t="shared" ref="C156" si="26">C138/C$151</f>
        <v>0.1915231652316523</v>
      </c>
      <c r="D156" s="19">
        <f t="shared" ref="D156:E156" si="27">D138/D$151</f>
        <v>0.23518310721207794</v>
      </c>
      <c r="E156" s="19">
        <f t="shared" si="27"/>
        <v>0.29837491416800183</v>
      </c>
      <c r="F156" s="19">
        <f t="shared" ref="F156:G156" si="28">F138/F$151</f>
        <v>0.30591954022988505</v>
      </c>
      <c r="G156" s="19">
        <f t="shared" si="28"/>
        <v>0.25407968404149123</v>
      </c>
    </row>
    <row r="157" spans="1:7" x14ac:dyDescent="0.25">
      <c r="A157" s="18" t="str">
        <f t="shared" ref="A157:A168" si="29">A139</f>
        <v>Lenovo</v>
      </c>
      <c r="B157" s="19">
        <f t="shared" ref="B157:C157" si="30">B139/B$151</f>
        <v>0.20599956524889501</v>
      </c>
      <c r="C157" s="19">
        <f t="shared" si="30"/>
        <v>0.23411234112341123</v>
      </c>
      <c r="D157" s="19">
        <f t="shared" ref="D157:E157" si="31">D139/D$151</f>
        <v>0.23579516474548606</v>
      </c>
      <c r="E157" s="19">
        <f t="shared" si="31"/>
        <v>0.22829022659647516</v>
      </c>
      <c r="F157" s="19">
        <f t="shared" ref="F157:G157" si="32">F139/F$151</f>
        <v>0.25086206896551722</v>
      </c>
      <c r="G157" s="19">
        <f t="shared" si="32"/>
        <v>0.23204288008332971</v>
      </c>
    </row>
    <row r="158" spans="1:7" x14ac:dyDescent="0.25">
      <c r="A158" s="18" t="str">
        <f t="shared" si="29"/>
        <v>Acer</v>
      </c>
      <c r="B158" s="19">
        <f t="shared" ref="B158:C158" si="33">B140/B$151</f>
        <v>0.22063618578363886</v>
      </c>
      <c r="C158" s="19">
        <f t="shared" si="33"/>
        <v>0.21038335383353834</v>
      </c>
      <c r="D158" s="19">
        <f t="shared" ref="D158:E158" si="34">D140/D$151</f>
        <v>0.15148423951851475</v>
      </c>
      <c r="E158" s="19">
        <f t="shared" si="34"/>
        <v>0.10908674753948272</v>
      </c>
      <c r="F158" s="19">
        <f t="shared" ref="F158:G158" si="35">F140/F$151</f>
        <v>0.13798850574712643</v>
      </c>
      <c r="G158" s="19">
        <f t="shared" si="35"/>
        <v>0.16171173126166399</v>
      </c>
    </row>
    <row r="159" spans="1:7" x14ac:dyDescent="0.25">
      <c r="A159" s="18" t="str">
        <f t="shared" si="29"/>
        <v>Asus</v>
      </c>
      <c r="B159" s="19">
        <f t="shared" ref="B159:C159" si="36">B141/B$151</f>
        <v>0.1194116368379103</v>
      </c>
      <c r="C159" s="19">
        <f t="shared" si="36"/>
        <v>0.17548175481754819</v>
      </c>
      <c r="D159" s="19">
        <f t="shared" ref="D159:E159" si="37">D141/D$151</f>
        <v>0.11583188819749056</v>
      </c>
      <c r="E159" s="19">
        <f t="shared" si="37"/>
        <v>0.13939116502632182</v>
      </c>
      <c r="F159" s="19">
        <f t="shared" ref="F159:G159" si="38">F141/F$151</f>
        <v>0.10017241379310345</v>
      </c>
      <c r="G159" s="19">
        <f t="shared" si="38"/>
        <v>0.13162406145566599</v>
      </c>
    </row>
    <row r="160" spans="1:7" x14ac:dyDescent="0.25">
      <c r="A160" s="18" t="str">
        <f t="shared" si="29"/>
        <v>Apple</v>
      </c>
      <c r="B160" s="19">
        <f t="shared" ref="B160:C160" si="39">B142/B$151</f>
        <v>8.9921020215926378E-2</v>
      </c>
      <c r="C160" s="19">
        <f t="shared" si="39"/>
        <v>5.9245592455924562E-2</v>
      </c>
      <c r="D160" s="19">
        <f t="shared" ref="D160:E160" si="40">D142/D$151</f>
        <v>7.3038865653371421E-2</v>
      </c>
      <c r="E160" s="19">
        <f t="shared" si="40"/>
        <v>5.4886701762417028E-2</v>
      </c>
      <c r="F160" s="19">
        <f t="shared" ref="F160:G160" si="41">F142/F$151</f>
        <v>5.7413793103448275E-2</v>
      </c>
      <c r="G160" s="19">
        <f t="shared" si="41"/>
        <v>6.539429712252072E-2</v>
      </c>
    </row>
    <row r="161" spans="1:7" x14ac:dyDescent="0.25">
      <c r="A161" s="18" t="str">
        <f t="shared" si="29"/>
        <v>Dell</v>
      </c>
      <c r="B161" s="19">
        <f t="shared" ref="B161:C161" si="42">B143/B$151</f>
        <v>4.4996739366712557E-2</v>
      </c>
      <c r="C161" s="19">
        <f t="shared" si="42"/>
        <v>4.0231652316523168E-2</v>
      </c>
      <c r="D161" s="19">
        <f t="shared" ref="D161:E161" si="43">D143/D$151</f>
        <v>4.116086912169744E-2</v>
      </c>
      <c r="E161" s="19">
        <f t="shared" si="43"/>
        <v>7.365529869535363E-2</v>
      </c>
      <c r="F161" s="19">
        <f t="shared" ref="F161:G161" si="44">F143/F$151</f>
        <v>7.8103448275862075E-2</v>
      </c>
      <c r="G161" s="19">
        <f t="shared" si="44"/>
        <v>5.6215008029165403E-2</v>
      </c>
    </row>
    <row r="162" spans="1:7" x14ac:dyDescent="0.25">
      <c r="A162" s="18" t="str">
        <f t="shared" si="29"/>
        <v>MSI</v>
      </c>
      <c r="B162" s="19">
        <f t="shared" ref="B162:C162" si="45">B144/B$151</f>
        <v>3.4200420259401496E-2</v>
      </c>
      <c r="C162" s="19">
        <f t="shared" si="45"/>
        <v>2.9315293152931528E-2</v>
      </c>
      <c r="D162" s="19">
        <f t="shared" ref="D162:E162" si="46">D144/D$151</f>
        <v>3.7488523921248594E-2</v>
      </c>
      <c r="E162" s="19">
        <f t="shared" si="46"/>
        <v>3.167772945754177E-2</v>
      </c>
      <c r="F162" s="19">
        <f t="shared" ref="F162:G162" si="47">F144/F$151</f>
        <v>2.2816091954022989E-2</v>
      </c>
      <c r="G162" s="19">
        <f t="shared" si="47"/>
        <v>3.1118441039885422E-2</v>
      </c>
    </row>
    <row r="163" spans="1:7" x14ac:dyDescent="0.25">
      <c r="A163" s="18" t="str">
        <f t="shared" si="29"/>
        <v>Irbis</v>
      </c>
      <c r="B163" s="19">
        <f t="shared" ref="B163:C163" si="48">B145/B$151</f>
        <v>2.1737555249619592E-3</v>
      </c>
      <c r="C163" s="19">
        <f t="shared" si="48"/>
        <v>2.5266502665026652E-2</v>
      </c>
      <c r="D163" s="19">
        <f t="shared" ref="D163:E163" si="49">D145/D$151</f>
        <v>3.5091298582066714E-2</v>
      </c>
      <c r="E163" s="19">
        <f t="shared" si="49"/>
        <v>1.9043259327077136E-2</v>
      </c>
      <c r="F163" s="19">
        <f t="shared" ref="F163:G163" si="50">F145/F$151</f>
        <v>3.8505747126436783E-3</v>
      </c>
      <c r="G163" s="19">
        <f t="shared" si="50"/>
        <v>1.8380278633739856E-2</v>
      </c>
    </row>
    <row r="164" spans="1:7" x14ac:dyDescent="0.25">
      <c r="A164" s="18" t="str">
        <f t="shared" si="29"/>
        <v>Other</v>
      </c>
      <c r="B164" s="19">
        <f t="shared" ref="B164:C164" si="51">B146/B$151</f>
        <v>2.5360481124556192E-2</v>
      </c>
      <c r="C164" s="19">
        <f t="shared" si="51"/>
        <v>1.3171381713817138E-2</v>
      </c>
      <c r="D164" s="19">
        <f t="shared" ref="D164:E164" si="52">D146/D$151</f>
        <v>1.4740385596246047E-2</v>
      </c>
      <c r="E164" s="19">
        <f t="shared" si="52"/>
        <v>1.2085145342183566E-2</v>
      </c>
      <c r="F164" s="19">
        <f t="shared" ref="F164:G164" si="53">F146/F$151</f>
        <v>1.4425287356321839E-2</v>
      </c>
      <c r="G164" s="19">
        <f t="shared" si="53"/>
        <v>1.530966537910681E-2</v>
      </c>
    </row>
    <row r="165" spans="1:7" x14ac:dyDescent="0.25">
      <c r="A165" s="18" t="str">
        <f t="shared" si="29"/>
        <v>Prestigio</v>
      </c>
      <c r="B165" s="19">
        <f t="shared" ref="B165:C165" si="54">B147/B$151</f>
        <v>7.9704369248605172E-3</v>
      </c>
      <c r="C165" s="19">
        <f t="shared" si="54"/>
        <v>6.9188191881918819E-3</v>
      </c>
      <c r="D165" s="19">
        <f t="shared" ref="D165:E165" si="55">D147/D$151</f>
        <v>2.3105171886157298E-2</v>
      </c>
      <c r="E165" s="19">
        <f t="shared" si="55"/>
        <v>1.4419775692378119E-2</v>
      </c>
      <c r="F165" s="19">
        <f t="shared" ref="F165:G165" si="56">F147/F$151</f>
        <v>1.5517241379310345E-2</v>
      </c>
      <c r="G165" s="19">
        <f t="shared" si="56"/>
        <v>1.3920836769237447E-2</v>
      </c>
    </row>
    <row r="166" spans="1:7" x14ac:dyDescent="0.25">
      <c r="A166" s="18" t="str">
        <f t="shared" si="29"/>
        <v>Digma</v>
      </c>
      <c r="B166" s="19">
        <f t="shared" ref="B166:C166" si="57">B148/B$151</f>
        <v>6.7386421273820741E-3</v>
      </c>
      <c r="C166" s="19">
        <f t="shared" si="57"/>
        <v>4.9712997129971303E-3</v>
      </c>
      <c r="D166" s="19">
        <f t="shared" ref="D166:E166" si="58">D148/D$151</f>
        <v>1.9432826685708456E-2</v>
      </c>
      <c r="E166" s="19">
        <f t="shared" si="58"/>
        <v>4.3488212405584804E-3</v>
      </c>
      <c r="F166" s="19">
        <f t="shared" ref="F166:G166" si="59">F148/F$151</f>
        <v>7.068965517241379E-3</v>
      </c>
      <c r="G166" s="19">
        <f t="shared" si="59"/>
        <v>8.5608263530228719E-3</v>
      </c>
    </row>
    <row r="167" spans="1:7" x14ac:dyDescent="0.25">
      <c r="A167" s="18" t="str">
        <f t="shared" si="29"/>
        <v>Honor</v>
      </c>
      <c r="B167" s="19">
        <f t="shared" ref="B167:C167" si="60">B149/B$151</f>
        <v>5.7242228823998261E-3</v>
      </c>
      <c r="C167" s="19">
        <f t="shared" si="60"/>
        <v>4.715047150471505E-3</v>
      </c>
      <c r="D167" s="19">
        <f t="shared" ref="D167:E167" si="61">D149/D$151</f>
        <v>1.1935121901458737E-2</v>
      </c>
      <c r="E167" s="19">
        <f t="shared" si="61"/>
        <v>1.240558480201419E-2</v>
      </c>
      <c r="F167" s="19">
        <f t="shared" ref="F167:G167" si="62">F149/F$151</f>
        <v>5.4022988505747129E-3</v>
      </c>
      <c r="G167" s="19">
        <f t="shared" si="62"/>
        <v>8.354672106245388E-3</v>
      </c>
    </row>
    <row r="168" spans="1:7" x14ac:dyDescent="0.25">
      <c r="A168" s="18" t="str">
        <f t="shared" si="29"/>
        <v>Huawei</v>
      </c>
      <c r="B168" s="19">
        <f t="shared" ref="B168:C168" si="63">B150/B$151</f>
        <v>2.9707992174480111E-3</v>
      </c>
      <c r="C168" s="19">
        <f t="shared" si="63"/>
        <v>4.6637966379663798E-3</v>
      </c>
      <c r="D168" s="19">
        <f t="shared" ref="D168:E168" si="64">D150/D$151</f>
        <v>5.7125369784759772E-3</v>
      </c>
      <c r="E168" s="19">
        <f t="shared" si="64"/>
        <v>2.3346303501945525E-3</v>
      </c>
      <c r="F168" s="19">
        <f t="shared" ref="F168:G168" si="65">F150/F$151</f>
        <v>4.5977011494252872E-4</v>
      </c>
      <c r="G168" s="19">
        <f t="shared" si="65"/>
        <v>3.2876177249251334E-3</v>
      </c>
    </row>
    <row r="169" spans="1:7" x14ac:dyDescent="0.25">
      <c r="A169" s="3"/>
    </row>
    <row r="170" spans="1:7" x14ac:dyDescent="0.25">
      <c r="A170" s="3"/>
    </row>
    <row r="171" spans="1:7" x14ac:dyDescent="0.25">
      <c r="A171" s="3"/>
    </row>
    <row r="172" spans="1:7" x14ac:dyDescent="0.25">
      <c r="A172" s="3"/>
    </row>
    <row r="173" spans="1:7" x14ac:dyDescent="0.25">
      <c r="A173" s="3"/>
    </row>
    <row r="174" spans="1:7" x14ac:dyDescent="0.25">
      <c r="A174" s="3"/>
    </row>
    <row r="175" spans="1:7" x14ac:dyDescent="0.25">
      <c r="A175" s="3"/>
    </row>
    <row r="176" spans="1:7" x14ac:dyDescent="0.25">
      <c r="A176" s="3"/>
    </row>
    <row r="177" spans="1:6" x14ac:dyDescent="0.25">
      <c r="A177" s="3"/>
    </row>
    <row r="186" spans="1:6" s="36" customFormat="1" x14ac:dyDescent="0.25">
      <c r="A186" s="59" t="s">
        <v>273</v>
      </c>
    </row>
    <row r="187" spans="1:6" s="60" customFormat="1" x14ac:dyDescent="0.25">
      <c r="A187" s="61" t="s">
        <v>274</v>
      </c>
    </row>
    <row r="189" spans="1:6" x14ac:dyDescent="0.25">
      <c r="A189" s="53"/>
      <c r="B189" s="57" t="s">
        <v>639</v>
      </c>
      <c r="C189" s="57" t="s">
        <v>804</v>
      </c>
      <c r="D189" s="57" t="s">
        <v>883</v>
      </c>
      <c r="E189" s="57" t="s">
        <v>970</v>
      </c>
      <c r="F189" s="57" t="s">
        <v>1011</v>
      </c>
    </row>
    <row r="190" spans="1:6" x14ac:dyDescent="0.25">
      <c r="A190" s="24" t="s">
        <v>5</v>
      </c>
      <c r="B190" s="63">
        <v>0.56318382725889427</v>
      </c>
      <c r="C190" s="63">
        <v>0.60486367363673632</v>
      </c>
      <c r="D190" s="63">
        <v>0.56541923706408159</v>
      </c>
      <c r="E190" s="63">
        <v>0.6250922863032744</v>
      </c>
      <c r="F190" s="63">
        <v>0.58412262350858646</v>
      </c>
    </row>
    <row r="191" spans="1:6" x14ac:dyDescent="0.25">
      <c r="A191" s="24" t="s">
        <v>1</v>
      </c>
      <c r="B191" s="63">
        <v>0.36071299181218752</v>
      </c>
      <c r="C191" s="63">
        <v>0.36356088560885608</v>
      </c>
      <c r="D191" s="63">
        <v>0.38096961685341391</v>
      </c>
      <c r="E191" s="63">
        <v>0.33593173210604538</v>
      </c>
      <c r="F191" s="63">
        <v>0.37918687785926114</v>
      </c>
    </row>
    <row r="192" spans="1:6" x14ac:dyDescent="0.25">
      <c r="A192" s="24" t="s">
        <v>9</v>
      </c>
      <c r="B192" s="63">
        <v>7.6103180928918199E-2</v>
      </c>
      <c r="C192" s="63">
        <v>3.1575440754407547E-2</v>
      </c>
      <c r="D192" s="63">
        <v>5.3611146082504509E-2</v>
      </c>
      <c r="E192" s="63">
        <v>3.8975981590680282E-2</v>
      </c>
      <c r="F192" s="63">
        <v>3.6690498632152464E-2</v>
      </c>
    </row>
    <row r="193" spans="12:12" x14ac:dyDescent="0.25">
      <c r="L193" s="1"/>
    </row>
    <row r="210" spans="1:6" s="36" customFormat="1" x14ac:dyDescent="0.25">
      <c r="A210" s="59" t="s">
        <v>275</v>
      </c>
    </row>
    <row r="211" spans="1:6" x14ac:dyDescent="0.25">
      <c r="A211" s="61" t="s">
        <v>274</v>
      </c>
    </row>
    <row r="212" spans="1:6" x14ac:dyDescent="0.25">
      <c r="A212" s="53"/>
      <c r="B212" s="57" t="s">
        <v>639</v>
      </c>
      <c r="C212" s="57" t="s">
        <v>804</v>
      </c>
      <c r="D212" s="57" t="s">
        <v>883</v>
      </c>
      <c r="E212" s="57" t="s">
        <v>970</v>
      </c>
      <c r="F212" s="57" t="s">
        <v>1011</v>
      </c>
    </row>
    <row r="213" spans="1:6" x14ac:dyDescent="0.25">
      <c r="A213" s="24" t="s">
        <v>230</v>
      </c>
      <c r="B213" s="19">
        <v>5.9126150278965292E-3</v>
      </c>
      <c r="C213" s="19">
        <v>3.5055350553505533E-3</v>
      </c>
      <c r="D213" s="19">
        <v>4.0916530278232409E-3</v>
      </c>
      <c r="E213" s="63">
        <v>3.3558655736133083E-3</v>
      </c>
      <c r="F213" s="63">
        <v>4.2357295570013102E-3</v>
      </c>
    </row>
    <row r="214" spans="1:6" x14ac:dyDescent="0.25">
      <c r="A214" s="24" t="s">
        <v>225</v>
      </c>
      <c r="B214" s="19">
        <v>0.12015795956814723</v>
      </c>
      <c r="C214" s="19">
        <v>0.15057913079130791</v>
      </c>
      <c r="D214" s="19">
        <v>0.14366947836669605</v>
      </c>
      <c r="E214" s="63">
        <v>0.13985809482717293</v>
      </c>
      <c r="F214" s="63">
        <v>0.1783374330444378</v>
      </c>
    </row>
    <row r="215" spans="1:6" x14ac:dyDescent="0.25">
      <c r="A215" s="24" t="s">
        <v>222</v>
      </c>
      <c r="B215" s="19">
        <v>0.12288239982609955</v>
      </c>
      <c r="C215" s="19">
        <v>0.13575748257482576</v>
      </c>
      <c r="D215" s="19">
        <v>5.8316547064501241E-2</v>
      </c>
      <c r="E215" s="63">
        <v>6.1000047940936768E-2</v>
      </c>
      <c r="F215" s="63">
        <v>5.8242718223407437E-2</v>
      </c>
    </row>
    <row r="216" spans="1:6" x14ac:dyDescent="0.25">
      <c r="A216" s="24" t="s">
        <v>224</v>
      </c>
      <c r="B216" s="19">
        <v>0.37277008912397652</v>
      </c>
      <c r="C216" s="19">
        <v>0.37373411234112341</v>
      </c>
      <c r="D216" s="19">
        <v>0.4221169583280876</v>
      </c>
      <c r="E216" s="63">
        <v>0.43968071336113906</v>
      </c>
      <c r="F216" s="63">
        <v>0.395842433159383</v>
      </c>
    </row>
    <row r="217" spans="1:6" x14ac:dyDescent="0.25">
      <c r="A217" s="24" t="s">
        <v>228</v>
      </c>
      <c r="B217" s="19">
        <v>0.30885443083834507</v>
      </c>
      <c r="C217" s="19">
        <v>0.28797662976629768</v>
      </c>
      <c r="D217" s="19">
        <v>0.33125078685635151</v>
      </c>
      <c r="E217" s="63">
        <v>0.32958435207823961</v>
      </c>
      <c r="F217" s="63">
        <v>0.32955930021379803</v>
      </c>
    </row>
    <row r="218" spans="1:6" x14ac:dyDescent="0.25">
      <c r="A218" s="24" t="s">
        <v>229</v>
      </c>
      <c r="B218" s="19">
        <v>6.9422505615535104E-2</v>
      </c>
      <c r="C218" s="19">
        <v>4.8447109471094714E-2</v>
      </c>
      <c r="D218" s="19">
        <v>4.0554576356540348E-2</v>
      </c>
      <c r="E218" s="63">
        <v>2.6520926218898316E-2</v>
      </c>
      <c r="F218" s="63">
        <v>3.3782385801972459E-2</v>
      </c>
    </row>
    <row r="237" spans="1:1" s="79" customFormat="1" ht="15.75" x14ac:dyDescent="0.25">
      <c r="A237" s="78" t="s">
        <v>289</v>
      </c>
    </row>
    <row r="238" spans="1:1" x14ac:dyDescent="0.25">
      <c r="A238" s="61" t="s">
        <v>274</v>
      </c>
    </row>
    <row r="239" spans="1:1" x14ac:dyDescent="0.25">
      <c r="A239" s="61"/>
    </row>
    <row r="240" spans="1:1" x14ac:dyDescent="0.25">
      <c r="A240" s="25" t="s">
        <v>290</v>
      </c>
    </row>
    <row r="241" spans="1:10" x14ac:dyDescent="0.25">
      <c r="A241" s="5" t="s">
        <v>0</v>
      </c>
      <c r="B241" s="5" t="s">
        <v>806</v>
      </c>
    </row>
    <row r="242" spans="1:10" x14ac:dyDescent="0.25">
      <c r="A242" s="5" t="s">
        <v>10</v>
      </c>
      <c r="B242" s="5" t="s">
        <v>330</v>
      </c>
    </row>
    <row r="243" spans="1:10" x14ac:dyDescent="0.25">
      <c r="A243" s="5" t="s">
        <v>13</v>
      </c>
      <c r="B243" s="5" t="s">
        <v>291</v>
      </c>
    </row>
    <row r="244" spans="1:10" x14ac:dyDescent="0.25">
      <c r="A244" s="5" t="s">
        <v>14</v>
      </c>
      <c r="B244" s="5" t="s">
        <v>331</v>
      </c>
    </row>
    <row r="245" spans="1:10" x14ac:dyDescent="0.25">
      <c r="A245" s="5" t="s">
        <v>15</v>
      </c>
      <c r="B245" s="5" t="s">
        <v>445</v>
      </c>
      <c r="J245" t="s">
        <v>17</v>
      </c>
    </row>
    <row r="246" spans="1:10" x14ac:dyDescent="0.25">
      <c r="A246" s="5" t="s">
        <v>16</v>
      </c>
      <c r="B246" s="5" t="s">
        <v>293</v>
      </c>
    </row>
    <row r="248" spans="1:10" x14ac:dyDescent="0.25">
      <c r="A248" s="53"/>
      <c r="B248" s="57" t="s">
        <v>639</v>
      </c>
      <c r="C248" s="57" t="s">
        <v>804</v>
      </c>
      <c r="D248" s="57" t="s">
        <v>883</v>
      </c>
      <c r="E248" s="57" t="s">
        <v>970</v>
      </c>
      <c r="F248" s="57" t="s">
        <v>1011</v>
      </c>
    </row>
    <row r="249" spans="1:10" x14ac:dyDescent="0.25">
      <c r="A249" s="19" t="s">
        <v>227</v>
      </c>
      <c r="B249" s="63">
        <v>0.27911745525686543</v>
      </c>
      <c r="C249" s="63">
        <v>0.30250615006150061</v>
      </c>
      <c r="D249" s="19">
        <v>0.27087267615090854</v>
      </c>
      <c r="E249" s="19">
        <v>0.3121865861258929</v>
      </c>
      <c r="F249" s="19">
        <v>0.26090254948389618</v>
      </c>
    </row>
    <row r="250" spans="1:10" x14ac:dyDescent="0.25">
      <c r="A250" s="19" t="s">
        <v>223</v>
      </c>
      <c r="B250" s="63">
        <v>0.72088254474313451</v>
      </c>
      <c r="C250" s="63">
        <v>0.69749384993849939</v>
      </c>
      <c r="D250" s="19">
        <v>0.7291273238490914</v>
      </c>
      <c r="E250" s="19">
        <v>0.6878134138741071</v>
      </c>
      <c r="F250" s="19">
        <v>0.73909745051610387</v>
      </c>
    </row>
    <row r="253" spans="1:10" x14ac:dyDescent="0.25">
      <c r="A253" s="40" t="s">
        <v>483</v>
      </c>
    </row>
    <row r="254" spans="1:10" x14ac:dyDescent="0.25">
      <c r="A254" s="40"/>
    </row>
    <row r="255" spans="1:10" x14ac:dyDescent="0.25">
      <c r="A255" s="53"/>
      <c r="B255" s="57" t="s">
        <v>227</v>
      </c>
      <c r="C255" s="57" t="s">
        <v>223</v>
      </c>
    </row>
    <row r="256" spans="1:10" x14ac:dyDescent="0.25">
      <c r="A256" s="24" t="s">
        <v>0</v>
      </c>
      <c r="B256" s="63">
        <v>0.10712203248646397</v>
      </c>
      <c r="C256" s="63">
        <v>0.89287796751353599</v>
      </c>
    </row>
    <row r="257" spans="1:3" x14ac:dyDescent="0.25">
      <c r="A257" s="24" t="s">
        <v>9</v>
      </c>
      <c r="B257" s="63">
        <v>0</v>
      </c>
      <c r="C257" s="63">
        <v>1</v>
      </c>
    </row>
    <row r="258" spans="1:3" x14ac:dyDescent="0.25">
      <c r="A258" s="24" t="s">
        <v>10</v>
      </c>
      <c r="B258" s="63">
        <v>6.6494549627079749E-2</v>
      </c>
      <c r="C258" s="63">
        <v>0.93350545037292021</v>
      </c>
    </row>
    <row r="259" spans="1:3" x14ac:dyDescent="0.25">
      <c r="A259" s="24" t="s">
        <v>13</v>
      </c>
      <c r="B259" s="63">
        <v>0.68719646799116996</v>
      </c>
      <c r="C259" s="63">
        <v>0.31280353200883004</v>
      </c>
    </row>
    <row r="260" spans="1:3" x14ac:dyDescent="0.25">
      <c r="A260" s="24" t="s">
        <v>14</v>
      </c>
      <c r="B260" s="63">
        <v>0.25912148198248974</v>
      </c>
      <c r="C260" s="63">
        <v>0.74087851801751026</v>
      </c>
    </row>
    <row r="261" spans="1:3" x14ac:dyDescent="0.25">
      <c r="A261" s="24" t="s">
        <v>15</v>
      </c>
      <c r="B261" s="63">
        <v>0.3661168384879725</v>
      </c>
      <c r="C261" s="63">
        <v>0.6338831615120275</v>
      </c>
    </row>
    <row r="262" spans="1:3" x14ac:dyDescent="0.25">
      <c r="A262" s="24" t="s">
        <v>16</v>
      </c>
      <c r="B262" s="63">
        <v>7.556675062972292E-4</v>
      </c>
      <c r="C262" s="63">
        <v>0.99924433249370281</v>
      </c>
    </row>
    <row r="263" spans="1:3" x14ac:dyDescent="0.25">
      <c r="A263" s="24" t="s">
        <v>29</v>
      </c>
      <c r="B263" s="63">
        <v>0.35864978902953587</v>
      </c>
      <c r="C263" s="63">
        <v>0.64135021097046419</v>
      </c>
    </row>
    <row r="264" spans="1:3" x14ac:dyDescent="0.25">
      <c r="A264" s="19" t="s">
        <v>286</v>
      </c>
      <c r="B264" s="19">
        <v>0</v>
      </c>
      <c r="C264" s="19">
        <v>1</v>
      </c>
    </row>
    <row r="265" spans="1:3" x14ac:dyDescent="0.25">
      <c r="A265" s="19" t="s">
        <v>637</v>
      </c>
      <c r="B265" s="19">
        <v>0</v>
      </c>
      <c r="C265" s="19">
        <v>1</v>
      </c>
    </row>
  </sheetData>
  <sortState ref="A138:P150">
    <sortCondition descending="1" ref="G138:G15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2"/>
  <sheetViews>
    <sheetView topLeftCell="A34" workbookViewId="0">
      <selection activeCell="I47" sqref="I47:I49"/>
    </sheetView>
  </sheetViews>
  <sheetFormatPr defaultColWidth="9.140625" defaultRowHeight="15" x14ac:dyDescent="0.25"/>
  <cols>
    <col min="1" max="1" width="34.42578125" style="5" customWidth="1"/>
    <col min="2" max="2" width="20.140625" style="5" customWidth="1"/>
    <col min="3" max="8" width="10.5703125" style="5" customWidth="1"/>
    <col min="9" max="10" width="11.140625" style="5" customWidth="1"/>
    <col min="11" max="11" width="11.85546875" style="5" customWidth="1"/>
    <col min="12" max="12" width="13.42578125" style="5" customWidth="1"/>
    <col min="13" max="13" width="10.5703125" style="5" customWidth="1"/>
    <col min="14" max="14" width="20.5703125" style="5" customWidth="1"/>
    <col min="15" max="15" width="20.85546875" style="5" customWidth="1"/>
    <col min="16" max="18" width="8.140625" style="5" customWidth="1"/>
    <col min="19" max="19" width="6" style="5" customWidth="1"/>
    <col min="20" max="20" width="10.85546875" style="5" customWidth="1"/>
    <col min="21" max="21" width="9.42578125" style="5" customWidth="1"/>
    <col min="22" max="22" width="6" style="5" customWidth="1"/>
    <col min="23" max="23" width="10.7109375" style="5" customWidth="1"/>
    <col min="24" max="24" width="9.42578125" style="5" customWidth="1"/>
    <col min="25" max="25" width="6" style="5" customWidth="1"/>
    <col min="26" max="26" width="9" style="5" customWidth="1"/>
    <col min="27" max="27" width="11.85546875" style="5" customWidth="1"/>
    <col min="28" max="37" width="8.140625" style="5" customWidth="1"/>
    <col min="38" max="38" width="11.85546875" style="5" bestFit="1" customWidth="1"/>
    <col min="39" max="16384" width="9.140625" style="5"/>
  </cols>
  <sheetData>
    <row r="1" spans="1:5" s="33" customFormat="1" ht="18.600000000000001" x14ac:dyDescent="0.45">
      <c r="A1" s="33" t="s">
        <v>1012</v>
      </c>
    </row>
    <row r="2" spans="1:5" s="21" customFormat="1" ht="18.600000000000001" x14ac:dyDescent="0.45"/>
    <row r="3" spans="1:5" s="39" customFormat="1" ht="15.6" x14ac:dyDescent="0.35">
      <c r="A3" s="39" t="s">
        <v>243</v>
      </c>
    </row>
    <row r="4" spans="1:5" s="22" customFormat="1" ht="15.6" x14ac:dyDescent="0.35"/>
    <row r="5" spans="1:5" x14ac:dyDescent="0.25">
      <c r="A5" s="8" t="s">
        <v>41</v>
      </c>
      <c r="B5" s="8" t="s">
        <v>31</v>
      </c>
      <c r="E5"/>
    </row>
    <row r="6" spans="1:5" x14ac:dyDescent="0.25">
      <c r="A6" s="8" t="s">
        <v>33</v>
      </c>
      <c r="B6" s="5" t="s">
        <v>44</v>
      </c>
      <c r="C6" s="5" t="s">
        <v>45</v>
      </c>
      <c r="D6" s="5" t="s">
        <v>32</v>
      </c>
      <c r="E6"/>
    </row>
    <row r="7" spans="1:5" ht="14.45" x14ac:dyDescent="0.35">
      <c r="A7" s="4" t="s">
        <v>329</v>
      </c>
      <c r="B7" s="5">
        <v>204620</v>
      </c>
      <c r="C7" s="5">
        <v>63670</v>
      </c>
      <c r="D7" s="5">
        <v>268290</v>
      </c>
      <c r="E7"/>
    </row>
    <row r="8" spans="1:5" ht="14.45" x14ac:dyDescent="0.35">
      <c r="A8" s="4" t="s">
        <v>348</v>
      </c>
      <c r="B8" s="5">
        <v>150940</v>
      </c>
      <c r="C8" s="5">
        <v>99050</v>
      </c>
      <c r="D8" s="5">
        <v>249990</v>
      </c>
      <c r="E8"/>
    </row>
    <row r="9" spans="1:5" ht="14.45" x14ac:dyDescent="0.35">
      <c r="A9" s="4" t="s">
        <v>396</v>
      </c>
      <c r="B9" s="5">
        <v>239990</v>
      </c>
      <c r="C9" s="5">
        <v>95670</v>
      </c>
      <c r="D9" s="5">
        <v>335660</v>
      </c>
      <c r="E9"/>
    </row>
    <row r="10" spans="1:5" ht="14.45" x14ac:dyDescent="0.35">
      <c r="A10" s="4" t="s">
        <v>444</v>
      </c>
      <c r="B10" s="5">
        <v>257720</v>
      </c>
      <c r="C10" s="5">
        <v>172770</v>
      </c>
      <c r="D10" s="5">
        <v>430490</v>
      </c>
      <c r="E10"/>
    </row>
    <row r="11" spans="1:5" ht="14.45" x14ac:dyDescent="0.35">
      <c r="A11" s="4" t="s">
        <v>482</v>
      </c>
      <c r="B11" s="5">
        <v>327790</v>
      </c>
      <c r="C11" s="5">
        <v>158260</v>
      </c>
      <c r="D11" s="5">
        <v>486050</v>
      </c>
      <c r="E11"/>
    </row>
    <row r="12" spans="1:5" ht="14.45" x14ac:dyDescent="0.35">
      <c r="A12" s="4" t="s">
        <v>514</v>
      </c>
      <c r="B12" s="5">
        <v>270230</v>
      </c>
      <c r="C12" s="5">
        <v>141280</v>
      </c>
      <c r="D12" s="5">
        <v>411510</v>
      </c>
      <c r="E12"/>
    </row>
    <row r="13" spans="1:5" ht="14.45" x14ac:dyDescent="0.35">
      <c r="A13" s="4" t="s">
        <v>540</v>
      </c>
      <c r="B13" s="5">
        <v>221160</v>
      </c>
      <c r="C13" s="5">
        <v>122480</v>
      </c>
      <c r="D13" s="5">
        <v>343640</v>
      </c>
      <c r="E13"/>
    </row>
    <row r="14" spans="1:5" ht="14.45" x14ac:dyDescent="0.35">
      <c r="A14" s="4" t="s">
        <v>576</v>
      </c>
      <c r="B14" s="5">
        <v>251290</v>
      </c>
      <c r="C14" s="5">
        <v>134980</v>
      </c>
      <c r="D14" s="5">
        <v>386270</v>
      </c>
      <c r="E14"/>
    </row>
    <row r="15" spans="1:5" ht="14.45" x14ac:dyDescent="0.35">
      <c r="A15" s="4" t="s">
        <v>617</v>
      </c>
      <c r="B15" s="5">
        <v>277040</v>
      </c>
      <c r="C15" s="5">
        <v>135450</v>
      </c>
      <c r="D15" s="5">
        <v>412490</v>
      </c>
      <c r="E15"/>
    </row>
    <row r="16" spans="1:5" ht="14.45" x14ac:dyDescent="0.35">
      <c r="A16" s="4" t="s">
        <v>639</v>
      </c>
      <c r="B16" s="5">
        <v>138010</v>
      </c>
      <c r="C16" s="5">
        <v>117030</v>
      </c>
      <c r="D16" s="5">
        <v>255040</v>
      </c>
      <c r="E16"/>
    </row>
    <row r="17" spans="1:5" ht="14.45" x14ac:dyDescent="0.35">
      <c r="A17" s="4" t="s">
        <v>804</v>
      </c>
      <c r="B17" s="5">
        <v>195120</v>
      </c>
      <c r="C17" s="5">
        <v>119030</v>
      </c>
      <c r="D17" s="5">
        <v>314150</v>
      </c>
      <c r="E17"/>
    </row>
    <row r="18" spans="1:5" ht="14.45" x14ac:dyDescent="0.35">
      <c r="A18" s="4" t="s">
        <v>883</v>
      </c>
      <c r="B18" s="5">
        <v>196060</v>
      </c>
      <c r="C18" s="5">
        <v>109250</v>
      </c>
      <c r="D18" s="5">
        <v>305310</v>
      </c>
    </row>
    <row r="19" spans="1:5" x14ac:dyDescent="0.25">
      <c r="A19" s="4" t="s">
        <v>970</v>
      </c>
      <c r="B19" s="5">
        <v>218450</v>
      </c>
      <c r="C19" s="5">
        <v>100530</v>
      </c>
      <c r="D19" s="5">
        <v>318980</v>
      </c>
      <c r="E19"/>
    </row>
    <row r="20" spans="1:5" x14ac:dyDescent="0.25">
      <c r="A20" s="4" t="s">
        <v>1011</v>
      </c>
      <c r="B20" s="5">
        <v>174000</v>
      </c>
      <c r="C20" s="5">
        <v>94390</v>
      </c>
      <c r="D20" s="5">
        <v>268390</v>
      </c>
      <c r="E20"/>
    </row>
    <row r="21" spans="1:5" x14ac:dyDescent="0.25">
      <c r="A21" s="4" t="s">
        <v>32</v>
      </c>
      <c r="B21" s="5">
        <v>3122420</v>
      </c>
      <c r="C21" s="5">
        <v>1663840</v>
      </c>
      <c r="D21" s="5">
        <v>4786260</v>
      </c>
      <c r="E21"/>
    </row>
    <row r="23" spans="1:5" s="34" customFormat="1" ht="15.75" x14ac:dyDescent="0.25">
      <c r="A23" s="39" t="s">
        <v>245</v>
      </c>
    </row>
    <row r="25" spans="1:5" x14ac:dyDescent="0.25">
      <c r="A25" s="23"/>
      <c r="B25" s="23" t="s">
        <v>242</v>
      </c>
    </row>
    <row r="26" spans="1:5" x14ac:dyDescent="0.25">
      <c r="A26" s="24" t="s">
        <v>329</v>
      </c>
      <c r="B26" s="19">
        <v>0.26695315451454477</v>
      </c>
    </row>
    <row r="27" spans="1:5" x14ac:dyDescent="0.25">
      <c r="A27" s="24" t="s">
        <v>348</v>
      </c>
      <c r="B27" s="19">
        <v>0.41814159292035397</v>
      </c>
    </row>
    <row r="28" spans="1:5" x14ac:dyDescent="0.25">
      <c r="A28" s="24" t="s">
        <v>396</v>
      </c>
      <c r="B28" s="19">
        <v>0.47575291272807213</v>
      </c>
    </row>
    <row r="29" spans="1:5" x14ac:dyDescent="0.25">
      <c r="A29" s="24" t="s">
        <v>444</v>
      </c>
      <c r="B29" s="19">
        <v>0.7835273646269213</v>
      </c>
    </row>
    <row r="30" spans="1:5" x14ac:dyDescent="0.25">
      <c r="A30" s="24" t="s">
        <v>482</v>
      </c>
      <c r="B30" s="19">
        <v>0.41684885585191661</v>
      </c>
    </row>
    <row r="31" spans="1:5" x14ac:dyDescent="0.25">
      <c r="A31" s="24" t="s">
        <v>514</v>
      </c>
      <c r="B31" s="19">
        <v>0.29012132802457913</v>
      </c>
    </row>
    <row r="32" spans="1:5" x14ac:dyDescent="0.25">
      <c r="A32" s="24" t="s">
        <v>540</v>
      </c>
      <c r="B32" s="19">
        <v>0.11611289746337977</v>
      </c>
    </row>
    <row r="33" spans="1:13" x14ac:dyDescent="0.25">
      <c r="A33" s="24" t="s">
        <v>576</v>
      </c>
      <c r="B33" s="19">
        <v>-2.2645615100450382E-2</v>
      </c>
      <c r="D33" s="5" t="s">
        <v>17</v>
      </c>
    </row>
    <row r="34" spans="1:13" x14ac:dyDescent="0.25">
      <c r="A34" s="24" t="s">
        <v>617</v>
      </c>
      <c r="B34" s="19">
        <v>4.1457318150831923E-2</v>
      </c>
    </row>
    <row r="35" spans="1:13" x14ac:dyDescent="0.25">
      <c r="A35" s="24" t="s">
        <v>639</v>
      </c>
      <c r="B35" s="19">
        <v>-6.7597704090958943E-2</v>
      </c>
    </row>
    <row r="36" spans="1:13" x14ac:dyDescent="0.25">
      <c r="A36" s="24" t="s">
        <v>804</v>
      </c>
      <c r="B36" s="19">
        <v>0.24718388069173408</v>
      </c>
    </row>
    <row r="37" spans="1:13" x14ac:dyDescent="0.25">
      <c r="A37" s="24" t="s">
        <v>883</v>
      </c>
      <c r="B37" s="19">
        <v>-0.25996218731820825</v>
      </c>
    </row>
    <row r="38" spans="1:13" x14ac:dyDescent="0.25">
      <c r="A38" s="24" t="s">
        <v>970</v>
      </c>
      <c r="B38" s="19">
        <v>0.18893734391889375</v>
      </c>
    </row>
    <row r="39" spans="1:13" x14ac:dyDescent="0.25">
      <c r="A39" s="82" t="s">
        <v>1011</v>
      </c>
      <c r="B39" s="101">
        <v>7.3602944117764704E-2</v>
      </c>
    </row>
    <row r="41" spans="1:13" s="34" customFormat="1" ht="18.75" x14ac:dyDescent="0.3">
      <c r="A41" s="33" t="s">
        <v>244</v>
      </c>
    </row>
    <row r="43" spans="1:13" s="26" customFormat="1" x14ac:dyDescent="0.25">
      <c r="A43" s="8" t="s">
        <v>37</v>
      </c>
      <c r="B43" s="5" t="s">
        <v>1011</v>
      </c>
      <c r="F43" s="8" t="s">
        <v>37</v>
      </c>
      <c r="G43" s="5" t="s">
        <v>1011</v>
      </c>
    </row>
    <row r="44" spans="1:13" x14ac:dyDescent="0.25">
      <c r="A44" s="5" t="s">
        <v>17</v>
      </c>
      <c r="F44" s="5" t="s">
        <v>17</v>
      </c>
    </row>
    <row r="45" spans="1:13" x14ac:dyDescent="0.25">
      <c r="A45" s="8" t="s">
        <v>41</v>
      </c>
      <c r="B45" s="8" t="s">
        <v>31</v>
      </c>
      <c r="F45" s="8" t="s">
        <v>41</v>
      </c>
      <c r="G45" s="8" t="s">
        <v>31</v>
      </c>
      <c r="J45" s="5" t="s">
        <v>17</v>
      </c>
      <c r="M45" s="93"/>
    </row>
    <row r="46" spans="1:13" x14ac:dyDescent="0.25">
      <c r="A46" s="8" t="s">
        <v>33</v>
      </c>
      <c r="B46" s="5" t="s">
        <v>44</v>
      </c>
      <c r="C46" s="5" t="s">
        <v>45</v>
      </c>
      <c r="D46" s="5" t="s">
        <v>32</v>
      </c>
      <c r="F46" s="8" t="s">
        <v>33</v>
      </c>
      <c r="G46" s="5" t="s">
        <v>44</v>
      </c>
      <c r="H46" s="5" t="s">
        <v>45</v>
      </c>
      <c r="I46" s="5" t="s">
        <v>32</v>
      </c>
    </row>
    <row r="47" spans="1:13" x14ac:dyDescent="0.25">
      <c r="A47" s="4" t="s">
        <v>14</v>
      </c>
      <c r="B47" s="5">
        <v>53230</v>
      </c>
      <c r="C47" s="5">
        <v>21740</v>
      </c>
      <c r="D47" s="5">
        <v>74970</v>
      </c>
      <c r="F47" s="4" t="s">
        <v>14</v>
      </c>
      <c r="G47" s="1">
        <v>0.30591954022988505</v>
      </c>
      <c r="H47" s="1">
        <v>0.23032100858141752</v>
      </c>
      <c r="I47" s="1">
        <v>0.27933231491486271</v>
      </c>
    </row>
    <row r="48" spans="1:13" x14ac:dyDescent="0.25">
      <c r="A48" s="13" t="s">
        <v>15</v>
      </c>
      <c r="B48" s="14">
        <v>43650</v>
      </c>
      <c r="C48" s="14">
        <v>15100</v>
      </c>
      <c r="D48" s="14">
        <v>58750</v>
      </c>
      <c r="F48" s="13" t="s">
        <v>15</v>
      </c>
      <c r="G48" s="32">
        <v>0.25086206896551722</v>
      </c>
      <c r="H48" s="32">
        <v>0.1599745735777095</v>
      </c>
      <c r="I48" s="32">
        <v>0.21889787249897538</v>
      </c>
      <c r="M48" s="93"/>
    </row>
    <row r="49" spans="1:14" x14ac:dyDescent="0.25">
      <c r="A49" s="4" t="s">
        <v>9</v>
      </c>
      <c r="B49" s="5">
        <v>9990</v>
      </c>
      <c r="C49" s="5">
        <v>25300</v>
      </c>
      <c r="D49" s="5">
        <v>35290</v>
      </c>
      <c r="F49" s="4" t="s">
        <v>9</v>
      </c>
      <c r="G49" s="1">
        <v>5.7413793103448275E-2</v>
      </c>
      <c r="H49" s="1">
        <v>0.26803686831232121</v>
      </c>
      <c r="I49" s="1">
        <v>0.13148776034874624</v>
      </c>
      <c r="M49" s="93"/>
    </row>
    <row r="50" spans="1:14" x14ac:dyDescent="0.25">
      <c r="A50" s="4" t="s">
        <v>0</v>
      </c>
      <c r="B50" s="5">
        <v>24010</v>
      </c>
      <c r="C50" s="5">
        <v>7160</v>
      </c>
      <c r="D50" s="5">
        <v>31170</v>
      </c>
      <c r="F50" s="4" t="s">
        <v>0</v>
      </c>
      <c r="G50" s="1">
        <v>0.13798850574712643</v>
      </c>
      <c r="H50" s="1">
        <v>7.585549316664901E-2</v>
      </c>
      <c r="I50" s="1">
        <v>0.11613696486456276</v>
      </c>
      <c r="M50" s="93"/>
    </row>
    <row r="51" spans="1:14" x14ac:dyDescent="0.25">
      <c r="A51" s="4" t="s">
        <v>10</v>
      </c>
      <c r="B51" s="5">
        <v>17430</v>
      </c>
      <c r="C51" s="5">
        <v>10350</v>
      </c>
      <c r="D51" s="5">
        <v>27780</v>
      </c>
      <c r="F51" s="4" t="s">
        <v>10</v>
      </c>
      <c r="G51" s="1">
        <v>0.10017241379310345</v>
      </c>
      <c r="H51" s="1">
        <v>0.10965144612776777</v>
      </c>
      <c r="I51" s="1">
        <v>0.10350609188121764</v>
      </c>
      <c r="M51" s="93"/>
    </row>
    <row r="52" spans="1:14" x14ac:dyDescent="0.25">
      <c r="A52" s="4" t="s">
        <v>13</v>
      </c>
      <c r="B52" s="5">
        <v>13590</v>
      </c>
      <c r="D52" s="5">
        <v>13590</v>
      </c>
      <c r="F52" s="4" t="s">
        <v>13</v>
      </c>
      <c r="G52" s="1">
        <v>7.8103448275862075E-2</v>
      </c>
      <c r="H52" s="1">
        <v>0</v>
      </c>
      <c r="I52" s="1">
        <v>5.0635269570401278E-2</v>
      </c>
      <c r="M52" s="93"/>
    </row>
    <row r="53" spans="1:14" x14ac:dyDescent="0.25">
      <c r="A53" s="4" t="s">
        <v>29</v>
      </c>
      <c r="B53" s="5">
        <v>7110</v>
      </c>
      <c r="C53" s="5">
        <v>3680</v>
      </c>
      <c r="D53" s="5">
        <v>10790</v>
      </c>
      <c r="F53" s="4" t="s">
        <v>29</v>
      </c>
      <c r="G53" s="1">
        <v>4.0862068965517244E-2</v>
      </c>
      <c r="H53" s="1">
        <v>3.8987180845428543E-2</v>
      </c>
      <c r="I53" s="1">
        <v>4.0202690115130967E-2</v>
      </c>
      <c r="M53" s="93"/>
    </row>
    <row r="54" spans="1:14" x14ac:dyDescent="0.25">
      <c r="A54" s="4" t="s">
        <v>16</v>
      </c>
      <c r="B54" s="5">
        <v>3970</v>
      </c>
      <c r="C54" s="5">
        <v>2150</v>
      </c>
      <c r="D54" s="5">
        <v>6120</v>
      </c>
      <c r="F54" s="4" t="s">
        <v>16</v>
      </c>
      <c r="G54" s="1">
        <v>2.2816091954022989E-2</v>
      </c>
      <c r="H54" s="1">
        <v>2.2777836635236783E-2</v>
      </c>
      <c r="I54" s="1">
        <v>2.2802637952233688E-2</v>
      </c>
      <c r="M54" s="93"/>
    </row>
    <row r="55" spans="1:14" x14ac:dyDescent="0.25">
      <c r="A55" s="4" t="s">
        <v>286</v>
      </c>
      <c r="B55" s="5">
        <v>80</v>
      </c>
      <c r="C55" s="5">
        <v>5360</v>
      </c>
      <c r="D55" s="5">
        <v>5440</v>
      </c>
      <c r="F55" s="4" t="s">
        <v>286</v>
      </c>
      <c r="G55" s="1">
        <v>4.5977011494252872E-4</v>
      </c>
      <c r="H55" s="1">
        <v>5.6785676448776357E-2</v>
      </c>
      <c r="I55" s="1">
        <v>2.0269011513096614E-2</v>
      </c>
      <c r="M55" s="93"/>
    </row>
    <row r="56" spans="1:14" x14ac:dyDescent="0.25">
      <c r="A56" s="4" t="s">
        <v>637</v>
      </c>
      <c r="B56" s="5">
        <v>940</v>
      </c>
      <c r="C56" s="5">
        <v>3550</v>
      </c>
      <c r="D56" s="5">
        <v>4490</v>
      </c>
      <c r="F56" s="4" t="s">
        <v>637</v>
      </c>
      <c r="G56" s="1">
        <v>5.4022988505747129E-3</v>
      </c>
      <c r="H56" s="1">
        <v>3.7609916304693292E-2</v>
      </c>
      <c r="I56" s="1">
        <v>1.6729386340772756E-2</v>
      </c>
      <c r="M56" s="93"/>
    </row>
    <row r="57" spans="1:14" x14ac:dyDescent="0.25">
      <c r="A57" s="4" t="s">
        <v>32</v>
      </c>
      <c r="B57" s="5">
        <v>174000</v>
      </c>
      <c r="C57" s="5">
        <v>94390</v>
      </c>
      <c r="D57" s="5">
        <v>268390</v>
      </c>
      <c r="F57" s="4" t="s">
        <v>32</v>
      </c>
      <c r="G57" s="1">
        <v>1</v>
      </c>
      <c r="H57" s="1">
        <v>1</v>
      </c>
      <c r="I57" s="1">
        <v>1</v>
      </c>
    </row>
    <row r="58" spans="1:14" x14ac:dyDescent="0.25">
      <c r="A58"/>
      <c r="B58"/>
      <c r="C58"/>
      <c r="D58"/>
      <c r="F58" s="4"/>
      <c r="G58" s="1"/>
      <c r="H58" s="1"/>
      <c r="I58" s="1"/>
    </row>
    <row r="59" spans="1:14" x14ac:dyDescent="0.25">
      <c r="A59"/>
      <c r="B59"/>
      <c r="C59"/>
      <c r="D59"/>
      <c r="F59"/>
      <c r="G59"/>
      <c r="H59"/>
      <c r="I59"/>
    </row>
    <row r="60" spans="1:14" ht="18.75" x14ac:dyDescent="0.3">
      <c r="A60" s="21" t="s">
        <v>249</v>
      </c>
      <c r="F60"/>
      <c r="G60"/>
      <c r="H60"/>
      <c r="I60"/>
    </row>
    <row r="61" spans="1:14" x14ac:dyDescent="0.25">
      <c r="A61" s="8" t="s">
        <v>41</v>
      </c>
      <c r="B61" s="8" t="s">
        <v>31</v>
      </c>
      <c r="H61"/>
      <c r="I61"/>
      <c r="J61"/>
      <c r="K61"/>
      <c r="L61"/>
      <c r="M61"/>
      <c r="N61"/>
    </row>
    <row r="62" spans="1:14" x14ac:dyDescent="0.25">
      <c r="A62" s="8" t="s">
        <v>33</v>
      </c>
      <c r="B62" s="5" t="s">
        <v>639</v>
      </c>
      <c r="C62" s="5" t="s">
        <v>804</v>
      </c>
      <c r="D62" s="5" t="s">
        <v>883</v>
      </c>
      <c r="E62" s="5" t="s">
        <v>970</v>
      </c>
      <c r="F62" s="5" t="s">
        <v>1011</v>
      </c>
      <c r="G62" s="5" t="s">
        <v>32</v>
      </c>
      <c r="H62"/>
      <c r="I62"/>
      <c r="J62"/>
      <c r="K62"/>
      <c r="L62"/>
      <c r="M62"/>
      <c r="N62"/>
    </row>
    <row r="63" spans="1:14" x14ac:dyDescent="0.25">
      <c r="A63" s="4" t="s">
        <v>14</v>
      </c>
      <c r="B63" s="5">
        <v>52980</v>
      </c>
      <c r="C63" s="5">
        <v>52740</v>
      </c>
      <c r="D63" s="5">
        <v>69480</v>
      </c>
      <c r="E63" s="5">
        <v>93850</v>
      </c>
      <c r="F63" s="5">
        <v>74970</v>
      </c>
      <c r="G63" s="5">
        <v>344020</v>
      </c>
      <c r="H63"/>
      <c r="I63"/>
      <c r="J63"/>
      <c r="K63"/>
      <c r="L63"/>
      <c r="M63"/>
      <c r="N63"/>
    </row>
    <row r="64" spans="1:14" x14ac:dyDescent="0.25">
      <c r="A64" s="29" t="s">
        <v>45</v>
      </c>
      <c r="B64" s="5">
        <v>20700</v>
      </c>
      <c r="C64" s="5">
        <v>15370</v>
      </c>
      <c r="D64" s="5">
        <v>23370</v>
      </c>
      <c r="E64" s="5">
        <v>28670</v>
      </c>
      <c r="F64" s="5">
        <v>21740</v>
      </c>
      <c r="G64" s="5">
        <v>109850</v>
      </c>
      <c r="H64"/>
      <c r="I64"/>
      <c r="J64"/>
      <c r="K64"/>
      <c r="L64"/>
      <c r="M64"/>
      <c r="N64"/>
    </row>
    <row r="65" spans="1:14" x14ac:dyDescent="0.25">
      <c r="A65" s="29" t="s">
        <v>44</v>
      </c>
      <c r="B65" s="5">
        <v>32280</v>
      </c>
      <c r="C65" s="5">
        <v>37370</v>
      </c>
      <c r="D65" s="5">
        <v>46110</v>
      </c>
      <c r="E65" s="5">
        <v>65180</v>
      </c>
      <c r="F65" s="5">
        <v>53230</v>
      </c>
      <c r="G65" s="5">
        <v>234170</v>
      </c>
      <c r="H65"/>
      <c r="I65"/>
      <c r="J65"/>
      <c r="K65"/>
      <c r="L65"/>
      <c r="M65"/>
      <c r="N65"/>
    </row>
    <row r="66" spans="1:14" x14ac:dyDescent="0.25">
      <c r="A66" s="13" t="s">
        <v>15</v>
      </c>
      <c r="B66" s="14">
        <v>35430</v>
      </c>
      <c r="C66" s="14">
        <v>57980</v>
      </c>
      <c r="D66" s="14">
        <v>65530</v>
      </c>
      <c r="E66" s="14">
        <v>53870</v>
      </c>
      <c r="F66" s="14">
        <v>58750</v>
      </c>
      <c r="G66" s="14">
        <v>271560</v>
      </c>
      <c r="H66"/>
      <c r="I66"/>
      <c r="J66"/>
      <c r="K66"/>
      <c r="L66"/>
      <c r="M66"/>
      <c r="N66"/>
    </row>
    <row r="67" spans="1:14" x14ac:dyDescent="0.25">
      <c r="A67" s="29" t="s">
        <v>45</v>
      </c>
      <c r="B67" s="5">
        <v>7000</v>
      </c>
      <c r="C67" s="5">
        <v>12300</v>
      </c>
      <c r="D67" s="5">
        <v>19300</v>
      </c>
      <c r="E67" s="5">
        <v>4000</v>
      </c>
      <c r="F67" s="5">
        <v>15100</v>
      </c>
      <c r="G67" s="5">
        <v>57700</v>
      </c>
      <c r="H67"/>
      <c r="I67"/>
      <c r="J67"/>
      <c r="K67"/>
      <c r="L67"/>
      <c r="M67"/>
      <c r="N67"/>
    </row>
    <row r="68" spans="1:14" x14ac:dyDescent="0.25">
      <c r="A68" s="29" t="s">
        <v>44</v>
      </c>
      <c r="B68" s="5">
        <v>28430</v>
      </c>
      <c r="C68" s="5">
        <v>45680</v>
      </c>
      <c r="D68" s="5">
        <v>46230</v>
      </c>
      <c r="E68" s="5">
        <v>49870</v>
      </c>
      <c r="F68" s="5">
        <v>43650</v>
      </c>
      <c r="G68" s="5">
        <v>213860</v>
      </c>
      <c r="H68"/>
      <c r="I68"/>
      <c r="J68"/>
      <c r="K68"/>
      <c r="L68"/>
      <c r="M68"/>
      <c r="N68"/>
    </row>
    <row r="69" spans="1:14" x14ac:dyDescent="0.25">
      <c r="A69" s="4" t="s">
        <v>0</v>
      </c>
      <c r="B69" s="5">
        <v>57580</v>
      </c>
      <c r="C69" s="5">
        <v>67380</v>
      </c>
      <c r="D69" s="5">
        <v>38510</v>
      </c>
      <c r="E69" s="5">
        <v>49320</v>
      </c>
      <c r="F69" s="5">
        <v>31170</v>
      </c>
      <c r="G69" s="5">
        <v>243960</v>
      </c>
      <c r="H69"/>
      <c r="I69"/>
      <c r="J69"/>
      <c r="K69"/>
      <c r="L69"/>
      <c r="M69"/>
      <c r="N69"/>
    </row>
    <row r="70" spans="1:14" x14ac:dyDescent="0.25">
      <c r="A70" s="29" t="s">
        <v>45</v>
      </c>
      <c r="B70" s="5">
        <v>27130</v>
      </c>
      <c r="C70" s="5">
        <v>26330</v>
      </c>
      <c r="D70" s="5">
        <v>8810</v>
      </c>
      <c r="E70" s="5">
        <v>25490</v>
      </c>
      <c r="F70" s="5">
        <v>7160</v>
      </c>
      <c r="G70" s="5">
        <v>94920</v>
      </c>
      <c r="H70"/>
      <c r="I70"/>
      <c r="J70"/>
      <c r="K70"/>
      <c r="L70"/>
      <c r="M70"/>
      <c r="N70"/>
    </row>
    <row r="71" spans="1:14" s="14" customFormat="1" ht="15" customHeight="1" x14ac:dyDescent="0.25">
      <c r="A71" s="29" t="s">
        <v>44</v>
      </c>
      <c r="B71" s="5">
        <v>30450</v>
      </c>
      <c r="C71" s="5">
        <v>41050</v>
      </c>
      <c r="D71" s="5">
        <v>29700</v>
      </c>
      <c r="E71" s="5">
        <v>23830</v>
      </c>
      <c r="F71" s="5">
        <v>24010</v>
      </c>
      <c r="G71" s="5">
        <v>149040</v>
      </c>
      <c r="H71"/>
      <c r="I71"/>
      <c r="J71"/>
      <c r="K71"/>
      <c r="L71"/>
      <c r="M71"/>
      <c r="N71"/>
    </row>
    <row r="72" spans="1:14" x14ac:dyDescent="0.25">
      <c r="A72" s="4" t="s">
        <v>10</v>
      </c>
      <c r="B72" s="5">
        <v>40980</v>
      </c>
      <c r="C72" s="5">
        <v>60740</v>
      </c>
      <c r="D72" s="5">
        <v>35110</v>
      </c>
      <c r="E72" s="5">
        <v>41760</v>
      </c>
      <c r="F72" s="5">
        <v>27780</v>
      </c>
      <c r="G72" s="5">
        <v>206370</v>
      </c>
      <c r="H72"/>
      <c r="I72"/>
      <c r="J72"/>
      <c r="K72"/>
      <c r="L72"/>
      <c r="M72"/>
      <c r="N72"/>
    </row>
    <row r="73" spans="1:14" x14ac:dyDescent="0.25">
      <c r="A73" s="29" t="s">
        <v>45</v>
      </c>
      <c r="B73" s="5">
        <v>24500</v>
      </c>
      <c r="C73" s="5">
        <v>26500</v>
      </c>
      <c r="D73" s="5">
        <v>12400</v>
      </c>
      <c r="E73" s="5">
        <v>11310</v>
      </c>
      <c r="F73" s="5">
        <v>10350</v>
      </c>
      <c r="G73" s="5">
        <v>85060</v>
      </c>
      <c r="H73"/>
      <c r="I73"/>
      <c r="J73"/>
      <c r="K73"/>
      <c r="L73"/>
      <c r="M73"/>
      <c r="N73"/>
    </row>
    <row r="74" spans="1:14" x14ac:dyDescent="0.25">
      <c r="A74" s="29" t="s">
        <v>44</v>
      </c>
      <c r="B74" s="5">
        <v>16480</v>
      </c>
      <c r="C74" s="5">
        <v>34240</v>
      </c>
      <c r="D74" s="5">
        <v>22710</v>
      </c>
      <c r="E74" s="5">
        <v>30450</v>
      </c>
      <c r="F74" s="5">
        <v>17430</v>
      </c>
      <c r="G74" s="5">
        <v>121310</v>
      </c>
      <c r="H74"/>
      <c r="I74"/>
      <c r="J74"/>
      <c r="K74"/>
      <c r="L74"/>
      <c r="M74"/>
      <c r="N74"/>
    </row>
    <row r="75" spans="1:14" x14ac:dyDescent="0.25">
      <c r="A75" s="4" t="s">
        <v>9</v>
      </c>
      <c r="B75" s="5">
        <v>27560</v>
      </c>
      <c r="C75" s="5">
        <v>33900</v>
      </c>
      <c r="D75" s="5">
        <v>37660</v>
      </c>
      <c r="E75" s="5">
        <v>22720</v>
      </c>
      <c r="F75" s="5">
        <v>35290</v>
      </c>
      <c r="G75" s="5">
        <v>157130</v>
      </c>
      <c r="H75"/>
      <c r="I75"/>
      <c r="J75"/>
      <c r="K75"/>
      <c r="L75"/>
      <c r="M75"/>
      <c r="N75"/>
    </row>
    <row r="76" spans="1:14" x14ac:dyDescent="0.25">
      <c r="A76" s="29" t="s">
        <v>45</v>
      </c>
      <c r="B76" s="5">
        <v>15150</v>
      </c>
      <c r="C76" s="5">
        <v>22340</v>
      </c>
      <c r="D76" s="5">
        <v>23340</v>
      </c>
      <c r="E76" s="5">
        <v>10730</v>
      </c>
      <c r="F76" s="5">
        <v>25300</v>
      </c>
      <c r="G76" s="5">
        <v>96860</v>
      </c>
      <c r="H76"/>
      <c r="I76"/>
      <c r="J76"/>
      <c r="K76"/>
      <c r="L76"/>
      <c r="M76"/>
      <c r="N76"/>
    </row>
    <row r="77" spans="1:14" x14ac:dyDescent="0.25">
      <c r="A77" s="29" t="s">
        <v>44</v>
      </c>
      <c r="B77" s="5">
        <v>12410</v>
      </c>
      <c r="C77" s="5">
        <v>11560</v>
      </c>
      <c r="D77" s="5">
        <v>14320</v>
      </c>
      <c r="E77" s="5">
        <v>11990</v>
      </c>
      <c r="F77" s="5">
        <v>9990</v>
      </c>
      <c r="G77" s="5">
        <v>60270</v>
      </c>
      <c r="H77"/>
      <c r="I77"/>
      <c r="J77"/>
      <c r="K77"/>
      <c r="L77"/>
      <c r="M77"/>
      <c r="N77"/>
    </row>
    <row r="78" spans="1:14" x14ac:dyDescent="0.25">
      <c r="A78" s="4" t="s">
        <v>29</v>
      </c>
      <c r="B78" s="5">
        <v>8530</v>
      </c>
      <c r="C78" s="5">
        <v>13030</v>
      </c>
      <c r="D78" s="5">
        <v>24530</v>
      </c>
      <c r="E78" s="5">
        <v>16790</v>
      </c>
      <c r="F78" s="5">
        <v>10790</v>
      </c>
      <c r="G78" s="5">
        <v>73670</v>
      </c>
      <c r="H78"/>
      <c r="I78"/>
      <c r="J78"/>
      <c r="K78"/>
      <c r="L78"/>
      <c r="M78"/>
      <c r="N78"/>
    </row>
    <row r="79" spans="1:14" x14ac:dyDescent="0.25">
      <c r="A79" s="29" t="s">
        <v>45</v>
      </c>
      <c r="B79" s="5">
        <v>2700</v>
      </c>
      <c r="C79" s="5">
        <v>3210</v>
      </c>
      <c r="D79" s="5">
        <v>6420</v>
      </c>
      <c r="E79" s="5">
        <v>5890</v>
      </c>
      <c r="F79" s="5">
        <v>3680</v>
      </c>
      <c r="G79" s="5">
        <v>21900</v>
      </c>
      <c r="H79"/>
      <c r="I79"/>
      <c r="J79"/>
      <c r="K79"/>
      <c r="L79"/>
      <c r="M79"/>
      <c r="N79"/>
    </row>
    <row r="80" spans="1:14" x14ac:dyDescent="0.25">
      <c r="A80" s="29" t="s">
        <v>44</v>
      </c>
      <c r="B80" s="5">
        <v>5830</v>
      </c>
      <c r="C80" s="5">
        <v>9820</v>
      </c>
      <c r="D80" s="5">
        <v>18110</v>
      </c>
      <c r="E80" s="5">
        <v>10900</v>
      </c>
      <c r="F80" s="5">
        <v>7110</v>
      </c>
      <c r="G80" s="5">
        <v>51770</v>
      </c>
      <c r="H80"/>
      <c r="I80"/>
      <c r="J80"/>
      <c r="K80"/>
      <c r="L80"/>
      <c r="M80"/>
      <c r="N80"/>
    </row>
    <row r="81" spans="1:15" x14ac:dyDescent="0.25">
      <c r="A81" s="4" t="s">
        <v>13</v>
      </c>
      <c r="B81" s="5">
        <v>6210</v>
      </c>
      <c r="C81" s="5">
        <v>7850</v>
      </c>
      <c r="D81" s="5">
        <v>8070</v>
      </c>
      <c r="E81" s="5">
        <v>16090</v>
      </c>
      <c r="F81" s="5">
        <v>13590</v>
      </c>
      <c r="G81" s="5">
        <v>51810</v>
      </c>
      <c r="H81"/>
      <c r="I81"/>
      <c r="J81"/>
      <c r="K81"/>
      <c r="L81"/>
      <c r="M81"/>
      <c r="N81"/>
    </row>
    <row r="82" spans="1:15" x14ac:dyDescent="0.25">
      <c r="A82" s="29" t="s">
        <v>44</v>
      </c>
      <c r="B82" s="5">
        <v>6210</v>
      </c>
      <c r="C82" s="5">
        <v>7850</v>
      </c>
      <c r="D82" s="5">
        <v>8070</v>
      </c>
      <c r="E82" s="5">
        <v>16090</v>
      </c>
      <c r="F82" s="5">
        <v>13590</v>
      </c>
      <c r="G82" s="5">
        <v>51810</v>
      </c>
      <c r="H82"/>
      <c r="I82"/>
      <c r="J82"/>
      <c r="K82"/>
      <c r="L82"/>
      <c r="M82"/>
      <c r="N82"/>
    </row>
    <row r="83" spans="1:15" x14ac:dyDescent="0.25">
      <c r="A83" s="4" t="s">
        <v>16</v>
      </c>
      <c r="B83" s="5">
        <v>7170</v>
      </c>
      <c r="C83" s="5">
        <v>8280</v>
      </c>
      <c r="D83" s="5">
        <v>12710</v>
      </c>
      <c r="E83" s="5">
        <v>10160</v>
      </c>
      <c r="F83" s="5">
        <v>6120</v>
      </c>
      <c r="G83" s="5">
        <v>44440</v>
      </c>
      <c r="H83"/>
      <c r="I83"/>
      <c r="J83"/>
      <c r="K83"/>
      <c r="L83"/>
      <c r="M83"/>
      <c r="N83"/>
    </row>
    <row r="84" spans="1:15" x14ac:dyDescent="0.25">
      <c r="A84" s="29" t="s">
        <v>45</v>
      </c>
      <c r="B84" s="5">
        <v>2450</v>
      </c>
      <c r="C84" s="5">
        <v>2560</v>
      </c>
      <c r="D84" s="5">
        <v>5360</v>
      </c>
      <c r="E84" s="5">
        <v>3240</v>
      </c>
      <c r="F84" s="5">
        <v>2150</v>
      </c>
      <c r="G84" s="5">
        <v>15760</v>
      </c>
      <c r="H84"/>
      <c r="I84"/>
      <c r="J84"/>
      <c r="K84"/>
      <c r="L84"/>
      <c r="M84"/>
      <c r="N84"/>
    </row>
    <row r="85" spans="1:15" x14ac:dyDescent="0.25">
      <c r="A85" s="29" t="s">
        <v>44</v>
      </c>
      <c r="B85" s="5">
        <v>4720</v>
      </c>
      <c r="C85" s="5">
        <v>5720</v>
      </c>
      <c r="D85" s="5">
        <v>7350</v>
      </c>
      <c r="E85" s="5">
        <v>6920</v>
      </c>
      <c r="F85" s="5">
        <v>3970</v>
      </c>
      <c r="G85" s="5">
        <v>28680</v>
      </c>
      <c r="H85"/>
      <c r="I85"/>
      <c r="J85"/>
      <c r="K85"/>
      <c r="L85"/>
      <c r="M85"/>
      <c r="N85"/>
    </row>
    <row r="86" spans="1:15" x14ac:dyDescent="0.25">
      <c r="A86" s="4" t="s">
        <v>286</v>
      </c>
      <c r="B86" s="5">
        <v>11610</v>
      </c>
      <c r="C86" s="5">
        <v>7230</v>
      </c>
      <c r="D86" s="5">
        <v>8270</v>
      </c>
      <c r="E86" s="5">
        <v>8660</v>
      </c>
      <c r="F86" s="5">
        <v>5440</v>
      </c>
      <c r="G86" s="5">
        <v>41210</v>
      </c>
      <c r="H86"/>
      <c r="I86"/>
      <c r="J86"/>
      <c r="K86"/>
      <c r="L86"/>
      <c r="M86"/>
      <c r="N86"/>
    </row>
    <row r="87" spans="1:15" x14ac:dyDescent="0.25">
      <c r="A87" s="29" t="s">
        <v>45</v>
      </c>
      <c r="B87" s="5">
        <v>11200</v>
      </c>
      <c r="C87" s="5">
        <v>6320</v>
      </c>
      <c r="D87" s="5">
        <v>7150</v>
      </c>
      <c r="E87" s="5">
        <v>8150</v>
      </c>
      <c r="F87" s="5">
        <v>5360</v>
      </c>
      <c r="G87" s="5">
        <v>38180</v>
      </c>
      <c r="H87"/>
      <c r="I87"/>
      <c r="J87"/>
      <c r="K87"/>
      <c r="L87"/>
      <c r="M87"/>
      <c r="N87"/>
    </row>
    <row r="88" spans="1:15" x14ac:dyDescent="0.25">
      <c r="A88" s="29" t="s">
        <v>44</v>
      </c>
      <c r="B88" s="5">
        <v>410</v>
      </c>
      <c r="C88" s="5">
        <v>910</v>
      </c>
      <c r="D88" s="5">
        <v>1120</v>
      </c>
      <c r="E88" s="5">
        <v>510</v>
      </c>
      <c r="F88" s="5">
        <v>80</v>
      </c>
      <c r="G88" s="5">
        <v>3030</v>
      </c>
      <c r="H88"/>
      <c r="I88"/>
      <c r="J88"/>
      <c r="K88"/>
      <c r="L88"/>
      <c r="M88"/>
      <c r="N88"/>
    </row>
    <row r="89" spans="1:15" x14ac:dyDescent="0.25">
      <c r="A89" s="4" t="s">
        <v>637</v>
      </c>
      <c r="B89" s="5">
        <v>6990</v>
      </c>
      <c r="C89" s="5">
        <v>5020</v>
      </c>
      <c r="D89" s="5">
        <v>5440</v>
      </c>
      <c r="E89" s="5">
        <v>5760</v>
      </c>
      <c r="F89" s="5">
        <v>4490</v>
      </c>
      <c r="G89" s="5">
        <v>27700</v>
      </c>
      <c r="H89"/>
      <c r="I89"/>
      <c r="J89"/>
      <c r="K89"/>
      <c r="L89"/>
      <c r="M89"/>
      <c r="N89"/>
    </row>
    <row r="90" spans="1:15" x14ac:dyDescent="0.25">
      <c r="A90" s="29" t="s">
        <v>45</v>
      </c>
      <c r="B90" s="5">
        <v>6200</v>
      </c>
      <c r="C90" s="5">
        <v>4100</v>
      </c>
      <c r="D90" s="5">
        <v>3100</v>
      </c>
      <c r="E90" s="5">
        <v>3050</v>
      </c>
      <c r="F90" s="5">
        <v>3550</v>
      </c>
      <c r="G90" s="5">
        <v>20000</v>
      </c>
      <c r="H90"/>
      <c r="I90"/>
      <c r="J90"/>
      <c r="K90"/>
      <c r="L90"/>
      <c r="M90"/>
    </row>
    <row r="91" spans="1:15" x14ac:dyDescent="0.25">
      <c r="A91" s="29" t="s">
        <v>44</v>
      </c>
      <c r="B91" s="5">
        <v>790</v>
      </c>
      <c r="C91" s="5">
        <v>920</v>
      </c>
      <c r="D91" s="5">
        <v>2340</v>
      </c>
      <c r="E91" s="5">
        <v>2710</v>
      </c>
      <c r="F91" s="5">
        <v>940</v>
      </c>
      <c r="G91" s="5">
        <v>7700</v>
      </c>
      <c r="H91"/>
      <c r="I91"/>
      <c r="J91"/>
      <c r="K91"/>
      <c r="L91"/>
      <c r="M91"/>
    </row>
    <row r="92" spans="1:15" x14ac:dyDescent="0.25">
      <c r="A92" s="4" t="s">
        <v>32</v>
      </c>
      <c r="B92" s="5">
        <v>255040</v>
      </c>
      <c r="C92" s="5">
        <v>314150</v>
      </c>
      <c r="D92" s="5">
        <v>305310</v>
      </c>
      <c r="E92" s="5">
        <v>318980</v>
      </c>
      <c r="F92" s="5">
        <v>268390</v>
      </c>
      <c r="G92" s="5">
        <v>1461870</v>
      </c>
      <c r="H92"/>
      <c r="I92"/>
      <c r="J92"/>
      <c r="K92"/>
      <c r="L92"/>
      <c r="M92"/>
    </row>
    <row r="93" spans="1:15" x14ac:dyDescent="0.25">
      <c r="A93" s="4"/>
      <c r="F93"/>
      <c r="G93"/>
      <c r="H93"/>
      <c r="I93"/>
      <c r="J93"/>
      <c r="K93"/>
      <c r="L93"/>
      <c r="M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5" x14ac:dyDescent="0.25">
      <c r="A95" s="8" t="s">
        <v>41</v>
      </c>
      <c r="B95" s="8" t="s">
        <v>31</v>
      </c>
      <c r="G95"/>
      <c r="H95"/>
      <c r="I95"/>
      <c r="J95"/>
      <c r="K95"/>
      <c r="L95"/>
      <c r="M95"/>
      <c r="N95"/>
      <c r="O95"/>
    </row>
    <row r="96" spans="1:15" x14ac:dyDescent="0.25">
      <c r="A96" s="8" t="s">
        <v>33</v>
      </c>
      <c r="B96" s="5" t="s">
        <v>639</v>
      </c>
      <c r="C96" s="5" t="s">
        <v>804</v>
      </c>
      <c r="D96" s="5" t="s">
        <v>883</v>
      </c>
      <c r="E96" s="5" t="s">
        <v>970</v>
      </c>
      <c r="F96" s="5" t="s">
        <v>1011</v>
      </c>
      <c r="G96"/>
      <c r="H96"/>
      <c r="I96"/>
      <c r="J96"/>
      <c r="K96"/>
      <c r="L96"/>
      <c r="M96"/>
      <c r="N96"/>
      <c r="O96"/>
    </row>
    <row r="97" spans="1:15" x14ac:dyDescent="0.25">
      <c r="A97" s="4" t="s">
        <v>14</v>
      </c>
      <c r="B97" s="102">
        <v>52980</v>
      </c>
      <c r="C97" s="102">
        <v>52740</v>
      </c>
      <c r="D97" s="102">
        <v>69480</v>
      </c>
      <c r="E97" s="102">
        <v>93850</v>
      </c>
      <c r="F97" s="102">
        <v>74970</v>
      </c>
      <c r="G97"/>
      <c r="H97"/>
      <c r="I97"/>
      <c r="J97"/>
      <c r="K97"/>
      <c r="L97"/>
      <c r="M97"/>
      <c r="N97"/>
      <c r="O97"/>
    </row>
    <row r="98" spans="1:15" x14ac:dyDescent="0.25">
      <c r="A98" s="13" t="s">
        <v>15</v>
      </c>
      <c r="B98" s="103">
        <v>35430</v>
      </c>
      <c r="C98" s="103">
        <v>57980</v>
      </c>
      <c r="D98" s="103">
        <v>65530</v>
      </c>
      <c r="E98" s="103">
        <v>53870</v>
      </c>
      <c r="F98" s="103">
        <v>58750</v>
      </c>
      <c r="G98"/>
      <c r="H98"/>
      <c r="I98"/>
      <c r="J98"/>
      <c r="K98"/>
      <c r="L98"/>
      <c r="M98"/>
      <c r="N98"/>
      <c r="O98"/>
    </row>
    <row r="99" spans="1:15" x14ac:dyDescent="0.25">
      <c r="A99" s="4" t="s">
        <v>0</v>
      </c>
      <c r="B99" s="102">
        <v>57580</v>
      </c>
      <c r="C99" s="102">
        <v>67380</v>
      </c>
      <c r="D99" s="102">
        <v>38510</v>
      </c>
      <c r="E99" s="102">
        <v>49320</v>
      </c>
      <c r="F99" s="102">
        <v>31170</v>
      </c>
      <c r="G99"/>
      <c r="H99"/>
      <c r="I99"/>
      <c r="J99"/>
      <c r="K99"/>
      <c r="L99"/>
      <c r="M99"/>
      <c r="N99"/>
      <c r="O99"/>
    </row>
    <row r="100" spans="1:15" x14ac:dyDescent="0.25">
      <c r="A100" s="4" t="s">
        <v>10</v>
      </c>
      <c r="B100" s="102">
        <v>40980</v>
      </c>
      <c r="C100" s="102">
        <v>60740</v>
      </c>
      <c r="D100" s="102">
        <v>35110</v>
      </c>
      <c r="E100" s="102">
        <v>41760</v>
      </c>
      <c r="F100" s="102">
        <v>27780</v>
      </c>
      <c r="G100"/>
      <c r="H100"/>
      <c r="I100"/>
      <c r="J100"/>
      <c r="K100"/>
      <c r="L100"/>
      <c r="M100"/>
      <c r="N100"/>
      <c r="O100"/>
    </row>
    <row r="101" spans="1:15" x14ac:dyDescent="0.25">
      <c r="A101" s="4" t="s">
        <v>9</v>
      </c>
      <c r="B101" s="102">
        <v>27560</v>
      </c>
      <c r="C101" s="102">
        <v>33900</v>
      </c>
      <c r="D101" s="102">
        <v>37660</v>
      </c>
      <c r="E101" s="102">
        <v>22720</v>
      </c>
      <c r="F101" s="102">
        <v>35290</v>
      </c>
      <c r="G101"/>
      <c r="H101"/>
      <c r="I101"/>
      <c r="J101"/>
      <c r="K101"/>
      <c r="L101"/>
      <c r="M101"/>
      <c r="N101"/>
      <c r="O101"/>
    </row>
    <row r="102" spans="1:15" x14ac:dyDescent="0.25">
      <c r="A102" s="4" t="s">
        <v>29</v>
      </c>
      <c r="B102" s="102">
        <v>8530</v>
      </c>
      <c r="C102" s="102">
        <v>13030</v>
      </c>
      <c r="D102" s="102">
        <v>24530</v>
      </c>
      <c r="E102" s="102">
        <v>16790</v>
      </c>
      <c r="F102" s="102">
        <v>10790</v>
      </c>
      <c r="G102"/>
      <c r="H102"/>
      <c r="I102"/>
      <c r="J102"/>
      <c r="K102"/>
      <c r="L102"/>
      <c r="M102"/>
      <c r="N102"/>
      <c r="O102"/>
    </row>
    <row r="103" spans="1:15" x14ac:dyDescent="0.25">
      <c r="A103" s="4" t="s">
        <v>13</v>
      </c>
      <c r="B103" s="102">
        <v>6210</v>
      </c>
      <c r="C103" s="102">
        <v>7850</v>
      </c>
      <c r="D103" s="102">
        <v>8070</v>
      </c>
      <c r="E103" s="102">
        <v>16090</v>
      </c>
      <c r="F103" s="102">
        <v>13590</v>
      </c>
      <c r="G103"/>
      <c r="H103"/>
      <c r="I103"/>
      <c r="J103"/>
      <c r="K103"/>
      <c r="L103"/>
      <c r="M103"/>
      <c r="N103"/>
      <c r="O103"/>
    </row>
    <row r="104" spans="1:15" x14ac:dyDescent="0.25">
      <c r="A104" s="4" t="s">
        <v>16</v>
      </c>
      <c r="B104" s="102">
        <v>7170</v>
      </c>
      <c r="C104" s="102">
        <v>8280</v>
      </c>
      <c r="D104" s="102">
        <v>12710</v>
      </c>
      <c r="E104" s="102">
        <v>10160</v>
      </c>
      <c r="F104" s="102">
        <v>6120</v>
      </c>
      <c r="G104"/>
      <c r="H104"/>
      <c r="I104"/>
      <c r="J104"/>
      <c r="K104"/>
      <c r="L104"/>
      <c r="M104"/>
      <c r="N104"/>
      <c r="O104"/>
    </row>
    <row r="105" spans="1:15" x14ac:dyDescent="0.25">
      <c r="A105" s="4" t="s">
        <v>286</v>
      </c>
      <c r="B105" s="102">
        <v>11610</v>
      </c>
      <c r="C105" s="102">
        <v>7230</v>
      </c>
      <c r="D105" s="102">
        <v>8270</v>
      </c>
      <c r="E105" s="102">
        <v>8660</v>
      </c>
      <c r="F105" s="102">
        <v>5440</v>
      </c>
      <c r="G105"/>
      <c r="H105"/>
      <c r="I105"/>
      <c r="J105"/>
      <c r="K105"/>
      <c r="L105"/>
      <c r="M105"/>
      <c r="N105"/>
      <c r="O105"/>
    </row>
    <row r="106" spans="1:15" x14ac:dyDescent="0.25">
      <c r="A106" s="4" t="s">
        <v>637</v>
      </c>
      <c r="B106" s="102">
        <v>6990</v>
      </c>
      <c r="C106" s="102">
        <v>5020</v>
      </c>
      <c r="D106" s="102">
        <v>5440</v>
      </c>
      <c r="E106" s="102">
        <v>5760</v>
      </c>
      <c r="F106" s="102">
        <v>4490</v>
      </c>
      <c r="G106"/>
      <c r="H106"/>
      <c r="I106"/>
      <c r="J106"/>
      <c r="K106"/>
      <c r="L106"/>
      <c r="M106"/>
      <c r="N106"/>
      <c r="O106"/>
    </row>
    <row r="107" spans="1:15" x14ac:dyDescent="0.25">
      <c r="A107" s="84" t="s">
        <v>32</v>
      </c>
      <c r="B107" s="102">
        <v>255040</v>
      </c>
      <c r="C107" s="102">
        <v>314150</v>
      </c>
      <c r="D107" s="102">
        <v>305310</v>
      </c>
      <c r="E107" s="102">
        <v>318980</v>
      </c>
      <c r="F107" s="102">
        <v>268390</v>
      </c>
      <c r="G107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 s="14"/>
      <c r="D108" s="14"/>
      <c r="M108" s="27"/>
      <c r="N108" s="27"/>
      <c r="O108" s="28"/>
    </row>
    <row r="109" spans="1:15" x14ac:dyDescent="0.25">
      <c r="A109"/>
      <c r="B109"/>
      <c r="C109" s="14"/>
      <c r="D109" s="14"/>
      <c r="M109" s="27"/>
      <c r="N109" s="27"/>
      <c r="O109" s="28"/>
    </row>
    <row r="110" spans="1:15" x14ac:dyDescent="0.25">
      <c r="A110"/>
      <c r="B110"/>
      <c r="C110" s="14"/>
      <c r="D110" s="14"/>
      <c r="M110" s="27"/>
      <c r="N110" s="27"/>
      <c r="O110" s="28"/>
    </row>
    <row r="111" spans="1:15" x14ac:dyDescent="0.25">
      <c r="A111" s="5" t="str">
        <f t="shared" ref="A111:E118" si="0">A96</f>
        <v>Названия строк</v>
      </c>
      <c r="B111" s="5" t="str">
        <f t="shared" si="0"/>
        <v>1`21</v>
      </c>
      <c r="C111" s="5" t="str">
        <f t="shared" si="0"/>
        <v>2`21</v>
      </c>
      <c r="D111" s="5" t="str">
        <f t="shared" si="0"/>
        <v>3`21</v>
      </c>
      <c r="E111" s="5" t="str">
        <f t="shared" si="0"/>
        <v>4`21</v>
      </c>
      <c r="F111" s="5" t="str">
        <f t="shared" ref="F111:F112" si="1">F96</f>
        <v>5`21</v>
      </c>
      <c r="N111" s="27"/>
      <c r="O111" s="28"/>
    </row>
    <row r="112" spans="1:15" x14ac:dyDescent="0.25">
      <c r="A112" s="5" t="str">
        <f t="shared" si="0"/>
        <v>HP</v>
      </c>
      <c r="B112" s="97">
        <f>B97</f>
        <v>52980</v>
      </c>
      <c r="C112" s="97">
        <f t="shared" ref="C112:E112" si="2">C97</f>
        <v>52740</v>
      </c>
      <c r="D112" s="97">
        <f t="shared" si="2"/>
        <v>69480</v>
      </c>
      <c r="E112" s="97">
        <f t="shared" si="2"/>
        <v>93850</v>
      </c>
      <c r="F112" s="97">
        <f t="shared" si="1"/>
        <v>74970</v>
      </c>
      <c r="G112" s="97"/>
      <c r="H112" s="97"/>
      <c r="I112" s="97"/>
      <c r="J112" s="97"/>
      <c r="K112" s="97"/>
      <c r="L112" s="97"/>
      <c r="M112" s="97"/>
      <c r="N112" s="27"/>
      <c r="O112" s="28"/>
    </row>
    <row r="113" spans="1:15" x14ac:dyDescent="0.25">
      <c r="A113" s="5" t="str">
        <f t="shared" si="0"/>
        <v>Lenovo</v>
      </c>
      <c r="B113" s="97">
        <f t="shared" si="0"/>
        <v>35430</v>
      </c>
      <c r="C113" s="97">
        <f t="shared" ref="C113:F113" si="3">C98</f>
        <v>57980</v>
      </c>
      <c r="D113" s="97">
        <f t="shared" si="3"/>
        <v>65530</v>
      </c>
      <c r="E113" s="97">
        <f t="shared" si="3"/>
        <v>53870</v>
      </c>
      <c r="F113" s="97">
        <f t="shared" si="3"/>
        <v>58750</v>
      </c>
      <c r="G113" s="97"/>
      <c r="H113" s="97"/>
      <c r="I113" s="97"/>
      <c r="J113" s="97"/>
      <c r="K113" s="97"/>
      <c r="L113" s="97"/>
      <c r="M113" s="97"/>
      <c r="N113" s="27"/>
      <c r="O113" s="28"/>
    </row>
    <row r="114" spans="1:15" x14ac:dyDescent="0.25">
      <c r="A114" s="5" t="str">
        <f t="shared" si="0"/>
        <v>Acer</v>
      </c>
      <c r="B114" s="97">
        <f t="shared" si="0"/>
        <v>57580</v>
      </c>
      <c r="C114" s="97">
        <f t="shared" ref="C114:F114" si="4">C99</f>
        <v>67380</v>
      </c>
      <c r="D114" s="97">
        <f t="shared" si="4"/>
        <v>38510</v>
      </c>
      <c r="E114" s="97">
        <f t="shared" si="4"/>
        <v>49320</v>
      </c>
      <c r="F114" s="97">
        <f t="shared" si="4"/>
        <v>31170</v>
      </c>
      <c r="G114" s="97"/>
      <c r="H114" s="97"/>
      <c r="I114" s="97"/>
      <c r="J114" s="97"/>
      <c r="K114" s="97"/>
      <c r="L114" s="97"/>
      <c r="M114" s="97"/>
      <c r="N114" s="27"/>
      <c r="O114" s="28"/>
    </row>
    <row r="115" spans="1:15" x14ac:dyDescent="0.25">
      <c r="A115" s="5" t="str">
        <f t="shared" si="0"/>
        <v>Asus</v>
      </c>
      <c r="B115" s="97">
        <f t="shared" si="0"/>
        <v>40980</v>
      </c>
      <c r="C115" s="97">
        <f t="shared" ref="C115:F115" si="5">C100</f>
        <v>60740</v>
      </c>
      <c r="D115" s="97">
        <f t="shared" si="5"/>
        <v>35110</v>
      </c>
      <c r="E115" s="97">
        <f t="shared" si="5"/>
        <v>41760</v>
      </c>
      <c r="F115" s="97">
        <f t="shared" si="5"/>
        <v>27780</v>
      </c>
      <c r="G115" s="97"/>
      <c r="H115" s="97"/>
      <c r="I115" s="97"/>
      <c r="J115" s="97"/>
      <c r="K115" s="97"/>
      <c r="L115" s="97"/>
      <c r="M115" s="97"/>
      <c r="N115" s="27"/>
      <c r="O115" s="28"/>
    </row>
    <row r="116" spans="1:15" x14ac:dyDescent="0.25">
      <c r="A116" s="5" t="str">
        <f t="shared" si="0"/>
        <v>Apple</v>
      </c>
      <c r="B116" s="97">
        <f t="shared" si="0"/>
        <v>27560</v>
      </c>
      <c r="C116" s="97">
        <f t="shared" ref="C116:F116" si="6">C101</f>
        <v>33900</v>
      </c>
      <c r="D116" s="97">
        <f t="shared" si="6"/>
        <v>37660</v>
      </c>
      <c r="E116" s="97">
        <f t="shared" si="6"/>
        <v>22720</v>
      </c>
      <c r="F116" s="97">
        <f t="shared" si="6"/>
        <v>35290</v>
      </c>
      <c r="G116" s="97"/>
      <c r="H116" s="97"/>
      <c r="I116" s="97"/>
      <c r="J116" s="97"/>
      <c r="K116" s="97"/>
      <c r="L116" s="97"/>
      <c r="M116" s="97"/>
      <c r="N116" s="27"/>
      <c r="O116" s="28"/>
    </row>
    <row r="117" spans="1:15" x14ac:dyDescent="0.25">
      <c r="A117" s="5" t="str">
        <f t="shared" si="0"/>
        <v>Other</v>
      </c>
      <c r="B117" s="97">
        <f t="shared" si="0"/>
        <v>8530</v>
      </c>
      <c r="C117" s="97">
        <f t="shared" ref="C117:F117" si="7">C102</f>
        <v>13030</v>
      </c>
      <c r="D117" s="97">
        <f t="shared" si="7"/>
        <v>24530</v>
      </c>
      <c r="E117" s="97">
        <f t="shared" si="7"/>
        <v>16790</v>
      </c>
      <c r="F117" s="97">
        <f t="shared" si="7"/>
        <v>10790</v>
      </c>
      <c r="G117" s="97"/>
      <c r="H117" s="97"/>
      <c r="I117" s="97"/>
      <c r="J117" s="97"/>
      <c r="K117" s="97"/>
      <c r="L117" s="97"/>
      <c r="M117" s="97"/>
      <c r="N117" s="27"/>
      <c r="O117" s="28"/>
    </row>
    <row r="118" spans="1:15" x14ac:dyDescent="0.25">
      <c r="A118" s="5" t="str">
        <f t="shared" si="0"/>
        <v>Dell</v>
      </c>
      <c r="B118" s="97">
        <f t="shared" si="0"/>
        <v>6210</v>
      </c>
      <c r="C118" s="97">
        <f t="shared" ref="C118:F118" si="8">C103</f>
        <v>7850</v>
      </c>
      <c r="D118" s="97">
        <f t="shared" si="8"/>
        <v>8070</v>
      </c>
      <c r="E118" s="97">
        <f t="shared" si="8"/>
        <v>16090</v>
      </c>
      <c r="F118" s="97">
        <f t="shared" si="8"/>
        <v>13590</v>
      </c>
      <c r="G118" s="97"/>
      <c r="H118" s="97"/>
      <c r="I118" s="97"/>
      <c r="J118" s="97"/>
      <c r="K118" s="97"/>
      <c r="L118" s="97"/>
      <c r="M118" s="97"/>
      <c r="N118" s="27"/>
      <c r="O118" s="28"/>
    </row>
    <row r="119" spans="1:15" x14ac:dyDescent="0.25">
      <c r="A119" s="5" t="str">
        <f t="shared" ref="A119:B119" si="9">A104</f>
        <v>MSI</v>
      </c>
      <c r="B119" s="97">
        <f t="shared" si="9"/>
        <v>7170</v>
      </c>
      <c r="C119" s="97">
        <f t="shared" ref="C119:F119" si="10">C104</f>
        <v>8280</v>
      </c>
      <c r="D119" s="97">
        <f t="shared" si="10"/>
        <v>12710</v>
      </c>
      <c r="E119" s="97">
        <f t="shared" si="10"/>
        <v>10160</v>
      </c>
      <c r="F119" s="97">
        <f t="shared" si="10"/>
        <v>6120</v>
      </c>
      <c r="G119" s="97"/>
      <c r="H119" s="97"/>
      <c r="I119" s="97"/>
      <c r="J119" s="97"/>
      <c r="K119" s="97"/>
      <c r="L119" s="97"/>
      <c r="M119" s="97"/>
      <c r="N119" s="27"/>
      <c r="O119" s="28"/>
    </row>
    <row r="120" spans="1:15" x14ac:dyDescent="0.25">
      <c r="A120" s="5" t="str">
        <f t="shared" ref="A120:B121" si="11">A105</f>
        <v>Huawei</v>
      </c>
      <c r="B120" s="97">
        <f t="shared" si="11"/>
        <v>11610</v>
      </c>
      <c r="C120" s="97">
        <f t="shared" ref="C120:F121" si="12">C105</f>
        <v>7230</v>
      </c>
      <c r="D120" s="97">
        <f t="shared" si="12"/>
        <v>8270</v>
      </c>
      <c r="E120" s="97">
        <f t="shared" si="12"/>
        <v>8660</v>
      </c>
      <c r="F120" s="97">
        <f t="shared" si="12"/>
        <v>5440</v>
      </c>
      <c r="G120" s="97"/>
      <c r="H120" s="97"/>
      <c r="I120" s="97"/>
      <c r="J120" s="97"/>
      <c r="K120" s="97"/>
      <c r="L120" s="97"/>
      <c r="M120" s="97"/>
      <c r="N120" s="27"/>
      <c r="O120" s="28"/>
    </row>
    <row r="121" spans="1:15" x14ac:dyDescent="0.25">
      <c r="A121" s="5" t="str">
        <f t="shared" si="11"/>
        <v>Honor</v>
      </c>
      <c r="B121" s="97">
        <f t="shared" si="11"/>
        <v>6990</v>
      </c>
      <c r="C121" s="97">
        <f t="shared" si="12"/>
        <v>5020</v>
      </c>
      <c r="D121" s="97">
        <f t="shared" si="12"/>
        <v>5440</v>
      </c>
      <c r="E121" s="97">
        <f t="shared" si="12"/>
        <v>5760</v>
      </c>
      <c r="F121" s="97">
        <f t="shared" si="12"/>
        <v>4490</v>
      </c>
      <c r="G121" s="97"/>
      <c r="H121" s="97"/>
      <c r="I121" s="97"/>
      <c r="J121" s="97"/>
      <c r="K121" s="97"/>
      <c r="L121" s="97"/>
      <c r="M121" s="97"/>
      <c r="N121" s="27"/>
      <c r="O121" s="28"/>
    </row>
    <row r="122" spans="1:15" x14ac:dyDescent="0.25">
      <c r="A122"/>
      <c r="B122"/>
      <c r="C122" s="14"/>
      <c r="D122" s="14"/>
      <c r="M122" s="27"/>
      <c r="N122" s="27"/>
      <c r="O122" s="28"/>
    </row>
    <row r="123" spans="1:15" x14ac:dyDescent="0.25">
      <c r="A123"/>
      <c r="B123"/>
      <c r="C123" s="14"/>
      <c r="D123" s="14"/>
      <c r="M123" s="27"/>
      <c r="N123" s="27"/>
      <c r="O123" s="28"/>
    </row>
    <row r="124" spans="1:15" x14ac:dyDescent="0.25">
      <c r="A124"/>
      <c r="B124"/>
      <c r="C124" s="14"/>
      <c r="D124" s="14"/>
      <c r="M124" s="27"/>
      <c r="N124" s="27"/>
      <c r="O124" s="28"/>
    </row>
    <row r="125" spans="1:15" x14ac:dyDescent="0.25">
      <c r="A125"/>
      <c r="B125"/>
      <c r="C125" s="14"/>
      <c r="D125" s="14"/>
      <c r="M125" s="27"/>
      <c r="N125" s="27"/>
      <c r="O125" s="28"/>
    </row>
    <row r="126" spans="1:15" ht="18.75" x14ac:dyDescent="0.3">
      <c r="A126" s="7" t="s">
        <v>247</v>
      </c>
      <c r="B126"/>
      <c r="C126" s="14"/>
      <c r="D126" s="14"/>
      <c r="M126" s="27"/>
      <c r="N126" s="27"/>
      <c r="O126" s="28"/>
    </row>
    <row r="127" spans="1:15" ht="18.75" x14ac:dyDescent="0.3">
      <c r="A127" s="7"/>
      <c r="B127"/>
      <c r="C127" s="14"/>
      <c r="D127" s="14"/>
      <c r="M127" s="27"/>
      <c r="N127" s="27"/>
      <c r="O127" s="28"/>
    </row>
    <row r="128" spans="1:15" s="34" customFormat="1" ht="18.75" x14ac:dyDescent="0.3">
      <c r="A128" s="35" t="s">
        <v>252</v>
      </c>
      <c r="B128" s="36"/>
      <c r="M128" s="37"/>
      <c r="N128" s="37"/>
      <c r="O128" s="38"/>
    </row>
    <row r="129" spans="1:15" x14ac:dyDescent="0.25">
      <c r="A129" t="s">
        <v>248</v>
      </c>
      <c r="B129"/>
      <c r="C129" s="14"/>
      <c r="D129" s="14"/>
      <c r="M129" s="27"/>
      <c r="N129" s="27"/>
      <c r="O129" s="28"/>
    </row>
    <row r="131" spans="1:15" x14ac:dyDescent="0.25">
      <c r="A131" s="25" t="s">
        <v>250</v>
      </c>
    </row>
    <row r="132" spans="1:15" x14ac:dyDescent="0.25">
      <c r="A132" s="8" t="s">
        <v>30</v>
      </c>
      <c r="B132" s="8" t="s">
        <v>31</v>
      </c>
      <c r="H132"/>
      <c r="I132"/>
      <c r="J132"/>
      <c r="K132"/>
      <c r="L132"/>
      <c r="M132"/>
      <c r="N132"/>
    </row>
    <row r="133" spans="1:15" x14ac:dyDescent="0.25">
      <c r="A133" s="8" t="s">
        <v>33</v>
      </c>
      <c r="B133" s="5" t="s">
        <v>64</v>
      </c>
      <c r="C133" s="5" t="s">
        <v>285</v>
      </c>
      <c r="D133" s="5" t="s">
        <v>882</v>
      </c>
      <c r="E133" s="5" t="s">
        <v>904</v>
      </c>
      <c r="F133" s="5" t="s">
        <v>971</v>
      </c>
      <c r="G133" s="5" t="s">
        <v>32</v>
      </c>
      <c r="H133"/>
      <c r="I133"/>
      <c r="J133"/>
      <c r="K133"/>
      <c r="L133"/>
      <c r="M133"/>
      <c r="N133"/>
    </row>
    <row r="134" spans="1:15" x14ac:dyDescent="0.25">
      <c r="A134" s="4" t="s">
        <v>5</v>
      </c>
      <c r="B134" s="1">
        <v>0.56318382725889427</v>
      </c>
      <c r="C134" s="1">
        <v>0.60486367363673632</v>
      </c>
      <c r="D134" s="1">
        <v>0.56541923706408159</v>
      </c>
      <c r="E134" s="1">
        <v>0.6250922863032744</v>
      </c>
      <c r="F134" s="1">
        <v>0.58412262350858646</v>
      </c>
      <c r="G134" s="1">
        <v>0.59089444672465763</v>
      </c>
      <c r="H134"/>
      <c r="I134"/>
      <c r="J134"/>
      <c r="K134"/>
      <c r="L134"/>
      <c r="M134"/>
      <c r="N134"/>
    </row>
    <row r="135" spans="1:15" x14ac:dyDescent="0.25">
      <c r="A135" s="4" t="s">
        <v>1</v>
      </c>
      <c r="B135" s="1">
        <v>0.36071299181218752</v>
      </c>
      <c r="C135" s="1">
        <v>0.36356088560885608</v>
      </c>
      <c r="D135" s="1">
        <v>0.38096961685341391</v>
      </c>
      <c r="E135" s="1">
        <v>0.33593173210604538</v>
      </c>
      <c r="F135" s="1">
        <v>0.37918687785926114</v>
      </c>
      <c r="G135" s="1">
        <v>0.36342994081743435</v>
      </c>
      <c r="H135"/>
      <c r="I135"/>
      <c r="J135"/>
      <c r="K135"/>
      <c r="L135"/>
      <c r="M135"/>
      <c r="N135"/>
    </row>
    <row r="136" spans="1:15" x14ac:dyDescent="0.25">
      <c r="A136" s="4" t="s">
        <v>9</v>
      </c>
      <c r="B136" s="1">
        <v>7.6103180928918199E-2</v>
      </c>
      <c r="C136" s="1">
        <v>3.1575440754407547E-2</v>
      </c>
      <c r="D136" s="1">
        <v>5.3611146082504509E-2</v>
      </c>
      <c r="E136" s="1">
        <v>3.8975981590680282E-2</v>
      </c>
      <c r="F136" s="1">
        <v>3.6690498632152464E-2</v>
      </c>
      <c r="G136" s="1">
        <v>4.5675612457908001E-2</v>
      </c>
      <c r="H136"/>
      <c r="I136"/>
      <c r="J136"/>
      <c r="K136"/>
      <c r="L136"/>
      <c r="M136"/>
      <c r="N136"/>
    </row>
    <row r="137" spans="1:15" x14ac:dyDescent="0.25">
      <c r="A137" s="4" t="s">
        <v>32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/>
      <c r="I137"/>
      <c r="J137"/>
      <c r="K137"/>
      <c r="L137"/>
      <c r="M137"/>
      <c r="N137"/>
    </row>
    <row r="138" spans="1:15" x14ac:dyDescent="0.25">
      <c r="A138" s="4"/>
      <c r="F138"/>
      <c r="G138"/>
      <c r="H138"/>
      <c r="I138"/>
      <c r="J138"/>
      <c r="K138"/>
      <c r="L138"/>
      <c r="M138"/>
      <c r="N138"/>
    </row>
    <row r="139" spans="1:15" x14ac:dyDescent="0.25">
      <c r="A139" s="40" t="s">
        <v>251</v>
      </c>
      <c r="F139"/>
      <c r="G139"/>
      <c r="H139"/>
      <c r="I139"/>
      <c r="J139"/>
      <c r="K139"/>
      <c r="L139"/>
      <c r="M139"/>
      <c r="N139"/>
    </row>
    <row r="140" spans="1:15" x14ac:dyDescent="0.25">
      <c r="A140" s="8" t="s">
        <v>27</v>
      </c>
      <c r="B140" s="5" t="s">
        <v>971</v>
      </c>
    </row>
    <row r="141" spans="1:15" x14ac:dyDescent="0.25">
      <c r="A141" s="25"/>
    </row>
    <row r="142" spans="1:15" x14ac:dyDescent="0.25">
      <c r="A142" s="8" t="s">
        <v>30</v>
      </c>
      <c r="B142" s="8" t="s">
        <v>31</v>
      </c>
      <c r="E142"/>
    </row>
    <row r="143" spans="1:15" x14ac:dyDescent="0.25">
      <c r="A143" s="8" t="s">
        <v>33</v>
      </c>
      <c r="B143" s="5" t="s">
        <v>5</v>
      </c>
      <c r="C143" s="5" t="s">
        <v>1</v>
      </c>
      <c r="D143" s="5" t="s">
        <v>9</v>
      </c>
      <c r="E143"/>
    </row>
    <row r="144" spans="1:15" x14ac:dyDescent="0.25">
      <c r="A144" s="4" t="s">
        <v>0</v>
      </c>
      <c r="B144" s="1">
        <v>0.64102457309454397</v>
      </c>
      <c r="C144" s="1">
        <v>0.35897542690545609</v>
      </c>
      <c r="D144" s="1">
        <v>0</v>
      </c>
      <c r="E144"/>
    </row>
    <row r="145" spans="1:5" x14ac:dyDescent="0.25">
      <c r="A145" s="4" t="s">
        <v>9</v>
      </c>
      <c r="B145" s="1">
        <v>0.36096096096096097</v>
      </c>
      <c r="C145" s="1">
        <v>0</v>
      </c>
      <c r="D145" s="1">
        <v>0.63903903903903903</v>
      </c>
      <c r="E145"/>
    </row>
    <row r="146" spans="1:5" x14ac:dyDescent="0.25">
      <c r="A146" s="4" t="s">
        <v>10</v>
      </c>
      <c r="B146" s="1">
        <v>0.6075157773952955</v>
      </c>
      <c r="C146" s="1">
        <v>0.39248422260470456</v>
      </c>
      <c r="D146" s="1">
        <v>0</v>
      </c>
      <c r="E146"/>
    </row>
    <row r="147" spans="1:5" x14ac:dyDescent="0.25">
      <c r="A147" s="4" t="s">
        <v>13</v>
      </c>
      <c r="B147" s="1">
        <v>0.99786607799852833</v>
      </c>
      <c r="C147" s="1">
        <v>2.1339220014716703E-3</v>
      </c>
      <c r="D147" s="1">
        <v>0</v>
      </c>
    </row>
    <row r="148" spans="1:5" x14ac:dyDescent="0.25">
      <c r="A148" s="4" t="s">
        <v>14</v>
      </c>
      <c r="B148" s="1">
        <v>0.49612971104347497</v>
      </c>
      <c r="C148" s="1">
        <v>0.50387028895652497</v>
      </c>
      <c r="D148" s="1">
        <v>0</v>
      </c>
    </row>
    <row r="149" spans="1:5" x14ac:dyDescent="0.25">
      <c r="A149" s="4" t="s">
        <v>15</v>
      </c>
      <c r="B149" s="1">
        <v>0.49170675830469646</v>
      </c>
      <c r="C149" s="1">
        <v>0.50829324169530354</v>
      </c>
      <c r="D149" s="1">
        <v>0</v>
      </c>
    </row>
    <row r="150" spans="1:5" x14ac:dyDescent="0.25">
      <c r="A150" s="4" t="s">
        <v>16</v>
      </c>
      <c r="B150" s="1">
        <v>0.95264483627204033</v>
      </c>
      <c r="C150" s="1">
        <v>4.7355163727959698E-2</v>
      </c>
      <c r="D150" s="1">
        <v>0</v>
      </c>
    </row>
    <row r="151" spans="1:5" x14ac:dyDescent="0.25">
      <c r="A151" s="4" t="s">
        <v>29</v>
      </c>
      <c r="B151" s="1">
        <v>0.93670886075949367</v>
      </c>
      <c r="C151" s="1">
        <v>6.3291139240506333E-2</v>
      </c>
      <c r="D151" s="1">
        <v>0</v>
      </c>
    </row>
    <row r="152" spans="1:5" x14ac:dyDescent="0.25">
      <c r="A152" s="4" t="s">
        <v>286</v>
      </c>
      <c r="B152" s="1">
        <v>0.6</v>
      </c>
      <c r="C152" s="1">
        <v>0.4</v>
      </c>
      <c r="D152" s="1">
        <v>0</v>
      </c>
    </row>
    <row r="153" spans="1:5" x14ac:dyDescent="0.25">
      <c r="A153" s="4" t="s">
        <v>637</v>
      </c>
      <c r="B153" s="1">
        <v>0.13617021276595745</v>
      </c>
      <c r="C153" s="1">
        <v>0.86382978723404258</v>
      </c>
      <c r="D153" s="1">
        <v>0</v>
      </c>
    </row>
    <row r="154" spans="1:5" x14ac:dyDescent="0.25">
      <c r="A154" s="4" t="s">
        <v>32</v>
      </c>
      <c r="B154" s="1">
        <v>0.58412262350858646</v>
      </c>
      <c r="C154" s="1">
        <v>0.37918687785926114</v>
      </c>
      <c r="D154" s="1">
        <v>3.6690498632152464E-2</v>
      </c>
    </row>
    <row r="155" spans="1:5" x14ac:dyDescent="0.25">
      <c r="A155"/>
      <c r="B155"/>
      <c r="C155"/>
    </row>
    <row r="159" spans="1:5" s="33" customFormat="1" ht="18.75" x14ac:dyDescent="0.3">
      <c r="A159" s="41" t="s">
        <v>253</v>
      </c>
    </row>
    <row r="161" spans="1:13" x14ac:dyDescent="0.25">
      <c r="A161" s="25" t="s">
        <v>250</v>
      </c>
    </row>
    <row r="162" spans="1:13" x14ac:dyDescent="0.25">
      <c r="A162" s="8" t="s">
        <v>30</v>
      </c>
      <c r="B162" s="8" t="s">
        <v>31</v>
      </c>
      <c r="G162"/>
      <c r="H162"/>
      <c r="I162"/>
      <c r="J162"/>
      <c r="K162"/>
      <c r="L162"/>
      <c r="M162"/>
    </row>
    <row r="163" spans="1:13" x14ac:dyDescent="0.25">
      <c r="A163" s="8" t="s">
        <v>33</v>
      </c>
      <c r="B163" s="5" t="s">
        <v>64</v>
      </c>
      <c r="C163" s="5" t="s">
        <v>285</v>
      </c>
      <c r="D163" s="5" t="s">
        <v>882</v>
      </c>
      <c r="E163" s="5" t="s">
        <v>904</v>
      </c>
      <c r="F163" s="5" t="s">
        <v>971</v>
      </c>
      <c r="G163"/>
      <c r="H163"/>
      <c r="I163"/>
      <c r="J163"/>
      <c r="K163"/>
      <c r="L163"/>
      <c r="M163"/>
    </row>
    <row r="164" spans="1:13" x14ac:dyDescent="0.25">
      <c r="A164" s="4" t="s">
        <v>46</v>
      </c>
      <c r="B164" s="1">
        <v>0.12178103036011884</v>
      </c>
      <c r="C164" s="1">
        <v>0.13058630586305864</v>
      </c>
      <c r="D164" s="1">
        <v>0.1262484787443871</v>
      </c>
      <c r="E164" s="1">
        <v>0.11698067980248333</v>
      </c>
      <c r="F164" s="1">
        <v>0.12003149497689602</v>
      </c>
      <c r="G164"/>
      <c r="H164"/>
      <c r="I164"/>
      <c r="J164"/>
      <c r="K164"/>
      <c r="L164"/>
      <c r="M164"/>
    </row>
    <row r="165" spans="1:13" x14ac:dyDescent="0.25">
      <c r="A165" s="29" t="s">
        <v>5</v>
      </c>
      <c r="B165" s="1">
        <v>0.12175204695311934</v>
      </c>
      <c r="C165" s="1">
        <v>0.13058630586305864</v>
      </c>
      <c r="D165" s="1">
        <v>0.1262484787443871</v>
      </c>
      <c r="E165" s="1">
        <v>0.11698067980248333</v>
      </c>
      <c r="F165" s="1">
        <v>0.12003149497689602</v>
      </c>
      <c r="G165"/>
      <c r="H165"/>
      <c r="I165"/>
      <c r="J165"/>
      <c r="K165"/>
      <c r="L165"/>
      <c r="M165"/>
    </row>
    <row r="166" spans="1:13" x14ac:dyDescent="0.25">
      <c r="A166" s="30" t="s">
        <v>863</v>
      </c>
      <c r="B166" s="1">
        <v>0</v>
      </c>
      <c r="C166" s="1">
        <v>0</v>
      </c>
      <c r="D166" s="1">
        <v>3.6719963070208568E-5</v>
      </c>
      <c r="E166" s="1">
        <v>0</v>
      </c>
      <c r="F166" s="1">
        <v>0</v>
      </c>
      <c r="G166"/>
      <c r="H166"/>
      <c r="I166"/>
      <c r="J166"/>
      <c r="K166"/>
      <c r="L166"/>
      <c r="M166"/>
    </row>
    <row r="167" spans="1:13" x14ac:dyDescent="0.25">
      <c r="A167" s="30" t="s">
        <v>61</v>
      </c>
      <c r="B167" s="1">
        <v>4.1888268966016953E-2</v>
      </c>
      <c r="C167" s="1">
        <v>4.3665436654366542E-2</v>
      </c>
      <c r="D167" s="1">
        <v>1.8207855973813421E-2</v>
      </c>
      <c r="E167" s="1">
        <v>2.0753631525960017E-2</v>
      </c>
      <c r="F167" s="1">
        <v>1.8287776730499552E-2</v>
      </c>
      <c r="G167"/>
      <c r="H167"/>
      <c r="I167"/>
      <c r="J167"/>
      <c r="K167"/>
      <c r="L167"/>
      <c r="M167"/>
    </row>
    <row r="168" spans="1:13" x14ac:dyDescent="0.25">
      <c r="A168" s="30" t="s">
        <v>76</v>
      </c>
      <c r="B168" s="1">
        <v>7.9863777987102383E-2</v>
      </c>
      <c r="C168" s="1">
        <v>8.6920869208692089E-2</v>
      </c>
      <c r="D168" s="1">
        <v>0.10640396155944437</v>
      </c>
      <c r="E168" s="1">
        <v>8.7127858478354664E-2</v>
      </c>
      <c r="F168" s="1">
        <v>8.1639807811673834E-2</v>
      </c>
      <c r="G168"/>
      <c r="H168"/>
      <c r="I168"/>
      <c r="J168"/>
      <c r="K168"/>
      <c r="L168"/>
      <c r="M168"/>
    </row>
    <row r="169" spans="1:13" x14ac:dyDescent="0.25">
      <c r="A169" s="30" t="s">
        <v>810</v>
      </c>
      <c r="B169" s="1">
        <v>0</v>
      </c>
      <c r="C169" s="1">
        <v>0</v>
      </c>
      <c r="D169" s="98">
        <v>1.5999412480590877E-3</v>
      </c>
      <c r="E169" s="98">
        <v>9.0991897981686568E-3</v>
      </c>
      <c r="F169" s="1">
        <v>2.0103910434722639E-2</v>
      </c>
      <c r="G169"/>
      <c r="H169"/>
      <c r="I169"/>
      <c r="J169"/>
      <c r="K169"/>
      <c r="L169"/>
      <c r="M169"/>
    </row>
    <row r="170" spans="1:13" x14ac:dyDescent="0.25">
      <c r="A170" s="29" t="s">
        <v>1</v>
      </c>
      <c r="B170" s="1">
        <v>2.898340699949279E-5</v>
      </c>
      <c r="C170" s="1">
        <v>0</v>
      </c>
      <c r="D170" s="1">
        <v>0</v>
      </c>
      <c r="E170" s="1">
        <v>0</v>
      </c>
      <c r="F170" s="1">
        <v>0</v>
      </c>
      <c r="G170"/>
      <c r="H170"/>
      <c r="I170"/>
      <c r="J170"/>
      <c r="K170"/>
      <c r="L170"/>
      <c r="M170"/>
    </row>
    <row r="171" spans="1:13" x14ac:dyDescent="0.25">
      <c r="A171" s="30" t="s">
        <v>51</v>
      </c>
      <c r="B171" s="1">
        <v>2.898340699949279E-5</v>
      </c>
      <c r="C171" s="1">
        <v>0</v>
      </c>
      <c r="D171" s="1">
        <v>0</v>
      </c>
      <c r="E171" s="1">
        <v>0</v>
      </c>
      <c r="F171" s="1">
        <v>0</v>
      </c>
      <c r="G171"/>
      <c r="H171"/>
      <c r="I171"/>
      <c r="J171"/>
      <c r="K171"/>
      <c r="L171"/>
      <c r="M171"/>
    </row>
    <row r="172" spans="1:13" x14ac:dyDescent="0.25">
      <c r="A172" s="4" t="s">
        <v>47</v>
      </c>
      <c r="B172" s="1">
        <v>2.3389609448590681E-2</v>
      </c>
      <c r="C172" s="1">
        <v>1.7773677736777366E-2</v>
      </c>
      <c r="D172" s="1">
        <v>2.4224684208317596E-2</v>
      </c>
      <c r="E172" s="1">
        <v>7.2390814516515656E-3</v>
      </c>
      <c r="F172" s="1">
        <v>6.9886664061242785E-3</v>
      </c>
      <c r="G172"/>
      <c r="H172"/>
      <c r="I172"/>
      <c r="J172"/>
      <c r="K172"/>
      <c r="L172"/>
      <c r="M172"/>
    </row>
    <row r="173" spans="1:13" x14ac:dyDescent="0.25">
      <c r="A173" s="29" t="s">
        <v>5</v>
      </c>
      <c r="B173" s="1">
        <v>2.3389609448590681E-2</v>
      </c>
      <c r="C173" s="1">
        <v>1.7773677736777366E-2</v>
      </c>
      <c r="D173" s="1">
        <v>2.4224684208317596E-2</v>
      </c>
      <c r="E173" s="1">
        <v>7.2390814516515656E-3</v>
      </c>
      <c r="F173" s="1">
        <v>6.9886664061242785E-3</v>
      </c>
      <c r="G173"/>
      <c r="H173"/>
      <c r="I173"/>
      <c r="J173"/>
      <c r="K173"/>
      <c r="L173"/>
      <c r="M173"/>
    </row>
    <row r="174" spans="1:13" x14ac:dyDescent="0.25">
      <c r="A174" s="30" t="s">
        <v>54</v>
      </c>
      <c r="B174" s="1">
        <v>1.8839214549670313E-3</v>
      </c>
      <c r="C174" s="1">
        <v>1.3325133251332513E-3</v>
      </c>
      <c r="D174" s="1">
        <v>1.363884342607747E-3</v>
      </c>
      <c r="E174" s="1">
        <v>1.2464643559135145E-3</v>
      </c>
      <c r="F174" s="1">
        <v>9.1956136922687873E-4</v>
      </c>
      <c r="G174"/>
      <c r="H174"/>
      <c r="I174"/>
      <c r="J174"/>
      <c r="K174"/>
      <c r="L174"/>
      <c r="M174"/>
    </row>
    <row r="175" spans="1:13" x14ac:dyDescent="0.25">
      <c r="A175" s="30" t="s">
        <v>56</v>
      </c>
      <c r="B175" s="1">
        <v>1.4926454604738787E-2</v>
      </c>
      <c r="C175" s="1">
        <v>1.5580155801558016E-2</v>
      </c>
      <c r="D175" s="1">
        <v>2.2241806202526332E-2</v>
      </c>
      <c r="E175" s="1">
        <v>5.9446761589721465E-3</v>
      </c>
      <c r="F175" s="1">
        <v>5.9771488999747118E-3</v>
      </c>
      <c r="G175"/>
      <c r="H175"/>
      <c r="I175"/>
      <c r="J175"/>
      <c r="K175"/>
      <c r="L175"/>
      <c r="M175"/>
    </row>
    <row r="176" spans="1:13" x14ac:dyDescent="0.25">
      <c r="A176" s="30" t="s">
        <v>62</v>
      </c>
      <c r="B176" s="1">
        <v>6.4922831678863851E-3</v>
      </c>
      <c r="C176" s="1">
        <v>7.6875768757687576E-4</v>
      </c>
      <c r="D176" s="1">
        <v>5.612908640731881E-4</v>
      </c>
      <c r="E176" s="1">
        <v>0</v>
      </c>
      <c r="F176" s="1">
        <v>0</v>
      </c>
      <c r="G176"/>
      <c r="H176"/>
      <c r="I176"/>
      <c r="J176"/>
      <c r="K176"/>
      <c r="L176"/>
      <c r="M176"/>
    </row>
    <row r="177" spans="1:13" x14ac:dyDescent="0.25">
      <c r="A177" s="30" t="s">
        <v>660</v>
      </c>
      <c r="B177" s="1">
        <v>0</v>
      </c>
      <c r="C177" s="1">
        <v>2.5625256252562524E-5</v>
      </c>
      <c r="D177" s="1">
        <v>4.1965672080238368E-5</v>
      </c>
      <c r="E177" s="1">
        <v>4.7940936765904408E-5</v>
      </c>
      <c r="F177" s="1">
        <v>0</v>
      </c>
      <c r="G177"/>
      <c r="H177"/>
      <c r="I177"/>
      <c r="J177"/>
      <c r="K177"/>
      <c r="L177"/>
      <c r="M177"/>
    </row>
    <row r="178" spans="1:13" x14ac:dyDescent="0.25">
      <c r="A178" s="30" t="s">
        <v>807</v>
      </c>
      <c r="B178" s="1">
        <v>8.6950220998478374E-5</v>
      </c>
      <c r="C178" s="1">
        <v>6.6625666256662572E-5</v>
      </c>
      <c r="D178" s="1">
        <v>1.5737127030089388E-5</v>
      </c>
      <c r="E178" s="1">
        <v>0</v>
      </c>
      <c r="F178" s="1">
        <v>9.1956136922687881E-5</v>
      </c>
      <c r="G178"/>
      <c r="H178"/>
      <c r="I178"/>
      <c r="J178"/>
      <c r="K178"/>
      <c r="L178"/>
      <c r="M178"/>
    </row>
    <row r="179" spans="1:13" x14ac:dyDescent="0.25">
      <c r="A179" s="4" t="s">
        <v>50</v>
      </c>
      <c r="B179" s="1">
        <v>0.77872617926237231</v>
      </c>
      <c r="C179" s="1">
        <v>0.82006457564575641</v>
      </c>
      <c r="D179" s="1">
        <v>0.79591569096479076</v>
      </c>
      <c r="E179" s="1">
        <v>0.83680425715518481</v>
      </c>
      <c r="F179" s="1">
        <v>0.83628933998482724</v>
      </c>
      <c r="G179"/>
      <c r="H179"/>
      <c r="I179"/>
      <c r="J179"/>
      <c r="K179"/>
      <c r="L179"/>
      <c r="M179"/>
    </row>
    <row r="180" spans="1:13" x14ac:dyDescent="0.25">
      <c r="A180" s="29" t="s">
        <v>5</v>
      </c>
      <c r="B180" s="1">
        <v>0.41804217085718426</v>
      </c>
      <c r="C180" s="1">
        <v>0.45650369003690039</v>
      </c>
      <c r="D180" s="1">
        <v>0.41494607411137691</v>
      </c>
      <c r="E180" s="1">
        <v>0.50087252504913948</v>
      </c>
      <c r="F180" s="1">
        <v>0.4571024621255661</v>
      </c>
      <c r="G180"/>
      <c r="H180"/>
      <c r="I180"/>
      <c r="J180"/>
      <c r="K180"/>
      <c r="L180"/>
      <c r="M180"/>
    </row>
    <row r="181" spans="1:13" x14ac:dyDescent="0.25">
      <c r="A181" s="30" t="s">
        <v>980</v>
      </c>
      <c r="B181" s="1">
        <v>0</v>
      </c>
      <c r="C181" s="1">
        <v>0</v>
      </c>
      <c r="D181" s="1">
        <v>0</v>
      </c>
      <c r="E181" s="1">
        <v>0</v>
      </c>
      <c r="F181" s="1">
        <v>1.7241775673003977E-5</v>
      </c>
      <c r="G181"/>
      <c r="H181"/>
      <c r="I181"/>
      <c r="J181"/>
      <c r="K181"/>
      <c r="L181"/>
      <c r="M181"/>
    </row>
    <row r="182" spans="1:13" x14ac:dyDescent="0.25">
      <c r="A182" s="30" t="s">
        <v>60</v>
      </c>
      <c r="B182" s="1">
        <v>3.5359756539381205E-3</v>
      </c>
      <c r="C182" s="1">
        <v>3.0237802378023783E-4</v>
      </c>
      <c r="D182" s="1">
        <v>3.2156196231482646E-3</v>
      </c>
      <c r="E182" s="1">
        <v>1.9368138453425381E-3</v>
      </c>
      <c r="F182" s="1">
        <v>2.2414308374905169E-4</v>
      </c>
      <c r="G182"/>
      <c r="H182"/>
      <c r="I182"/>
      <c r="J182"/>
      <c r="K182"/>
      <c r="L182"/>
      <c r="M182"/>
    </row>
    <row r="183" spans="1:13" x14ac:dyDescent="0.25">
      <c r="A183" s="30" t="s">
        <v>67</v>
      </c>
      <c r="B183" s="1">
        <v>1.3259908702267951E-3</v>
      </c>
      <c r="C183" s="1">
        <v>1.1275112751127512E-4</v>
      </c>
      <c r="D183" s="1">
        <v>1.7835410634101304E-4</v>
      </c>
      <c r="E183" s="1">
        <v>5.2735030442494848E-5</v>
      </c>
      <c r="F183" s="1">
        <v>8.0461619807351887E-5</v>
      </c>
      <c r="G183"/>
      <c r="H183"/>
      <c r="I183"/>
      <c r="J183"/>
      <c r="K183"/>
      <c r="L183"/>
      <c r="M183"/>
    </row>
    <row r="184" spans="1:13" x14ac:dyDescent="0.25">
      <c r="A184" s="30" t="s">
        <v>93</v>
      </c>
      <c r="B184" s="1">
        <v>2.8150134048257374E-2</v>
      </c>
      <c r="C184" s="1">
        <v>1.26640016400164E-2</v>
      </c>
      <c r="D184" s="1">
        <v>1.618301229594192E-2</v>
      </c>
      <c r="E184" s="1">
        <v>2.023586940888825E-2</v>
      </c>
      <c r="F184" s="1">
        <v>9.523207430055863E-3</v>
      </c>
      <c r="G184"/>
      <c r="H184"/>
      <c r="I184"/>
      <c r="J184"/>
      <c r="K184"/>
      <c r="L184"/>
      <c r="M184"/>
    </row>
    <row r="185" spans="1:13" x14ac:dyDescent="0.25">
      <c r="A185" s="30" t="s">
        <v>75</v>
      </c>
      <c r="B185" s="1">
        <v>4.1221650605028623E-2</v>
      </c>
      <c r="C185" s="1">
        <v>2.8546535465354652E-2</v>
      </c>
      <c r="D185" s="1">
        <v>4.9592932980821687E-2</v>
      </c>
      <c r="E185" s="1">
        <v>3.8194544321396039E-2</v>
      </c>
      <c r="F185" s="1">
        <v>3.8931929469642981E-2</v>
      </c>
      <c r="G185"/>
      <c r="H185"/>
      <c r="I185"/>
      <c r="J185"/>
      <c r="K185"/>
      <c r="L185"/>
      <c r="M185"/>
    </row>
    <row r="186" spans="1:13" x14ac:dyDescent="0.25">
      <c r="A186" s="30" t="s">
        <v>169</v>
      </c>
      <c r="B186" s="1">
        <v>0.10146366205347439</v>
      </c>
      <c r="C186" s="1">
        <v>0.14646371463714636</v>
      </c>
      <c r="D186" s="1">
        <v>9.9668471190566113E-2</v>
      </c>
      <c r="E186" s="1">
        <v>0.13550026367515222</v>
      </c>
      <c r="F186" s="1">
        <v>0.12261776132784662</v>
      </c>
      <c r="G186"/>
      <c r="H186"/>
      <c r="I186"/>
      <c r="J186"/>
      <c r="K186"/>
      <c r="L186"/>
      <c r="M186"/>
    </row>
    <row r="187" spans="1:13" x14ac:dyDescent="0.25">
      <c r="A187" s="30" t="s">
        <v>353</v>
      </c>
      <c r="B187" s="1">
        <v>3.3939569596406059E-2</v>
      </c>
      <c r="C187" s="1">
        <v>5.7774702747027472E-2</v>
      </c>
      <c r="D187" s="1">
        <v>6.8388308363758449E-2</v>
      </c>
      <c r="E187" s="1">
        <v>4.9072342873579748E-2</v>
      </c>
      <c r="F187" s="1">
        <v>5.9966895790707832E-2</v>
      </c>
      <c r="G187"/>
      <c r="H187"/>
      <c r="I187"/>
      <c r="J187"/>
      <c r="K187"/>
      <c r="L187"/>
      <c r="M187"/>
    </row>
    <row r="188" spans="1:13" x14ac:dyDescent="0.25">
      <c r="A188" s="30" t="s">
        <v>182</v>
      </c>
      <c r="B188" s="1">
        <v>0.12433881602782407</v>
      </c>
      <c r="C188" s="1">
        <v>0.15723144731447314</v>
      </c>
      <c r="D188" s="1">
        <v>0.10006714507532838</v>
      </c>
      <c r="E188" s="1">
        <v>0.13952250826981158</v>
      </c>
      <c r="F188" s="1">
        <v>9.9122968344099865E-2</v>
      </c>
      <c r="G188"/>
      <c r="H188"/>
      <c r="I188"/>
      <c r="J188"/>
      <c r="K188"/>
      <c r="L188"/>
      <c r="M188"/>
    </row>
    <row r="189" spans="1:13" x14ac:dyDescent="0.25">
      <c r="A189" s="30" t="s">
        <v>524</v>
      </c>
      <c r="B189" s="1">
        <v>8.4066372002028836E-2</v>
      </c>
      <c r="C189" s="1">
        <v>4.8908364083640833E-2</v>
      </c>
      <c r="D189" s="1">
        <v>7.6802425615846243E-2</v>
      </c>
      <c r="E189" s="1">
        <v>0.10594947025264874</v>
      </c>
      <c r="F189" s="1">
        <v>0.11801420722315456</v>
      </c>
      <c r="G189"/>
      <c r="H189"/>
      <c r="I189"/>
      <c r="J189"/>
      <c r="K189"/>
      <c r="L189"/>
      <c r="M189"/>
    </row>
    <row r="190" spans="1:13" x14ac:dyDescent="0.25">
      <c r="A190" s="30" t="s">
        <v>665</v>
      </c>
      <c r="B190" s="1">
        <v>0</v>
      </c>
      <c r="C190" s="98">
        <v>4.4997949979499793E-3</v>
      </c>
      <c r="D190" s="98">
        <v>8.4980485962482684E-4</v>
      </c>
      <c r="E190" s="1">
        <v>1.0407977371877847E-2</v>
      </c>
      <c r="F190" s="98">
        <v>8.6036460608289837E-3</v>
      </c>
      <c r="G190"/>
      <c r="H190"/>
      <c r="I190"/>
      <c r="J190"/>
      <c r="K190"/>
      <c r="L190"/>
      <c r="M190"/>
    </row>
    <row r="191" spans="1:13" x14ac:dyDescent="0.25">
      <c r="A191" s="29" t="s">
        <v>1</v>
      </c>
      <c r="B191" s="1">
        <v>0.36068400840518805</v>
      </c>
      <c r="C191" s="1">
        <v>0.36356088560885608</v>
      </c>
      <c r="D191" s="1">
        <v>0.38096961685341391</v>
      </c>
      <c r="E191" s="1">
        <v>0.33593173210604538</v>
      </c>
      <c r="F191" s="1">
        <v>0.37918687785926114</v>
      </c>
      <c r="G191"/>
      <c r="H191"/>
      <c r="I191"/>
      <c r="J191"/>
      <c r="K191"/>
      <c r="L191"/>
      <c r="M191"/>
    </row>
    <row r="192" spans="1:13" x14ac:dyDescent="0.25">
      <c r="A192" s="30" t="s">
        <v>764</v>
      </c>
      <c r="B192" s="1">
        <v>0</v>
      </c>
      <c r="C192" s="1">
        <v>2.0500205002050021E-5</v>
      </c>
      <c r="D192" s="1">
        <v>1.0491418020059592E-5</v>
      </c>
      <c r="E192" s="1">
        <v>0</v>
      </c>
      <c r="F192" s="1">
        <v>0</v>
      </c>
      <c r="G192"/>
      <c r="H192"/>
      <c r="I192"/>
      <c r="J192"/>
      <c r="K192"/>
      <c r="L192"/>
      <c r="M192"/>
    </row>
    <row r="193" spans="1:13" x14ac:dyDescent="0.25">
      <c r="A193" s="30" t="s">
        <v>59</v>
      </c>
      <c r="B193" s="1">
        <v>3.9395695964060576E-2</v>
      </c>
      <c r="C193" s="1">
        <v>1.9634071340713408E-2</v>
      </c>
      <c r="D193" s="1">
        <v>1.5941709681480547E-2</v>
      </c>
      <c r="E193" s="1">
        <v>1.2987199769883504E-2</v>
      </c>
      <c r="F193" s="1">
        <v>7.9886893951585086E-3</v>
      </c>
      <c r="G193"/>
      <c r="H193"/>
      <c r="I193"/>
      <c r="J193"/>
      <c r="K193"/>
      <c r="L193"/>
      <c r="M193"/>
    </row>
    <row r="194" spans="1:13" x14ac:dyDescent="0.25">
      <c r="A194" s="30" t="s">
        <v>71</v>
      </c>
      <c r="B194" s="1">
        <v>1.459314542424462E-2</v>
      </c>
      <c r="C194" s="1">
        <v>8.5742107421074212E-3</v>
      </c>
      <c r="D194" s="1">
        <v>9.0331109152713088E-3</v>
      </c>
      <c r="E194" s="1">
        <v>8.1499592502037486E-4</v>
      </c>
      <c r="F194" s="1">
        <v>1.6667049817237179E-4</v>
      </c>
      <c r="G194"/>
      <c r="H194"/>
      <c r="I194"/>
      <c r="J194"/>
      <c r="K194"/>
      <c r="L194"/>
      <c r="M194"/>
    </row>
    <row r="195" spans="1:13" x14ac:dyDescent="0.25">
      <c r="A195" s="30" t="s">
        <v>97</v>
      </c>
      <c r="B195" s="1">
        <v>0.18250126802405622</v>
      </c>
      <c r="C195" s="1">
        <v>0.21047047970479704</v>
      </c>
      <c r="D195" s="1">
        <v>0.19354567963405933</v>
      </c>
      <c r="E195" s="1">
        <v>0.12520255045783596</v>
      </c>
      <c r="F195" s="1">
        <v>0.1699521828088002</v>
      </c>
      <c r="G195"/>
      <c r="H195"/>
      <c r="I195"/>
      <c r="J195"/>
      <c r="K195"/>
      <c r="L195"/>
      <c r="M195"/>
    </row>
    <row r="196" spans="1:13" x14ac:dyDescent="0.25">
      <c r="A196" s="30" t="s">
        <v>305</v>
      </c>
      <c r="B196" s="1">
        <v>0.12419389899282661</v>
      </c>
      <c r="C196" s="1">
        <v>0.12199671996719967</v>
      </c>
      <c r="D196" s="1">
        <v>0.15513659826262119</v>
      </c>
      <c r="E196" s="1">
        <v>0.17870942998226186</v>
      </c>
      <c r="F196" s="1">
        <v>0.12565806110485297</v>
      </c>
      <c r="G196"/>
      <c r="H196"/>
      <c r="I196"/>
      <c r="J196"/>
      <c r="K196"/>
      <c r="L196"/>
      <c r="M196"/>
    </row>
    <row r="197" spans="1:13" x14ac:dyDescent="0.25">
      <c r="A197" s="30" t="s">
        <v>669</v>
      </c>
      <c r="B197" s="1">
        <v>0</v>
      </c>
      <c r="C197" s="98">
        <v>2.8649036490364902E-3</v>
      </c>
      <c r="D197" s="98">
        <v>2.5651517059045699E-3</v>
      </c>
      <c r="E197" s="1">
        <v>9.8374802243635841E-3</v>
      </c>
      <c r="F197" s="1">
        <v>3.9426193705602429E-2</v>
      </c>
      <c r="G197"/>
      <c r="H197"/>
      <c r="I197"/>
      <c r="J197"/>
      <c r="K197"/>
      <c r="L197"/>
      <c r="M197"/>
    </row>
    <row r="198" spans="1:13" x14ac:dyDescent="0.25">
      <c r="A198" s="30" t="s">
        <v>835</v>
      </c>
      <c r="B198" s="1">
        <v>0</v>
      </c>
      <c r="C198" s="1">
        <v>0</v>
      </c>
      <c r="D198" s="98">
        <v>4.7368752360569056E-3</v>
      </c>
      <c r="E198" s="98">
        <v>8.38007574668009E-3</v>
      </c>
      <c r="F198" s="1">
        <v>3.5995080346674639E-2</v>
      </c>
      <c r="G198"/>
      <c r="H198"/>
      <c r="I198"/>
      <c r="J198"/>
      <c r="K198"/>
      <c r="L198"/>
      <c r="M198"/>
    </row>
    <row r="199" spans="1:13" x14ac:dyDescent="0.25">
      <c r="A199" s="4" t="s">
        <v>545</v>
      </c>
      <c r="B199" s="1">
        <v>7.6103180928918199E-2</v>
      </c>
      <c r="C199" s="1">
        <v>3.1575440754407547E-2</v>
      </c>
      <c r="D199" s="1">
        <v>5.3611146082504509E-2</v>
      </c>
      <c r="E199" s="1">
        <v>3.8975981590680282E-2</v>
      </c>
      <c r="F199" s="1">
        <v>3.6690498632152464E-2</v>
      </c>
      <c r="G199"/>
      <c r="H199"/>
      <c r="I199"/>
      <c r="J199"/>
      <c r="K199"/>
      <c r="L199"/>
      <c r="M199"/>
    </row>
    <row r="200" spans="1:13" x14ac:dyDescent="0.25">
      <c r="A200" s="29" t="s">
        <v>9</v>
      </c>
      <c r="B200" s="1">
        <v>7.6103180928918199E-2</v>
      </c>
      <c r="C200" s="1">
        <v>3.1575440754407547E-2</v>
      </c>
      <c r="D200" s="1">
        <v>5.3611146082504509E-2</v>
      </c>
      <c r="E200" s="1">
        <v>3.8975981590680282E-2</v>
      </c>
      <c r="F200" s="1">
        <v>3.6690498632152464E-2</v>
      </c>
      <c r="G200"/>
      <c r="H200"/>
      <c r="I200"/>
      <c r="J200"/>
      <c r="K200"/>
      <c r="L200"/>
      <c r="M200"/>
    </row>
    <row r="201" spans="1:13" x14ac:dyDescent="0.25">
      <c r="A201" s="30" t="s">
        <v>544</v>
      </c>
      <c r="B201" s="1">
        <v>7.6103180928918199E-2</v>
      </c>
      <c r="C201" s="1">
        <v>3.1575440754407547E-2</v>
      </c>
      <c r="D201" s="1">
        <v>5.3611146082504509E-2</v>
      </c>
      <c r="E201" s="1">
        <v>3.8975981590680282E-2</v>
      </c>
      <c r="F201" s="1">
        <v>3.6690498632152464E-2</v>
      </c>
      <c r="G201"/>
      <c r="H201"/>
      <c r="I201"/>
      <c r="J201"/>
      <c r="K201"/>
      <c r="L201"/>
      <c r="M201"/>
    </row>
    <row r="202" spans="1:13" x14ac:dyDescent="0.25">
      <c r="A202" s="4" t="s">
        <v>32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/>
      <c r="H202"/>
      <c r="I202"/>
      <c r="J202"/>
      <c r="K202"/>
      <c r="L202"/>
      <c r="M202"/>
    </row>
    <row r="203" spans="1:13" x14ac:dyDescent="0.25">
      <c r="A203"/>
      <c r="B203"/>
      <c r="C203"/>
      <c r="D203"/>
      <c r="E203"/>
      <c r="F203"/>
      <c r="G203" s="1"/>
      <c r="H203" s="1"/>
      <c r="I203" s="1"/>
      <c r="J203" s="1"/>
      <c r="K203" s="1"/>
      <c r="L203" s="1"/>
    </row>
    <row r="204" spans="1:13" x14ac:dyDescent="0.25">
      <c r="A204" s="40" t="s">
        <v>251</v>
      </c>
      <c r="B204"/>
      <c r="C204"/>
      <c r="D204"/>
      <c r="E204"/>
    </row>
    <row r="205" spans="1:13" x14ac:dyDescent="0.25">
      <c r="A205" s="8" t="s">
        <v>27</v>
      </c>
      <c r="B205" s="5" t="s">
        <v>971</v>
      </c>
      <c r="C205"/>
      <c r="D205"/>
      <c r="E205"/>
    </row>
    <row r="206" spans="1:13" x14ac:dyDescent="0.25">
      <c r="A206"/>
      <c r="B206"/>
      <c r="C206"/>
      <c r="D206"/>
      <c r="E206"/>
    </row>
    <row r="207" spans="1:13" x14ac:dyDescent="0.25">
      <c r="A207" s="8" t="s">
        <v>30</v>
      </c>
      <c r="B207" s="8" t="s">
        <v>31</v>
      </c>
    </row>
    <row r="208" spans="1:13" x14ac:dyDescent="0.25">
      <c r="A208" s="8" t="s">
        <v>33</v>
      </c>
      <c r="B208" s="5" t="s">
        <v>0</v>
      </c>
      <c r="C208" s="5" t="s">
        <v>9</v>
      </c>
      <c r="D208" s="5" t="s">
        <v>10</v>
      </c>
      <c r="E208" s="5" t="s">
        <v>13</v>
      </c>
      <c r="F208" s="5" t="s">
        <v>14</v>
      </c>
      <c r="G208" s="5" t="s">
        <v>286</v>
      </c>
      <c r="H208" s="5" t="s">
        <v>15</v>
      </c>
      <c r="I208" s="5" t="s">
        <v>16</v>
      </c>
      <c r="J208" s="5" t="s">
        <v>29</v>
      </c>
      <c r="K208" s="5" t="s">
        <v>637</v>
      </c>
      <c r="L208" s="5" t="s">
        <v>32</v>
      </c>
    </row>
    <row r="209" spans="1:12" x14ac:dyDescent="0.25">
      <c r="A209" s="4" t="s">
        <v>46</v>
      </c>
      <c r="B209" s="1">
        <v>0.38996251561849232</v>
      </c>
      <c r="C209" s="1">
        <v>0</v>
      </c>
      <c r="D209" s="1">
        <v>2.9030407343660355E-2</v>
      </c>
      <c r="E209" s="1">
        <v>4.4150110375275938E-4</v>
      </c>
      <c r="F209" s="1">
        <v>8.0505767857813854E-2</v>
      </c>
      <c r="G209" s="1">
        <v>0</v>
      </c>
      <c r="H209" s="1">
        <v>5.7044673539518899E-2</v>
      </c>
      <c r="I209" s="1">
        <v>0</v>
      </c>
      <c r="J209" s="1">
        <v>0.59563994374120954</v>
      </c>
      <c r="K209" s="1">
        <v>0</v>
      </c>
      <c r="L209" s="1">
        <v>0.12003149497689602</v>
      </c>
    </row>
    <row r="210" spans="1:12" x14ac:dyDescent="0.25">
      <c r="A210" s="29" t="s">
        <v>5</v>
      </c>
      <c r="B210" s="1">
        <v>0.38996251561849232</v>
      </c>
      <c r="C210" s="1">
        <v>0</v>
      </c>
      <c r="D210" s="1">
        <v>2.9030407343660355E-2</v>
      </c>
      <c r="E210" s="1">
        <v>4.4150110375275938E-4</v>
      </c>
      <c r="F210" s="1">
        <v>8.0505767857813854E-2</v>
      </c>
      <c r="G210" s="1">
        <v>0</v>
      </c>
      <c r="H210" s="1">
        <v>5.7044673539518899E-2</v>
      </c>
      <c r="I210" s="1">
        <v>0</v>
      </c>
      <c r="J210" s="1">
        <v>0.59563994374120954</v>
      </c>
      <c r="K210" s="1">
        <v>0</v>
      </c>
      <c r="L210" s="1">
        <v>0.12003149497689602</v>
      </c>
    </row>
    <row r="211" spans="1:12" x14ac:dyDescent="0.25">
      <c r="A211" s="30" t="s">
        <v>61</v>
      </c>
      <c r="B211" s="1">
        <v>8.5880882965431074E-2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0.15752461322081576</v>
      </c>
      <c r="K211" s="1">
        <v>0</v>
      </c>
      <c r="L211" s="1">
        <v>1.8287776730499552E-2</v>
      </c>
    </row>
    <row r="212" spans="1:12" x14ac:dyDescent="0.25">
      <c r="A212" s="30" t="s">
        <v>76</v>
      </c>
      <c r="B212" s="1">
        <v>0.21553519366930446</v>
      </c>
      <c r="C212" s="1">
        <v>0</v>
      </c>
      <c r="D212" s="1">
        <v>2.9030407343660355E-2</v>
      </c>
      <c r="E212" s="1">
        <v>4.4150110375275938E-4</v>
      </c>
      <c r="F212" s="1">
        <v>5.707736820350956E-2</v>
      </c>
      <c r="G212" s="1">
        <v>0</v>
      </c>
      <c r="H212" s="1">
        <v>5.7044673539518899E-2</v>
      </c>
      <c r="I212" s="1">
        <v>0</v>
      </c>
      <c r="J212" s="1">
        <v>0.42053445850914206</v>
      </c>
      <c r="K212" s="1">
        <v>0</v>
      </c>
      <c r="L212" s="1">
        <v>8.1639807811673834E-2</v>
      </c>
    </row>
    <row r="213" spans="1:12" x14ac:dyDescent="0.25">
      <c r="A213" s="30" t="s">
        <v>810</v>
      </c>
      <c r="B213" s="1">
        <v>8.8546438983756762E-2</v>
      </c>
      <c r="C213" s="1">
        <v>0</v>
      </c>
      <c r="D213" s="1">
        <v>0</v>
      </c>
      <c r="E213" s="1">
        <v>0</v>
      </c>
      <c r="F213" s="1">
        <v>2.3428399654304287E-2</v>
      </c>
      <c r="G213" s="1">
        <v>0</v>
      </c>
      <c r="H213" s="1">
        <v>0</v>
      </c>
      <c r="I213" s="1">
        <v>0</v>
      </c>
      <c r="J213" s="1">
        <v>1.7580872011251757E-2</v>
      </c>
      <c r="K213" s="1">
        <v>0</v>
      </c>
      <c r="L213" s="1">
        <v>2.0103910434722639E-2</v>
      </c>
    </row>
    <row r="214" spans="1:12" x14ac:dyDescent="0.25">
      <c r="A214" s="4" t="s">
        <v>47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3.6655211912943871E-4</v>
      </c>
      <c r="I214" s="1">
        <v>0</v>
      </c>
      <c r="J214" s="1">
        <v>0.16877637130801687</v>
      </c>
      <c r="K214" s="1">
        <v>0</v>
      </c>
      <c r="L214" s="1">
        <v>6.9886664061242785E-3</v>
      </c>
    </row>
    <row r="215" spans="1:12" x14ac:dyDescent="0.25">
      <c r="A215" s="29" t="s">
        <v>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3.6655211912943871E-4</v>
      </c>
      <c r="I215" s="1">
        <v>0</v>
      </c>
      <c r="J215" s="1">
        <v>0.16877637130801687</v>
      </c>
      <c r="K215" s="1">
        <v>0</v>
      </c>
      <c r="L215" s="1">
        <v>6.9886664061242785E-3</v>
      </c>
    </row>
    <row r="216" spans="1:12" x14ac:dyDescent="0.25">
      <c r="A216" s="30" t="s">
        <v>54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2.2503516174402251E-2</v>
      </c>
      <c r="K216" s="1">
        <v>0</v>
      </c>
      <c r="L216" s="1">
        <v>9.1956136922687873E-4</v>
      </c>
    </row>
    <row r="217" spans="1:12" x14ac:dyDescent="0.25">
      <c r="A217" s="30" t="s">
        <v>56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0.14627285513361463</v>
      </c>
      <c r="K217" s="1">
        <v>0</v>
      </c>
      <c r="L217" s="1">
        <v>5.9771488999747118E-3</v>
      </c>
    </row>
    <row r="218" spans="1:12" x14ac:dyDescent="0.25">
      <c r="A218" s="30" t="s">
        <v>807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96">
        <v>3.6655211912943871E-4</v>
      </c>
      <c r="I218" s="1">
        <v>0</v>
      </c>
      <c r="J218" s="1">
        <v>0</v>
      </c>
      <c r="K218" s="1">
        <v>0</v>
      </c>
      <c r="L218" s="1">
        <v>9.1956136922687881E-5</v>
      </c>
    </row>
    <row r="219" spans="1:12" x14ac:dyDescent="0.25">
      <c r="A219" s="4" t="s">
        <v>50</v>
      </c>
      <c r="B219" s="1">
        <v>0.61003748438150773</v>
      </c>
      <c r="C219" s="1">
        <v>0.36096096096096097</v>
      </c>
      <c r="D219" s="1">
        <v>0.97096959265633964</v>
      </c>
      <c r="E219" s="1">
        <v>0.99955849889624726</v>
      </c>
      <c r="F219" s="1">
        <v>0.91949423214218617</v>
      </c>
      <c r="G219" s="1">
        <v>1</v>
      </c>
      <c r="H219" s="1">
        <v>0.94258877434135169</v>
      </c>
      <c r="I219" s="1">
        <v>1</v>
      </c>
      <c r="J219" s="1">
        <v>0.23558368495077356</v>
      </c>
      <c r="K219" s="1">
        <v>1</v>
      </c>
      <c r="L219" s="1">
        <v>0.83628933998482724</v>
      </c>
    </row>
    <row r="220" spans="1:12" x14ac:dyDescent="0.25">
      <c r="A220" s="29" t="s">
        <v>5</v>
      </c>
      <c r="B220" s="1">
        <v>0.25106205747605165</v>
      </c>
      <c r="C220" s="1">
        <v>0.36096096096096097</v>
      </c>
      <c r="D220" s="1">
        <v>0.57848537005163514</v>
      </c>
      <c r="E220" s="1">
        <v>0.99742457689477559</v>
      </c>
      <c r="F220" s="1">
        <v>0.41562394318566115</v>
      </c>
      <c r="G220" s="1">
        <v>0.6</v>
      </c>
      <c r="H220" s="1">
        <v>0.43429553264604809</v>
      </c>
      <c r="I220" s="1">
        <v>0.95264483627204033</v>
      </c>
      <c r="J220" s="1">
        <v>0.17229254571026723</v>
      </c>
      <c r="K220" s="1">
        <v>0.13617021276595745</v>
      </c>
      <c r="L220" s="1">
        <v>0.4571024621255661</v>
      </c>
    </row>
    <row r="221" spans="1:12" x14ac:dyDescent="0.25">
      <c r="A221" s="30" t="s">
        <v>75</v>
      </c>
      <c r="B221" s="1">
        <v>2.4698042482299041E-2</v>
      </c>
      <c r="C221" s="1">
        <v>0.24444444444444444</v>
      </c>
      <c r="D221" s="1">
        <v>6.3109581181870344E-4</v>
      </c>
      <c r="E221" s="1">
        <v>6.6225165562913907E-4</v>
      </c>
      <c r="F221" s="1">
        <v>5.6363431405703985E-4</v>
      </c>
      <c r="G221" s="1">
        <v>0</v>
      </c>
      <c r="H221" s="1">
        <v>3.651775486827033E-2</v>
      </c>
      <c r="I221" s="1">
        <v>0.51007556675062971</v>
      </c>
      <c r="J221" s="1">
        <v>9.8452883263009851E-3</v>
      </c>
      <c r="K221" s="1">
        <v>0</v>
      </c>
      <c r="L221" s="1">
        <v>3.8931929469642981E-2</v>
      </c>
    </row>
    <row r="222" spans="1:12" x14ac:dyDescent="0.25">
      <c r="A222" s="30" t="s">
        <v>169</v>
      </c>
      <c r="B222" s="1">
        <v>1.7992503123698458E-2</v>
      </c>
      <c r="C222" s="1">
        <v>0</v>
      </c>
      <c r="D222" s="1">
        <v>7.5903614457831323E-2</v>
      </c>
      <c r="E222" s="1">
        <v>0.39433406916850627</v>
      </c>
      <c r="F222" s="1">
        <v>0.18363205951978356</v>
      </c>
      <c r="G222" s="1">
        <v>0.6</v>
      </c>
      <c r="H222" s="1">
        <v>8.5108820160366555E-2</v>
      </c>
      <c r="I222" s="1">
        <v>0.1340050377833753</v>
      </c>
      <c r="J222" s="1">
        <v>1.8284106891701828E-2</v>
      </c>
      <c r="K222" s="1">
        <v>2.3404255319148935E-2</v>
      </c>
      <c r="L222" s="1">
        <v>0.12261776132784662</v>
      </c>
    </row>
    <row r="223" spans="1:12" x14ac:dyDescent="0.25">
      <c r="A223" s="30" t="s">
        <v>182</v>
      </c>
      <c r="B223" s="1">
        <v>0.15805914202415661</v>
      </c>
      <c r="C223" s="1">
        <v>0.11651651651651651</v>
      </c>
      <c r="D223" s="1">
        <v>0.22432587492828457</v>
      </c>
      <c r="E223" s="1">
        <v>4.621044885945548E-2</v>
      </c>
      <c r="F223" s="1">
        <v>4.7871341073911243E-2</v>
      </c>
      <c r="G223" s="1">
        <v>0</v>
      </c>
      <c r="H223" s="1">
        <v>0.11230240549828178</v>
      </c>
      <c r="I223" s="1">
        <v>0</v>
      </c>
      <c r="J223" s="1">
        <v>4.2194092827004218E-2</v>
      </c>
      <c r="K223" s="1">
        <v>0</v>
      </c>
      <c r="L223" s="1">
        <v>9.9122968344099865E-2</v>
      </c>
    </row>
    <row r="224" spans="1:12" x14ac:dyDescent="0.25">
      <c r="A224" s="30" t="s">
        <v>60</v>
      </c>
      <c r="B224" s="1">
        <v>1.2494793835901707E-4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8.2474226804123715E-4</v>
      </c>
      <c r="I224" s="1">
        <v>0</v>
      </c>
      <c r="J224" s="1">
        <v>0</v>
      </c>
      <c r="K224" s="1">
        <v>0</v>
      </c>
      <c r="L224" s="1">
        <v>2.2414308374905169E-4</v>
      </c>
    </row>
    <row r="225" spans="1:12" x14ac:dyDescent="0.25">
      <c r="A225" s="30" t="s">
        <v>67</v>
      </c>
      <c r="B225" s="1">
        <v>0</v>
      </c>
      <c r="C225" s="1">
        <v>0</v>
      </c>
      <c r="D225" s="1">
        <v>0</v>
      </c>
      <c r="E225" s="1">
        <v>1.0301692420897719E-3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8.0461619807351887E-5</v>
      </c>
    </row>
    <row r="226" spans="1:12" x14ac:dyDescent="0.25">
      <c r="A226" s="30" t="s">
        <v>980</v>
      </c>
      <c r="B226" s="1">
        <v>1.2494793835901707E-4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1.7241775673003977E-5</v>
      </c>
    </row>
    <row r="227" spans="1:12" x14ac:dyDescent="0.25">
      <c r="A227" s="30" t="s">
        <v>93</v>
      </c>
      <c r="B227" s="1">
        <v>1.2494793835901707E-4</v>
      </c>
      <c r="C227" s="1">
        <v>0</v>
      </c>
      <c r="D227" s="1">
        <v>3.6546184738955823E-2</v>
      </c>
      <c r="E227" s="1">
        <v>6.7696835908756438E-3</v>
      </c>
      <c r="F227" s="1">
        <v>3.7763499041821667E-3</v>
      </c>
      <c r="G227" s="1">
        <v>0</v>
      </c>
      <c r="H227" s="1">
        <v>1.4662084765177548E-3</v>
      </c>
      <c r="I227" s="1">
        <v>0</v>
      </c>
      <c r="J227" s="1">
        <v>9.2827004219409287E-2</v>
      </c>
      <c r="K227" s="1">
        <v>0</v>
      </c>
      <c r="L227" s="1">
        <v>9.523207430055863E-3</v>
      </c>
    </row>
    <row r="228" spans="1:12" x14ac:dyDescent="0.25">
      <c r="A228" s="30" t="s">
        <v>353</v>
      </c>
      <c r="B228" s="1">
        <v>1.6576426488962931E-2</v>
      </c>
      <c r="C228" s="1">
        <v>0</v>
      </c>
      <c r="D228" s="1">
        <v>6.6838783706253582E-2</v>
      </c>
      <c r="E228" s="1">
        <v>0.30110375275938189</v>
      </c>
      <c r="F228" s="1">
        <v>3.1845338744222747E-2</v>
      </c>
      <c r="G228" s="1">
        <v>0</v>
      </c>
      <c r="H228" s="1">
        <v>4.7285223367697596E-2</v>
      </c>
      <c r="I228" s="1">
        <v>0.2566750629722922</v>
      </c>
      <c r="J228" s="1">
        <v>0</v>
      </c>
      <c r="K228" s="1">
        <v>1.0638297872340426E-3</v>
      </c>
      <c r="L228" s="1">
        <v>5.9966895790707832E-2</v>
      </c>
    </row>
    <row r="229" spans="1:12" x14ac:dyDescent="0.25">
      <c r="A229" s="30" t="s">
        <v>524</v>
      </c>
      <c r="B229" s="1">
        <v>2.9487713452728031E-2</v>
      </c>
      <c r="C229" s="1">
        <v>0</v>
      </c>
      <c r="D229" s="1">
        <v>9.4549627079747567E-2</v>
      </c>
      <c r="E229" s="1">
        <v>0.24731420161883738</v>
      </c>
      <c r="F229" s="1">
        <v>0.14793521962950437</v>
      </c>
      <c r="G229" s="1">
        <v>0</v>
      </c>
      <c r="H229" s="1">
        <v>0.15079037800687287</v>
      </c>
      <c r="I229" s="1">
        <v>5.1889168765743073E-2</v>
      </c>
      <c r="J229" s="1">
        <v>7.0323488045007029E-3</v>
      </c>
      <c r="K229" s="1">
        <v>0.11170212765957446</v>
      </c>
      <c r="L229" s="1">
        <v>0.11801420722315456</v>
      </c>
    </row>
    <row r="230" spans="1:12" x14ac:dyDescent="0.25">
      <c r="A230" s="30" t="s">
        <v>665</v>
      </c>
      <c r="B230" s="1">
        <v>3.8733860891295292E-3</v>
      </c>
      <c r="C230" s="1">
        <v>0</v>
      </c>
      <c r="D230" s="1">
        <v>7.9690189328743541E-2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2.1097046413502108E-3</v>
      </c>
      <c r="K230" s="1">
        <v>0</v>
      </c>
      <c r="L230" s="1">
        <v>8.6036460608289837E-3</v>
      </c>
    </row>
    <row r="231" spans="1:12" x14ac:dyDescent="0.25">
      <c r="A231" s="29" t="s">
        <v>1</v>
      </c>
      <c r="B231" s="1">
        <v>0.35897542690545609</v>
      </c>
      <c r="C231" s="1">
        <v>0</v>
      </c>
      <c r="D231" s="1">
        <v>0.39248422260470456</v>
      </c>
      <c r="E231" s="1">
        <v>2.1339220014716703E-3</v>
      </c>
      <c r="F231" s="1">
        <v>0.50387028895652497</v>
      </c>
      <c r="G231" s="1">
        <v>0.4</v>
      </c>
      <c r="H231" s="1">
        <v>0.50829324169530354</v>
      </c>
      <c r="I231" s="1">
        <v>4.7355163727959698E-2</v>
      </c>
      <c r="J231" s="1">
        <v>6.3291139240506333E-2</v>
      </c>
      <c r="K231" s="1">
        <v>0.86382978723404258</v>
      </c>
      <c r="L231" s="1">
        <v>0.37918687785926114</v>
      </c>
    </row>
    <row r="232" spans="1:12" x14ac:dyDescent="0.25">
      <c r="A232" s="30" t="s">
        <v>97</v>
      </c>
      <c r="B232" s="1">
        <v>9.4252394835485212E-2</v>
      </c>
      <c r="C232" s="1">
        <v>0</v>
      </c>
      <c r="D232" s="1">
        <v>0.13390705679862305</v>
      </c>
      <c r="E232" s="1">
        <v>0</v>
      </c>
      <c r="F232" s="1">
        <v>0.22013677526021116</v>
      </c>
      <c r="G232" s="1">
        <v>0.38750000000000001</v>
      </c>
      <c r="H232" s="1">
        <v>0.28987399770904926</v>
      </c>
      <c r="I232" s="1">
        <v>0</v>
      </c>
      <c r="J232" s="1">
        <v>1.5471167369901548E-2</v>
      </c>
      <c r="K232" s="1">
        <v>0.49255319148936172</v>
      </c>
      <c r="L232" s="1">
        <v>0.1699521828088002</v>
      </c>
    </row>
    <row r="233" spans="1:12" x14ac:dyDescent="0.25">
      <c r="A233" s="30" t="s">
        <v>71</v>
      </c>
      <c r="B233" s="1">
        <v>0</v>
      </c>
      <c r="C233" s="1">
        <v>0</v>
      </c>
      <c r="D233" s="1">
        <v>0</v>
      </c>
      <c r="E233" s="1">
        <v>2.1339220014716703E-3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1.6667049817237179E-4</v>
      </c>
    </row>
    <row r="234" spans="1:12" x14ac:dyDescent="0.25">
      <c r="A234" s="30" t="s">
        <v>59</v>
      </c>
      <c r="B234" s="1">
        <v>2.6905456059975009E-2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1.4982817869415807E-2</v>
      </c>
      <c r="I234" s="1">
        <v>0</v>
      </c>
      <c r="J234" s="1">
        <v>1.2658227848101266E-2</v>
      </c>
      <c r="K234" s="1">
        <v>0</v>
      </c>
      <c r="L234" s="1">
        <v>7.9886893951585086E-3</v>
      </c>
    </row>
    <row r="235" spans="1:12" x14ac:dyDescent="0.25">
      <c r="A235" s="30" t="s">
        <v>305</v>
      </c>
      <c r="B235" s="1">
        <v>7.2761349437734282E-2</v>
      </c>
      <c r="C235" s="1">
        <v>0</v>
      </c>
      <c r="D235" s="1">
        <v>7.4756167527251866E-2</v>
      </c>
      <c r="E235" s="1">
        <v>0</v>
      </c>
      <c r="F235" s="1">
        <v>0.18023146582497276</v>
      </c>
      <c r="G235" s="1">
        <v>1.2500000000000001E-2</v>
      </c>
      <c r="H235" s="1">
        <v>0.19617411225658649</v>
      </c>
      <c r="I235" s="1">
        <v>4.7355163727959698E-2</v>
      </c>
      <c r="J235" s="1">
        <v>1.6877637130801686E-2</v>
      </c>
      <c r="K235" s="1">
        <v>0.37127659574468086</v>
      </c>
      <c r="L235" s="1">
        <v>0.12565806110485297</v>
      </c>
    </row>
    <row r="236" spans="1:12" x14ac:dyDescent="0.25">
      <c r="A236" s="30" t="s">
        <v>669</v>
      </c>
      <c r="B236" s="1">
        <v>0.16505622657226154</v>
      </c>
      <c r="C236" s="1">
        <v>0</v>
      </c>
      <c r="D236" s="1">
        <v>0.13436603557085486</v>
      </c>
      <c r="E236" s="1">
        <v>0</v>
      </c>
      <c r="F236" s="1">
        <v>4.2836207868335021E-3</v>
      </c>
      <c r="G236" s="1">
        <v>0</v>
      </c>
      <c r="H236" s="1">
        <v>7.2623138602520045E-3</v>
      </c>
      <c r="I236" s="1">
        <v>0</v>
      </c>
      <c r="J236" s="1">
        <v>1.4064697609001407E-3</v>
      </c>
      <c r="K236" s="1">
        <v>0</v>
      </c>
      <c r="L236" s="1">
        <v>3.9426193705602429E-2</v>
      </c>
    </row>
    <row r="237" spans="1:12" x14ac:dyDescent="0.25">
      <c r="A237" s="30" t="s">
        <v>835</v>
      </c>
      <c r="B237" s="1">
        <v>0</v>
      </c>
      <c r="C237" s="1">
        <v>0</v>
      </c>
      <c r="D237" s="1">
        <v>4.9454962707974753E-2</v>
      </c>
      <c r="E237" s="1">
        <v>0</v>
      </c>
      <c r="F237" s="1">
        <v>9.9218427084507566E-2</v>
      </c>
      <c r="G237" s="1">
        <v>0</v>
      </c>
      <c r="H237" s="1">
        <v>0</v>
      </c>
      <c r="I237" s="1">
        <v>0</v>
      </c>
      <c r="J237" s="1">
        <v>1.6877637130801686E-2</v>
      </c>
      <c r="K237" s="1">
        <v>0</v>
      </c>
      <c r="L237" s="1">
        <v>3.5995080346674639E-2</v>
      </c>
    </row>
    <row r="238" spans="1:12" x14ac:dyDescent="0.25">
      <c r="A238" s="4" t="s">
        <v>545</v>
      </c>
      <c r="B238" s="1">
        <v>0</v>
      </c>
      <c r="C238" s="1">
        <v>0.63903903903903903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3.6690498632152464E-2</v>
      </c>
    </row>
    <row r="239" spans="1:12" x14ac:dyDescent="0.25">
      <c r="A239" s="29" t="s">
        <v>9</v>
      </c>
      <c r="B239" s="1">
        <v>0</v>
      </c>
      <c r="C239" s="1">
        <v>0.63903903903903903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3.6690498632152464E-2</v>
      </c>
    </row>
    <row r="240" spans="1:12" x14ac:dyDescent="0.25">
      <c r="A240" s="30" t="s">
        <v>544</v>
      </c>
      <c r="B240" s="1">
        <v>0</v>
      </c>
      <c r="C240" s="1">
        <v>0.63903903903903903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3.6690498632152464E-2</v>
      </c>
    </row>
    <row r="241" spans="1:18" x14ac:dyDescent="0.25">
      <c r="A241" s="4" t="s">
        <v>32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</row>
    <row r="246" spans="1:18" s="33" customFormat="1" ht="18.75" x14ac:dyDescent="0.3">
      <c r="A246" s="41" t="s">
        <v>256</v>
      </c>
    </row>
    <row r="247" spans="1:18" x14ac:dyDescent="0.25">
      <c r="B247"/>
      <c r="C247"/>
      <c r="D247"/>
      <c r="E247"/>
      <c r="F247"/>
      <c r="G247"/>
      <c r="H247"/>
      <c r="I247"/>
      <c r="J247"/>
      <c r="K247"/>
      <c r="L247"/>
    </row>
    <row r="248" spans="1:18" x14ac:dyDescent="0.25">
      <c r="A248" s="25" t="s">
        <v>250</v>
      </c>
      <c r="K248" s="4"/>
      <c r="N248" s="4"/>
    </row>
    <row r="249" spans="1:18" x14ac:dyDescent="0.25">
      <c r="A249" s="8" t="s">
        <v>30</v>
      </c>
      <c r="B249" s="8" t="s">
        <v>31</v>
      </c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 s="8" t="s">
        <v>33</v>
      </c>
      <c r="B250" s="5" t="s">
        <v>64</v>
      </c>
      <c r="C250" s="5" t="s">
        <v>285</v>
      </c>
      <c r="D250" s="5" t="s">
        <v>882</v>
      </c>
      <c r="E250" s="5" t="s">
        <v>904</v>
      </c>
      <c r="F250" s="5" t="s">
        <v>971</v>
      </c>
      <c r="G250" s="5" t="s">
        <v>32</v>
      </c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 s="4" t="s">
        <v>7</v>
      </c>
      <c r="B251" s="1">
        <v>6.9828273313528005E-2</v>
      </c>
      <c r="C251" s="1">
        <v>5.0046125461254615E-2</v>
      </c>
      <c r="D251" s="1">
        <v>7.7972218725082879E-2</v>
      </c>
      <c r="E251" s="1">
        <v>4.3122872620931015E-2</v>
      </c>
      <c r="F251" s="1">
        <v>4.7403388583645602E-2</v>
      </c>
      <c r="G251" s="1">
        <v>5.6831371614435071E-2</v>
      </c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 s="4" t="s">
        <v>3</v>
      </c>
      <c r="B252" s="1">
        <v>0.93017172668647197</v>
      </c>
      <c r="C252" s="1">
        <v>0.94995387453874536</v>
      </c>
      <c r="D252" s="1">
        <v>0.92202778127491714</v>
      </c>
      <c r="E252" s="1">
        <v>0.95687712737906894</v>
      </c>
      <c r="F252" s="1">
        <v>0.95259661141635443</v>
      </c>
      <c r="G252" s="1">
        <v>0.94316862838556492</v>
      </c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 s="4" t="s">
        <v>32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 s="40" t="s">
        <v>255</v>
      </c>
      <c r="B255" s="1"/>
      <c r="C255" s="1"/>
      <c r="D255" s="1"/>
      <c r="E255" s="1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 s="8" t="s">
        <v>27</v>
      </c>
      <c r="B256" s="5" t="s">
        <v>904</v>
      </c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 s="40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 s="8" t="s">
        <v>30</v>
      </c>
      <c r="B258" s="8" t="s">
        <v>31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 s="8" t="s">
        <v>33</v>
      </c>
      <c r="B259" s="5" t="s">
        <v>7</v>
      </c>
      <c r="C259" s="5" t="s">
        <v>3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 s="4" t="s">
        <v>29</v>
      </c>
      <c r="B260" s="1">
        <v>0.41926605504587156</v>
      </c>
      <c r="C260" s="1">
        <v>0.58073394495412844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 s="4" t="s">
        <v>16</v>
      </c>
      <c r="B261" s="1">
        <v>9.5375722543352606E-3</v>
      </c>
      <c r="C261" s="1">
        <v>0.99046242774566473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 s="4" t="s">
        <v>15</v>
      </c>
      <c r="B262" s="1">
        <v>4.1969119711249246E-2</v>
      </c>
      <c r="C262" s="1">
        <v>0.95803088028875072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 s="4" t="s">
        <v>286</v>
      </c>
      <c r="B263" s="1">
        <v>2.9411764705882353E-2</v>
      </c>
      <c r="C263" s="1">
        <v>0.97058823529411764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 s="4" t="s">
        <v>14</v>
      </c>
      <c r="B264" s="1">
        <v>2.0451058606934643E-2</v>
      </c>
      <c r="C264" s="1">
        <v>0.97954894139306536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 s="4" t="s">
        <v>637</v>
      </c>
      <c r="B265" s="1">
        <v>0</v>
      </c>
      <c r="C265" s="1">
        <v>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 s="4" t="s">
        <v>13</v>
      </c>
      <c r="B266" s="1">
        <v>2.2933499067743942E-2</v>
      </c>
      <c r="C266" s="1">
        <v>0.97706650093225611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 s="4" t="s">
        <v>10</v>
      </c>
      <c r="B267" s="1">
        <v>2.2243807673627974E-2</v>
      </c>
      <c r="C267" s="1">
        <v>0.97775619232637201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 s="4" t="s">
        <v>9</v>
      </c>
      <c r="B268" s="1">
        <v>0</v>
      </c>
      <c r="C268" s="1">
        <v>1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 s="4" t="s">
        <v>0</v>
      </c>
      <c r="B269" s="1">
        <v>3.8187159043222827E-3</v>
      </c>
      <c r="C269" s="1">
        <v>0.99618128409567774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 s="4" t="s">
        <v>32</v>
      </c>
      <c r="B270" s="1">
        <v>4.3122872620931015E-2</v>
      </c>
      <c r="C270" s="1">
        <v>0.95687712737906894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2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2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24" x14ac:dyDescent="0.25">
      <c r="A275"/>
      <c r="B275"/>
      <c r="C275"/>
      <c r="D275"/>
    </row>
    <row r="277" spans="1:24" s="33" customFormat="1" ht="18.75" x14ac:dyDescent="0.3">
      <c r="A277" s="41" t="s">
        <v>254</v>
      </c>
      <c r="I277" s="34"/>
      <c r="J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 spans="1:24" s="43" customFormat="1" ht="18.75" x14ac:dyDescent="0.3">
      <c r="A278" s="42"/>
      <c r="I278" s="14"/>
      <c r="J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x14ac:dyDescent="0.25">
      <c r="A279" s="25" t="s">
        <v>250</v>
      </c>
    </row>
    <row r="280" spans="1:24" x14ac:dyDescent="0.25">
      <c r="A280" s="8" t="s">
        <v>30</v>
      </c>
      <c r="B280" s="8" t="s">
        <v>31</v>
      </c>
      <c r="H280"/>
      <c r="I280"/>
      <c r="J280"/>
      <c r="K280"/>
      <c r="L280"/>
      <c r="M280"/>
      <c r="N280"/>
      <c r="O280"/>
      <c r="P280"/>
      <c r="Q280"/>
      <c r="R280"/>
    </row>
    <row r="281" spans="1:24" x14ac:dyDescent="0.25">
      <c r="A281" s="8" t="s">
        <v>33</v>
      </c>
      <c r="B281" s="5" t="s">
        <v>64</v>
      </c>
      <c r="C281" s="5" t="s">
        <v>285</v>
      </c>
      <c r="D281" s="5" t="s">
        <v>882</v>
      </c>
      <c r="E281" s="5" t="s">
        <v>904</v>
      </c>
      <c r="F281" s="5" t="s">
        <v>971</v>
      </c>
      <c r="G281" s="5" t="s">
        <v>32</v>
      </c>
      <c r="H281"/>
      <c r="I281"/>
      <c r="J281"/>
      <c r="K281"/>
      <c r="L281"/>
      <c r="M281"/>
      <c r="N281"/>
      <c r="O281"/>
      <c r="P281"/>
      <c r="Q281"/>
      <c r="R281"/>
    </row>
    <row r="282" spans="1:24" x14ac:dyDescent="0.25">
      <c r="A282" s="4">
        <v>10</v>
      </c>
      <c r="B282" s="98">
        <v>1.9563799724657631E-3</v>
      </c>
      <c r="C282" s="98">
        <v>1.3837638376383763E-3</v>
      </c>
      <c r="D282" s="98">
        <v>1.4163414327080447E-3</v>
      </c>
      <c r="E282" s="98">
        <v>1.2944052926794189E-3</v>
      </c>
      <c r="F282" s="98">
        <v>9.7703395480355868E-4</v>
      </c>
      <c r="G282" s="98">
        <v>1.3791612051882941E-3</v>
      </c>
      <c r="H282"/>
      <c r="I282"/>
      <c r="J282"/>
      <c r="K282"/>
      <c r="L282"/>
      <c r="M282"/>
      <c r="N282"/>
      <c r="O282"/>
      <c r="P282"/>
      <c r="Q282"/>
      <c r="R282"/>
    </row>
    <row r="283" spans="1:24" x14ac:dyDescent="0.25">
      <c r="A283" s="4">
        <v>11</v>
      </c>
      <c r="B283" s="1">
        <v>6.5437287153104845E-2</v>
      </c>
      <c r="C283" s="1">
        <v>4.7063345633456335E-2</v>
      </c>
      <c r="D283" s="1">
        <v>3.9132989214822278E-2</v>
      </c>
      <c r="E283" s="1">
        <v>2.4435495469581476E-2</v>
      </c>
      <c r="F283" s="1">
        <v>3.2805351847168901E-2</v>
      </c>
      <c r="G283" s="1">
        <v>4.0248337283251022E-2</v>
      </c>
      <c r="H283"/>
      <c r="I283"/>
      <c r="J283"/>
      <c r="K283"/>
      <c r="L283"/>
      <c r="M283"/>
      <c r="N283"/>
      <c r="O283"/>
      <c r="P283"/>
      <c r="Q283"/>
      <c r="R283"/>
    </row>
    <row r="284" spans="1:24" x14ac:dyDescent="0.25">
      <c r="A284" s="4">
        <v>12</v>
      </c>
      <c r="B284" s="98">
        <v>2.0288384899644954E-3</v>
      </c>
      <c r="C284" s="98">
        <v>0</v>
      </c>
      <c r="D284" s="98">
        <v>5.245709010029796E-6</v>
      </c>
      <c r="E284" s="98">
        <v>7.9102545663742275E-4</v>
      </c>
      <c r="F284" s="98">
        <v>0</v>
      </c>
      <c r="G284" s="98">
        <v>4.9208471801118333E-4</v>
      </c>
      <c r="H284"/>
      <c r="I284"/>
      <c r="J284"/>
      <c r="K284"/>
      <c r="L284"/>
      <c r="M284"/>
      <c r="N284"/>
      <c r="O284"/>
      <c r="P284"/>
      <c r="Q284"/>
      <c r="R284"/>
    </row>
    <row r="285" spans="1:24" x14ac:dyDescent="0.25">
      <c r="A285" s="4">
        <v>13</v>
      </c>
      <c r="B285" s="1">
        <v>0.11459314542424462</v>
      </c>
      <c r="C285" s="1">
        <v>8.6264862648626484E-2</v>
      </c>
      <c r="D285" s="1">
        <v>0.11628163162533048</v>
      </c>
      <c r="E285" s="1">
        <v>8.8920849513399486E-2</v>
      </c>
      <c r="F285" s="1">
        <v>8.9565277362697995E-2</v>
      </c>
      <c r="G285" s="1">
        <v>9.8136698045342405E-2</v>
      </c>
      <c r="H285"/>
      <c r="I285"/>
      <c r="J285"/>
      <c r="K285"/>
      <c r="L285"/>
      <c r="M285"/>
      <c r="N285"/>
      <c r="O285"/>
      <c r="P285"/>
      <c r="Q285"/>
      <c r="R285"/>
    </row>
    <row r="286" spans="1:24" x14ac:dyDescent="0.25">
      <c r="A286" s="4">
        <v>14</v>
      </c>
      <c r="B286" s="1">
        <v>0.1977610318092892</v>
      </c>
      <c r="C286" s="1">
        <v>0.20191164411644116</v>
      </c>
      <c r="D286" s="1">
        <v>0.21639598808174912</v>
      </c>
      <c r="E286" s="1">
        <v>0.24148808667721366</v>
      </c>
      <c r="F286" s="1">
        <v>0.24056874870686681</v>
      </c>
      <c r="G286" s="1">
        <v>0.22085556541196097</v>
      </c>
      <c r="H286"/>
      <c r="I286"/>
      <c r="J286"/>
      <c r="K286"/>
      <c r="L286"/>
      <c r="M286"/>
      <c r="N286"/>
      <c r="O286"/>
      <c r="P286"/>
      <c r="Q286"/>
      <c r="R286"/>
    </row>
    <row r="287" spans="1:24" x14ac:dyDescent="0.25">
      <c r="A287" s="4">
        <v>15</v>
      </c>
      <c r="B287" s="1">
        <v>0.55057604521411496</v>
      </c>
      <c r="C287" s="1">
        <v>0.59265067650676506</v>
      </c>
      <c r="D287" s="1">
        <v>0.56355701036552097</v>
      </c>
      <c r="E287" s="1">
        <v>0.56752001534109975</v>
      </c>
      <c r="F287" s="1">
        <v>0.5543575714384239</v>
      </c>
      <c r="G287" s="1">
        <v>0.56698972138737003</v>
      </c>
      <c r="H287"/>
      <c r="I287"/>
      <c r="J287"/>
      <c r="K287"/>
      <c r="L287"/>
      <c r="M287"/>
      <c r="N287"/>
      <c r="O287"/>
      <c r="P287"/>
      <c r="Q287"/>
      <c r="R287"/>
    </row>
    <row r="288" spans="1:24" x14ac:dyDescent="0.25">
      <c r="A288" s="4">
        <v>16</v>
      </c>
      <c r="B288" s="1">
        <v>1.1187595101804218E-2</v>
      </c>
      <c r="C288" s="1">
        <v>1.6051660516605167E-2</v>
      </c>
      <c r="D288" s="1">
        <v>2.2315246128666751E-2</v>
      </c>
      <c r="E288" s="1">
        <v>1.9219521549451075E-2</v>
      </c>
      <c r="F288" s="1">
        <v>1.6816478539736546E-2</v>
      </c>
      <c r="G288" s="1">
        <v>1.7504314016249828E-2</v>
      </c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 s="4">
        <v>17</v>
      </c>
      <c r="B289" s="1">
        <v>5.6459676835011956E-2</v>
      </c>
      <c r="C289" s="1">
        <v>5.4674046740467407E-2</v>
      </c>
      <c r="D289" s="1">
        <v>4.0895547442192287E-2</v>
      </c>
      <c r="E289" s="1">
        <v>5.6330600699937679E-2</v>
      </c>
      <c r="F289" s="1">
        <v>6.4909538150302301E-2</v>
      </c>
      <c r="G289" s="1">
        <v>5.4394117932626322E-2</v>
      </c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 s="4" t="s">
        <v>32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 s="8" t="s">
        <v>27</v>
      </c>
      <c r="B293" s="5" t="s">
        <v>971</v>
      </c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 s="8" t="s">
        <v>30</v>
      </c>
      <c r="B295" s="8" t="s">
        <v>31</v>
      </c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 s="8" t="s">
        <v>33</v>
      </c>
      <c r="B296" s="5">
        <v>10</v>
      </c>
      <c r="C296" s="5">
        <v>11</v>
      </c>
      <c r="D296" s="5">
        <v>13</v>
      </c>
      <c r="E296" s="5">
        <v>14</v>
      </c>
      <c r="F296" s="5">
        <v>15</v>
      </c>
      <c r="G296" s="5">
        <v>16</v>
      </c>
      <c r="H296" s="5">
        <v>17</v>
      </c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 s="4" t="s">
        <v>29</v>
      </c>
      <c r="B297" s="1">
        <v>2.3909985935302389E-2</v>
      </c>
      <c r="C297" s="1">
        <v>0.34317862165963431</v>
      </c>
      <c r="D297" s="1">
        <v>0.15752461322081576</v>
      </c>
      <c r="E297" s="1">
        <v>0.22151898734177214</v>
      </c>
      <c r="F297" s="1">
        <v>0.25386779184247538</v>
      </c>
      <c r="G297" s="1">
        <v>0</v>
      </c>
      <c r="H297" s="1">
        <v>0</v>
      </c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 s="4" t="s">
        <v>16</v>
      </c>
      <c r="B298" s="1">
        <v>0</v>
      </c>
      <c r="C298" s="1">
        <v>0</v>
      </c>
      <c r="D298" s="1">
        <v>0</v>
      </c>
      <c r="E298" s="1">
        <v>0.10604534005037783</v>
      </c>
      <c r="F298" s="1">
        <v>0.76498740554156175</v>
      </c>
      <c r="G298" s="1">
        <v>0</v>
      </c>
      <c r="H298" s="1">
        <v>0.12896725440806045</v>
      </c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 s="4" t="s">
        <v>15</v>
      </c>
      <c r="B299" s="1">
        <v>0</v>
      </c>
      <c r="C299" s="1">
        <v>2.1420389461626575E-2</v>
      </c>
      <c r="D299" s="1">
        <v>3.3906071019473079E-2</v>
      </c>
      <c r="E299" s="1">
        <v>0.19117983963344787</v>
      </c>
      <c r="F299" s="1">
        <v>0.70245131729667809</v>
      </c>
      <c r="G299" s="1">
        <v>3.6655211912943871E-4</v>
      </c>
      <c r="H299" s="1">
        <v>5.0675830469644904E-2</v>
      </c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 s="4" t="s">
        <v>286</v>
      </c>
      <c r="B300" s="1">
        <v>0</v>
      </c>
      <c r="C300" s="1">
        <v>0</v>
      </c>
      <c r="D300" s="1">
        <v>0.05</v>
      </c>
      <c r="E300" s="1">
        <v>0.5625</v>
      </c>
      <c r="F300" s="1">
        <v>0.38750000000000001</v>
      </c>
      <c r="G300" s="1">
        <v>0</v>
      </c>
      <c r="H300" s="1">
        <v>0</v>
      </c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 s="4" t="s">
        <v>14</v>
      </c>
      <c r="B301" s="1">
        <v>0</v>
      </c>
      <c r="C301" s="1">
        <v>0</v>
      </c>
      <c r="D301" s="1">
        <v>7.8251230601585689E-2</v>
      </c>
      <c r="E301" s="1">
        <v>0.30697403524593242</v>
      </c>
      <c r="F301" s="1">
        <v>0.55198587156652767</v>
      </c>
      <c r="G301" s="1">
        <v>1.6533273212339834E-3</v>
      </c>
      <c r="H301" s="1">
        <v>6.113553526472025E-2</v>
      </c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 s="4" t="s">
        <v>637</v>
      </c>
      <c r="B302" s="1">
        <v>0</v>
      </c>
      <c r="C302" s="1">
        <v>0</v>
      </c>
      <c r="D302" s="1">
        <v>0</v>
      </c>
      <c r="E302" s="1">
        <v>0.21170212765957447</v>
      </c>
      <c r="F302" s="1">
        <v>0.3819148936170213</v>
      </c>
      <c r="G302" s="1">
        <v>0.40638297872340423</v>
      </c>
      <c r="H302" s="1">
        <v>0</v>
      </c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 s="4" t="s">
        <v>13</v>
      </c>
      <c r="B303" s="1">
        <v>0</v>
      </c>
      <c r="C303" s="1">
        <v>4.4150110375275938E-4</v>
      </c>
      <c r="D303" s="1">
        <v>4.4885945548197206E-2</v>
      </c>
      <c r="E303" s="1">
        <v>0.43237674760853567</v>
      </c>
      <c r="F303" s="1">
        <v>0.49727740986019131</v>
      </c>
      <c r="G303" s="1">
        <v>0</v>
      </c>
      <c r="H303" s="1">
        <v>2.5018395879323033E-2</v>
      </c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 s="4" t="s">
        <v>10</v>
      </c>
      <c r="B304" s="1">
        <v>0</v>
      </c>
      <c r="C304" s="1">
        <v>0</v>
      </c>
      <c r="D304" s="1">
        <v>3.7578886976477335E-2</v>
      </c>
      <c r="E304" s="1">
        <v>0.23178427997705106</v>
      </c>
      <c r="F304" s="1">
        <v>0.60051635111876078</v>
      </c>
      <c r="G304" s="1">
        <v>0</v>
      </c>
      <c r="H304" s="1">
        <v>0.13012048192771083</v>
      </c>
      <c r="I304"/>
      <c r="J304"/>
      <c r="K304"/>
      <c r="L304"/>
      <c r="M304"/>
      <c r="N304"/>
      <c r="O304"/>
      <c r="P304"/>
      <c r="Q304"/>
      <c r="R304"/>
    </row>
    <row r="305" spans="1:24" x14ac:dyDescent="0.25">
      <c r="A305" s="4" t="s">
        <v>9</v>
      </c>
      <c r="B305" s="1">
        <v>0</v>
      </c>
      <c r="C305" s="1">
        <v>0</v>
      </c>
      <c r="D305" s="1">
        <v>0.75575575575575571</v>
      </c>
      <c r="E305" s="1">
        <v>0</v>
      </c>
      <c r="F305" s="1">
        <v>0</v>
      </c>
      <c r="G305" s="1">
        <v>0.24424424424424424</v>
      </c>
      <c r="H305" s="1">
        <v>0</v>
      </c>
      <c r="I305"/>
      <c r="J305"/>
      <c r="K305"/>
      <c r="L305"/>
      <c r="M305"/>
      <c r="N305"/>
      <c r="O305"/>
      <c r="P305"/>
      <c r="Q305"/>
      <c r="R305"/>
    </row>
    <row r="306" spans="1:24" x14ac:dyDescent="0.25">
      <c r="A306" s="4" t="s">
        <v>0</v>
      </c>
      <c r="B306" s="1">
        <v>0</v>
      </c>
      <c r="C306" s="1">
        <v>9.6917950853810914E-2</v>
      </c>
      <c r="D306" s="96">
        <v>0</v>
      </c>
      <c r="E306" s="1">
        <v>0.20899625156184923</v>
      </c>
      <c r="F306" s="1">
        <v>0.58129945855893372</v>
      </c>
      <c r="G306" s="1">
        <v>0</v>
      </c>
      <c r="H306" s="1">
        <v>0.11278633902540608</v>
      </c>
      <c r="I306"/>
      <c r="J306"/>
      <c r="K306"/>
      <c r="L306"/>
      <c r="M306"/>
      <c r="N306"/>
      <c r="O306"/>
      <c r="P306"/>
      <c r="Q306"/>
      <c r="R306"/>
    </row>
    <row r="307" spans="1:24" x14ac:dyDescent="0.25">
      <c r="A307" s="4" t="s">
        <v>32</v>
      </c>
      <c r="B307" s="1">
        <v>9.7703395480355868E-4</v>
      </c>
      <c r="C307" s="1">
        <v>3.2805351847168901E-2</v>
      </c>
      <c r="D307" s="1">
        <v>8.9565277362697995E-2</v>
      </c>
      <c r="E307" s="1">
        <v>0.24056874870686681</v>
      </c>
      <c r="F307" s="1">
        <v>0.5543575714384239</v>
      </c>
      <c r="G307" s="1">
        <v>1.6816478539736546E-2</v>
      </c>
      <c r="H307" s="1">
        <v>6.4909538150302301E-2</v>
      </c>
      <c r="I307"/>
      <c r="J307"/>
      <c r="K307"/>
      <c r="L307"/>
      <c r="M307"/>
      <c r="N307"/>
      <c r="O307"/>
      <c r="P307"/>
      <c r="Q307"/>
      <c r="R307"/>
    </row>
    <row r="308" spans="1:2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2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24" s="33" customFormat="1" ht="18.75" x14ac:dyDescent="0.3">
      <c r="A310" s="41" t="s">
        <v>257</v>
      </c>
      <c r="I310" s="34"/>
      <c r="J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 spans="1:2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24" x14ac:dyDescent="0.25">
      <c r="A312" s="25" t="s">
        <v>250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24" x14ac:dyDescent="0.25">
      <c r="A313" s="8" t="s">
        <v>30</v>
      </c>
      <c r="B313" s="8" t="s">
        <v>31</v>
      </c>
      <c r="H313"/>
      <c r="I313"/>
      <c r="J313"/>
      <c r="K313"/>
      <c r="L313"/>
      <c r="M313"/>
      <c r="N313"/>
      <c r="O313"/>
      <c r="P313"/>
      <c r="Q313"/>
      <c r="R313"/>
    </row>
    <row r="314" spans="1:24" x14ac:dyDescent="0.25">
      <c r="A314" s="8" t="s">
        <v>33</v>
      </c>
      <c r="B314" s="5" t="s">
        <v>64</v>
      </c>
      <c r="C314" s="5" t="s">
        <v>285</v>
      </c>
      <c r="D314" s="5" t="s">
        <v>882</v>
      </c>
      <c r="E314" s="5" t="s">
        <v>904</v>
      </c>
      <c r="F314" s="5" t="s">
        <v>971</v>
      </c>
      <c r="G314" s="5" t="s">
        <v>32</v>
      </c>
      <c r="H314"/>
      <c r="I314"/>
      <c r="J314"/>
      <c r="K314"/>
      <c r="L314"/>
      <c r="M314"/>
      <c r="N314"/>
      <c r="O314"/>
      <c r="P314"/>
      <c r="Q314"/>
      <c r="R314"/>
    </row>
    <row r="315" spans="1:24" x14ac:dyDescent="0.25">
      <c r="A315" s="4" t="s">
        <v>230</v>
      </c>
      <c r="B315" s="1">
        <v>5.9126150278965292E-3</v>
      </c>
      <c r="C315" s="1">
        <v>3.5055350553505533E-3</v>
      </c>
      <c r="D315" s="1">
        <v>4.0916530278232409E-3</v>
      </c>
      <c r="E315" s="1">
        <v>3.3558655736133083E-3</v>
      </c>
      <c r="F315" s="1">
        <v>4.2357295570013102E-3</v>
      </c>
      <c r="G315" s="1">
        <v>4.1010737597479115E-3</v>
      </c>
      <c r="H315"/>
      <c r="I315"/>
      <c r="J315"/>
      <c r="K315"/>
      <c r="L315"/>
      <c r="M315"/>
      <c r="N315"/>
      <c r="O315"/>
      <c r="P315"/>
      <c r="Q315"/>
      <c r="R315"/>
    </row>
    <row r="316" spans="1:24" x14ac:dyDescent="0.25">
      <c r="A316" s="4" t="s">
        <v>225</v>
      </c>
      <c r="B316" s="1">
        <v>0.12009999275414825</v>
      </c>
      <c r="C316" s="1">
        <v>0.15050738007380074</v>
      </c>
      <c r="D316" s="1">
        <v>0.14361702127659576</v>
      </c>
      <c r="E316" s="1">
        <v>0.13985809482717293</v>
      </c>
      <c r="F316" s="1">
        <v>0.1783374330444378</v>
      </c>
      <c r="G316" s="1">
        <v>0.14731979328028527</v>
      </c>
      <c r="H316"/>
      <c r="I316"/>
      <c r="J316"/>
      <c r="K316"/>
      <c r="L316"/>
      <c r="M316"/>
      <c r="N316"/>
      <c r="O316"/>
      <c r="P316"/>
      <c r="Q316"/>
      <c r="R316"/>
    </row>
    <row r="317" spans="1:24" x14ac:dyDescent="0.25">
      <c r="A317" s="4" t="s">
        <v>222</v>
      </c>
      <c r="B317" s="1">
        <v>0.12288239982609955</v>
      </c>
      <c r="C317" s="1">
        <v>0.13575748257482576</v>
      </c>
      <c r="D317" s="1">
        <v>5.8316547064501241E-2</v>
      </c>
      <c r="E317" s="1">
        <v>6.1000047940936768E-2</v>
      </c>
      <c r="F317" s="1">
        <v>5.8242718223407437E-2</v>
      </c>
      <c r="G317" s="1">
        <v>8.5423038391434641E-2</v>
      </c>
      <c r="H317"/>
      <c r="I317"/>
      <c r="J317"/>
      <c r="K317"/>
      <c r="L317"/>
      <c r="M317"/>
      <c r="N317"/>
      <c r="O317"/>
      <c r="P317"/>
      <c r="Q317"/>
      <c r="R317"/>
    </row>
    <row r="318" spans="1:24" x14ac:dyDescent="0.25">
      <c r="A318" s="4" t="s">
        <v>224</v>
      </c>
      <c r="B318" s="1">
        <v>0.37277008912397652</v>
      </c>
      <c r="C318" s="1">
        <v>0.37373411234112341</v>
      </c>
      <c r="D318" s="1">
        <v>0.4221169583280876</v>
      </c>
      <c r="E318" s="1">
        <v>0.43968071336113906</v>
      </c>
      <c r="F318" s="1">
        <v>0.395842433159383</v>
      </c>
      <c r="G318" s="1">
        <v>0.40318509005371006</v>
      </c>
      <c r="H318"/>
      <c r="I318"/>
      <c r="J318"/>
      <c r="K318"/>
      <c r="L318"/>
      <c r="M318"/>
      <c r="N318"/>
      <c r="O318"/>
      <c r="P318"/>
      <c r="Q318"/>
      <c r="R318"/>
    </row>
    <row r="319" spans="1:24" x14ac:dyDescent="0.25">
      <c r="A319" s="4" t="s">
        <v>228</v>
      </c>
      <c r="B319" s="1">
        <v>0.30891239765234402</v>
      </c>
      <c r="C319" s="1">
        <v>0.28804838048380482</v>
      </c>
      <c r="D319" s="1">
        <v>0.33130324394645178</v>
      </c>
      <c r="E319" s="1">
        <v>0.32958435207823961</v>
      </c>
      <c r="F319" s="1">
        <v>0.32955930021379803</v>
      </c>
      <c r="G319" s="1">
        <v>0.31785142130837163</v>
      </c>
      <c r="H319"/>
      <c r="I319"/>
      <c r="J319"/>
      <c r="K319"/>
      <c r="L319"/>
      <c r="M319"/>
      <c r="N319"/>
      <c r="O319"/>
      <c r="P319"/>
      <c r="Q319"/>
      <c r="R319"/>
    </row>
    <row r="320" spans="1:24" x14ac:dyDescent="0.25">
      <c r="A320" s="4" t="s">
        <v>229</v>
      </c>
      <c r="B320" s="1">
        <v>6.9422505615535104E-2</v>
      </c>
      <c r="C320" s="1">
        <v>4.8447109471094714E-2</v>
      </c>
      <c r="D320" s="1">
        <v>4.0554576356540348E-2</v>
      </c>
      <c r="E320" s="1">
        <v>2.6520926218898316E-2</v>
      </c>
      <c r="F320" s="1">
        <v>3.3782385801972459E-2</v>
      </c>
      <c r="G320" s="1">
        <v>4.2119583206450505E-2</v>
      </c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 s="4" t="s">
        <v>32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 s="8" t="s">
        <v>27</v>
      </c>
      <c r="B324" s="5" t="s">
        <v>971</v>
      </c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 s="8" t="s">
        <v>30</v>
      </c>
      <c r="B326" s="8" t="s">
        <v>31</v>
      </c>
      <c r="I326"/>
      <c r="J326"/>
      <c r="K326"/>
      <c r="L326"/>
      <c r="M326"/>
      <c r="N326"/>
      <c r="O326"/>
      <c r="P326"/>
      <c r="Q326"/>
      <c r="R326"/>
    </row>
    <row r="327" spans="1:18" ht="60" x14ac:dyDescent="0.25">
      <c r="A327" s="8" t="s">
        <v>33</v>
      </c>
      <c r="B327" s="44" t="s">
        <v>230</v>
      </c>
      <c r="C327" s="44" t="s">
        <v>225</v>
      </c>
      <c r="D327" s="44" t="s">
        <v>222</v>
      </c>
      <c r="E327" s="44" t="s">
        <v>224</v>
      </c>
      <c r="F327" s="44" t="s">
        <v>228</v>
      </c>
      <c r="G327" s="44" t="s">
        <v>229</v>
      </c>
      <c r="H327" s="5" t="s">
        <v>32</v>
      </c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 s="4" t="s">
        <v>29</v>
      </c>
      <c r="B328" s="1">
        <v>0</v>
      </c>
      <c r="C328" s="1">
        <v>1.3361462728551337E-2</v>
      </c>
      <c r="D328" s="1">
        <v>4.9226441631504921E-2</v>
      </c>
      <c r="E328" s="1">
        <v>0.19127988748241911</v>
      </c>
      <c r="F328" s="1">
        <v>0.3790436005625879</v>
      </c>
      <c r="G328" s="1">
        <v>0.36708860759493672</v>
      </c>
      <c r="H328" s="1">
        <v>1</v>
      </c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 s="4" t="s">
        <v>16</v>
      </c>
      <c r="B329" s="1">
        <v>3.0226700251889168E-3</v>
      </c>
      <c r="C329" s="1">
        <v>0.88186397984886655</v>
      </c>
      <c r="D329" s="1">
        <v>0</v>
      </c>
      <c r="E329" s="1">
        <v>9.0680100755667504E-3</v>
      </c>
      <c r="F329" s="1">
        <v>0.10604534005037783</v>
      </c>
      <c r="G329" s="1">
        <v>0</v>
      </c>
      <c r="H329" s="1">
        <v>1</v>
      </c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 s="4" t="s">
        <v>15</v>
      </c>
      <c r="B330" s="1">
        <v>4.5131729667812143E-3</v>
      </c>
      <c r="C330" s="1">
        <v>0.19766323024054983</v>
      </c>
      <c r="D330" s="1">
        <v>3.2348224513172964E-2</v>
      </c>
      <c r="E330" s="1">
        <v>0.52061855670103097</v>
      </c>
      <c r="F330" s="1">
        <v>0.22343642611683848</v>
      </c>
      <c r="G330" s="1">
        <v>2.1420389461626575E-2</v>
      </c>
      <c r="H330" s="1">
        <v>1</v>
      </c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 s="4" t="s">
        <v>286</v>
      </c>
      <c r="B331" s="1">
        <v>0</v>
      </c>
      <c r="C331" s="1">
        <v>0</v>
      </c>
      <c r="D331" s="1">
        <v>0</v>
      </c>
      <c r="E331" s="1">
        <v>0.38750000000000001</v>
      </c>
      <c r="F331" s="1">
        <v>0.61250000000000004</v>
      </c>
      <c r="G331" s="1">
        <v>0</v>
      </c>
      <c r="H331" s="1">
        <v>1</v>
      </c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 s="4" t="s">
        <v>14</v>
      </c>
      <c r="B332" s="1">
        <v>8.0975463119528045E-3</v>
      </c>
      <c r="C332" s="1">
        <v>4.0938639011009657E-2</v>
      </c>
      <c r="D332" s="1">
        <v>2.9816255213617405E-2</v>
      </c>
      <c r="E332" s="1">
        <v>0.53644835230902188</v>
      </c>
      <c r="F332" s="1">
        <v>0.3846992071543982</v>
      </c>
      <c r="G332" s="1">
        <v>0</v>
      </c>
      <c r="H332" s="1">
        <v>1</v>
      </c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 s="4" t="s">
        <v>637</v>
      </c>
      <c r="B333" s="1">
        <v>0</v>
      </c>
      <c r="C333" s="1">
        <v>1.0638297872340426E-3</v>
      </c>
      <c r="D333" s="1">
        <v>2.3404255319148935E-2</v>
      </c>
      <c r="E333" s="1">
        <v>0.7638297872340426</v>
      </c>
      <c r="F333" s="1">
        <v>0.21170212765957447</v>
      </c>
      <c r="G333" s="1">
        <v>0</v>
      </c>
      <c r="H333" s="1">
        <v>1</v>
      </c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 s="4" t="s">
        <v>13</v>
      </c>
      <c r="B334" s="1">
        <v>5.9602649006622521E-3</v>
      </c>
      <c r="C334" s="1">
        <v>0.28440029433406916</v>
      </c>
      <c r="D334" s="1">
        <v>0.17203826342899189</v>
      </c>
      <c r="E334" s="1">
        <v>5.989698307579102E-2</v>
      </c>
      <c r="F334" s="1">
        <v>0.47726269315673286</v>
      </c>
      <c r="G334" s="1">
        <v>4.4150110375275938E-4</v>
      </c>
      <c r="H334" s="1">
        <v>1</v>
      </c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 s="4" t="s">
        <v>10</v>
      </c>
      <c r="B335" s="1">
        <v>6.3109581181870344E-4</v>
      </c>
      <c r="C335" s="1">
        <v>0.2919104991394148</v>
      </c>
      <c r="D335" s="1">
        <v>0.20453241537578887</v>
      </c>
      <c r="E335" s="1">
        <v>0.23356282271944923</v>
      </c>
      <c r="F335" s="1">
        <v>0.26936316695352841</v>
      </c>
      <c r="G335" s="1">
        <v>0</v>
      </c>
      <c r="H335" s="1">
        <v>1</v>
      </c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 s="4" t="s">
        <v>9</v>
      </c>
      <c r="B336" s="1">
        <v>0</v>
      </c>
      <c r="C336" s="1">
        <v>0.24424424424424424</v>
      </c>
      <c r="D336" s="1">
        <v>0</v>
      </c>
      <c r="E336" s="1">
        <v>0</v>
      </c>
      <c r="F336" s="1">
        <v>0.75575575575575571</v>
      </c>
      <c r="G336" s="1">
        <v>0</v>
      </c>
      <c r="H336" s="1">
        <v>1</v>
      </c>
      <c r="I336"/>
      <c r="J336"/>
      <c r="K336"/>
      <c r="L336"/>
      <c r="M336"/>
      <c r="N336"/>
      <c r="O336"/>
      <c r="P336"/>
      <c r="Q336"/>
      <c r="R336"/>
    </row>
    <row r="337" spans="1:24" x14ac:dyDescent="0.25">
      <c r="A337" s="4" t="s">
        <v>0</v>
      </c>
      <c r="B337" s="1">
        <v>2.0824656393169514E-4</v>
      </c>
      <c r="C337" s="1">
        <v>0.21795085381091212</v>
      </c>
      <c r="D337" s="1">
        <v>3.5818408996251563E-2</v>
      </c>
      <c r="E337" s="1">
        <v>0.44010828821324449</v>
      </c>
      <c r="F337" s="1">
        <v>0.20899625156184923</v>
      </c>
      <c r="G337" s="1">
        <v>9.6917950853810914E-2</v>
      </c>
      <c r="H337" s="1">
        <v>1</v>
      </c>
      <c r="I337"/>
      <c r="J337"/>
      <c r="K337"/>
      <c r="L337"/>
      <c r="M337"/>
      <c r="N337"/>
      <c r="O337"/>
      <c r="P337"/>
      <c r="Q337"/>
      <c r="R337"/>
    </row>
    <row r="338" spans="1:2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2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1" spans="1:24" s="33" customFormat="1" ht="18.75" x14ac:dyDescent="0.3">
      <c r="A341" s="41" t="s">
        <v>277</v>
      </c>
      <c r="I341" s="34"/>
      <c r="J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 spans="1:24" x14ac:dyDescent="0.25">
      <c r="A342" s="5" t="s">
        <v>276</v>
      </c>
    </row>
    <row r="344" spans="1:24" x14ac:dyDescent="0.25">
      <c r="A344" s="25" t="s">
        <v>250</v>
      </c>
    </row>
    <row r="345" spans="1:24" x14ac:dyDescent="0.25">
      <c r="A345" s="8" t="s">
        <v>33</v>
      </c>
      <c r="B345" s="5" t="s">
        <v>278</v>
      </c>
      <c r="C345" s="5" t="s">
        <v>30</v>
      </c>
      <c r="D345"/>
      <c r="E345" s="31"/>
      <c r="F345" s="64" t="s">
        <v>279</v>
      </c>
      <c r="G345"/>
      <c r="H345"/>
      <c r="I345"/>
      <c r="J345"/>
    </row>
    <row r="346" spans="1:24" x14ac:dyDescent="0.25">
      <c r="A346" s="4" t="s">
        <v>64</v>
      </c>
      <c r="B346" s="5">
        <v>9227746460</v>
      </c>
      <c r="C346" s="5">
        <v>138010</v>
      </c>
      <c r="D346"/>
      <c r="E346" s="4" t="str">
        <f t="shared" ref="E346:E347" si="13">A346</f>
        <v>_1</v>
      </c>
      <c r="F346" s="5">
        <f t="shared" ref="F346:F347" si="14">B346/C346</f>
        <v>66862.882834577205</v>
      </c>
      <c r="G346"/>
      <c r="H346"/>
      <c r="I346"/>
      <c r="J346"/>
    </row>
    <row r="347" spans="1:24" x14ac:dyDescent="0.25">
      <c r="A347" s="4" t="s">
        <v>285</v>
      </c>
      <c r="B347" s="5">
        <v>13327633155</v>
      </c>
      <c r="C347" s="5">
        <v>195120</v>
      </c>
      <c r="D347"/>
      <c r="E347" s="4" t="str">
        <f t="shared" si="13"/>
        <v>_2</v>
      </c>
      <c r="F347" s="5">
        <f t="shared" si="14"/>
        <v>68304.80296740467</v>
      </c>
      <c r="G347"/>
      <c r="H347"/>
      <c r="I347"/>
      <c r="J347"/>
    </row>
    <row r="348" spans="1:24" x14ac:dyDescent="0.25">
      <c r="A348" s="4" t="s">
        <v>882</v>
      </c>
      <c r="B348" s="5">
        <v>13025056526</v>
      </c>
      <c r="C348" s="5">
        <v>190632</v>
      </c>
      <c r="D348"/>
      <c r="E348" s="4" t="str">
        <f t="shared" ref="E348" si="15">A348</f>
        <v>_3</v>
      </c>
      <c r="F348" s="5">
        <f t="shared" ref="F348" si="16">B348/C348</f>
        <v>68325.656374585582</v>
      </c>
    </row>
    <row r="349" spans="1:24" x14ac:dyDescent="0.25">
      <c r="A349" s="4" t="s">
        <v>904</v>
      </c>
      <c r="B349" s="5">
        <v>14137445181</v>
      </c>
      <c r="C349" s="5">
        <v>208590</v>
      </c>
      <c r="D349"/>
      <c r="E349" s="4" t="str">
        <f t="shared" ref="E349" si="17">A349</f>
        <v>_4</v>
      </c>
      <c r="F349" s="5">
        <f t="shared" ref="F349" si="18">B349/C349</f>
        <v>67776.236545376101</v>
      </c>
    </row>
    <row r="350" spans="1:24" x14ac:dyDescent="0.25">
      <c r="A350" s="4" t="s">
        <v>971</v>
      </c>
      <c r="B350" s="5">
        <v>12676503859</v>
      </c>
      <c r="C350" s="5">
        <v>173996</v>
      </c>
      <c r="D350"/>
      <c r="E350" s="4" t="str">
        <f t="shared" ref="E350" si="19">A350</f>
        <v>_5</v>
      </c>
      <c r="F350" s="5">
        <f t="shared" ref="F350" si="20">B350/C350</f>
        <v>72855.145284949074</v>
      </c>
    </row>
    <row r="351" spans="1:24" x14ac:dyDescent="0.25">
      <c r="A351" s="4" t="s">
        <v>32</v>
      </c>
      <c r="B351" s="5">
        <v>62394385181</v>
      </c>
      <c r="C351" s="14">
        <v>906348</v>
      </c>
      <c r="D351"/>
      <c r="E351" s="4" t="str">
        <f t="shared" ref="E351" si="21">A351</f>
        <v>Общий итог</v>
      </c>
      <c r="F351" s="5">
        <f t="shared" ref="F351" si="22">B351/C351</f>
        <v>68841.532370568486</v>
      </c>
    </row>
    <row r="352" spans="1:24" x14ac:dyDescent="0.25">
      <c r="A352"/>
      <c r="B352"/>
      <c r="C352"/>
      <c r="D352"/>
      <c r="E352" s="4"/>
    </row>
    <row r="353" spans="1:16" ht="15.75" x14ac:dyDescent="0.25">
      <c r="A353"/>
      <c r="B353"/>
      <c r="C353"/>
      <c r="D353"/>
      <c r="E353" s="88"/>
      <c r="F353" s="89"/>
    </row>
    <row r="354" spans="1:16" ht="15.75" x14ac:dyDescent="0.25">
      <c r="A354"/>
      <c r="B354"/>
      <c r="C354"/>
      <c r="D354"/>
      <c r="E354" s="88"/>
      <c r="F354" s="89"/>
    </row>
    <row r="355" spans="1:16" ht="15.75" x14ac:dyDescent="0.25">
      <c r="A355"/>
      <c r="B355"/>
      <c r="C355"/>
      <c r="D355"/>
      <c r="E355" s="88"/>
      <c r="F355" s="89"/>
    </row>
    <row r="356" spans="1:16" ht="15.75" x14ac:dyDescent="0.25">
      <c r="A356"/>
      <c r="B356"/>
      <c r="C356"/>
      <c r="D356"/>
      <c r="E356" s="88"/>
      <c r="F356" s="89"/>
    </row>
    <row r="357" spans="1:16" ht="15.75" x14ac:dyDescent="0.25">
      <c r="A357"/>
      <c r="B357"/>
      <c r="C357"/>
      <c r="D357"/>
      <c r="E357" s="88"/>
      <c r="F357" s="89"/>
    </row>
    <row r="358" spans="1:16" ht="15.75" x14ac:dyDescent="0.25">
      <c r="A358"/>
      <c r="B358"/>
      <c r="C358"/>
      <c r="D358"/>
      <c r="E358" s="88"/>
      <c r="F358" s="89"/>
    </row>
    <row r="359" spans="1:16" x14ac:dyDescent="0.25">
      <c r="A359"/>
      <c r="B359"/>
      <c r="C359"/>
      <c r="D359"/>
      <c r="E359" s="91"/>
      <c r="F359" s="92"/>
      <c r="P359" s="2"/>
    </row>
    <row r="360" spans="1:16" x14ac:dyDescent="0.25">
      <c r="A360"/>
      <c r="B360"/>
      <c r="C360"/>
      <c r="D360"/>
      <c r="E360" s="40"/>
      <c r="F360" s="25"/>
    </row>
    <row r="361" spans="1:16" x14ac:dyDescent="0.25">
      <c r="A361" s="8" t="s">
        <v>27</v>
      </c>
      <c r="B361" s="5" t="s">
        <v>971</v>
      </c>
      <c r="C361"/>
      <c r="D361"/>
      <c r="E361"/>
    </row>
    <row r="362" spans="1:16" x14ac:dyDescent="0.25">
      <c r="A362"/>
      <c r="B362"/>
      <c r="C362"/>
      <c r="D362"/>
      <c r="E362"/>
    </row>
    <row r="363" spans="1:16" x14ac:dyDescent="0.25">
      <c r="A363" s="8" t="s">
        <v>33</v>
      </c>
      <c r="B363" s="5" t="s">
        <v>278</v>
      </c>
      <c r="C363" s="5" t="s">
        <v>30</v>
      </c>
    </row>
    <row r="364" spans="1:16" x14ac:dyDescent="0.25">
      <c r="A364" s="4" t="s">
        <v>29</v>
      </c>
      <c r="B364" s="5">
        <v>198901900</v>
      </c>
      <c r="C364" s="5">
        <v>7110</v>
      </c>
      <c r="E364" s="4" t="str">
        <f>A364</f>
        <v>Other</v>
      </c>
      <c r="F364" s="5">
        <f>B364/C364</f>
        <v>27974.950773558368</v>
      </c>
    </row>
    <row r="365" spans="1:16" x14ac:dyDescent="0.25">
      <c r="A365" s="4" t="s">
        <v>16</v>
      </c>
      <c r="B365" s="5">
        <v>442006593</v>
      </c>
      <c r="C365" s="5">
        <v>3970</v>
      </c>
      <c r="E365" s="4" t="str">
        <f t="shared" ref="E365:E372" si="23">A365</f>
        <v>MSI</v>
      </c>
      <c r="F365" s="5">
        <f t="shared" ref="F365:F371" si="24">B365/C365</f>
        <v>111336.67329974812</v>
      </c>
    </row>
    <row r="366" spans="1:16" x14ac:dyDescent="0.25">
      <c r="A366" s="4" t="s">
        <v>15</v>
      </c>
      <c r="B366" s="5">
        <v>3698279873</v>
      </c>
      <c r="C366" s="5">
        <v>43650</v>
      </c>
      <c r="E366" s="4" t="str">
        <f t="shared" si="23"/>
        <v>Lenovo</v>
      </c>
      <c r="F366" s="5">
        <f t="shared" si="24"/>
        <v>84725.770286368846</v>
      </c>
    </row>
    <row r="367" spans="1:16" x14ac:dyDescent="0.25">
      <c r="A367" s="4" t="s">
        <v>286</v>
      </c>
      <c r="B367" s="5">
        <v>6994063</v>
      </c>
      <c r="C367" s="5">
        <v>80</v>
      </c>
      <c r="E367" s="4" t="str">
        <f t="shared" si="23"/>
        <v>Huawei</v>
      </c>
      <c r="F367" s="5">
        <f t="shared" si="24"/>
        <v>87425.787500000006</v>
      </c>
    </row>
    <row r="368" spans="1:16" x14ac:dyDescent="0.25">
      <c r="A368" s="4" t="s">
        <v>14</v>
      </c>
      <c r="B368" s="5">
        <v>2811335359</v>
      </c>
      <c r="C368" s="5">
        <v>53226</v>
      </c>
      <c r="E368" s="4" t="str">
        <f t="shared" si="23"/>
        <v>HP</v>
      </c>
      <c r="F368" s="5">
        <f t="shared" si="24"/>
        <v>52818.835888475558</v>
      </c>
    </row>
    <row r="369" spans="1:24" x14ac:dyDescent="0.25">
      <c r="A369" s="4" t="s">
        <v>637</v>
      </c>
      <c r="B369" s="5">
        <v>64417286</v>
      </c>
      <c r="C369" s="5">
        <v>940</v>
      </c>
      <c r="E369" s="4" t="str">
        <f t="shared" si="23"/>
        <v>Honor</v>
      </c>
      <c r="F369" s="5">
        <f t="shared" si="24"/>
        <v>68529.027659574465</v>
      </c>
    </row>
    <row r="370" spans="1:24" x14ac:dyDescent="0.25">
      <c r="A370" s="4" t="s">
        <v>13</v>
      </c>
      <c r="B370" s="5">
        <v>1018643282</v>
      </c>
      <c r="C370" s="5">
        <v>13590</v>
      </c>
      <c r="E370" s="4" t="str">
        <f t="shared" si="23"/>
        <v>Dell</v>
      </c>
      <c r="F370" s="5">
        <f t="shared" si="24"/>
        <v>74955.35555555555</v>
      </c>
    </row>
    <row r="371" spans="1:24" x14ac:dyDescent="0.25">
      <c r="A371" s="4" t="s">
        <v>10</v>
      </c>
      <c r="B371" s="5">
        <v>1313878167</v>
      </c>
      <c r="C371" s="5">
        <v>17430</v>
      </c>
      <c r="E371" s="4" t="str">
        <f t="shared" si="23"/>
        <v>Asus</v>
      </c>
      <c r="F371" s="5">
        <f t="shared" si="24"/>
        <v>75380.27349397591</v>
      </c>
    </row>
    <row r="372" spans="1:24" x14ac:dyDescent="0.25">
      <c r="A372" s="4" t="s">
        <v>9</v>
      </c>
      <c r="B372" s="5">
        <v>1990080256</v>
      </c>
      <c r="C372" s="5">
        <v>9990</v>
      </c>
      <c r="E372" s="4" t="str">
        <f t="shared" si="23"/>
        <v>Apple</v>
      </c>
      <c r="F372" s="5">
        <f>B372/C372</f>
        <v>199207.23283283284</v>
      </c>
    </row>
    <row r="373" spans="1:24" x14ac:dyDescent="0.25">
      <c r="A373" s="4" t="s">
        <v>0</v>
      </c>
      <c r="B373" s="5">
        <v>1131967080</v>
      </c>
      <c r="C373" s="5">
        <v>24010</v>
      </c>
      <c r="E373" s="4" t="str">
        <f t="shared" ref="E373" si="25">A373</f>
        <v>Acer</v>
      </c>
      <c r="F373" s="5">
        <f>B373/C373</f>
        <v>47145.650978758851</v>
      </c>
    </row>
    <row r="374" spans="1:24" x14ac:dyDescent="0.25">
      <c r="A374" s="4" t="s">
        <v>32</v>
      </c>
      <c r="B374" s="5">
        <v>12676503859</v>
      </c>
      <c r="C374" s="14">
        <v>173996</v>
      </c>
    </row>
    <row r="375" spans="1:24" x14ac:dyDescent="0.25">
      <c r="A375"/>
      <c r="B375"/>
      <c r="C375"/>
    </row>
    <row r="377" spans="1:24" s="33" customFormat="1" ht="18.75" x14ac:dyDescent="0.3">
      <c r="A377" s="41" t="s">
        <v>259</v>
      </c>
      <c r="I377" s="34"/>
      <c r="J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9" spans="1:24" x14ac:dyDescent="0.25">
      <c r="A379" s="25"/>
    </row>
    <row r="380" spans="1:24" x14ac:dyDescent="0.25">
      <c r="A380" s="25" t="s">
        <v>250</v>
      </c>
    </row>
    <row r="381" spans="1:24" x14ac:dyDescent="0.25">
      <c r="A381" s="8" t="s">
        <v>30</v>
      </c>
      <c r="B381" s="8" t="s">
        <v>31</v>
      </c>
      <c r="H381"/>
      <c r="I381"/>
      <c r="J381"/>
      <c r="K381"/>
      <c r="L381"/>
      <c r="M381"/>
      <c r="N381"/>
    </row>
    <row r="382" spans="1:24" x14ac:dyDescent="0.25">
      <c r="A382" s="8" t="s">
        <v>33</v>
      </c>
      <c r="B382" s="5" t="s">
        <v>64</v>
      </c>
      <c r="C382" s="5" t="s">
        <v>285</v>
      </c>
      <c r="D382" s="5" t="s">
        <v>882</v>
      </c>
      <c r="E382" s="5" t="s">
        <v>904</v>
      </c>
      <c r="F382" s="5" t="s">
        <v>971</v>
      </c>
      <c r="G382" s="5" t="s">
        <v>32</v>
      </c>
      <c r="H382"/>
      <c r="I382"/>
      <c r="J382"/>
      <c r="K382"/>
      <c r="L382"/>
      <c r="M382"/>
      <c r="N382"/>
    </row>
    <row r="383" spans="1:24" x14ac:dyDescent="0.25">
      <c r="A383" s="4" t="s">
        <v>260</v>
      </c>
      <c r="B383" s="98">
        <v>3.043257734946743E-3</v>
      </c>
      <c r="C383" s="98">
        <v>2.1525215252152521E-3</v>
      </c>
      <c r="D383" s="98">
        <v>3.2523395862184734E-3</v>
      </c>
      <c r="E383" s="98">
        <v>1.0738769835562587E-2</v>
      </c>
      <c r="F383" s="98">
        <v>1.7540633118002712E-2</v>
      </c>
      <c r="G383" s="98">
        <v>7.4496771659450893E-3</v>
      </c>
      <c r="H383"/>
      <c r="I383"/>
      <c r="J383"/>
      <c r="K383"/>
      <c r="L383"/>
      <c r="M383"/>
      <c r="N383"/>
    </row>
    <row r="384" spans="1:24" x14ac:dyDescent="0.25">
      <c r="A384" s="4" t="s">
        <v>261</v>
      </c>
      <c r="B384" s="1">
        <v>6.9792044054778637E-2</v>
      </c>
      <c r="C384" s="1">
        <v>7.3790487904879049E-2</v>
      </c>
      <c r="D384" s="1">
        <v>0.10003042511225817</v>
      </c>
      <c r="E384" s="1">
        <v>5.9595378493695769E-2</v>
      </c>
      <c r="F384" s="1">
        <v>8.3432952481666239E-2</v>
      </c>
      <c r="G384" s="1">
        <v>7.7284883951859548E-2</v>
      </c>
      <c r="H384"/>
      <c r="I384"/>
      <c r="J384"/>
      <c r="K384"/>
      <c r="L384"/>
      <c r="M384"/>
      <c r="N384"/>
    </row>
    <row r="385" spans="1:14" x14ac:dyDescent="0.25">
      <c r="A385" s="4" t="s">
        <v>262</v>
      </c>
      <c r="B385" s="1">
        <v>0.11510035504673574</v>
      </c>
      <c r="C385" s="1">
        <v>0.10637043870438705</v>
      </c>
      <c r="D385" s="1">
        <v>0.13543371522094927</v>
      </c>
      <c r="E385" s="1">
        <v>0.16803777745817153</v>
      </c>
      <c r="F385" s="1">
        <v>0.24600565530242074</v>
      </c>
      <c r="G385" s="1">
        <v>0.1548113969468681</v>
      </c>
      <c r="H385"/>
      <c r="I385"/>
      <c r="J385"/>
      <c r="K385"/>
      <c r="L385"/>
      <c r="M385"/>
      <c r="N385"/>
    </row>
    <row r="386" spans="1:14" x14ac:dyDescent="0.25">
      <c r="A386" s="4" t="s">
        <v>263</v>
      </c>
      <c r="B386" s="1">
        <v>0.2509673212086081</v>
      </c>
      <c r="C386" s="1">
        <v>0.30394628946289465</v>
      </c>
      <c r="D386" s="1">
        <v>0.24105082042888917</v>
      </c>
      <c r="E386" s="1">
        <v>0.19290474135864616</v>
      </c>
      <c r="F386" s="1">
        <v>0.11457734660566909</v>
      </c>
      <c r="G386" s="1">
        <v>0.2207408191996893</v>
      </c>
      <c r="H386"/>
      <c r="I386"/>
      <c r="J386"/>
      <c r="K386"/>
      <c r="L386"/>
      <c r="M386"/>
      <c r="N386"/>
    </row>
    <row r="387" spans="1:14" x14ac:dyDescent="0.25">
      <c r="A387" s="4" t="s">
        <v>264</v>
      </c>
      <c r="B387" s="1">
        <v>0.13196145206869067</v>
      </c>
      <c r="C387" s="1">
        <v>8.1524190241902425E-2</v>
      </c>
      <c r="D387" s="1">
        <v>0.11113034537748122</v>
      </c>
      <c r="E387" s="1">
        <v>0.15492113715902009</v>
      </c>
      <c r="F387" s="1">
        <v>0.10011149681601876</v>
      </c>
      <c r="G387" s="1">
        <v>0.11589146773645444</v>
      </c>
      <c r="H387"/>
      <c r="I387"/>
      <c r="J387"/>
      <c r="K387"/>
      <c r="L387"/>
      <c r="M387"/>
      <c r="N387"/>
    </row>
    <row r="388" spans="1:14" x14ac:dyDescent="0.25">
      <c r="A388" s="4" t="s">
        <v>265</v>
      </c>
      <c r="B388" s="1">
        <v>8.8319686979204406E-2</v>
      </c>
      <c r="C388" s="1">
        <v>0.1361469864698647</v>
      </c>
      <c r="D388" s="1">
        <v>9.7255445045952404E-2</v>
      </c>
      <c r="E388" s="1">
        <v>0.10626108634162712</v>
      </c>
      <c r="F388" s="1">
        <v>0.12948573530425986</v>
      </c>
      <c r="G388" s="1">
        <v>0.11252741772475915</v>
      </c>
      <c r="H388"/>
      <c r="I388"/>
      <c r="J388"/>
      <c r="K388"/>
      <c r="L388"/>
      <c r="M388"/>
      <c r="N388"/>
    </row>
    <row r="389" spans="1:14" x14ac:dyDescent="0.25">
      <c r="A389" s="4" t="s">
        <v>641</v>
      </c>
      <c r="B389" s="1">
        <v>8.8355916237953774E-2</v>
      </c>
      <c r="C389" s="1">
        <v>8.773575235752358E-2</v>
      </c>
      <c r="D389" s="1">
        <v>9.4926350245499183E-2</v>
      </c>
      <c r="E389" s="1">
        <v>9.702766192051393E-2</v>
      </c>
      <c r="F389" s="1">
        <v>9.6352789719303888E-2</v>
      </c>
      <c r="G389" s="1">
        <v>9.3135307850847573E-2</v>
      </c>
      <c r="H389"/>
      <c r="I389"/>
      <c r="J389"/>
      <c r="K389"/>
      <c r="L389"/>
      <c r="M389"/>
      <c r="N389"/>
    </row>
    <row r="390" spans="1:14" x14ac:dyDescent="0.25">
      <c r="A390" s="4" t="s">
        <v>640</v>
      </c>
      <c r="B390" s="1">
        <v>0.25245996666908194</v>
      </c>
      <c r="C390" s="1">
        <v>0.20833333333333334</v>
      </c>
      <c r="D390" s="1">
        <v>0.21692055898275212</v>
      </c>
      <c r="E390" s="1">
        <v>0.21051344743276285</v>
      </c>
      <c r="F390" s="1">
        <v>0.21249339065265868</v>
      </c>
      <c r="G390" s="1">
        <v>0.21815902942357682</v>
      </c>
      <c r="H390"/>
      <c r="I390"/>
      <c r="J390"/>
      <c r="K390"/>
      <c r="L390"/>
      <c r="M390"/>
      <c r="N390"/>
    </row>
    <row r="391" spans="1:14" x14ac:dyDescent="0.25">
      <c r="A391" s="4" t="s">
        <v>32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</row>
    <row r="392" spans="1:14" x14ac:dyDescent="0.25">
      <c r="A392"/>
      <c r="B392"/>
      <c r="C392"/>
      <c r="D392"/>
      <c r="E392"/>
    </row>
    <row r="393" spans="1:14" x14ac:dyDescent="0.25">
      <c r="A393" s="8" t="s">
        <v>27</v>
      </c>
      <c r="B393" s="5" t="s">
        <v>971</v>
      </c>
      <c r="C393"/>
      <c r="D393"/>
      <c r="E393"/>
    </row>
    <row r="394" spans="1:14" x14ac:dyDescent="0.25">
      <c r="A394"/>
      <c r="B394"/>
      <c r="C394"/>
      <c r="D394"/>
      <c r="E394"/>
    </row>
    <row r="395" spans="1:14" x14ac:dyDescent="0.25">
      <c r="A395" s="8" t="s">
        <v>30</v>
      </c>
      <c r="B395" s="8" t="s">
        <v>31</v>
      </c>
    </row>
    <row r="396" spans="1:14" x14ac:dyDescent="0.25">
      <c r="A396" s="8" t="s">
        <v>33</v>
      </c>
      <c r="B396" s="5" t="s">
        <v>260</v>
      </c>
      <c r="C396" s="5" t="s">
        <v>261</v>
      </c>
      <c r="D396" s="5" t="s">
        <v>262</v>
      </c>
      <c r="E396" s="5" t="s">
        <v>263</v>
      </c>
      <c r="F396" s="5" t="s">
        <v>264</v>
      </c>
      <c r="G396" s="5" t="s">
        <v>265</v>
      </c>
      <c r="H396" s="5" t="s">
        <v>641</v>
      </c>
      <c r="I396" s="5" t="s">
        <v>640</v>
      </c>
      <c r="J396" s="5" t="s">
        <v>32</v>
      </c>
    </row>
    <row r="397" spans="1:14" x14ac:dyDescent="0.25">
      <c r="A397" s="4" t="s">
        <v>29</v>
      </c>
      <c r="B397" s="1">
        <v>0.13924050632911392</v>
      </c>
      <c r="C397" s="1">
        <v>0.63080168776371304</v>
      </c>
      <c r="D397" s="1">
        <v>0.17158931082981715</v>
      </c>
      <c r="E397" s="1">
        <v>2.8129395218002812E-2</v>
      </c>
      <c r="F397" s="1">
        <v>1.6877637130801686E-2</v>
      </c>
      <c r="G397" s="1">
        <v>1.3361462728551337E-2</v>
      </c>
      <c r="H397" s="1">
        <v>0</v>
      </c>
      <c r="I397" s="1">
        <v>0</v>
      </c>
      <c r="J397" s="1">
        <v>1</v>
      </c>
    </row>
    <row r="398" spans="1:14" x14ac:dyDescent="0.25">
      <c r="A398" s="4" t="s">
        <v>16</v>
      </c>
      <c r="B398" s="1">
        <v>0</v>
      </c>
      <c r="C398" s="1">
        <v>0</v>
      </c>
      <c r="D398" s="1">
        <v>0</v>
      </c>
      <c r="E398" s="1">
        <v>0</v>
      </c>
      <c r="F398" s="1">
        <v>8.488664987405542E-2</v>
      </c>
      <c r="G398" s="1">
        <v>0.44735516372795969</v>
      </c>
      <c r="H398" s="1">
        <v>3.7783375314861464E-2</v>
      </c>
      <c r="I398" s="1">
        <v>0.42997481108312341</v>
      </c>
      <c r="J398" s="1">
        <v>1</v>
      </c>
    </row>
    <row r="399" spans="1:14" x14ac:dyDescent="0.25">
      <c r="A399" s="4" t="s">
        <v>15</v>
      </c>
      <c r="B399" s="1">
        <v>0</v>
      </c>
      <c r="C399" s="1">
        <v>5.7044673539518899E-2</v>
      </c>
      <c r="D399" s="1">
        <v>0.36052691867124859</v>
      </c>
      <c r="E399" s="1">
        <v>6.3024054982817865E-2</v>
      </c>
      <c r="F399" s="1">
        <v>1.9289805269186711E-2</v>
      </c>
      <c r="G399" s="1">
        <v>0.12840778923253149</v>
      </c>
      <c r="H399" s="1">
        <v>0.16632302405498281</v>
      </c>
      <c r="I399" s="1">
        <v>0.20538373424971362</v>
      </c>
      <c r="J399" s="1">
        <v>1</v>
      </c>
    </row>
    <row r="400" spans="1:14" x14ac:dyDescent="0.25">
      <c r="A400" s="4" t="s">
        <v>286</v>
      </c>
      <c r="B400" s="1">
        <v>0</v>
      </c>
      <c r="C400" s="1">
        <v>0</v>
      </c>
      <c r="D400" s="1">
        <v>0</v>
      </c>
      <c r="E400" s="1">
        <v>0</v>
      </c>
      <c r="F400" s="1">
        <v>0.4</v>
      </c>
      <c r="G400" s="1">
        <v>0</v>
      </c>
      <c r="H400" s="1">
        <v>0</v>
      </c>
      <c r="I400" s="1">
        <v>0.6</v>
      </c>
      <c r="J400" s="1">
        <v>1</v>
      </c>
    </row>
    <row r="401" spans="1:24" x14ac:dyDescent="0.25">
      <c r="A401" s="4" t="s">
        <v>14</v>
      </c>
      <c r="B401" s="1">
        <v>0</v>
      </c>
      <c r="C401" s="1">
        <v>5.707736820350956E-2</v>
      </c>
      <c r="D401" s="1">
        <v>0.3756810581294856</v>
      </c>
      <c r="E401" s="1">
        <v>0.16833878179836922</v>
      </c>
      <c r="F401" s="1">
        <v>8.4338481193401718E-2</v>
      </c>
      <c r="G401" s="1">
        <v>0.13912373651974599</v>
      </c>
      <c r="H401" s="1">
        <v>6.617066847029647E-2</v>
      </c>
      <c r="I401" s="1">
        <v>0.10926990568519145</v>
      </c>
      <c r="J401" s="1">
        <v>1</v>
      </c>
    </row>
    <row r="402" spans="1:24" x14ac:dyDescent="0.25">
      <c r="A402" s="4" t="s">
        <v>637</v>
      </c>
      <c r="B402" s="1">
        <v>0</v>
      </c>
      <c r="C402" s="1">
        <v>0</v>
      </c>
      <c r="D402" s="1">
        <v>0</v>
      </c>
      <c r="E402" s="1">
        <v>0</v>
      </c>
      <c r="F402" s="1">
        <v>0.1351063829787234</v>
      </c>
      <c r="G402" s="1">
        <v>0.35744680851063831</v>
      </c>
      <c r="H402" s="1">
        <v>0.37127659574468086</v>
      </c>
      <c r="I402" s="1">
        <v>0.13617021276595745</v>
      </c>
      <c r="J402" s="1">
        <v>1</v>
      </c>
    </row>
    <row r="403" spans="1:24" x14ac:dyDescent="0.25">
      <c r="A403" s="4" t="s">
        <v>13</v>
      </c>
      <c r="B403" s="1">
        <v>0</v>
      </c>
      <c r="C403" s="1">
        <v>4.4150110375275938E-4</v>
      </c>
      <c r="D403" s="1">
        <v>1.5526122148638705E-2</v>
      </c>
      <c r="E403" s="1">
        <v>2.0897718910963946E-2</v>
      </c>
      <c r="F403" s="1">
        <v>0.10883002207505518</v>
      </c>
      <c r="G403" s="1">
        <v>0.37976453274466521</v>
      </c>
      <c r="H403" s="1">
        <v>0.21891096394407653</v>
      </c>
      <c r="I403" s="1">
        <v>0.25562913907284768</v>
      </c>
      <c r="J403" s="1">
        <v>1</v>
      </c>
    </row>
    <row r="404" spans="1:24" x14ac:dyDescent="0.25">
      <c r="A404" s="4" t="s">
        <v>10</v>
      </c>
      <c r="B404" s="1">
        <v>0</v>
      </c>
      <c r="C404" s="1">
        <v>7.5731497418244406E-2</v>
      </c>
      <c r="D404" s="1">
        <v>4.8307515777395296E-2</v>
      </c>
      <c r="E404" s="1">
        <v>0.2185312679288583</v>
      </c>
      <c r="F404" s="1">
        <v>0.2</v>
      </c>
      <c r="G404" s="1">
        <v>3.2472748135398737E-2</v>
      </c>
      <c r="H404" s="1">
        <v>0.12013769363166954</v>
      </c>
      <c r="I404" s="1">
        <v>0.30481927710843376</v>
      </c>
      <c r="J404" s="1">
        <v>1</v>
      </c>
    </row>
    <row r="405" spans="1:24" x14ac:dyDescent="0.25">
      <c r="A405" s="4" t="s">
        <v>9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1</v>
      </c>
    </row>
    <row r="406" spans="1:24" x14ac:dyDescent="0.25">
      <c r="A406" s="4" t="s">
        <v>0</v>
      </c>
      <c r="B406" s="1">
        <v>8.5880882965431074E-2</v>
      </c>
      <c r="C406" s="1">
        <v>0.13236151603498542</v>
      </c>
      <c r="D406" s="1">
        <v>0.19983340274885464</v>
      </c>
      <c r="E406" s="1">
        <v>0.16376509787588506</v>
      </c>
      <c r="F406" s="1">
        <v>0.27101207830070806</v>
      </c>
      <c r="G406" s="1">
        <v>6.6055810079133692E-2</v>
      </c>
      <c r="H406" s="1">
        <v>1.7284464806330696E-2</v>
      </c>
      <c r="I406" s="1">
        <v>6.3806747188671381E-2</v>
      </c>
      <c r="J406" s="1">
        <v>1</v>
      </c>
    </row>
    <row r="407" spans="1:24" x14ac:dyDescent="0.25">
      <c r="A407"/>
      <c r="B407"/>
      <c r="C407"/>
      <c r="D407"/>
      <c r="E407"/>
      <c r="F407"/>
      <c r="G407"/>
      <c r="H407"/>
    </row>
    <row r="408" spans="1:24" x14ac:dyDescent="0.25">
      <c r="A408"/>
      <c r="B408"/>
      <c r="C408"/>
      <c r="D408"/>
      <c r="E408"/>
      <c r="F408"/>
      <c r="G408"/>
      <c r="H408"/>
    </row>
    <row r="410" spans="1:24" s="33" customFormat="1" ht="18.75" x14ac:dyDescent="0.3">
      <c r="A410" s="41" t="s">
        <v>289</v>
      </c>
      <c r="I410" s="34"/>
      <c r="J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2" spans="1:24" x14ac:dyDescent="0.25">
      <c r="A412" s="25" t="s">
        <v>290</v>
      </c>
    </row>
    <row r="413" spans="1:24" x14ac:dyDescent="0.25">
      <c r="A413" s="5" t="s">
        <v>0</v>
      </c>
      <c r="B413" s="5" t="s">
        <v>806</v>
      </c>
    </row>
    <row r="414" spans="1:24" x14ac:dyDescent="0.25">
      <c r="A414" s="5" t="s">
        <v>10</v>
      </c>
      <c r="B414" s="5" t="s">
        <v>330</v>
      </c>
    </row>
    <row r="415" spans="1:24" x14ac:dyDescent="0.25">
      <c r="A415" s="5" t="s">
        <v>13</v>
      </c>
      <c r="B415" s="5" t="s">
        <v>291</v>
      </c>
    </row>
    <row r="416" spans="1:24" x14ac:dyDescent="0.25">
      <c r="A416" s="5" t="s">
        <v>14</v>
      </c>
      <c r="B416" s="5" t="s">
        <v>331</v>
      </c>
    </row>
    <row r="417" spans="1:14" x14ac:dyDescent="0.25">
      <c r="A417" s="5" t="s">
        <v>15</v>
      </c>
      <c r="B417" s="5" t="s">
        <v>292</v>
      </c>
    </row>
    <row r="418" spans="1:14" x14ac:dyDescent="0.25">
      <c r="A418" s="5" t="s">
        <v>16</v>
      </c>
      <c r="B418" s="5" t="s">
        <v>293</v>
      </c>
    </row>
    <row r="420" spans="1:14" x14ac:dyDescent="0.25">
      <c r="A420" s="25" t="s">
        <v>250</v>
      </c>
    </row>
    <row r="421" spans="1:14" x14ac:dyDescent="0.25">
      <c r="A421" s="8" t="s">
        <v>30</v>
      </c>
      <c r="B421" s="8" t="s">
        <v>31</v>
      </c>
      <c r="H421"/>
      <c r="I421"/>
      <c r="J421"/>
      <c r="K421"/>
      <c r="L421"/>
      <c r="M421"/>
      <c r="N421"/>
    </row>
    <row r="422" spans="1:14" x14ac:dyDescent="0.25">
      <c r="A422" s="8" t="s">
        <v>33</v>
      </c>
      <c r="B422" s="5" t="s">
        <v>64</v>
      </c>
      <c r="C422" s="5" t="s">
        <v>285</v>
      </c>
      <c r="D422" s="5" t="s">
        <v>882</v>
      </c>
      <c r="E422" s="5" t="s">
        <v>904</v>
      </c>
      <c r="F422" s="5" t="s">
        <v>971</v>
      </c>
      <c r="G422" s="5" t="s">
        <v>32</v>
      </c>
      <c r="H422"/>
      <c r="I422"/>
      <c r="J422"/>
      <c r="K422"/>
      <c r="L422"/>
      <c r="M422"/>
      <c r="N422"/>
    </row>
    <row r="423" spans="1:14" x14ac:dyDescent="0.25">
      <c r="A423" s="4" t="s">
        <v>227</v>
      </c>
      <c r="B423" s="1">
        <v>0.27911745525686543</v>
      </c>
      <c r="C423" s="1">
        <v>0.30250615006150061</v>
      </c>
      <c r="D423" s="1">
        <v>0.27087267615090854</v>
      </c>
      <c r="E423" s="1">
        <v>0.3121865861258929</v>
      </c>
      <c r="F423" s="1">
        <v>0.26090254948389618</v>
      </c>
      <c r="G423" s="1">
        <v>0.28653232533199169</v>
      </c>
      <c r="H423"/>
      <c r="I423"/>
      <c r="J423"/>
      <c r="K423"/>
      <c r="L423"/>
      <c r="M423"/>
      <c r="N423"/>
    </row>
    <row r="424" spans="1:14" x14ac:dyDescent="0.25">
      <c r="A424" s="4" t="s">
        <v>223</v>
      </c>
      <c r="B424" s="1">
        <v>0.72088254474313451</v>
      </c>
      <c r="C424" s="1">
        <v>0.69749384993849939</v>
      </c>
      <c r="D424" s="1">
        <v>0.7291273238490914</v>
      </c>
      <c r="E424" s="1">
        <v>0.6878134138741071</v>
      </c>
      <c r="F424" s="1">
        <v>0.73909745051610387</v>
      </c>
      <c r="G424" s="1">
        <v>0.71346767466800831</v>
      </c>
      <c r="H424"/>
      <c r="I424"/>
      <c r="J424"/>
      <c r="K424"/>
      <c r="L424"/>
      <c r="M424"/>
      <c r="N424"/>
    </row>
    <row r="425" spans="1:14" x14ac:dyDescent="0.25">
      <c r="A425" s="4" t="s">
        <v>32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/>
      <c r="I425"/>
      <c r="J425"/>
      <c r="K425"/>
      <c r="L425"/>
      <c r="M425"/>
      <c r="N425"/>
    </row>
    <row r="426" spans="1:14" x14ac:dyDescent="0.25">
      <c r="A426"/>
      <c r="B426"/>
      <c r="C426"/>
      <c r="D426"/>
      <c r="E426"/>
      <c r="F426"/>
      <c r="G426"/>
      <c r="H426"/>
    </row>
    <row r="427" spans="1:14" x14ac:dyDescent="0.25">
      <c r="A427"/>
      <c r="B427"/>
      <c r="C427"/>
      <c r="D427"/>
      <c r="E427"/>
      <c r="F427"/>
    </row>
    <row r="428" spans="1:14" x14ac:dyDescent="0.25">
      <c r="A428" s="40" t="s">
        <v>255</v>
      </c>
      <c r="B428"/>
      <c r="C428"/>
      <c r="D428"/>
      <c r="E428"/>
    </row>
    <row r="429" spans="1:14" x14ac:dyDescent="0.25">
      <c r="A429" s="8" t="s">
        <v>27</v>
      </c>
      <c r="B429" s="5" t="s">
        <v>971</v>
      </c>
      <c r="C429"/>
      <c r="D429"/>
      <c r="E429"/>
    </row>
    <row r="430" spans="1:14" x14ac:dyDescent="0.25">
      <c r="A430"/>
      <c r="B430"/>
      <c r="C430"/>
      <c r="D430"/>
      <c r="E430"/>
    </row>
    <row r="431" spans="1:14" x14ac:dyDescent="0.25">
      <c r="A431" s="8" t="s">
        <v>30</v>
      </c>
      <c r="B431" s="8" t="s">
        <v>31</v>
      </c>
      <c r="E431"/>
      <c r="F431"/>
      <c r="G431"/>
      <c r="H431"/>
      <c r="I431"/>
    </row>
    <row r="432" spans="1:14" x14ac:dyDescent="0.25">
      <c r="A432" s="8" t="s">
        <v>33</v>
      </c>
      <c r="B432" s="5" t="s">
        <v>227</v>
      </c>
      <c r="C432" s="5" t="s">
        <v>223</v>
      </c>
      <c r="D432" s="5" t="s">
        <v>32</v>
      </c>
      <c r="E432"/>
      <c r="F432"/>
      <c r="G432" s="5" t="s">
        <v>17</v>
      </c>
      <c r="H432"/>
      <c r="I432"/>
    </row>
    <row r="433" spans="1:9" x14ac:dyDescent="0.25">
      <c r="A433" s="4" t="s">
        <v>0</v>
      </c>
      <c r="B433" s="1">
        <v>0.10712203248646397</v>
      </c>
      <c r="C433" s="1">
        <v>0.89287796751353599</v>
      </c>
      <c r="D433" s="1">
        <v>1</v>
      </c>
      <c r="E433"/>
      <c r="F433"/>
      <c r="G433"/>
      <c r="H433"/>
      <c r="I433"/>
    </row>
    <row r="434" spans="1:9" x14ac:dyDescent="0.25">
      <c r="A434" s="4" t="s">
        <v>9</v>
      </c>
      <c r="B434" s="1">
        <v>0</v>
      </c>
      <c r="C434" s="1">
        <v>1</v>
      </c>
      <c r="D434" s="1">
        <v>1</v>
      </c>
      <c r="E434"/>
      <c r="F434"/>
      <c r="G434"/>
      <c r="H434"/>
      <c r="I434"/>
    </row>
    <row r="435" spans="1:9" x14ac:dyDescent="0.25">
      <c r="A435" s="4" t="s">
        <v>10</v>
      </c>
      <c r="B435" s="1">
        <v>6.6494549627079749E-2</v>
      </c>
      <c r="C435" s="1">
        <v>0.93350545037292021</v>
      </c>
      <c r="D435" s="1">
        <v>1</v>
      </c>
      <c r="E435"/>
      <c r="F435"/>
      <c r="G435"/>
      <c r="H435"/>
      <c r="I435"/>
    </row>
    <row r="436" spans="1:9" x14ac:dyDescent="0.25">
      <c r="A436" s="4" t="s">
        <v>13</v>
      </c>
      <c r="B436" s="1">
        <v>0.68719646799116996</v>
      </c>
      <c r="C436" s="1">
        <v>0.31280353200883004</v>
      </c>
      <c r="D436" s="1">
        <v>1</v>
      </c>
      <c r="E436"/>
      <c r="F436"/>
      <c r="G436"/>
      <c r="H436"/>
      <c r="I436"/>
    </row>
    <row r="437" spans="1:9" x14ac:dyDescent="0.25">
      <c r="A437" s="4" t="s">
        <v>14</v>
      </c>
      <c r="B437" s="1">
        <v>0.25912148198248974</v>
      </c>
      <c r="C437" s="1">
        <v>0.74087851801751026</v>
      </c>
      <c r="D437" s="1">
        <v>1</v>
      </c>
      <c r="E437"/>
      <c r="F437"/>
      <c r="G437"/>
      <c r="H437"/>
      <c r="I437"/>
    </row>
    <row r="438" spans="1:9" x14ac:dyDescent="0.25">
      <c r="A438" s="4" t="s">
        <v>15</v>
      </c>
      <c r="B438" s="1">
        <v>0.3661168384879725</v>
      </c>
      <c r="C438" s="1">
        <v>0.6338831615120275</v>
      </c>
      <c r="D438" s="1">
        <v>1</v>
      </c>
      <c r="E438"/>
      <c r="F438"/>
      <c r="G438"/>
      <c r="H438"/>
      <c r="I438"/>
    </row>
    <row r="439" spans="1:9" x14ac:dyDescent="0.25">
      <c r="A439" s="4" t="s">
        <v>16</v>
      </c>
      <c r="B439" s="1">
        <v>7.556675062972292E-4</v>
      </c>
      <c r="C439" s="1">
        <v>0.99924433249370281</v>
      </c>
      <c r="D439" s="1">
        <v>1</v>
      </c>
      <c r="E439"/>
      <c r="F439"/>
      <c r="G439"/>
      <c r="H439"/>
      <c r="I439"/>
    </row>
    <row r="440" spans="1:9" x14ac:dyDescent="0.25">
      <c r="A440" s="4" t="s">
        <v>29</v>
      </c>
      <c r="B440" s="1">
        <v>0.35864978902953587</v>
      </c>
      <c r="C440" s="1">
        <v>0.64135021097046419</v>
      </c>
      <c r="D440" s="1">
        <v>1</v>
      </c>
      <c r="E440"/>
      <c r="F440"/>
      <c r="G440"/>
      <c r="H440"/>
      <c r="I440"/>
    </row>
    <row r="441" spans="1:9" x14ac:dyDescent="0.25">
      <c r="A441" s="4" t="s">
        <v>286</v>
      </c>
      <c r="B441" s="1">
        <v>0</v>
      </c>
      <c r="C441" s="1">
        <v>1</v>
      </c>
      <c r="D441" s="1">
        <v>1</v>
      </c>
      <c r="E441"/>
    </row>
    <row r="442" spans="1:9" x14ac:dyDescent="0.25">
      <c r="A442" s="4" t="s">
        <v>637</v>
      </c>
      <c r="B442" s="1">
        <v>0</v>
      </c>
      <c r="C442" s="1">
        <v>1</v>
      </c>
      <c r="D442" s="1">
        <v>1</v>
      </c>
    </row>
    <row r="443" spans="1:9" x14ac:dyDescent="0.25">
      <c r="A443"/>
      <c r="B443"/>
    </row>
    <row r="444" spans="1:9" x14ac:dyDescent="0.25">
      <c r="A444"/>
      <c r="B444"/>
    </row>
    <row r="445" spans="1:9" x14ac:dyDescent="0.25">
      <c r="A445"/>
      <c r="B445"/>
    </row>
    <row r="446" spans="1:9" x14ac:dyDescent="0.25">
      <c r="A446"/>
      <c r="B446"/>
    </row>
    <row r="447" spans="1:9" x14ac:dyDescent="0.25">
      <c r="A447"/>
      <c r="B447"/>
    </row>
    <row r="448" spans="1:9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</sheetData>
  <pageMargins left="0.7" right="0.7" top="0.75" bottom="0.75" header="0.3" footer="0.3"/>
  <pageSetup paperSize="9" orientation="portrait" r:id="rId22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F13" sqref="F13"/>
    </sheetView>
  </sheetViews>
  <sheetFormatPr defaultRowHeight="15" x14ac:dyDescent="0.25"/>
  <cols>
    <col min="1" max="1" width="36.7109375" customWidth="1"/>
    <col min="2" max="6" width="21.28515625" customWidth="1"/>
    <col min="7" max="7" width="11.85546875" customWidth="1"/>
    <col min="8" max="13" width="8.140625" customWidth="1"/>
    <col min="14" max="14" width="11.85546875" customWidth="1"/>
    <col min="15" max="19" width="5.5703125" customWidth="1"/>
    <col min="20" max="20" width="7.5703125" customWidth="1"/>
  </cols>
  <sheetData>
    <row r="1" spans="1:7" s="36" customFormat="1" ht="18.600000000000001" x14ac:dyDescent="0.45">
      <c r="A1" s="33" t="s">
        <v>17</v>
      </c>
    </row>
    <row r="2" spans="1:7" s="9" customFormat="1" ht="18.600000000000001" x14ac:dyDescent="0.45">
      <c r="A2" s="43" t="s">
        <v>280</v>
      </c>
    </row>
    <row r="3" spans="1:7" ht="18.600000000000001" x14ac:dyDescent="0.45">
      <c r="A3" s="7" t="s">
        <v>247</v>
      </c>
    </row>
    <row r="4" spans="1:7" ht="14.45" x14ac:dyDescent="0.35">
      <c r="A4" s="4"/>
    </row>
    <row r="5" spans="1:7" s="36" customFormat="1" ht="14.45" x14ac:dyDescent="0.35">
      <c r="A5" s="65" t="s">
        <v>281</v>
      </c>
    </row>
    <row r="6" spans="1:7" ht="14.45" x14ac:dyDescent="0.35">
      <c r="A6" s="40"/>
    </row>
    <row r="7" spans="1:7" x14ac:dyDescent="0.25">
      <c r="A7" s="62"/>
      <c r="B7" s="62" t="s">
        <v>64</v>
      </c>
      <c r="C7" s="62" t="s">
        <v>285</v>
      </c>
      <c r="D7" s="62" t="s">
        <v>882</v>
      </c>
      <c r="E7" s="62" t="s">
        <v>904</v>
      </c>
      <c r="F7" s="62" t="s">
        <v>971</v>
      </c>
    </row>
    <row r="8" spans="1:7" x14ac:dyDescent="0.25">
      <c r="A8" s="24" t="s">
        <v>225</v>
      </c>
      <c r="B8" s="45">
        <v>16583</v>
      </c>
      <c r="C8" s="45">
        <v>29381</v>
      </c>
      <c r="D8" s="45">
        <v>27388</v>
      </c>
      <c r="E8" s="45">
        <v>29173</v>
      </c>
      <c r="F8" s="45">
        <v>31030</v>
      </c>
    </row>
    <row r="9" spans="1:7" x14ac:dyDescent="0.25">
      <c r="A9" s="24" t="s">
        <v>282</v>
      </c>
      <c r="B9" s="90">
        <v>0.12015795956814723</v>
      </c>
      <c r="C9" s="90">
        <v>0.15057913079130791</v>
      </c>
      <c r="D9" s="90">
        <v>0.14366947836669605</v>
      </c>
      <c r="E9" s="105">
        <v>0.13985809482717293</v>
      </c>
      <c r="F9" s="105">
        <v>0.1783374330444378</v>
      </c>
    </row>
    <row r="10" spans="1:7" ht="14.45" x14ac:dyDescent="0.35">
      <c r="A10" s="4"/>
    </row>
    <row r="11" spans="1:7" x14ac:dyDescent="0.25">
      <c r="A11" s="8" t="s">
        <v>30</v>
      </c>
      <c r="B11" s="8" t="s">
        <v>31</v>
      </c>
      <c r="C11" s="5"/>
      <c r="D11" s="5"/>
      <c r="E11" s="5"/>
      <c r="F11" s="5"/>
      <c r="G11" s="5"/>
    </row>
    <row r="12" spans="1:7" x14ac:dyDescent="0.25">
      <c r="A12" s="8" t="s">
        <v>33</v>
      </c>
      <c r="B12" s="5" t="s">
        <v>64</v>
      </c>
      <c r="C12" s="5" t="s">
        <v>285</v>
      </c>
      <c r="D12" s="5" t="s">
        <v>882</v>
      </c>
      <c r="E12" s="5" t="s">
        <v>904</v>
      </c>
      <c r="F12" s="5" t="s">
        <v>971</v>
      </c>
      <c r="G12" s="5" t="s">
        <v>32</v>
      </c>
    </row>
    <row r="13" spans="1:7" x14ac:dyDescent="0.25">
      <c r="A13" s="40" t="s">
        <v>225</v>
      </c>
      <c r="B13" s="83">
        <v>0.12009999275414825</v>
      </c>
      <c r="C13" s="83">
        <v>0.15050738007380074</v>
      </c>
      <c r="D13" s="83">
        <v>0.14361702127659576</v>
      </c>
      <c r="E13" s="83">
        <v>0.13985809482717293</v>
      </c>
      <c r="F13" s="83">
        <v>0.1783374330444378</v>
      </c>
      <c r="G13" s="83">
        <v>0.14731979328028527</v>
      </c>
    </row>
    <row r="14" spans="1:7" ht="14.45" x14ac:dyDescent="0.35">
      <c r="A14" s="4" t="s">
        <v>230</v>
      </c>
      <c r="B14" s="1">
        <v>5.9126150278965292E-3</v>
      </c>
      <c r="C14" s="1">
        <v>3.5055350553505533E-3</v>
      </c>
      <c r="D14" s="1">
        <v>4.0916530278232409E-3</v>
      </c>
      <c r="E14" s="1">
        <v>3.3558655736133083E-3</v>
      </c>
      <c r="F14" s="1">
        <v>4.2357295570013102E-3</v>
      </c>
      <c r="G14" s="1">
        <v>4.1010737597479115E-3</v>
      </c>
    </row>
    <row r="15" spans="1:7" ht="14.45" x14ac:dyDescent="0.35">
      <c r="A15" s="4" t="s">
        <v>222</v>
      </c>
      <c r="B15" s="1">
        <v>0.12288239982609955</v>
      </c>
      <c r="C15" s="1">
        <v>0.13575748257482576</v>
      </c>
      <c r="D15" s="1">
        <v>5.8316547064501241E-2</v>
      </c>
      <c r="E15" s="1">
        <v>6.1000047940936768E-2</v>
      </c>
      <c r="F15" s="1">
        <v>5.8242718223407437E-2</v>
      </c>
      <c r="G15" s="1">
        <v>8.5423038391434641E-2</v>
      </c>
    </row>
    <row r="16" spans="1:7" ht="14.45" x14ac:dyDescent="0.35">
      <c r="A16" s="4" t="s">
        <v>224</v>
      </c>
      <c r="B16" s="1">
        <v>0.37277008912397652</v>
      </c>
      <c r="C16" s="1">
        <v>0.37373411234112341</v>
      </c>
      <c r="D16" s="1">
        <v>0.4221169583280876</v>
      </c>
      <c r="E16" s="1">
        <v>0.43968071336113906</v>
      </c>
      <c r="F16" s="1">
        <v>0.395842433159383</v>
      </c>
      <c r="G16" s="1">
        <v>0.40318509005371006</v>
      </c>
    </row>
    <row r="17" spans="1:9" ht="14.45" x14ac:dyDescent="0.35">
      <c r="A17" s="4" t="s">
        <v>228</v>
      </c>
      <c r="B17" s="1">
        <v>0.30891239765234402</v>
      </c>
      <c r="C17" s="1">
        <v>0.28804838048380482</v>
      </c>
      <c r="D17" s="1">
        <v>0.33130324394645178</v>
      </c>
      <c r="E17" s="1">
        <v>0.32958435207823961</v>
      </c>
      <c r="F17" s="1">
        <v>0.32955930021379803</v>
      </c>
      <c r="G17" s="1">
        <v>0.31785142130837163</v>
      </c>
    </row>
    <row r="18" spans="1:9" ht="14.45" x14ac:dyDescent="0.35">
      <c r="A18" s="4" t="s">
        <v>229</v>
      </c>
      <c r="B18" s="1">
        <v>6.9422505615535104E-2</v>
      </c>
      <c r="C18" s="1">
        <v>4.8447109471094714E-2</v>
      </c>
      <c r="D18" s="1">
        <v>4.0554576356540348E-2</v>
      </c>
      <c r="E18" s="1">
        <v>2.6520926218898316E-2</v>
      </c>
      <c r="F18" s="1">
        <v>3.3782385801972459E-2</v>
      </c>
      <c r="G18" s="1">
        <v>4.2119583206450505E-2</v>
      </c>
    </row>
    <row r="19" spans="1:9" x14ac:dyDescent="0.25">
      <c r="A19" s="4" t="s">
        <v>32</v>
      </c>
      <c r="B19" s="104">
        <v>1</v>
      </c>
      <c r="C19" s="104">
        <v>1</v>
      </c>
      <c r="D19" s="104">
        <v>1</v>
      </c>
      <c r="E19" s="104">
        <v>1</v>
      </c>
      <c r="F19" s="104">
        <v>1</v>
      </c>
      <c r="G19" s="104">
        <v>1</v>
      </c>
    </row>
    <row r="21" spans="1:9" s="59" customFormat="1" x14ac:dyDescent="0.25">
      <c r="A21"/>
      <c r="B21"/>
      <c r="C21"/>
      <c r="D21"/>
      <c r="E21"/>
      <c r="F21"/>
      <c r="G21"/>
      <c r="H21"/>
      <c r="I21"/>
    </row>
    <row r="22" spans="1:9" s="12" customFormat="1" x14ac:dyDescent="0.25">
      <c r="A22" s="66"/>
      <c r="B22" s="67"/>
      <c r="C22" s="67"/>
      <c r="D22" s="67"/>
      <c r="E22" s="67"/>
    </row>
    <row r="23" spans="1:9" x14ac:dyDescent="0.25">
      <c r="A23" s="8" t="s">
        <v>233</v>
      </c>
      <c r="B23" s="5" t="s">
        <v>225</v>
      </c>
    </row>
    <row r="25" spans="1:9" x14ac:dyDescent="0.25">
      <c r="A25" s="8" t="s">
        <v>30</v>
      </c>
      <c r="B25" s="8" t="s">
        <v>31</v>
      </c>
      <c r="C25" s="5"/>
      <c r="D25" s="5"/>
      <c r="E25" s="5"/>
      <c r="F25" s="5"/>
      <c r="G25" s="5"/>
    </row>
    <row r="26" spans="1:9" x14ac:dyDescent="0.25">
      <c r="A26" s="8" t="s">
        <v>33</v>
      </c>
      <c r="B26" s="5" t="s">
        <v>64</v>
      </c>
      <c r="C26" s="5" t="s">
        <v>285</v>
      </c>
      <c r="D26" s="5" t="s">
        <v>882</v>
      </c>
      <c r="E26" s="5" t="s">
        <v>904</v>
      </c>
      <c r="F26" s="5" t="s">
        <v>971</v>
      </c>
      <c r="G26" s="5" t="s">
        <v>32</v>
      </c>
    </row>
    <row r="27" spans="1:9" x14ac:dyDescent="0.25">
      <c r="A27" s="4">
        <v>15</v>
      </c>
      <c r="B27" s="1">
        <v>0.79239819004524892</v>
      </c>
      <c r="C27" s="1">
        <v>0.80161405659413631</v>
      </c>
      <c r="D27" s="1">
        <v>0.72868726714880561</v>
      </c>
      <c r="E27" s="1">
        <v>0.73574880883008265</v>
      </c>
      <c r="F27" s="1">
        <v>0.7409603609410248</v>
      </c>
      <c r="G27" s="1">
        <v>0.75703062393744902</v>
      </c>
    </row>
    <row r="28" spans="1:9" x14ac:dyDescent="0.25">
      <c r="A28" s="4">
        <v>16</v>
      </c>
      <c r="B28" s="1">
        <v>6.2262443438914024E-2</v>
      </c>
      <c r="C28" s="1">
        <v>9.0033030272074099E-2</v>
      </c>
      <c r="D28" s="1">
        <v>0.12955657827452699</v>
      </c>
      <c r="E28" s="1">
        <v>0.11065025880094607</v>
      </c>
      <c r="F28" s="1">
        <v>8.2017402513696422E-2</v>
      </c>
      <c r="G28" s="1">
        <v>9.7331545875991396E-2</v>
      </c>
    </row>
    <row r="29" spans="1:9" x14ac:dyDescent="0.25">
      <c r="A29" s="4">
        <v>17</v>
      </c>
      <c r="B29" s="1">
        <v>0.14533936651583709</v>
      </c>
      <c r="C29" s="1">
        <v>0.10835291313378963</v>
      </c>
      <c r="D29" s="1">
        <v>0.1417561545766674</v>
      </c>
      <c r="E29" s="1">
        <v>0.15360093236897132</v>
      </c>
      <c r="F29" s="1">
        <v>0.17702223654527877</v>
      </c>
      <c r="G29" s="1">
        <v>0.14563783018655962</v>
      </c>
    </row>
    <row r="30" spans="1:9" x14ac:dyDescent="0.25">
      <c r="A30" s="4" t="s">
        <v>32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</row>
    <row r="33" spans="1:7" s="59" customFormat="1" x14ac:dyDescent="0.25">
      <c r="A33"/>
      <c r="B33"/>
      <c r="C33"/>
      <c r="D33"/>
      <c r="E33"/>
      <c r="F33"/>
    </row>
    <row r="35" spans="1:7" x14ac:dyDescent="0.25">
      <c r="A35" s="8" t="s">
        <v>233</v>
      </c>
      <c r="B35" s="5" t="s">
        <v>225</v>
      </c>
    </row>
    <row r="37" spans="1:7" x14ac:dyDescent="0.25">
      <c r="A37" s="8" t="s">
        <v>30</v>
      </c>
      <c r="B37" s="8" t="s">
        <v>31</v>
      </c>
      <c r="C37" s="5"/>
      <c r="D37" s="5"/>
      <c r="E37" s="5"/>
      <c r="F37" s="5"/>
      <c r="G37" s="5"/>
    </row>
    <row r="38" spans="1:7" x14ac:dyDescent="0.25">
      <c r="A38" s="8" t="s">
        <v>33</v>
      </c>
      <c r="B38" s="5" t="s">
        <v>64</v>
      </c>
      <c r="C38" s="5" t="s">
        <v>285</v>
      </c>
      <c r="D38" s="5" t="s">
        <v>882</v>
      </c>
      <c r="E38" s="5" t="s">
        <v>904</v>
      </c>
      <c r="F38" s="5" t="s">
        <v>971</v>
      </c>
      <c r="G38" s="5" t="s">
        <v>32</v>
      </c>
    </row>
    <row r="39" spans="1:7" x14ac:dyDescent="0.25">
      <c r="A39" s="4" t="s">
        <v>15</v>
      </c>
      <c r="B39" s="1">
        <v>0.29580693815987935</v>
      </c>
      <c r="C39" s="1">
        <v>0.24081451969898185</v>
      </c>
      <c r="D39" s="1">
        <v>0.25001826283877565</v>
      </c>
      <c r="E39" s="1">
        <v>0.23453193020944024</v>
      </c>
      <c r="F39" s="1">
        <v>0.2780534966161779</v>
      </c>
      <c r="G39" s="1">
        <v>0.25680968821850919</v>
      </c>
    </row>
    <row r="40" spans="1:7" x14ac:dyDescent="0.25">
      <c r="A40" s="4" t="s">
        <v>16</v>
      </c>
      <c r="B40" s="1">
        <v>0.26745098039215687</v>
      </c>
      <c r="C40" s="1">
        <v>0.1739026798787755</v>
      </c>
      <c r="D40" s="1">
        <v>0.25166191832858498</v>
      </c>
      <c r="E40" s="1">
        <v>0.21811263839851919</v>
      </c>
      <c r="F40" s="1">
        <v>0.11282629713180793</v>
      </c>
      <c r="G40" s="1">
        <v>0.19692487436621406</v>
      </c>
    </row>
    <row r="41" spans="1:7" x14ac:dyDescent="0.25">
      <c r="A41" s="4" t="s">
        <v>10</v>
      </c>
      <c r="B41" s="1">
        <v>0.13954751131221718</v>
      </c>
      <c r="C41" s="1">
        <v>0.28746552252528346</v>
      </c>
      <c r="D41" s="1">
        <v>0.15833881218496604</v>
      </c>
      <c r="E41" s="1">
        <v>0.13108010831933636</v>
      </c>
      <c r="F41" s="1">
        <v>0.16397035127296164</v>
      </c>
      <c r="G41" s="1">
        <v>0.17975929240655167</v>
      </c>
    </row>
    <row r="42" spans="1:7" x14ac:dyDescent="0.25">
      <c r="A42" s="4" t="s">
        <v>0</v>
      </c>
      <c r="B42" s="1">
        <v>0.10497737556561086</v>
      </c>
      <c r="C42" s="1">
        <v>0.11308611707018082</v>
      </c>
      <c r="D42" s="1">
        <v>9.9349842939586527E-2</v>
      </c>
      <c r="E42" s="1">
        <v>0.11856853940287251</v>
      </c>
      <c r="F42" s="1">
        <v>0.16864324846922332</v>
      </c>
      <c r="G42" s="1">
        <v>0.12337200332526981</v>
      </c>
    </row>
    <row r="43" spans="1:7" x14ac:dyDescent="0.25">
      <c r="A43" s="4" t="s">
        <v>14</v>
      </c>
      <c r="B43" s="1">
        <v>7.3001508295625947E-2</v>
      </c>
      <c r="C43" s="1">
        <v>5.4857493104505058E-2</v>
      </c>
      <c r="D43" s="1">
        <v>8.7880780188472493E-2</v>
      </c>
      <c r="E43" s="1">
        <v>0.16354163096013438</v>
      </c>
      <c r="F43" s="1">
        <v>7.0222365452787622E-2</v>
      </c>
      <c r="G43" s="1">
        <v>9.119777117050995E-2</v>
      </c>
    </row>
    <row r="44" spans="1:7" x14ac:dyDescent="0.25">
      <c r="A44" s="4" t="s">
        <v>9</v>
      </c>
      <c r="B44" s="1">
        <v>5.0678733031674209E-2</v>
      </c>
      <c r="C44" s="1">
        <v>8.5742500085129569E-2</v>
      </c>
      <c r="D44" s="1">
        <v>0.11184162466213748</v>
      </c>
      <c r="E44" s="1">
        <v>0.10451444829122819</v>
      </c>
      <c r="F44" s="1">
        <v>7.8633580406058654E-2</v>
      </c>
      <c r="G44" s="1">
        <v>8.9190626334039833E-2</v>
      </c>
    </row>
    <row r="45" spans="1:7" x14ac:dyDescent="0.25">
      <c r="A45" s="4" t="s">
        <v>13</v>
      </c>
      <c r="B45" s="1">
        <v>5.779788838612368E-2</v>
      </c>
      <c r="C45" s="1">
        <v>4.2326420812476589E-2</v>
      </c>
      <c r="D45" s="1">
        <v>3.7767550588063407E-2</v>
      </c>
      <c r="E45" s="1">
        <v>2.7902512597264593E-2</v>
      </c>
      <c r="F45" s="1">
        <v>0.12455688043828553</v>
      </c>
      <c r="G45" s="1">
        <v>5.9270687447106493E-2</v>
      </c>
    </row>
    <row r="46" spans="1:7" x14ac:dyDescent="0.25">
      <c r="A46" s="4" t="s">
        <v>29</v>
      </c>
      <c r="B46" s="1">
        <v>2.4132730015082957E-3</v>
      </c>
      <c r="C46" s="1">
        <v>1.3620730752204855E-3</v>
      </c>
      <c r="D46" s="1">
        <v>1.4610271020527432E-3</v>
      </c>
      <c r="E46" s="1">
        <v>1.3711308401604223E-3</v>
      </c>
      <c r="F46" s="1">
        <v>3.0615533354817919E-3</v>
      </c>
      <c r="G46" s="1">
        <v>1.9097833332085109E-3</v>
      </c>
    </row>
    <row r="47" spans="1:7" x14ac:dyDescent="0.25">
      <c r="A47" s="4" t="s">
        <v>637</v>
      </c>
      <c r="B47" s="1">
        <v>8.3257918552036205E-3</v>
      </c>
      <c r="C47" s="1">
        <v>4.4267374944665782E-4</v>
      </c>
      <c r="D47" s="1">
        <v>1.6801811673606546E-3</v>
      </c>
      <c r="E47" s="1">
        <v>3.7706098104411614E-4</v>
      </c>
      <c r="F47" s="1">
        <v>3.2226877215597809E-5</v>
      </c>
      <c r="G47" s="1">
        <v>1.5652733985905051E-3</v>
      </c>
    </row>
    <row r="48" spans="1:7" x14ac:dyDescent="0.25">
      <c r="A48" s="4" t="s">
        <v>32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</row>
    <row r="49" spans="1:8" x14ac:dyDescent="0.25">
      <c r="A49" s="4"/>
      <c r="B49" s="1"/>
      <c r="C49" s="1"/>
      <c r="D49" s="1"/>
      <c r="E49" s="1"/>
      <c r="F49" s="1"/>
      <c r="G49" s="1"/>
      <c r="H49" s="1"/>
    </row>
    <row r="50" spans="1:8" s="59" customFormat="1" x14ac:dyDescent="0.25">
      <c r="A50" s="59" t="s">
        <v>246</v>
      </c>
    </row>
    <row r="52" spans="1:8" x14ac:dyDescent="0.25">
      <c r="A52" s="8" t="s">
        <v>233</v>
      </c>
      <c r="B52" s="5" t="s">
        <v>225</v>
      </c>
    </row>
    <row r="54" spans="1:8" x14ac:dyDescent="0.25">
      <c r="A54" s="8" t="s">
        <v>30</v>
      </c>
      <c r="B54" s="8" t="s">
        <v>31</v>
      </c>
      <c r="C54" s="5"/>
      <c r="D54" s="5"/>
      <c r="E54" s="5"/>
      <c r="F54" s="5"/>
      <c r="G54" s="5"/>
    </row>
    <row r="55" spans="1:8" x14ac:dyDescent="0.25">
      <c r="A55" s="8" t="s">
        <v>33</v>
      </c>
      <c r="B55" s="5" t="s">
        <v>64</v>
      </c>
      <c r="C55" s="5" t="s">
        <v>285</v>
      </c>
      <c r="D55" s="5" t="s">
        <v>882</v>
      </c>
      <c r="E55" s="5" t="s">
        <v>904</v>
      </c>
      <c r="F55" s="5" t="s">
        <v>971</v>
      </c>
      <c r="G55" s="5" t="s">
        <v>32</v>
      </c>
    </row>
    <row r="56" spans="1:8" x14ac:dyDescent="0.25">
      <c r="A56" s="4" t="s">
        <v>1</v>
      </c>
      <c r="B56" s="1">
        <v>0.40711915535444948</v>
      </c>
      <c r="C56" s="1">
        <v>0.40763441958661084</v>
      </c>
      <c r="D56" s="1">
        <v>0.18127693768719411</v>
      </c>
      <c r="E56" s="1">
        <v>0.30802454324203887</v>
      </c>
      <c r="F56" s="1">
        <v>0.4206896551724138</v>
      </c>
      <c r="G56" s="1">
        <v>0.34242789631748838</v>
      </c>
    </row>
    <row r="57" spans="1:8" x14ac:dyDescent="0.25">
      <c r="A57" s="4" t="s">
        <v>5</v>
      </c>
      <c r="B57" s="1">
        <v>0.59288084464555058</v>
      </c>
      <c r="C57" s="1">
        <v>0.59236558041338916</v>
      </c>
      <c r="D57" s="1">
        <v>0.81872306231280589</v>
      </c>
      <c r="E57" s="1">
        <v>0.69197545675796113</v>
      </c>
      <c r="F57" s="1">
        <v>0.57931034482758625</v>
      </c>
      <c r="G57" s="1">
        <v>0.65757210368251162</v>
      </c>
    </row>
    <row r="58" spans="1:8" x14ac:dyDescent="0.25">
      <c r="A58" s="4" t="s">
        <v>32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</row>
    <row r="60" spans="1:8" x14ac:dyDescent="0.25">
      <c r="A60" s="4"/>
      <c r="B60" s="1"/>
      <c r="C60" s="1"/>
      <c r="D60" s="1"/>
      <c r="E60" s="1"/>
      <c r="F60" s="1"/>
      <c r="G60" s="1"/>
      <c r="H60" s="1"/>
    </row>
    <row r="61" spans="1:8" s="59" customFormat="1" x14ac:dyDescent="0.25">
      <c r="A61" s="65" t="s">
        <v>294</v>
      </c>
    </row>
    <row r="62" spans="1:8" s="12" customFormat="1" x14ac:dyDescent="0.25">
      <c r="A62" s="66"/>
    </row>
    <row r="63" spans="1:8" x14ac:dyDescent="0.25">
      <c r="A63" s="8" t="s">
        <v>233</v>
      </c>
      <c r="B63" s="5" t="s">
        <v>225</v>
      </c>
    </row>
    <row r="64" spans="1:8" x14ac:dyDescent="0.25">
      <c r="A64" s="8" t="s">
        <v>27</v>
      </c>
      <c r="B64" s="5" t="s">
        <v>805</v>
      </c>
    </row>
    <row r="66" spans="1:4" x14ac:dyDescent="0.25">
      <c r="A66" s="8" t="s">
        <v>30</v>
      </c>
      <c r="B66" s="8" t="s">
        <v>31</v>
      </c>
      <c r="C66" s="5"/>
      <c r="D66" s="5"/>
    </row>
    <row r="67" spans="1:4" x14ac:dyDescent="0.25">
      <c r="A67" s="8" t="s">
        <v>33</v>
      </c>
      <c r="B67" s="5" t="s">
        <v>1</v>
      </c>
      <c r="C67" s="5" t="s">
        <v>5</v>
      </c>
      <c r="D67" s="5" t="s">
        <v>32</v>
      </c>
    </row>
    <row r="68" spans="1:4" x14ac:dyDescent="0.25">
      <c r="A68" s="4" t="s">
        <v>0</v>
      </c>
      <c r="B68" s="1">
        <v>0.56477220432581687</v>
      </c>
      <c r="C68" s="1">
        <v>0.43522779567418318</v>
      </c>
      <c r="D68" s="1">
        <v>1</v>
      </c>
    </row>
    <row r="69" spans="1:4" x14ac:dyDescent="0.25">
      <c r="A69" s="4" t="s">
        <v>9</v>
      </c>
      <c r="B69" s="1">
        <v>0</v>
      </c>
      <c r="C69" s="1">
        <v>1</v>
      </c>
      <c r="D69" s="1">
        <v>1</v>
      </c>
    </row>
    <row r="70" spans="1:4" x14ac:dyDescent="0.25">
      <c r="A70" s="4" t="s">
        <v>10</v>
      </c>
      <c r="B70" s="1">
        <v>0.40843806104129265</v>
      </c>
      <c r="C70" s="1">
        <v>0.59156193895870735</v>
      </c>
      <c r="D70" s="1">
        <v>1</v>
      </c>
    </row>
    <row r="71" spans="1:4" x14ac:dyDescent="0.25">
      <c r="A71" s="4" t="s">
        <v>13</v>
      </c>
      <c r="B71" s="1">
        <v>8.1213934601410565E-3</v>
      </c>
      <c r="C71" s="1">
        <v>0.99187860653985893</v>
      </c>
      <c r="D71" s="1">
        <v>1</v>
      </c>
    </row>
    <row r="72" spans="1:4" x14ac:dyDescent="0.25">
      <c r="A72" s="4" t="s">
        <v>14</v>
      </c>
      <c r="B72" s="1">
        <v>0.48705035971223021</v>
      </c>
      <c r="C72" s="1">
        <v>0.51294964028776979</v>
      </c>
      <c r="D72" s="1">
        <v>1</v>
      </c>
    </row>
    <row r="73" spans="1:4" x14ac:dyDescent="0.25">
      <c r="A73" s="4" t="s">
        <v>15</v>
      </c>
      <c r="B73" s="1">
        <v>0.63361344537815123</v>
      </c>
      <c r="C73" s="1">
        <v>0.36638655462184871</v>
      </c>
      <c r="D73" s="1">
        <v>1</v>
      </c>
    </row>
    <row r="74" spans="1:4" x14ac:dyDescent="0.25">
      <c r="A74" s="4" t="s">
        <v>16</v>
      </c>
      <c r="B74" s="1">
        <v>2.5952960259529603E-2</v>
      </c>
      <c r="C74" s="1">
        <v>0.97404703974047036</v>
      </c>
      <c r="D74" s="1">
        <v>1</v>
      </c>
    </row>
    <row r="75" spans="1:4" x14ac:dyDescent="0.25">
      <c r="A75" s="4" t="s">
        <v>29</v>
      </c>
      <c r="B75" s="1">
        <v>7.407407407407407E-2</v>
      </c>
      <c r="C75" s="1">
        <v>0.92592592592592593</v>
      </c>
      <c r="D75" s="1">
        <v>1</v>
      </c>
    </row>
    <row r="76" spans="1:4" x14ac:dyDescent="0.25">
      <c r="A76" s="4" t="s">
        <v>637</v>
      </c>
      <c r="B76" s="1">
        <v>0</v>
      </c>
      <c r="C76" s="1">
        <v>1</v>
      </c>
      <c r="D76" s="1">
        <v>1</v>
      </c>
    </row>
  </sheetData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9"/>
  <sheetViews>
    <sheetView workbookViewId="0">
      <selection sqref="A1:E1048576"/>
    </sheetView>
  </sheetViews>
  <sheetFormatPr defaultRowHeight="15" x14ac:dyDescent="0.25"/>
  <cols>
    <col min="1" max="1" width="26.140625" customWidth="1"/>
    <col min="2" max="2" width="31.85546875" customWidth="1"/>
    <col min="3" max="3" width="20.85546875" customWidth="1"/>
    <col min="4" max="4" width="10" bestFit="1" customWidth="1"/>
    <col min="5" max="5" width="11.85546875" bestFit="1" customWidth="1"/>
    <col min="7" max="7" width="35.140625" customWidth="1"/>
    <col min="19" max="19" width="21" customWidth="1"/>
  </cols>
  <sheetData>
    <row r="1" spans="1:21" ht="15.75" x14ac:dyDescent="0.25">
      <c r="F1" t="s">
        <v>33</v>
      </c>
      <c r="G1" t="s">
        <v>19</v>
      </c>
      <c r="H1" t="s">
        <v>30</v>
      </c>
      <c r="R1" s="18" t="s">
        <v>14</v>
      </c>
      <c r="S1" s="18" t="s">
        <v>501</v>
      </c>
      <c r="T1" s="18">
        <v>3702</v>
      </c>
      <c r="U1" s="115">
        <v>33479</v>
      </c>
    </row>
    <row r="2" spans="1:21" ht="15.75" x14ac:dyDescent="0.25">
      <c r="A2" s="106" t="s">
        <v>27</v>
      </c>
      <c r="B2" t="s">
        <v>1014</v>
      </c>
      <c r="F2" s="18" t="s">
        <v>14</v>
      </c>
      <c r="G2" s="18" t="s">
        <v>932</v>
      </c>
      <c r="H2" s="18">
        <v>4160</v>
      </c>
      <c r="L2" s="110" t="s">
        <v>1017</v>
      </c>
      <c r="R2" s="18" t="s">
        <v>14</v>
      </c>
      <c r="S2" s="18" t="s">
        <v>932</v>
      </c>
      <c r="T2" s="18">
        <v>4160</v>
      </c>
      <c r="U2" s="114">
        <v>44304</v>
      </c>
    </row>
    <row r="3" spans="1:21" ht="15.75" x14ac:dyDescent="0.25">
      <c r="A3" s="106" t="s">
        <v>1015</v>
      </c>
      <c r="B3" s="107">
        <v>1</v>
      </c>
      <c r="F3" s="18" t="s">
        <v>9</v>
      </c>
      <c r="G3" s="18" t="s">
        <v>543</v>
      </c>
      <c r="H3" s="18">
        <v>3973</v>
      </c>
      <c r="L3" s="110" t="s">
        <v>1018</v>
      </c>
      <c r="R3" s="18" t="s">
        <v>14</v>
      </c>
      <c r="S3" s="18" t="s">
        <v>593</v>
      </c>
      <c r="T3" s="18">
        <v>924</v>
      </c>
      <c r="U3" s="114">
        <v>53969</v>
      </c>
    </row>
    <row r="4" spans="1:21" ht="15.75" x14ac:dyDescent="0.25">
      <c r="F4" s="18" t="s">
        <v>14</v>
      </c>
      <c r="G4" s="18" t="s">
        <v>501</v>
      </c>
      <c r="H4" s="18">
        <v>3702</v>
      </c>
      <c r="L4" s="110" t="s">
        <v>1019</v>
      </c>
      <c r="R4" s="18" t="s">
        <v>13</v>
      </c>
      <c r="S4" s="18" t="s">
        <v>462</v>
      </c>
      <c r="T4" s="18">
        <v>3438</v>
      </c>
      <c r="U4" s="114">
        <v>60301</v>
      </c>
    </row>
    <row r="5" spans="1:21" ht="15.75" x14ac:dyDescent="0.25">
      <c r="A5" s="106" t="s">
        <v>30</v>
      </c>
      <c r="C5" s="106" t="s">
        <v>31</v>
      </c>
      <c r="F5" s="18" t="s">
        <v>13</v>
      </c>
      <c r="G5" s="18" t="s">
        <v>462</v>
      </c>
      <c r="H5" s="18">
        <v>3438</v>
      </c>
      <c r="R5" s="18" t="s">
        <v>14</v>
      </c>
      <c r="S5" s="18" t="s">
        <v>313</v>
      </c>
      <c r="T5" s="18">
        <v>2077</v>
      </c>
      <c r="U5" s="113">
        <v>61876</v>
      </c>
    </row>
    <row r="6" spans="1:21" ht="18" x14ac:dyDescent="0.25">
      <c r="A6" s="106" t="s">
        <v>33</v>
      </c>
      <c r="B6" s="106" t="s">
        <v>19</v>
      </c>
      <c r="C6" t="s">
        <v>227</v>
      </c>
      <c r="D6" t="s">
        <v>223</v>
      </c>
      <c r="E6" t="s">
        <v>32</v>
      </c>
      <c r="F6" s="18" t="s">
        <v>9</v>
      </c>
      <c r="G6" s="18" t="s">
        <v>546</v>
      </c>
      <c r="H6" s="18">
        <v>2411</v>
      </c>
      <c r="L6" s="112" t="s">
        <v>1020</v>
      </c>
      <c r="R6" s="18" t="s">
        <v>15</v>
      </c>
      <c r="S6" s="18" t="s">
        <v>1003</v>
      </c>
      <c r="T6" s="18">
        <v>1010</v>
      </c>
      <c r="U6" s="113">
        <v>106540</v>
      </c>
    </row>
    <row r="7" spans="1:21" ht="15.75" x14ac:dyDescent="0.25">
      <c r="A7" s="107" t="s">
        <v>0</v>
      </c>
      <c r="B7" s="107" t="s">
        <v>304</v>
      </c>
      <c r="C7" s="102"/>
      <c r="D7" s="102">
        <v>402</v>
      </c>
      <c r="E7" s="102">
        <v>402</v>
      </c>
      <c r="F7" s="18" t="s">
        <v>14</v>
      </c>
      <c r="G7" s="18" t="s">
        <v>313</v>
      </c>
      <c r="H7" s="18">
        <v>2077</v>
      </c>
      <c r="L7" s="108"/>
      <c r="R7" s="18" t="s">
        <v>15</v>
      </c>
      <c r="S7" s="18" t="s">
        <v>374</v>
      </c>
      <c r="T7" s="18">
        <v>1125</v>
      </c>
      <c r="U7" s="113">
        <v>134924</v>
      </c>
    </row>
    <row r="8" spans="1:21" ht="15.75" x14ac:dyDescent="0.25">
      <c r="A8" s="107" t="s">
        <v>0</v>
      </c>
      <c r="B8" s="107" t="s">
        <v>901</v>
      </c>
      <c r="C8" s="102"/>
      <c r="D8" s="102">
        <v>351</v>
      </c>
      <c r="E8" s="102">
        <v>351</v>
      </c>
      <c r="F8" s="18" t="s">
        <v>15</v>
      </c>
      <c r="G8" s="18" t="s">
        <v>374</v>
      </c>
      <c r="H8" s="18">
        <v>1125</v>
      </c>
      <c r="L8" s="110" t="s">
        <v>1021</v>
      </c>
      <c r="R8" s="18" t="s">
        <v>9</v>
      </c>
      <c r="S8" s="18" t="s">
        <v>543</v>
      </c>
      <c r="T8" s="18">
        <v>3973</v>
      </c>
      <c r="U8" s="114">
        <v>142345</v>
      </c>
    </row>
    <row r="9" spans="1:21" ht="15.75" x14ac:dyDescent="0.25">
      <c r="A9" s="107" t="s">
        <v>0</v>
      </c>
      <c r="B9" s="107" t="s">
        <v>811</v>
      </c>
      <c r="C9" s="102"/>
      <c r="D9" s="102">
        <v>283</v>
      </c>
      <c r="E9" s="102">
        <v>283</v>
      </c>
      <c r="F9" s="18" t="s">
        <v>9</v>
      </c>
      <c r="G9" s="18" t="s">
        <v>335</v>
      </c>
      <c r="H9" s="18">
        <v>1037</v>
      </c>
      <c r="L9" s="110" t="s">
        <v>1022</v>
      </c>
      <c r="R9" s="18" t="s">
        <v>9</v>
      </c>
      <c r="S9" s="18" t="s">
        <v>546</v>
      </c>
      <c r="T9" s="18">
        <v>2411</v>
      </c>
      <c r="U9" s="114">
        <v>165903</v>
      </c>
    </row>
    <row r="10" spans="1:21" ht="15.75" x14ac:dyDescent="0.25">
      <c r="A10" s="107" t="s">
        <v>0</v>
      </c>
      <c r="B10" s="107" t="s">
        <v>333</v>
      </c>
      <c r="C10" s="102">
        <v>231</v>
      </c>
      <c r="D10" s="102"/>
      <c r="E10" s="102">
        <v>231</v>
      </c>
      <c r="F10" s="18" t="s">
        <v>15</v>
      </c>
      <c r="G10" s="18" t="s">
        <v>1003</v>
      </c>
      <c r="H10" s="18">
        <v>1010</v>
      </c>
      <c r="L10" s="110" t="s">
        <v>1023</v>
      </c>
      <c r="R10" s="18" t="s">
        <v>9</v>
      </c>
      <c r="S10" s="18" t="s">
        <v>335</v>
      </c>
      <c r="T10" s="18">
        <v>1037</v>
      </c>
      <c r="U10" s="114">
        <v>202487</v>
      </c>
    </row>
    <row r="11" spans="1:21" x14ac:dyDescent="0.25">
      <c r="A11" s="107" t="s">
        <v>0</v>
      </c>
      <c r="B11" s="107" t="s">
        <v>577</v>
      </c>
      <c r="C11" s="102"/>
      <c r="D11" s="102">
        <v>143</v>
      </c>
      <c r="E11" s="102">
        <v>143</v>
      </c>
      <c r="F11" s="18" t="s">
        <v>14</v>
      </c>
      <c r="G11" s="18" t="s">
        <v>593</v>
      </c>
      <c r="H11" s="18">
        <v>924</v>
      </c>
      <c r="L11" s="110" t="s">
        <v>1024</v>
      </c>
    </row>
    <row r="12" spans="1:21" x14ac:dyDescent="0.25">
      <c r="A12" s="107" t="s">
        <v>0</v>
      </c>
      <c r="B12" s="107" t="s">
        <v>977</v>
      </c>
      <c r="C12" s="102"/>
      <c r="D12" s="102">
        <v>98</v>
      </c>
      <c r="E12" s="102">
        <v>98</v>
      </c>
      <c r="F12" t="s">
        <v>10</v>
      </c>
      <c r="G12" t="s">
        <v>985</v>
      </c>
      <c r="H12">
        <v>900</v>
      </c>
      <c r="L12" s="110" t="s">
        <v>1025</v>
      </c>
    </row>
    <row r="13" spans="1:21" x14ac:dyDescent="0.25">
      <c r="A13" s="107" t="s">
        <v>0</v>
      </c>
      <c r="B13" s="107" t="s">
        <v>655</v>
      </c>
      <c r="C13" s="102">
        <v>50</v>
      </c>
      <c r="D13" s="102"/>
      <c r="E13" s="102">
        <v>50</v>
      </c>
      <c r="F13" t="s">
        <v>14</v>
      </c>
      <c r="G13" t="s">
        <v>625</v>
      </c>
      <c r="H13">
        <v>805</v>
      </c>
      <c r="L13" s="110" t="s">
        <v>1026</v>
      </c>
    </row>
    <row r="14" spans="1:21" x14ac:dyDescent="0.25">
      <c r="A14" s="107" t="s">
        <v>0</v>
      </c>
      <c r="B14" s="107" t="s">
        <v>541</v>
      </c>
      <c r="C14" s="102"/>
      <c r="D14" s="102">
        <v>46</v>
      </c>
      <c r="E14" s="102">
        <v>46</v>
      </c>
      <c r="F14" t="s">
        <v>15</v>
      </c>
      <c r="G14" t="s">
        <v>604</v>
      </c>
      <c r="H14">
        <v>778</v>
      </c>
      <c r="L14" s="110" t="s">
        <v>1027</v>
      </c>
    </row>
    <row r="15" spans="1:21" x14ac:dyDescent="0.25">
      <c r="A15" s="107" t="s">
        <v>0</v>
      </c>
      <c r="B15" s="107" t="s">
        <v>654</v>
      </c>
      <c r="C15" s="102"/>
      <c r="D15" s="102">
        <v>5</v>
      </c>
      <c r="E15" s="102">
        <v>5</v>
      </c>
      <c r="F15" t="s">
        <v>15</v>
      </c>
      <c r="G15" t="s">
        <v>765</v>
      </c>
      <c r="H15">
        <v>773</v>
      </c>
    </row>
    <row r="16" spans="1:21" x14ac:dyDescent="0.25">
      <c r="A16" s="107" t="s">
        <v>0</v>
      </c>
      <c r="B16" s="107" t="s">
        <v>825</v>
      </c>
      <c r="C16" s="102"/>
      <c r="D16" s="102">
        <v>3</v>
      </c>
      <c r="E16" s="102">
        <v>3</v>
      </c>
      <c r="F16" t="s">
        <v>13</v>
      </c>
      <c r="G16" t="s">
        <v>357</v>
      </c>
      <c r="H16">
        <v>742</v>
      </c>
      <c r="L16" s="111"/>
    </row>
    <row r="17" spans="1:12" ht="18" x14ac:dyDescent="0.25">
      <c r="A17" s="107" t="s">
        <v>0</v>
      </c>
      <c r="B17" s="107" t="s">
        <v>828</v>
      </c>
      <c r="C17" s="102">
        <v>2</v>
      </c>
      <c r="D17" s="102"/>
      <c r="E17" s="102">
        <v>2</v>
      </c>
      <c r="F17" t="s">
        <v>14</v>
      </c>
      <c r="G17" t="s">
        <v>467</v>
      </c>
      <c r="H17">
        <v>740</v>
      </c>
      <c r="L17" s="112" t="s">
        <v>1028</v>
      </c>
    </row>
    <row r="18" spans="1:12" x14ac:dyDescent="0.25">
      <c r="A18" s="107" t="s">
        <v>0</v>
      </c>
      <c r="B18" s="107" t="s">
        <v>652</v>
      </c>
      <c r="C18" s="102"/>
      <c r="D18" s="102">
        <v>2</v>
      </c>
      <c r="E18" s="102">
        <v>2</v>
      </c>
      <c r="F18" t="s">
        <v>15</v>
      </c>
      <c r="G18" t="s">
        <v>477</v>
      </c>
      <c r="H18">
        <v>715</v>
      </c>
      <c r="L18" s="108"/>
    </row>
    <row r="19" spans="1:12" x14ac:dyDescent="0.25">
      <c r="A19" s="107" t="s">
        <v>9</v>
      </c>
      <c r="B19" s="107" t="s">
        <v>543</v>
      </c>
      <c r="C19" s="102"/>
      <c r="D19" s="102">
        <v>3973</v>
      </c>
      <c r="E19" s="102">
        <v>3973</v>
      </c>
      <c r="F19" t="s">
        <v>10</v>
      </c>
      <c r="G19" t="s">
        <v>912</v>
      </c>
      <c r="H19">
        <v>691</v>
      </c>
      <c r="L19" s="110" t="s">
        <v>1029</v>
      </c>
    </row>
    <row r="20" spans="1:12" x14ac:dyDescent="0.25">
      <c r="A20" s="107" t="s">
        <v>9</v>
      </c>
      <c r="B20" s="107" t="s">
        <v>546</v>
      </c>
      <c r="C20" s="102"/>
      <c r="D20" s="102">
        <v>2411</v>
      </c>
      <c r="E20" s="102">
        <v>2411</v>
      </c>
      <c r="F20" t="s">
        <v>14</v>
      </c>
      <c r="G20" t="s">
        <v>928</v>
      </c>
      <c r="H20">
        <v>611</v>
      </c>
      <c r="L20" s="110" t="s">
        <v>1030</v>
      </c>
    </row>
    <row r="21" spans="1:12" x14ac:dyDescent="0.25">
      <c r="A21" s="107" t="s">
        <v>9</v>
      </c>
      <c r="B21" s="107" t="s">
        <v>335</v>
      </c>
      <c r="C21" s="102"/>
      <c r="D21" s="102">
        <v>1037</v>
      </c>
      <c r="E21" s="102">
        <v>1037</v>
      </c>
      <c r="F21" t="s">
        <v>14</v>
      </c>
      <c r="G21" t="s">
        <v>312</v>
      </c>
      <c r="H21">
        <v>586</v>
      </c>
      <c r="L21" s="110" t="s">
        <v>1031</v>
      </c>
    </row>
    <row r="22" spans="1:12" x14ac:dyDescent="0.25">
      <c r="A22" s="107" t="s">
        <v>9</v>
      </c>
      <c r="B22" s="107" t="s">
        <v>661</v>
      </c>
      <c r="C22" s="102"/>
      <c r="D22" s="102">
        <v>127</v>
      </c>
      <c r="E22" s="102">
        <v>127</v>
      </c>
      <c r="F22" t="s">
        <v>14</v>
      </c>
      <c r="G22" t="s">
        <v>626</v>
      </c>
      <c r="H22">
        <v>565</v>
      </c>
      <c r="L22" s="110" t="s">
        <v>1032</v>
      </c>
    </row>
    <row r="23" spans="1:12" x14ac:dyDescent="0.25">
      <c r="A23" s="107" t="s">
        <v>9</v>
      </c>
      <c r="B23" s="107" t="s">
        <v>95</v>
      </c>
      <c r="C23" s="102"/>
      <c r="D23" s="102">
        <v>2</v>
      </c>
      <c r="E23" s="102">
        <v>2</v>
      </c>
      <c r="F23" t="s">
        <v>15</v>
      </c>
      <c r="G23" t="s">
        <v>474</v>
      </c>
      <c r="H23">
        <v>494</v>
      </c>
      <c r="L23" s="110" t="s">
        <v>1033</v>
      </c>
    </row>
    <row r="24" spans="1:12" x14ac:dyDescent="0.25">
      <c r="A24" s="107" t="s">
        <v>10</v>
      </c>
      <c r="B24" s="107" t="s">
        <v>985</v>
      </c>
      <c r="C24" s="102"/>
      <c r="D24" s="102">
        <v>900</v>
      </c>
      <c r="E24" s="102">
        <v>900</v>
      </c>
      <c r="F24" t="s">
        <v>13</v>
      </c>
      <c r="G24" t="s">
        <v>853</v>
      </c>
      <c r="H24">
        <v>488</v>
      </c>
      <c r="L24" s="110" t="s">
        <v>1034</v>
      </c>
    </row>
    <row r="25" spans="1:12" x14ac:dyDescent="0.25">
      <c r="A25" s="107" t="s">
        <v>10</v>
      </c>
      <c r="B25" s="107" t="s">
        <v>912</v>
      </c>
      <c r="C25" s="102"/>
      <c r="D25" s="102">
        <v>691</v>
      </c>
      <c r="E25" s="102">
        <v>691</v>
      </c>
      <c r="F25" t="s">
        <v>14</v>
      </c>
      <c r="G25" t="s">
        <v>587</v>
      </c>
      <c r="H25">
        <v>487</v>
      </c>
      <c r="L25" s="110" t="s">
        <v>1035</v>
      </c>
    </row>
    <row r="26" spans="1:12" x14ac:dyDescent="0.25">
      <c r="A26" s="107" t="s">
        <v>10</v>
      </c>
      <c r="B26" s="107" t="s">
        <v>552</v>
      </c>
      <c r="C26" s="102"/>
      <c r="D26" s="102">
        <v>350</v>
      </c>
      <c r="E26" s="102">
        <v>350</v>
      </c>
      <c r="F26" t="s">
        <v>15</v>
      </c>
      <c r="G26" t="s">
        <v>430</v>
      </c>
      <c r="H26">
        <v>450</v>
      </c>
      <c r="L26" s="110" t="s">
        <v>1036</v>
      </c>
    </row>
    <row r="27" spans="1:12" x14ac:dyDescent="0.25">
      <c r="A27" s="107" t="s">
        <v>10</v>
      </c>
      <c r="B27" s="107" t="s">
        <v>581</v>
      </c>
      <c r="C27" s="102"/>
      <c r="D27" s="102">
        <v>311</v>
      </c>
      <c r="E27" s="102">
        <v>311</v>
      </c>
      <c r="F27" t="s">
        <v>15</v>
      </c>
      <c r="G27" t="s">
        <v>602</v>
      </c>
      <c r="H27">
        <v>435</v>
      </c>
      <c r="I27" t="s">
        <v>1047</v>
      </c>
    </row>
    <row r="28" spans="1:12" x14ac:dyDescent="0.25">
      <c r="A28" s="107" t="s">
        <v>10</v>
      </c>
      <c r="B28" s="107" t="s">
        <v>683</v>
      </c>
      <c r="C28" s="102"/>
      <c r="D28" s="102">
        <v>263</v>
      </c>
      <c r="E28" s="102">
        <v>263</v>
      </c>
      <c r="F28" t="s">
        <v>15</v>
      </c>
      <c r="G28" t="s">
        <v>372</v>
      </c>
      <c r="H28">
        <v>407</v>
      </c>
      <c r="L28" s="111"/>
    </row>
    <row r="29" spans="1:12" ht="18" x14ac:dyDescent="0.25">
      <c r="A29" s="107" t="s">
        <v>10</v>
      </c>
      <c r="B29" s="107" t="s">
        <v>176</v>
      </c>
      <c r="C29" s="102"/>
      <c r="D29" s="102">
        <v>212</v>
      </c>
      <c r="E29" s="102">
        <v>212</v>
      </c>
      <c r="F29" t="s">
        <v>0</v>
      </c>
      <c r="G29" t="s">
        <v>304</v>
      </c>
      <c r="H29">
        <v>402</v>
      </c>
      <c r="L29" s="112" t="s">
        <v>1037</v>
      </c>
    </row>
    <row r="30" spans="1:12" x14ac:dyDescent="0.25">
      <c r="A30" s="107" t="s">
        <v>10</v>
      </c>
      <c r="B30" s="107" t="s">
        <v>987</v>
      </c>
      <c r="C30" s="102"/>
      <c r="D30" s="102">
        <v>212</v>
      </c>
      <c r="E30" s="102">
        <v>212</v>
      </c>
      <c r="F30" t="s">
        <v>13</v>
      </c>
      <c r="G30" t="s">
        <v>851</v>
      </c>
      <c r="H30">
        <v>391</v>
      </c>
      <c r="L30" s="108"/>
    </row>
    <row r="31" spans="1:12" x14ac:dyDescent="0.25">
      <c r="A31" s="107" t="s">
        <v>10</v>
      </c>
      <c r="B31" s="107" t="s">
        <v>689</v>
      </c>
      <c r="C31" s="102"/>
      <c r="D31" s="102">
        <v>207</v>
      </c>
      <c r="E31" s="102">
        <v>207</v>
      </c>
      <c r="F31" t="s">
        <v>0</v>
      </c>
      <c r="G31" t="s">
        <v>901</v>
      </c>
      <c r="H31">
        <v>351</v>
      </c>
      <c r="L31" s="108"/>
    </row>
    <row r="32" spans="1:12" x14ac:dyDescent="0.25">
      <c r="A32" s="107" t="s">
        <v>10</v>
      </c>
      <c r="B32" s="107" t="s">
        <v>834</v>
      </c>
      <c r="C32" s="102"/>
      <c r="D32" s="102">
        <v>171</v>
      </c>
      <c r="E32" s="102">
        <v>171</v>
      </c>
      <c r="F32" t="s">
        <v>10</v>
      </c>
      <c r="G32" t="s">
        <v>552</v>
      </c>
      <c r="H32">
        <v>350</v>
      </c>
      <c r="L32" s="110" t="s">
        <v>1038</v>
      </c>
    </row>
    <row r="33" spans="1:12" x14ac:dyDescent="0.25">
      <c r="A33" s="107" t="s">
        <v>10</v>
      </c>
      <c r="B33" s="107" t="s">
        <v>177</v>
      </c>
      <c r="C33" s="102">
        <v>106</v>
      </c>
      <c r="D33" s="102"/>
      <c r="E33" s="102">
        <v>106</v>
      </c>
      <c r="F33" t="s">
        <v>15</v>
      </c>
      <c r="G33" t="s">
        <v>373</v>
      </c>
      <c r="H33">
        <v>349</v>
      </c>
      <c r="L33" s="110" t="s">
        <v>1039</v>
      </c>
    </row>
    <row r="34" spans="1:12" x14ac:dyDescent="0.25">
      <c r="A34" s="107" t="s">
        <v>10</v>
      </c>
      <c r="B34" s="107" t="s">
        <v>523</v>
      </c>
      <c r="C34" s="102"/>
      <c r="D34" s="102">
        <v>101</v>
      </c>
      <c r="E34" s="102">
        <v>101</v>
      </c>
      <c r="F34" t="s">
        <v>15</v>
      </c>
      <c r="G34" t="s">
        <v>943</v>
      </c>
      <c r="H34">
        <v>341</v>
      </c>
      <c r="L34" s="110" t="s">
        <v>1040</v>
      </c>
    </row>
    <row r="35" spans="1:12" x14ac:dyDescent="0.25">
      <c r="A35" s="107" t="s">
        <v>10</v>
      </c>
      <c r="B35" s="107" t="s">
        <v>682</v>
      </c>
      <c r="C35" s="102"/>
      <c r="D35" s="102">
        <v>73</v>
      </c>
      <c r="E35" s="102">
        <v>73</v>
      </c>
      <c r="F35" t="s">
        <v>15</v>
      </c>
      <c r="G35" t="s">
        <v>511</v>
      </c>
      <c r="H35">
        <v>338</v>
      </c>
      <c r="L35" s="110" t="s">
        <v>1041</v>
      </c>
    </row>
    <row r="36" spans="1:12" x14ac:dyDescent="0.25">
      <c r="A36" s="107" t="s">
        <v>10</v>
      </c>
      <c r="B36" s="107" t="s">
        <v>681</v>
      </c>
      <c r="C36" s="102"/>
      <c r="D36" s="102">
        <v>60</v>
      </c>
      <c r="E36" s="102">
        <v>60</v>
      </c>
      <c r="F36" t="s">
        <v>16</v>
      </c>
      <c r="G36" t="s">
        <v>388</v>
      </c>
      <c r="H36">
        <v>335</v>
      </c>
      <c r="L36" s="110" t="s">
        <v>1042</v>
      </c>
    </row>
    <row r="37" spans="1:12" x14ac:dyDescent="0.25">
      <c r="A37" s="107" t="s">
        <v>10</v>
      </c>
      <c r="B37" s="107" t="s">
        <v>699</v>
      </c>
      <c r="C37" s="102"/>
      <c r="D37" s="102">
        <v>56</v>
      </c>
      <c r="E37" s="102">
        <v>56</v>
      </c>
      <c r="F37" t="s">
        <v>15</v>
      </c>
      <c r="G37" t="s">
        <v>216</v>
      </c>
      <c r="H37">
        <v>325</v>
      </c>
    </row>
    <row r="38" spans="1:12" x14ac:dyDescent="0.25">
      <c r="A38" s="107" t="s">
        <v>10</v>
      </c>
      <c r="B38" s="107" t="s">
        <v>210</v>
      </c>
      <c r="C38" s="102"/>
      <c r="D38" s="102">
        <v>50</v>
      </c>
      <c r="E38" s="102">
        <v>50</v>
      </c>
      <c r="F38" t="s">
        <v>15</v>
      </c>
      <c r="G38" t="s">
        <v>761</v>
      </c>
      <c r="H38">
        <v>322</v>
      </c>
      <c r="L38" s="111"/>
    </row>
    <row r="39" spans="1:12" ht="18" x14ac:dyDescent="0.25">
      <c r="A39" s="107" t="s">
        <v>10</v>
      </c>
      <c r="B39" s="107" t="s">
        <v>306</v>
      </c>
      <c r="C39" s="102">
        <v>50</v>
      </c>
      <c r="D39" s="102"/>
      <c r="E39" s="102">
        <v>50</v>
      </c>
      <c r="F39" t="s">
        <v>10</v>
      </c>
      <c r="G39" t="s">
        <v>581</v>
      </c>
      <c r="H39">
        <v>311</v>
      </c>
      <c r="I39" t="s">
        <v>1047</v>
      </c>
      <c r="L39" s="112" t="s">
        <v>1043</v>
      </c>
    </row>
    <row r="40" spans="1:12" x14ac:dyDescent="0.25">
      <c r="A40" s="107" t="s">
        <v>10</v>
      </c>
      <c r="B40" s="107" t="s">
        <v>580</v>
      </c>
      <c r="C40" s="102"/>
      <c r="D40" s="102">
        <v>43</v>
      </c>
      <c r="E40" s="102">
        <v>43</v>
      </c>
      <c r="F40" t="s">
        <v>14</v>
      </c>
      <c r="G40" t="s">
        <v>733</v>
      </c>
      <c r="H40">
        <v>291</v>
      </c>
      <c r="L40" s="108"/>
    </row>
    <row r="41" spans="1:12" x14ac:dyDescent="0.25">
      <c r="A41" s="107" t="s">
        <v>10</v>
      </c>
      <c r="B41" s="107" t="s">
        <v>547</v>
      </c>
      <c r="C41" s="102">
        <v>37</v>
      </c>
      <c r="D41" s="102"/>
      <c r="E41" s="102">
        <v>37</v>
      </c>
      <c r="F41" t="s">
        <v>14</v>
      </c>
      <c r="G41" t="s">
        <v>315</v>
      </c>
      <c r="H41">
        <v>290</v>
      </c>
      <c r="L41" s="109" t="s">
        <v>1044</v>
      </c>
    </row>
    <row r="42" spans="1:12" x14ac:dyDescent="0.25">
      <c r="A42" s="107" t="s">
        <v>10</v>
      </c>
      <c r="B42" s="107" t="s">
        <v>678</v>
      </c>
      <c r="C42" s="102">
        <v>32</v>
      </c>
      <c r="D42" s="102"/>
      <c r="E42" s="102">
        <v>32</v>
      </c>
      <c r="F42" t="s">
        <v>0</v>
      </c>
      <c r="G42" t="s">
        <v>811</v>
      </c>
      <c r="H42">
        <v>283</v>
      </c>
    </row>
    <row r="43" spans="1:12" x14ac:dyDescent="0.25">
      <c r="A43" s="107" t="s">
        <v>10</v>
      </c>
      <c r="B43" s="107" t="s">
        <v>551</v>
      </c>
      <c r="C43" s="102"/>
      <c r="D43" s="102">
        <v>17</v>
      </c>
      <c r="E43" s="102">
        <v>17</v>
      </c>
      <c r="F43" t="s">
        <v>10</v>
      </c>
      <c r="G43" t="s">
        <v>683</v>
      </c>
      <c r="H43">
        <v>263</v>
      </c>
      <c r="L43" s="111"/>
    </row>
    <row r="44" spans="1:12" ht="18" x14ac:dyDescent="0.25">
      <c r="A44" s="107" t="s">
        <v>10</v>
      </c>
      <c r="B44" s="107" t="s">
        <v>550</v>
      </c>
      <c r="C44" s="102"/>
      <c r="D44" s="102">
        <v>13</v>
      </c>
      <c r="E44" s="102">
        <v>13</v>
      </c>
      <c r="F44" t="s">
        <v>14</v>
      </c>
      <c r="G44" t="s">
        <v>629</v>
      </c>
      <c r="H44">
        <v>259</v>
      </c>
      <c r="L44" s="112" t="s">
        <v>1045</v>
      </c>
    </row>
    <row r="45" spans="1:12" x14ac:dyDescent="0.25">
      <c r="A45" s="107" t="s">
        <v>10</v>
      </c>
      <c r="B45" s="107" t="s">
        <v>698</v>
      </c>
      <c r="C45" s="102"/>
      <c r="D45" s="102">
        <v>9</v>
      </c>
      <c r="E45" s="102">
        <v>9</v>
      </c>
      <c r="F45" t="s">
        <v>14</v>
      </c>
      <c r="G45" t="s">
        <v>424</v>
      </c>
      <c r="H45">
        <v>251</v>
      </c>
      <c r="L45" s="108"/>
    </row>
    <row r="46" spans="1:12" x14ac:dyDescent="0.25">
      <c r="A46" s="107" t="s">
        <v>10</v>
      </c>
      <c r="B46" s="107" t="s">
        <v>687</v>
      </c>
      <c r="C46" s="102"/>
      <c r="D46" s="102">
        <v>6</v>
      </c>
      <c r="E46" s="102">
        <v>6</v>
      </c>
      <c r="F46" t="s">
        <v>0</v>
      </c>
      <c r="G46" t="s">
        <v>333</v>
      </c>
      <c r="H46">
        <v>231</v>
      </c>
      <c r="L46" s="110" t="s">
        <v>1046</v>
      </c>
    </row>
    <row r="47" spans="1:12" x14ac:dyDescent="0.25">
      <c r="A47" s="107" t="s">
        <v>10</v>
      </c>
      <c r="B47" s="107" t="s">
        <v>914</v>
      </c>
      <c r="C47" s="102"/>
      <c r="D47" s="102">
        <v>2</v>
      </c>
      <c r="E47" s="102">
        <v>2</v>
      </c>
      <c r="F47" t="s">
        <v>15</v>
      </c>
      <c r="G47" t="s">
        <v>375</v>
      </c>
      <c r="H47">
        <v>227</v>
      </c>
    </row>
    <row r="48" spans="1:12" x14ac:dyDescent="0.25">
      <c r="A48" s="107" t="s">
        <v>13</v>
      </c>
      <c r="B48" s="107" t="s">
        <v>462</v>
      </c>
      <c r="C48" s="102">
        <v>3438</v>
      </c>
      <c r="D48" s="102"/>
      <c r="E48" s="102">
        <v>3438</v>
      </c>
      <c r="F48" t="s">
        <v>10</v>
      </c>
      <c r="G48" t="s">
        <v>176</v>
      </c>
      <c r="H48">
        <v>212</v>
      </c>
    </row>
    <row r="49" spans="1:9" x14ac:dyDescent="0.25">
      <c r="A49" s="107" t="s">
        <v>13</v>
      </c>
      <c r="B49" s="107" t="s">
        <v>357</v>
      </c>
      <c r="C49" s="102">
        <v>742</v>
      </c>
      <c r="D49" s="102"/>
      <c r="E49" s="102">
        <v>742</v>
      </c>
      <c r="F49" t="s">
        <v>10</v>
      </c>
      <c r="G49" t="s">
        <v>987</v>
      </c>
      <c r="H49">
        <v>212</v>
      </c>
    </row>
    <row r="50" spans="1:9" x14ac:dyDescent="0.25">
      <c r="A50" s="107" t="s">
        <v>13</v>
      </c>
      <c r="B50" s="107" t="s">
        <v>853</v>
      </c>
      <c r="C50" s="102">
        <v>488</v>
      </c>
      <c r="D50" s="102"/>
      <c r="E50" s="102">
        <v>488</v>
      </c>
      <c r="F50" t="s">
        <v>15</v>
      </c>
      <c r="G50" t="s">
        <v>606</v>
      </c>
      <c r="H50">
        <v>209</v>
      </c>
    </row>
    <row r="51" spans="1:9" x14ac:dyDescent="0.25">
      <c r="A51" s="107" t="s">
        <v>13</v>
      </c>
      <c r="B51" s="107" t="s">
        <v>851</v>
      </c>
      <c r="C51" s="102">
        <v>391</v>
      </c>
      <c r="D51" s="102"/>
      <c r="E51" s="102">
        <v>391</v>
      </c>
      <c r="F51" t="s">
        <v>10</v>
      </c>
      <c r="G51" t="s">
        <v>689</v>
      </c>
      <c r="H51">
        <v>207</v>
      </c>
    </row>
    <row r="52" spans="1:9" x14ac:dyDescent="0.25">
      <c r="A52" s="107" t="s">
        <v>13</v>
      </c>
      <c r="B52" s="107" t="s">
        <v>356</v>
      </c>
      <c r="C52" s="102">
        <v>189</v>
      </c>
      <c r="D52" s="102"/>
      <c r="E52" s="102">
        <v>189</v>
      </c>
      <c r="F52" t="s">
        <v>15</v>
      </c>
      <c r="G52" t="s">
        <v>301</v>
      </c>
      <c r="H52">
        <v>192</v>
      </c>
    </row>
    <row r="53" spans="1:9" x14ac:dyDescent="0.25">
      <c r="A53" s="107" t="s">
        <v>13</v>
      </c>
      <c r="B53" s="107" t="s">
        <v>553</v>
      </c>
      <c r="C53" s="102">
        <v>167</v>
      </c>
      <c r="D53" s="102"/>
      <c r="E53" s="102">
        <v>167</v>
      </c>
      <c r="F53" t="s">
        <v>13</v>
      </c>
      <c r="G53" t="s">
        <v>356</v>
      </c>
      <c r="H53">
        <v>189</v>
      </c>
    </row>
    <row r="54" spans="1:9" x14ac:dyDescent="0.25">
      <c r="A54" s="107" t="s">
        <v>13</v>
      </c>
      <c r="B54" s="107" t="s">
        <v>922</v>
      </c>
      <c r="C54" s="102">
        <v>138</v>
      </c>
      <c r="D54" s="102"/>
      <c r="E54" s="102">
        <v>138</v>
      </c>
      <c r="F54" t="s">
        <v>14</v>
      </c>
      <c r="G54" t="s">
        <v>495</v>
      </c>
      <c r="H54">
        <v>189</v>
      </c>
    </row>
    <row r="55" spans="1:9" x14ac:dyDescent="0.25">
      <c r="A55" s="107" t="s">
        <v>13</v>
      </c>
      <c r="B55" s="107" t="s">
        <v>843</v>
      </c>
      <c r="C55" s="102">
        <v>138</v>
      </c>
      <c r="D55" s="102"/>
      <c r="E55" s="102">
        <v>138</v>
      </c>
      <c r="F55" t="s">
        <v>15</v>
      </c>
      <c r="G55" t="s">
        <v>376</v>
      </c>
      <c r="H55">
        <v>185</v>
      </c>
    </row>
    <row r="56" spans="1:9" x14ac:dyDescent="0.25">
      <c r="A56" s="107" t="s">
        <v>13</v>
      </c>
      <c r="B56" s="107" t="s">
        <v>582</v>
      </c>
      <c r="C56" s="102"/>
      <c r="D56" s="102">
        <v>70</v>
      </c>
      <c r="E56" s="102">
        <v>70</v>
      </c>
      <c r="F56" t="s">
        <v>14</v>
      </c>
      <c r="G56" t="s">
        <v>930</v>
      </c>
      <c r="H56">
        <v>183</v>
      </c>
    </row>
    <row r="57" spans="1:9" x14ac:dyDescent="0.25">
      <c r="A57" s="107" t="s">
        <v>13</v>
      </c>
      <c r="B57" s="107" t="s">
        <v>412</v>
      </c>
      <c r="C57" s="102">
        <v>70</v>
      </c>
      <c r="D57" s="102"/>
      <c r="E57" s="102">
        <v>70</v>
      </c>
      <c r="F57" t="s">
        <v>14</v>
      </c>
      <c r="G57" t="s">
        <v>525</v>
      </c>
      <c r="H57">
        <v>182</v>
      </c>
    </row>
    <row r="58" spans="1:9" x14ac:dyDescent="0.25">
      <c r="A58" s="107" t="s">
        <v>13</v>
      </c>
      <c r="B58" s="107" t="s">
        <v>355</v>
      </c>
      <c r="C58" s="102">
        <v>67</v>
      </c>
      <c r="D58" s="102"/>
      <c r="E58" s="102">
        <v>67</v>
      </c>
      <c r="F58" t="s">
        <v>10</v>
      </c>
      <c r="G58" t="s">
        <v>834</v>
      </c>
      <c r="H58">
        <v>171</v>
      </c>
    </row>
    <row r="59" spans="1:9" x14ac:dyDescent="0.25">
      <c r="A59" s="107" t="s">
        <v>13</v>
      </c>
      <c r="B59" s="107" t="s">
        <v>555</v>
      </c>
      <c r="C59" s="102"/>
      <c r="D59" s="102">
        <v>64</v>
      </c>
      <c r="E59" s="102">
        <v>64</v>
      </c>
      <c r="F59" t="s">
        <v>13</v>
      </c>
      <c r="G59" t="s">
        <v>553</v>
      </c>
      <c r="H59">
        <v>167</v>
      </c>
    </row>
    <row r="60" spans="1:9" x14ac:dyDescent="0.25">
      <c r="A60" s="107" t="s">
        <v>13</v>
      </c>
      <c r="B60" s="107" t="s">
        <v>583</v>
      </c>
      <c r="C60" s="102">
        <v>64</v>
      </c>
      <c r="D60" s="102"/>
      <c r="E60" s="102">
        <v>64</v>
      </c>
      <c r="F60" t="s">
        <v>14</v>
      </c>
      <c r="G60" t="s">
        <v>591</v>
      </c>
      <c r="H60">
        <v>156</v>
      </c>
    </row>
    <row r="61" spans="1:9" x14ac:dyDescent="0.25">
      <c r="A61" s="107" t="s">
        <v>13</v>
      </c>
      <c r="B61" s="107" t="s">
        <v>155</v>
      </c>
      <c r="C61" s="102">
        <v>61</v>
      </c>
      <c r="D61" s="102"/>
      <c r="E61" s="102">
        <v>61</v>
      </c>
      <c r="F61" t="s">
        <v>0</v>
      </c>
      <c r="G61" t="s">
        <v>577</v>
      </c>
      <c r="H61">
        <v>143</v>
      </c>
      <c r="I61" t="s">
        <v>1047</v>
      </c>
    </row>
    <row r="62" spans="1:9" x14ac:dyDescent="0.25">
      <c r="A62" s="107" t="s">
        <v>13</v>
      </c>
      <c r="B62" s="107" t="s">
        <v>920</v>
      </c>
      <c r="C62" s="102">
        <v>43</v>
      </c>
      <c r="D62" s="102"/>
      <c r="E62" s="102">
        <v>43</v>
      </c>
      <c r="F62" t="s">
        <v>13</v>
      </c>
      <c r="G62" t="s">
        <v>922</v>
      </c>
      <c r="H62">
        <v>138</v>
      </c>
    </row>
    <row r="63" spans="1:9" x14ac:dyDescent="0.25">
      <c r="A63" s="107" t="s">
        <v>13</v>
      </c>
      <c r="B63" s="107" t="s">
        <v>556</v>
      </c>
      <c r="C63" s="102"/>
      <c r="D63" s="102">
        <v>35</v>
      </c>
      <c r="E63" s="102">
        <v>35</v>
      </c>
      <c r="F63" t="s">
        <v>13</v>
      </c>
      <c r="G63" t="s">
        <v>843</v>
      </c>
      <c r="H63">
        <v>138</v>
      </c>
    </row>
    <row r="64" spans="1:9" x14ac:dyDescent="0.25">
      <c r="A64" s="107" t="s">
        <v>13</v>
      </c>
      <c r="B64" s="107" t="s">
        <v>854</v>
      </c>
      <c r="C64" s="102"/>
      <c r="D64" s="102">
        <v>32</v>
      </c>
      <c r="E64" s="102">
        <v>32</v>
      </c>
      <c r="F64" t="s">
        <v>14</v>
      </c>
      <c r="G64" t="s">
        <v>596</v>
      </c>
      <c r="H64">
        <v>136</v>
      </c>
      <c r="I64" t="s">
        <v>1047</v>
      </c>
    </row>
    <row r="65" spans="1:9" x14ac:dyDescent="0.25">
      <c r="A65" s="107" t="s">
        <v>13</v>
      </c>
      <c r="B65" s="107" t="s">
        <v>707</v>
      </c>
      <c r="C65" s="102">
        <v>32</v>
      </c>
      <c r="D65" s="102"/>
      <c r="E65" s="102">
        <v>32</v>
      </c>
      <c r="F65" t="s">
        <v>15</v>
      </c>
      <c r="G65" t="s">
        <v>342</v>
      </c>
      <c r="H65">
        <v>129</v>
      </c>
    </row>
    <row r="66" spans="1:9" x14ac:dyDescent="0.25">
      <c r="A66" s="107" t="s">
        <v>13</v>
      </c>
      <c r="B66" s="107" t="s">
        <v>990</v>
      </c>
      <c r="C66" s="102">
        <v>15</v>
      </c>
      <c r="D66" s="102"/>
      <c r="E66" s="102">
        <v>15</v>
      </c>
      <c r="F66" t="s">
        <v>9</v>
      </c>
      <c r="G66" t="s">
        <v>661</v>
      </c>
      <c r="H66">
        <v>127</v>
      </c>
    </row>
    <row r="67" spans="1:9" x14ac:dyDescent="0.25">
      <c r="A67" s="107" t="s">
        <v>13</v>
      </c>
      <c r="B67" s="107" t="s">
        <v>492</v>
      </c>
      <c r="C67" s="102">
        <v>15</v>
      </c>
      <c r="D67" s="102"/>
      <c r="E67" s="102">
        <v>15</v>
      </c>
      <c r="F67" t="s">
        <v>637</v>
      </c>
      <c r="G67" t="s">
        <v>394</v>
      </c>
      <c r="H67">
        <v>127</v>
      </c>
    </row>
    <row r="68" spans="1:9" x14ac:dyDescent="0.25">
      <c r="A68" s="107" t="s">
        <v>13</v>
      </c>
      <c r="B68" s="107" t="s">
        <v>309</v>
      </c>
      <c r="C68" s="102"/>
      <c r="D68" s="102">
        <v>13</v>
      </c>
      <c r="E68" s="102">
        <v>13</v>
      </c>
      <c r="F68" t="s">
        <v>15</v>
      </c>
      <c r="G68" t="s">
        <v>218</v>
      </c>
      <c r="H68">
        <v>121</v>
      </c>
    </row>
    <row r="69" spans="1:9" x14ac:dyDescent="0.25">
      <c r="A69" s="107" t="s">
        <v>13</v>
      </c>
      <c r="B69" s="107" t="s">
        <v>991</v>
      </c>
      <c r="C69" s="102">
        <v>11</v>
      </c>
      <c r="D69" s="102"/>
      <c r="E69" s="102">
        <v>11</v>
      </c>
      <c r="F69" t="s">
        <v>14</v>
      </c>
      <c r="G69" t="s">
        <v>939</v>
      </c>
      <c r="H69">
        <v>116</v>
      </c>
      <c r="I69" t="s">
        <v>1047</v>
      </c>
    </row>
    <row r="70" spans="1:9" x14ac:dyDescent="0.25">
      <c r="A70" s="107" t="s">
        <v>13</v>
      </c>
      <c r="B70" s="107" t="s">
        <v>307</v>
      </c>
      <c r="C70" s="102"/>
      <c r="D70" s="102">
        <v>10</v>
      </c>
      <c r="E70" s="102">
        <v>10</v>
      </c>
      <c r="F70" t="s">
        <v>10</v>
      </c>
      <c r="G70" t="s">
        <v>177</v>
      </c>
      <c r="H70">
        <v>106</v>
      </c>
    </row>
    <row r="71" spans="1:9" x14ac:dyDescent="0.25">
      <c r="A71" s="107" t="s">
        <v>13</v>
      </c>
      <c r="B71" s="107" t="s">
        <v>921</v>
      </c>
      <c r="C71" s="102">
        <v>3</v>
      </c>
      <c r="D71" s="102"/>
      <c r="E71" s="102">
        <v>3</v>
      </c>
      <c r="F71" t="s">
        <v>10</v>
      </c>
      <c r="G71" t="s">
        <v>523</v>
      </c>
      <c r="H71">
        <v>101</v>
      </c>
    </row>
    <row r="72" spans="1:9" x14ac:dyDescent="0.25">
      <c r="A72" s="107" t="s">
        <v>13</v>
      </c>
      <c r="B72" s="107" t="s">
        <v>992</v>
      </c>
      <c r="C72" s="102">
        <v>3</v>
      </c>
      <c r="D72" s="102"/>
      <c r="E72" s="102">
        <v>3</v>
      </c>
      <c r="F72" t="s">
        <v>14</v>
      </c>
      <c r="G72" t="s">
        <v>627</v>
      </c>
      <c r="H72">
        <v>99</v>
      </c>
    </row>
    <row r="73" spans="1:9" x14ac:dyDescent="0.25">
      <c r="A73" s="107" t="s">
        <v>637</v>
      </c>
      <c r="B73" s="107" t="s">
        <v>394</v>
      </c>
      <c r="C73" s="102"/>
      <c r="D73" s="102">
        <v>127</v>
      </c>
      <c r="E73" s="102">
        <v>127</v>
      </c>
      <c r="F73" t="s">
        <v>0</v>
      </c>
      <c r="G73" t="s">
        <v>977</v>
      </c>
      <c r="H73">
        <v>98</v>
      </c>
    </row>
    <row r="74" spans="1:9" x14ac:dyDescent="0.25">
      <c r="A74" s="107" t="s">
        <v>637</v>
      </c>
      <c r="B74" s="107" t="s">
        <v>966</v>
      </c>
      <c r="C74" s="102"/>
      <c r="D74" s="102">
        <v>72</v>
      </c>
      <c r="E74" s="102">
        <v>72</v>
      </c>
      <c r="F74" t="s">
        <v>15</v>
      </c>
      <c r="G74" t="s">
        <v>773</v>
      </c>
      <c r="H74">
        <v>93</v>
      </c>
      <c r="I74" t="s">
        <v>1047</v>
      </c>
    </row>
    <row r="75" spans="1:9" x14ac:dyDescent="0.25">
      <c r="A75" s="107" t="s">
        <v>14</v>
      </c>
      <c r="B75" s="107" t="s">
        <v>932</v>
      </c>
      <c r="C75" s="102"/>
      <c r="D75" s="102">
        <v>4160</v>
      </c>
      <c r="E75" s="102">
        <v>4160</v>
      </c>
      <c r="F75" t="s">
        <v>14</v>
      </c>
      <c r="G75" t="s">
        <v>855</v>
      </c>
      <c r="H75">
        <v>81</v>
      </c>
    </row>
    <row r="76" spans="1:9" x14ac:dyDescent="0.25">
      <c r="A76" s="107" t="s">
        <v>14</v>
      </c>
      <c r="B76" s="107" t="s">
        <v>501</v>
      </c>
      <c r="C76" s="102"/>
      <c r="D76" s="102">
        <v>3702</v>
      </c>
      <c r="E76" s="102">
        <v>3702</v>
      </c>
      <c r="F76" t="s">
        <v>14</v>
      </c>
      <c r="G76" t="s">
        <v>138</v>
      </c>
      <c r="H76">
        <v>81</v>
      </c>
    </row>
    <row r="77" spans="1:9" x14ac:dyDescent="0.25">
      <c r="A77" s="107" t="s">
        <v>14</v>
      </c>
      <c r="B77" s="107" t="s">
        <v>313</v>
      </c>
      <c r="C77" s="102">
        <v>2077</v>
      </c>
      <c r="D77" s="102"/>
      <c r="E77" s="102">
        <v>2077</v>
      </c>
      <c r="F77" t="s">
        <v>10</v>
      </c>
      <c r="G77" t="s">
        <v>682</v>
      </c>
      <c r="H77">
        <v>73</v>
      </c>
    </row>
    <row r="78" spans="1:9" x14ac:dyDescent="0.25">
      <c r="A78" s="107" t="s">
        <v>14</v>
      </c>
      <c r="B78" s="107" t="s">
        <v>593</v>
      </c>
      <c r="C78" s="102"/>
      <c r="D78" s="102">
        <v>924</v>
      </c>
      <c r="E78" s="102">
        <v>924</v>
      </c>
      <c r="F78" t="s">
        <v>637</v>
      </c>
      <c r="G78" t="s">
        <v>966</v>
      </c>
      <c r="H78">
        <v>72</v>
      </c>
    </row>
    <row r="79" spans="1:9" x14ac:dyDescent="0.25">
      <c r="A79" s="107" t="s">
        <v>14</v>
      </c>
      <c r="B79" s="107" t="s">
        <v>625</v>
      </c>
      <c r="C79" s="102">
        <v>805</v>
      </c>
      <c r="D79" s="102"/>
      <c r="E79" s="102">
        <v>805</v>
      </c>
      <c r="F79" t="s">
        <v>15</v>
      </c>
      <c r="G79" t="s">
        <v>1005</v>
      </c>
      <c r="H79">
        <v>72</v>
      </c>
      <c r="I79" t="s">
        <v>1047</v>
      </c>
    </row>
    <row r="80" spans="1:9" x14ac:dyDescent="0.25">
      <c r="A80" s="107" t="s">
        <v>14</v>
      </c>
      <c r="B80" s="107" t="s">
        <v>467</v>
      </c>
      <c r="C80" s="102">
        <v>740</v>
      </c>
      <c r="D80" s="102"/>
      <c r="E80" s="102">
        <v>740</v>
      </c>
      <c r="F80" t="s">
        <v>13</v>
      </c>
      <c r="G80" t="s">
        <v>582</v>
      </c>
      <c r="H80">
        <v>70</v>
      </c>
      <c r="I80" t="s">
        <v>1047</v>
      </c>
    </row>
    <row r="81" spans="1:8" x14ac:dyDescent="0.25">
      <c r="A81" s="107" t="s">
        <v>14</v>
      </c>
      <c r="B81" s="107" t="s">
        <v>928</v>
      </c>
      <c r="C81" s="102">
        <v>611</v>
      </c>
      <c r="D81" s="102"/>
      <c r="E81" s="102">
        <v>611</v>
      </c>
      <c r="F81" t="s">
        <v>13</v>
      </c>
      <c r="G81" t="s">
        <v>412</v>
      </c>
      <c r="H81">
        <v>70</v>
      </c>
    </row>
    <row r="82" spans="1:8" x14ac:dyDescent="0.25">
      <c r="A82" s="107" t="s">
        <v>14</v>
      </c>
      <c r="B82" s="107" t="s">
        <v>312</v>
      </c>
      <c r="C82" s="102">
        <v>586</v>
      </c>
      <c r="D82" s="102"/>
      <c r="E82" s="102">
        <v>586</v>
      </c>
      <c r="F82" t="s">
        <v>13</v>
      </c>
      <c r="G82" t="s">
        <v>355</v>
      </c>
      <c r="H82">
        <v>67</v>
      </c>
    </row>
    <row r="83" spans="1:8" x14ac:dyDescent="0.25">
      <c r="A83" s="107" t="s">
        <v>14</v>
      </c>
      <c r="B83" s="107" t="s">
        <v>626</v>
      </c>
      <c r="C83" s="102">
        <v>565</v>
      </c>
      <c r="D83" s="102"/>
      <c r="E83" s="102">
        <v>565</v>
      </c>
      <c r="F83" t="s">
        <v>13</v>
      </c>
      <c r="G83" t="s">
        <v>555</v>
      </c>
      <c r="H83">
        <v>64</v>
      </c>
    </row>
    <row r="84" spans="1:8" x14ac:dyDescent="0.25">
      <c r="A84" s="107" t="s">
        <v>14</v>
      </c>
      <c r="B84" s="107" t="s">
        <v>587</v>
      </c>
      <c r="C84" s="102"/>
      <c r="D84" s="102">
        <v>487</v>
      </c>
      <c r="E84" s="102">
        <v>487</v>
      </c>
      <c r="F84" t="s">
        <v>13</v>
      </c>
      <c r="G84" t="s">
        <v>583</v>
      </c>
      <c r="H84">
        <v>64</v>
      </c>
    </row>
    <row r="85" spans="1:8" x14ac:dyDescent="0.25">
      <c r="A85" s="107" t="s">
        <v>14</v>
      </c>
      <c r="B85" s="107" t="s">
        <v>733</v>
      </c>
      <c r="C85" s="102"/>
      <c r="D85" s="102">
        <v>291</v>
      </c>
      <c r="E85" s="102">
        <v>291</v>
      </c>
      <c r="F85" t="s">
        <v>13</v>
      </c>
      <c r="G85" t="s">
        <v>155</v>
      </c>
      <c r="H85">
        <v>61</v>
      </c>
    </row>
    <row r="86" spans="1:8" x14ac:dyDescent="0.25">
      <c r="A86" s="107" t="s">
        <v>14</v>
      </c>
      <c r="B86" s="107" t="s">
        <v>315</v>
      </c>
      <c r="C86" s="102">
        <v>290</v>
      </c>
      <c r="D86" s="102"/>
      <c r="E86" s="102">
        <v>290</v>
      </c>
      <c r="F86" t="s">
        <v>10</v>
      </c>
      <c r="G86" t="s">
        <v>681</v>
      </c>
      <c r="H86">
        <v>60</v>
      </c>
    </row>
    <row r="87" spans="1:8" x14ac:dyDescent="0.25">
      <c r="A87" s="107" t="s">
        <v>14</v>
      </c>
      <c r="B87" s="107" t="s">
        <v>629</v>
      </c>
      <c r="C87" s="102">
        <v>259</v>
      </c>
      <c r="D87" s="102"/>
      <c r="E87" s="102">
        <v>259</v>
      </c>
      <c r="F87" t="s">
        <v>15</v>
      </c>
      <c r="G87" t="s">
        <v>219</v>
      </c>
      <c r="H87">
        <v>57</v>
      </c>
    </row>
    <row r="88" spans="1:8" x14ac:dyDescent="0.25">
      <c r="A88" s="107" t="s">
        <v>14</v>
      </c>
      <c r="B88" s="107" t="s">
        <v>424</v>
      </c>
      <c r="C88" s="102">
        <v>251</v>
      </c>
      <c r="D88" s="102"/>
      <c r="E88" s="102">
        <v>251</v>
      </c>
      <c r="F88" t="s">
        <v>10</v>
      </c>
      <c r="G88" t="s">
        <v>699</v>
      </c>
      <c r="H88">
        <v>56</v>
      </c>
    </row>
    <row r="89" spans="1:8" x14ac:dyDescent="0.25">
      <c r="A89" s="107" t="s">
        <v>14</v>
      </c>
      <c r="B89" s="107" t="s">
        <v>495</v>
      </c>
      <c r="C89" s="102">
        <v>189</v>
      </c>
      <c r="D89" s="102"/>
      <c r="E89" s="102">
        <v>189</v>
      </c>
      <c r="F89" t="s">
        <v>14</v>
      </c>
      <c r="G89" t="s">
        <v>466</v>
      </c>
      <c r="H89">
        <v>56</v>
      </c>
    </row>
    <row r="90" spans="1:8" x14ac:dyDescent="0.25">
      <c r="A90" s="107" t="s">
        <v>14</v>
      </c>
      <c r="B90" s="107" t="s">
        <v>930</v>
      </c>
      <c r="C90" s="102"/>
      <c r="D90" s="102">
        <v>183</v>
      </c>
      <c r="E90" s="102">
        <v>183</v>
      </c>
      <c r="F90" t="s">
        <v>15</v>
      </c>
      <c r="G90" t="s">
        <v>322</v>
      </c>
      <c r="H90">
        <v>56</v>
      </c>
    </row>
    <row r="91" spans="1:8" x14ac:dyDescent="0.25">
      <c r="A91" s="107" t="s">
        <v>14</v>
      </c>
      <c r="B91" s="107" t="s">
        <v>525</v>
      </c>
      <c r="C91" s="102">
        <v>182</v>
      </c>
      <c r="D91" s="102"/>
      <c r="E91" s="102">
        <v>182</v>
      </c>
      <c r="F91" t="s">
        <v>14</v>
      </c>
      <c r="G91" t="s">
        <v>498</v>
      </c>
      <c r="H91">
        <v>55</v>
      </c>
    </row>
    <row r="92" spans="1:8" x14ac:dyDescent="0.25">
      <c r="A92" s="107" t="s">
        <v>14</v>
      </c>
      <c r="B92" s="107" t="s">
        <v>591</v>
      </c>
      <c r="C92" s="102"/>
      <c r="D92" s="102">
        <v>156</v>
      </c>
      <c r="E92" s="102">
        <v>156</v>
      </c>
      <c r="F92" t="s">
        <v>15</v>
      </c>
      <c r="G92" t="s">
        <v>468</v>
      </c>
      <c r="H92">
        <v>55</v>
      </c>
    </row>
    <row r="93" spans="1:8" x14ac:dyDescent="0.25">
      <c r="A93" s="107" t="s">
        <v>14</v>
      </c>
      <c r="B93" s="107" t="s">
        <v>596</v>
      </c>
      <c r="C93" s="102"/>
      <c r="D93" s="102">
        <v>136</v>
      </c>
      <c r="E93" s="102">
        <v>136</v>
      </c>
      <c r="F93" t="s">
        <v>15</v>
      </c>
      <c r="G93" t="s">
        <v>762</v>
      </c>
      <c r="H93">
        <v>54</v>
      </c>
    </row>
    <row r="94" spans="1:8" x14ac:dyDescent="0.25">
      <c r="A94" s="107" t="s">
        <v>14</v>
      </c>
      <c r="B94" s="107" t="s">
        <v>939</v>
      </c>
      <c r="C94" s="102"/>
      <c r="D94" s="102">
        <v>116</v>
      </c>
      <c r="E94" s="102">
        <v>116</v>
      </c>
      <c r="F94" t="s">
        <v>14</v>
      </c>
      <c r="G94" t="s">
        <v>526</v>
      </c>
      <c r="H94">
        <v>53</v>
      </c>
    </row>
    <row r="95" spans="1:8" x14ac:dyDescent="0.25">
      <c r="A95" s="107" t="s">
        <v>14</v>
      </c>
      <c r="B95" s="107" t="s">
        <v>627</v>
      </c>
      <c r="C95" s="102">
        <v>99</v>
      </c>
      <c r="D95" s="102"/>
      <c r="E95" s="102">
        <v>99</v>
      </c>
      <c r="F95" t="s">
        <v>0</v>
      </c>
      <c r="G95" t="s">
        <v>655</v>
      </c>
      <c r="H95">
        <v>50</v>
      </c>
    </row>
    <row r="96" spans="1:8" x14ac:dyDescent="0.25">
      <c r="A96" s="107" t="s">
        <v>14</v>
      </c>
      <c r="B96" s="107" t="s">
        <v>855</v>
      </c>
      <c r="C96" s="102">
        <v>81</v>
      </c>
      <c r="D96" s="102"/>
      <c r="E96" s="102">
        <v>81</v>
      </c>
      <c r="F96" t="s">
        <v>10</v>
      </c>
      <c r="G96" t="s">
        <v>210</v>
      </c>
      <c r="H96">
        <v>50</v>
      </c>
    </row>
    <row r="97" spans="1:9" x14ac:dyDescent="0.25">
      <c r="A97" s="107" t="s">
        <v>14</v>
      </c>
      <c r="B97" s="107" t="s">
        <v>138</v>
      </c>
      <c r="C97" s="102">
        <v>81</v>
      </c>
      <c r="D97" s="102"/>
      <c r="E97" s="102">
        <v>81</v>
      </c>
      <c r="F97" t="s">
        <v>10</v>
      </c>
      <c r="G97" t="s">
        <v>306</v>
      </c>
      <c r="H97">
        <v>50</v>
      </c>
    </row>
    <row r="98" spans="1:9" x14ac:dyDescent="0.25">
      <c r="A98" s="107" t="s">
        <v>14</v>
      </c>
      <c r="B98" s="107" t="s">
        <v>466</v>
      </c>
      <c r="C98" s="102"/>
      <c r="D98" s="102">
        <v>56</v>
      </c>
      <c r="E98" s="102">
        <v>56</v>
      </c>
      <c r="F98" t="s">
        <v>14</v>
      </c>
      <c r="G98" t="s">
        <v>499</v>
      </c>
      <c r="H98">
        <v>50</v>
      </c>
    </row>
    <row r="99" spans="1:9" x14ac:dyDescent="0.25">
      <c r="A99" s="107" t="s">
        <v>14</v>
      </c>
      <c r="B99" s="107" t="s">
        <v>498</v>
      </c>
      <c r="C99" s="102">
        <v>55</v>
      </c>
      <c r="D99" s="102"/>
      <c r="E99" s="102">
        <v>55</v>
      </c>
      <c r="F99" t="s">
        <v>15</v>
      </c>
      <c r="G99" t="s">
        <v>944</v>
      </c>
      <c r="H99">
        <v>47</v>
      </c>
    </row>
    <row r="100" spans="1:9" x14ac:dyDescent="0.25">
      <c r="A100" s="107" t="s">
        <v>14</v>
      </c>
      <c r="B100" s="107" t="s">
        <v>526</v>
      </c>
      <c r="C100" s="102">
        <v>53</v>
      </c>
      <c r="D100" s="102"/>
      <c r="E100" s="102">
        <v>53</v>
      </c>
      <c r="F100" t="s">
        <v>0</v>
      </c>
      <c r="G100" t="s">
        <v>541</v>
      </c>
      <c r="H100">
        <v>46</v>
      </c>
    </row>
    <row r="101" spans="1:9" x14ac:dyDescent="0.25">
      <c r="A101" s="107" t="s">
        <v>14</v>
      </c>
      <c r="B101" s="107" t="s">
        <v>499</v>
      </c>
      <c r="C101" s="102">
        <v>50</v>
      </c>
      <c r="D101" s="102"/>
      <c r="E101" s="102">
        <v>50</v>
      </c>
      <c r="F101" t="s">
        <v>15</v>
      </c>
      <c r="G101" t="s">
        <v>607</v>
      </c>
      <c r="H101">
        <v>46</v>
      </c>
    </row>
    <row r="102" spans="1:9" x14ac:dyDescent="0.25">
      <c r="A102" s="107" t="s">
        <v>14</v>
      </c>
      <c r="B102" s="107" t="s">
        <v>742</v>
      </c>
      <c r="C102" s="102"/>
      <c r="D102" s="102">
        <v>40</v>
      </c>
      <c r="E102" s="102">
        <v>40</v>
      </c>
      <c r="F102" t="s">
        <v>15</v>
      </c>
      <c r="G102" t="s">
        <v>609</v>
      </c>
      <c r="H102">
        <v>45</v>
      </c>
    </row>
    <row r="103" spans="1:9" x14ac:dyDescent="0.25">
      <c r="A103" s="107" t="s">
        <v>14</v>
      </c>
      <c r="B103" s="107" t="s">
        <v>628</v>
      </c>
      <c r="C103" s="102">
        <v>36</v>
      </c>
      <c r="D103" s="102"/>
      <c r="E103" s="102">
        <v>36</v>
      </c>
      <c r="F103" t="s">
        <v>286</v>
      </c>
      <c r="G103" t="s">
        <v>326</v>
      </c>
      <c r="H103">
        <v>44</v>
      </c>
    </row>
    <row r="104" spans="1:9" x14ac:dyDescent="0.25">
      <c r="A104" s="107" t="s">
        <v>14</v>
      </c>
      <c r="B104" s="107" t="s">
        <v>995</v>
      </c>
      <c r="C104" s="102">
        <v>31</v>
      </c>
      <c r="D104" s="102"/>
      <c r="E104" s="102">
        <v>31</v>
      </c>
      <c r="F104" t="s">
        <v>15</v>
      </c>
      <c r="G104" t="s">
        <v>505</v>
      </c>
      <c r="H104">
        <v>44</v>
      </c>
    </row>
    <row r="105" spans="1:9" x14ac:dyDescent="0.25">
      <c r="A105" s="107" t="s">
        <v>14</v>
      </c>
      <c r="B105" s="107" t="s">
        <v>998</v>
      </c>
      <c r="C105" s="102">
        <v>29</v>
      </c>
      <c r="D105" s="102"/>
      <c r="E105" s="102">
        <v>29</v>
      </c>
      <c r="F105" t="s">
        <v>15</v>
      </c>
      <c r="G105" t="s">
        <v>874</v>
      </c>
      <c r="H105">
        <v>44</v>
      </c>
    </row>
    <row r="106" spans="1:9" x14ac:dyDescent="0.25">
      <c r="A106" s="107" t="s">
        <v>14</v>
      </c>
      <c r="B106" s="107" t="s">
        <v>497</v>
      </c>
      <c r="C106" s="102">
        <v>23</v>
      </c>
      <c r="D106" s="102"/>
      <c r="E106" s="102">
        <v>23</v>
      </c>
      <c r="F106" t="s">
        <v>10</v>
      </c>
      <c r="G106" t="s">
        <v>580</v>
      </c>
      <c r="H106">
        <v>43</v>
      </c>
      <c r="I106" t="s">
        <v>1047</v>
      </c>
    </row>
    <row r="107" spans="1:9" x14ac:dyDescent="0.25">
      <c r="A107" s="107" t="s">
        <v>14</v>
      </c>
      <c r="B107" s="107" t="s">
        <v>137</v>
      </c>
      <c r="C107" s="102">
        <v>19</v>
      </c>
      <c r="D107" s="102"/>
      <c r="E107" s="102">
        <v>19</v>
      </c>
      <c r="F107" t="s">
        <v>13</v>
      </c>
      <c r="G107" t="s">
        <v>920</v>
      </c>
      <c r="H107">
        <v>43</v>
      </c>
    </row>
    <row r="108" spans="1:9" x14ac:dyDescent="0.25">
      <c r="A108" s="107" t="s">
        <v>14</v>
      </c>
      <c r="B108" s="107" t="s">
        <v>212</v>
      </c>
      <c r="C108" s="102">
        <v>14</v>
      </c>
      <c r="D108" s="102"/>
      <c r="E108" s="102">
        <v>14</v>
      </c>
      <c r="F108" t="s">
        <v>15</v>
      </c>
      <c r="G108" t="s">
        <v>429</v>
      </c>
      <c r="H108">
        <v>42</v>
      </c>
    </row>
    <row r="109" spans="1:9" x14ac:dyDescent="0.25">
      <c r="A109" s="107" t="s">
        <v>14</v>
      </c>
      <c r="B109" s="107" t="s">
        <v>723</v>
      </c>
      <c r="C109" s="102"/>
      <c r="D109" s="102">
        <v>12</v>
      </c>
      <c r="E109" s="102">
        <v>12</v>
      </c>
      <c r="F109" t="s">
        <v>14</v>
      </c>
      <c r="G109" t="s">
        <v>742</v>
      </c>
      <c r="H109">
        <v>40</v>
      </c>
    </row>
    <row r="110" spans="1:9" x14ac:dyDescent="0.25">
      <c r="A110" s="107" t="s">
        <v>14</v>
      </c>
      <c r="B110" s="107" t="s">
        <v>994</v>
      </c>
      <c r="C110" s="102">
        <v>12</v>
      </c>
      <c r="D110" s="102"/>
      <c r="E110" s="102">
        <v>12</v>
      </c>
      <c r="F110" t="s">
        <v>15</v>
      </c>
      <c r="G110" t="s">
        <v>600</v>
      </c>
      <c r="H110">
        <v>39</v>
      </c>
    </row>
    <row r="111" spans="1:9" x14ac:dyDescent="0.25">
      <c r="A111" s="107" t="s">
        <v>14</v>
      </c>
      <c r="B111" s="107" t="s">
        <v>584</v>
      </c>
      <c r="C111" s="102"/>
      <c r="D111" s="102">
        <v>12</v>
      </c>
      <c r="E111" s="102">
        <v>12</v>
      </c>
      <c r="F111" t="s">
        <v>10</v>
      </c>
      <c r="G111" t="s">
        <v>547</v>
      </c>
      <c r="H111">
        <v>37</v>
      </c>
      <c r="I111" t="s">
        <v>1047</v>
      </c>
    </row>
    <row r="112" spans="1:9" x14ac:dyDescent="0.25">
      <c r="A112" s="107" t="s">
        <v>14</v>
      </c>
      <c r="B112" s="107" t="s">
        <v>741</v>
      </c>
      <c r="C112" s="102">
        <v>7</v>
      </c>
      <c r="D112" s="102"/>
      <c r="E112" s="102">
        <v>7</v>
      </c>
      <c r="F112" t="s">
        <v>14</v>
      </c>
      <c r="G112" t="s">
        <v>628</v>
      </c>
      <c r="H112">
        <v>36</v>
      </c>
    </row>
    <row r="113" spans="1:8" x14ac:dyDescent="0.25">
      <c r="A113" s="107" t="s">
        <v>14</v>
      </c>
      <c r="B113" s="107" t="s">
        <v>134</v>
      </c>
      <c r="C113" s="102">
        <v>7</v>
      </c>
      <c r="D113" s="102"/>
      <c r="E113" s="102">
        <v>7</v>
      </c>
      <c r="F113" t="s">
        <v>13</v>
      </c>
      <c r="G113" t="s">
        <v>556</v>
      </c>
      <c r="H113">
        <v>35</v>
      </c>
    </row>
    <row r="114" spans="1:8" x14ac:dyDescent="0.25">
      <c r="A114" s="107" t="s">
        <v>14</v>
      </c>
      <c r="B114" s="107" t="s">
        <v>158</v>
      </c>
      <c r="C114" s="102">
        <v>5</v>
      </c>
      <c r="D114" s="102"/>
      <c r="E114" s="102">
        <v>5</v>
      </c>
      <c r="F114" t="s">
        <v>10</v>
      </c>
      <c r="G114" t="s">
        <v>678</v>
      </c>
      <c r="H114">
        <v>32</v>
      </c>
    </row>
    <row r="115" spans="1:8" x14ac:dyDescent="0.25">
      <c r="A115" s="107" t="s">
        <v>14</v>
      </c>
      <c r="B115" s="107" t="s">
        <v>940</v>
      </c>
      <c r="C115" s="102">
        <v>5</v>
      </c>
      <c r="D115" s="102"/>
      <c r="E115" s="102">
        <v>5</v>
      </c>
      <c r="F115" t="s">
        <v>13</v>
      </c>
      <c r="G115" t="s">
        <v>854</v>
      </c>
      <c r="H115">
        <v>32</v>
      </c>
    </row>
    <row r="116" spans="1:8" x14ac:dyDescent="0.25">
      <c r="A116" s="107" t="s">
        <v>14</v>
      </c>
      <c r="B116" s="107" t="s">
        <v>133</v>
      </c>
      <c r="C116" s="102">
        <v>4</v>
      </c>
      <c r="D116" s="102"/>
      <c r="E116" s="102">
        <v>4</v>
      </c>
      <c r="F116" t="s">
        <v>13</v>
      </c>
      <c r="G116" t="s">
        <v>707</v>
      </c>
      <c r="H116">
        <v>32</v>
      </c>
    </row>
    <row r="117" spans="1:8" x14ac:dyDescent="0.25">
      <c r="A117" s="107" t="s">
        <v>14</v>
      </c>
      <c r="B117" s="107" t="s">
        <v>135</v>
      </c>
      <c r="C117" s="102">
        <v>2</v>
      </c>
      <c r="D117" s="102"/>
      <c r="E117" s="102">
        <v>2</v>
      </c>
      <c r="F117" t="s">
        <v>14</v>
      </c>
      <c r="G117" t="s">
        <v>995</v>
      </c>
      <c r="H117">
        <v>31</v>
      </c>
    </row>
    <row r="118" spans="1:8" x14ac:dyDescent="0.25">
      <c r="A118" s="107" t="s">
        <v>286</v>
      </c>
      <c r="B118" s="107" t="s">
        <v>326</v>
      </c>
      <c r="C118" s="102"/>
      <c r="D118" s="102">
        <v>44</v>
      </c>
      <c r="E118" s="102">
        <v>44</v>
      </c>
      <c r="F118" t="s">
        <v>14</v>
      </c>
      <c r="G118" t="s">
        <v>998</v>
      </c>
      <c r="H118">
        <v>29</v>
      </c>
    </row>
    <row r="119" spans="1:8" x14ac:dyDescent="0.25">
      <c r="A119" s="107" t="s">
        <v>286</v>
      </c>
      <c r="B119" s="107" t="s">
        <v>800</v>
      </c>
      <c r="C119" s="102"/>
      <c r="D119" s="102">
        <v>4</v>
      </c>
      <c r="E119" s="102">
        <v>4</v>
      </c>
      <c r="F119" t="s">
        <v>16</v>
      </c>
      <c r="G119" t="s">
        <v>567</v>
      </c>
      <c r="H119">
        <v>28</v>
      </c>
    </row>
    <row r="120" spans="1:8" x14ac:dyDescent="0.25">
      <c r="A120" s="107" t="s">
        <v>286</v>
      </c>
      <c r="B120" s="107" t="s">
        <v>392</v>
      </c>
      <c r="C120" s="102"/>
      <c r="D120" s="102">
        <v>1</v>
      </c>
      <c r="E120" s="102">
        <v>1</v>
      </c>
      <c r="F120" t="s">
        <v>15</v>
      </c>
      <c r="G120" t="s">
        <v>475</v>
      </c>
      <c r="H120">
        <v>26</v>
      </c>
    </row>
    <row r="121" spans="1:8" x14ac:dyDescent="0.25">
      <c r="A121" s="107" t="s">
        <v>15</v>
      </c>
      <c r="B121" s="107" t="s">
        <v>374</v>
      </c>
      <c r="C121" s="102">
        <v>1125</v>
      </c>
      <c r="D121" s="102"/>
      <c r="E121" s="102">
        <v>1125</v>
      </c>
      <c r="F121" t="s">
        <v>15</v>
      </c>
      <c r="G121" t="s">
        <v>504</v>
      </c>
      <c r="H121">
        <v>25</v>
      </c>
    </row>
    <row r="122" spans="1:8" x14ac:dyDescent="0.25">
      <c r="A122" s="107" t="s">
        <v>15</v>
      </c>
      <c r="B122" s="107" t="s">
        <v>1003</v>
      </c>
      <c r="C122" s="102">
        <v>1010</v>
      </c>
      <c r="D122" s="102"/>
      <c r="E122" s="102">
        <v>1010</v>
      </c>
      <c r="F122" t="s">
        <v>14</v>
      </c>
      <c r="G122" t="s">
        <v>497</v>
      </c>
      <c r="H122">
        <v>23</v>
      </c>
    </row>
    <row r="123" spans="1:8" x14ac:dyDescent="0.25">
      <c r="A123" s="107" t="s">
        <v>15</v>
      </c>
      <c r="B123" s="107" t="s">
        <v>604</v>
      </c>
      <c r="C123" s="102">
        <v>778</v>
      </c>
      <c r="D123" s="102"/>
      <c r="E123" s="102">
        <v>778</v>
      </c>
      <c r="F123" t="s">
        <v>15</v>
      </c>
      <c r="G123" t="s">
        <v>613</v>
      </c>
      <c r="H123">
        <v>23</v>
      </c>
    </row>
    <row r="124" spans="1:8" x14ac:dyDescent="0.25">
      <c r="A124" s="107" t="s">
        <v>15</v>
      </c>
      <c r="B124" s="107" t="s">
        <v>765</v>
      </c>
      <c r="C124" s="102">
        <v>773</v>
      </c>
      <c r="D124" s="102"/>
      <c r="E124" s="102">
        <v>773</v>
      </c>
      <c r="F124" t="s">
        <v>15</v>
      </c>
      <c r="G124" t="s">
        <v>768</v>
      </c>
      <c r="H124">
        <v>20</v>
      </c>
    </row>
    <row r="125" spans="1:8" x14ac:dyDescent="0.25">
      <c r="A125" s="107" t="s">
        <v>15</v>
      </c>
      <c r="B125" s="107" t="s">
        <v>477</v>
      </c>
      <c r="C125" s="102">
        <v>715</v>
      </c>
      <c r="D125" s="102"/>
      <c r="E125" s="102">
        <v>715</v>
      </c>
      <c r="F125" t="s">
        <v>14</v>
      </c>
      <c r="G125" t="s">
        <v>137</v>
      </c>
      <c r="H125">
        <v>19</v>
      </c>
    </row>
    <row r="126" spans="1:8" x14ac:dyDescent="0.25">
      <c r="A126" s="107" t="s">
        <v>15</v>
      </c>
      <c r="B126" s="107" t="s">
        <v>474</v>
      </c>
      <c r="C126" s="102">
        <v>494</v>
      </c>
      <c r="D126" s="102"/>
      <c r="E126" s="102">
        <v>494</v>
      </c>
      <c r="F126" t="s">
        <v>15</v>
      </c>
      <c r="G126" t="s">
        <v>614</v>
      </c>
      <c r="H126">
        <v>18</v>
      </c>
    </row>
    <row r="127" spans="1:8" x14ac:dyDescent="0.25">
      <c r="A127" s="107" t="s">
        <v>15</v>
      </c>
      <c r="B127" s="107" t="s">
        <v>430</v>
      </c>
      <c r="C127" s="102">
        <v>450</v>
      </c>
      <c r="D127" s="102"/>
      <c r="E127" s="102">
        <v>450</v>
      </c>
      <c r="F127" t="s">
        <v>15</v>
      </c>
      <c r="G127" t="s">
        <v>473</v>
      </c>
      <c r="H127">
        <v>18</v>
      </c>
    </row>
    <row r="128" spans="1:8" x14ac:dyDescent="0.25">
      <c r="A128" s="107" t="s">
        <v>15</v>
      </c>
      <c r="B128" s="107" t="s">
        <v>602</v>
      </c>
      <c r="C128" s="102">
        <v>435</v>
      </c>
      <c r="D128" s="102"/>
      <c r="E128" s="102">
        <v>435</v>
      </c>
      <c r="F128" t="s">
        <v>10</v>
      </c>
      <c r="G128" t="s">
        <v>551</v>
      </c>
      <c r="H128">
        <v>17</v>
      </c>
    </row>
    <row r="129" spans="1:8" x14ac:dyDescent="0.25">
      <c r="A129" s="107" t="s">
        <v>15</v>
      </c>
      <c r="B129" s="107" t="s">
        <v>372</v>
      </c>
      <c r="C129" s="102">
        <v>407</v>
      </c>
      <c r="D129" s="102"/>
      <c r="E129" s="102">
        <v>407</v>
      </c>
      <c r="F129" t="s">
        <v>16</v>
      </c>
      <c r="G129" t="s">
        <v>570</v>
      </c>
      <c r="H129">
        <v>16</v>
      </c>
    </row>
    <row r="130" spans="1:8" x14ac:dyDescent="0.25">
      <c r="A130" s="107" t="s">
        <v>15</v>
      </c>
      <c r="B130" s="107" t="s">
        <v>373</v>
      </c>
      <c r="C130" s="102"/>
      <c r="D130" s="102">
        <v>349</v>
      </c>
      <c r="E130" s="102">
        <v>349</v>
      </c>
      <c r="F130" t="s">
        <v>16</v>
      </c>
      <c r="G130" t="s">
        <v>960</v>
      </c>
      <c r="H130">
        <v>16</v>
      </c>
    </row>
    <row r="131" spans="1:8" x14ac:dyDescent="0.25">
      <c r="A131" s="107" t="s">
        <v>15</v>
      </c>
      <c r="B131" s="107" t="s">
        <v>943</v>
      </c>
      <c r="C131" s="102"/>
      <c r="D131" s="102">
        <v>341</v>
      </c>
      <c r="E131" s="102">
        <v>341</v>
      </c>
      <c r="F131" t="s">
        <v>13</v>
      </c>
      <c r="G131" t="s">
        <v>990</v>
      </c>
      <c r="H131">
        <v>15</v>
      </c>
    </row>
    <row r="132" spans="1:8" x14ac:dyDescent="0.25">
      <c r="A132" s="107" t="s">
        <v>15</v>
      </c>
      <c r="B132" s="107" t="s">
        <v>511</v>
      </c>
      <c r="C132" s="102">
        <v>338</v>
      </c>
      <c r="D132" s="102"/>
      <c r="E132" s="102">
        <v>338</v>
      </c>
      <c r="F132" t="s">
        <v>13</v>
      </c>
      <c r="G132" t="s">
        <v>492</v>
      </c>
      <c r="H132">
        <v>15</v>
      </c>
    </row>
    <row r="133" spans="1:8" x14ac:dyDescent="0.25">
      <c r="A133" s="107" t="s">
        <v>15</v>
      </c>
      <c r="B133" s="107" t="s">
        <v>216</v>
      </c>
      <c r="C133" s="102">
        <v>325</v>
      </c>
      <c r="D133" s="102"/>
      <c r="E133" s="102">
        <v>325</v>
      </c>
      <c r="F133" t="s">
        <v>14</v>
      </c>
      <c r="G133" t="s">
        <v>212</v>
      </c>
      <c r="H133">
        <v>14</v>
      </c>
    </row>
    <row r="134" spans="1:8" x14ac:dyDescent="0.25">
      <c r="A134" s="107" t="s">
        <v>15</v>
      </c>
      <c r="B134" s="107" t="s">
        <v>761</v>
      </c>
      <c r="C134" s="102">
        <v>322</v>
      </c>
      <c r="D134" s="102"/>
      <c r="E134" s="102">
        <v>322</v>
      </c>
      <c r="F134" t="s">
        <v>10</v>
      </c>
      <c r="G134" t="s">
        <v>550</v>
      </c>
      <c r="H134">
        <v>13</v>
      </c>
    </row>
    <row r="135" spans="1:8" x14ac:dyDescent="0.25">
      <c r="A135" s="107" t="s">
        <v>15</v>
      </c>
      <c r="B135" s="107" t="s">
        <v>375</v>
      </c>
      <c r="C135" s="102">
        <v>227</v>
      </c>
      <c r="D135" s="102"/>
      <c r="E135" s="102">
        <v>227</v>
      </c>
      <c r="F135" t="s">
        <v>13</v>
      </c>
      <c r="G135" t="s">
        <v>309</v>
      </c>
      <c r="H135">
        <v>13</v>
      </c>
    </row>
    <row r="136" spans="1:8" x14ac:dyDescent="0.25">
      <c r="A136" s="107" t="s">
        <v>15</v>
      </c>
      <c r="B136" s="107" t="s">
        <v>606</v>
      </c>
      <c r="C136" s="102">
        <v>209</v>
      </c>
      <c r="D136" s="102"/>
      <c r="E136" s="102">
        <v>209</v>
      </c>
      <c r="F136" t="s">
        <v>14</v>
      </c>
      <c r="G136" t="s">
        <v>723</v>
      </c>
      <c r="H136">
        <v>12</v>
      </c>
    </row>
    <row r="137" spans="1:8" x14ac:dyDescent="0.25">
      <c r="A137" s="107" t="s">
        <v>15</v>
      </c>
      <c r="B137" s="107" t="s">
        <v>301</v>
      </c>
      <c r="C137" s="102">
        <v>192</v>
      </c>
      <c r="D137" s="102"/>
      <c r="E137" s="102">
        <v>192</v>
      </c>
      <c r="F137" t="s">
        <v>14</v>
      </c>
      <c r="G137" t="s">
        <v>994</v>
      </c>
      <c r="H137">
        <v>12</v>
      </c>
    </row>
    <row r="138" spans="1:8" x14ac:dyDescent="0.25">
      <c r="A138" s="107" t="s">
        <v>15</v>
      </c>
      <c r="B138" s="107" t="s">
        <v>376</v>
      </c>
      <c r="C138" s="102">
        <v>185</v>
      </c>
      <c r="D138" s="102"/>
      <c r="E138" s="102">
        <v>185</v>
      </c>
      <c r="F138" t="s">
        <v>14</v>
      </c>
      <c r="G138" t="s">
        <v>584</v>
      </c>
      <c r="H138">
        <v>12</v>
      </c>
    </row>
    <row r="139" spans="1:8" x14ac:dyDescent="0.25">
      <c r="A139" s="107" t="s">
        <v>15</v>
      </c>
      <c r="B139" s="107" t="s">
        <v>342</v>
      </c>
      <c r="C139" s="102"/>
      <c r="D139" s="102">
        <v>129</v>
      </c>
      <c r="E139" s="102">
        <v>129</v>
      </c>
      <c r="F139" t="s">
        <v>15</v>
      </c>
      <c r="G139" t="s">
        <v>633</v>
      </c>
      <c r="H139">
        <v>12</v>
      </c>
    </row>
    <row r="140" spans="1:8" x14ac:dyDescent="0.25">
      <c r="A140" s="107" t="s">
        <v>15</v>
      </c>
      <c r="B140" s="107" t="s">
        <v>218</v>
      </c>
      <c r="C140" s="102">
        <v>121</v>
      </c>
      <c r="D140" s="102"/>
      <c r="E140" s="102">
        <v>121</v>
      </c>
      <c r="F140" t="s">
        <v>16</v>
      </c>
      <c r="G140" t="s">
        <v>964</v>
      </c>
      <c r="H140">
        <v>12</v>
      </c>
    </row>
    <row r="141" spans="1:8" x14ac:dyDescent="0.25">
      <c r="A141" s="107" t="s">
        <v>15</v>
      </c>
      <c r="B141" s="107" t="s">
        <v>773</v>
      </c>
      <c r="C141" s="102">
        <v>93</v>
      </c>
      <c r="D141" s="102"/>
      <c r="E141" s="102">
        <v>93</v>
      </c>
      <c r="F141" t="s">
        <v>13</v>
      </c>
      <c r="G141" t="s">
        <v>991</v>
      </c>
      <c r="H141">
        <v>11</v>
      </c>
    </row>
    <row r="142" spans="1:8" x14ac:dyDescent="0.25">
      <c r="A142" s="107" t="s">
        <v>15</v>
      </c>
      <c r="B142" s="107" t="s">
        <v>1005</v>
      </c>
      <c r="C142" s="102">
        <v>72</v>
      </c>
      <c r="D142" s="102"/>
      <c r="E142" s="102">
        <v>72</v>
      </c>
      <c r="F142" t="s">
        <v>15</v>
      </c>
      <c r="G142" t="s">
        <v>231</v>
      </c>
      <c r="H142">
        <v>11</v>
      </c>
    </row>
    <row r="143" spans="1:8" x14ac:dyDescent="0.25">
      <c r="A143" s="107" t="s">
        <v>15</v>
      </c>
      <c r="B143" s="107" t="s">
        <v>219</v>
      </c>
      <c r="C143" s="102">
        <v>57</v>
      </c>
      <c r="D143" s="102"/>
      <c r="E143" s="102">
        <v>57</v>
      </c>
      <c r="F143" t="s">
        <v>13</v>
      </c>
      <c r="G143" t="s">
        <v>307</v>
      </c>
      <c r="H143">
        <v>10</v>
      </c>
    </row>
    <row r="144" spans="1:8" x14ac:dyDescent="0.25">
      <c r="A144" s="107" t="s">
        <v>15</v>
      </c>
      <c r="B144" s="107" t="s">
        <v>322</v>
      </c>
      <c r="C144" s="102">
        <v>56</v>
      </c>
      <c r="D144" s="102"/>
      <c r="E144" s="102">
        <v>56</v>
      </c>
      <c r="F144" t="s">
        <v>15</v>
      </c>
      <c r="G144" t="s">
        <v>122</v>
      </c>
      <c r="H144">
        <v>10</v>
      </c>
    </row>
    <row r="145" spans="1:8" x14ac:dyDescent="0.25">
      <c r="A145" s="107" t="s">
        <v>15</v>
      </c>
      <c r="B145" s="107" t="s">
        <v>468</v>
      </c>
      <c r="C145" s="102"/>
      <c r="D145" s="102">
        <v>55</v>
      </c>
      <c r="E145" s="102">
        <v>55</v>
      </c>
      <c r="F145" t="s">
        <v>10</v>
      </c>
      <c r="G145" t="s">
        <v>698</v>
      </c>
      <c r="H145">
        <v>9</v>
      </c>
    </row>
    <row r="146" spans="1:8" x14ac:dyDescent="0.25">
      <c r="A146" s="107" t="s">
        <v>15</v>
      </c>
      <c r="B146" s="107" t="s">
        <v>762</v>
      </c>
      <c r="C146" s="102">
        <v>54</v>
      </c>
      <c r="D146" s="102"/>
      <c r="E146" s="102">
        <v>54</v>
      </c>
      <c r="F146" t="s">
        <v>14</v>
      </c>
      <c r="G146" t="s">
        <v>741</v>
      </c>
      <c r="H146">
        <v>7</v>
      </c>
    </row>
    <row r="147" spans="1:8" x14ac:dyDescent="0.25">
      <c r="A147" s="107" t="s">
        <v>15</v>
      </c>
      <c r="B147" s="107" t="s">
        <v>944</v>
      </c>
      <c r="C147" s="102"/>
      <c r="D147" s="102">
        <v>47</v>
      </c>
      <c r="E147" s="102">
        <v>47</v>
      </c>
      <c r="F147" t="s">
        <v>14</v>
      </c>
      <c r="G147" t="s">
        <v>134</v>
      </c>
      <c r="H147">
        <v>7</v>
      </c>
    </row>
    <row r="148" spans="1:8" x14ac:dyDescent="0.25">
      <c r="A148" s="107" t="s">
        <v>15</v>
      </c>
      <c r="B148" s="107" t="s">
        <v>607</v>
      </c>
      <c r="C148" s="102">
        <v>46</v>
      </c>
      <c r="D148" s="102"/>
      <c r="E148" s="102">
        <v>46</v>
      </c>
      <c r="F148" t="s">
        <v>15</v>
      </c>
      <c r="G148" t="s">
        <v>635</v>
      </c>
      <c r="H148">
        <v>7</v>
      </c>
    </row>
    <row r="149" spans="1:8" x14ac:dyDescent="0.25">
      <c r="A149" s="107" t="s">
        <v>15</v>
      </c>
      <c r="B149" s="107" t="s">
        <v>609</v>
      </c>
      <c r="C149" s="102">
        <v>45</v>
      </c>
      <c r="D149" s="102"/>
      <c r="E149" s="102">
        <v>45</v>
      </c>
      <c r="F149" t="s">
        <v>10</v>
      </c>
      <c r="G149" t="s">
        <v>687</v>
      </c>
      <c r="H149">
        <v>6</v>
      </c>
    </row>
    <row r="150" spans="1:8" x14ac:dyDescent="0.25">
      <c r="A150" s="107" t="s">
        <v>15</v>
      </c>
      <c r="B150" s="107" t="s">
        <v>505</v>
      </c>
      <c r="C150" s="102">
        <v>44</v>
      </c>
      <c r="D150" s="102"/>
      <c r="E150" s="102">
        <v>44</v>
      </c>
      <c r="F150" t="s">
        <v>16</v>
      </c>
      <c r="G150" t="s">
        <v>205</v>
      </c>
      <c r="H150">
        <v>6</v>
      </c>
    </row>
    <row r="151" spans="1:8" x14ac:dyDescent="0.25">
      <c r="A151" s="107" t="s">
        <v>15</v>
      </c>
      <c r="B151" s="107" t="s">
        <v>874</v>
      </c>
      <c r="C151" s="102">
        <v>44</v>
      </c>
      <c r="D151" s="102"/>
      <c r="E151" s="102">
        <v>44</v>
      </c>
      <c r="F151" t="s">
        <v>0</v>
      </c>
      <c r="G151" t="s">
        <v>654</v>
      </c>
      <c r="H151">
        <v>5</v>
      </c>
    </row>
    <row r="152" spans="1:8" x14ac:dyDescent="0.25">
      <c r="A152" s="107" t="s">
        <v>15</v>
      </c>
      <c r="B152" s="107" t="s">
        <v>429</v>
      </c>
      <c r="C152" s="102">
        <v>42</v>
      </c>
      <c r="D152" s="102"/>
      <c r="E152" s="102">
        <v>42</v>
      </c>
      <c r="F152" t="s">
        <v>14</v>
      </c>
      <c r="G152" t="s">
        <v>158</v>
      </c>
      <c r="H152">
        <v>5</v>
      </c>
    </row>
    <row r="153" spans="1:8" x14ac:dyDescent="0.25">
      <c r="A153" s="107" t="s">
        <v>15</v>
      </c>
      <c r="B153" s="107" t="s">
        <v>600</v>
      </c>
      <c r="C153" s="102"/>
      <c r="D153" s="102">
        <v>39</v>
      </c>
      <c r="E153" s="102">
        <v>39</v>
      </c>
      <c r="F153" t="s">
        <v>14</v>
      </c>
      <c r="G153" t="s">
        <v>940</v>
      </c>
      <c r="H153">
        <v>5</v>
      </c>
    </row>
    <row r="154" spans="1:8" x14ac:dyDescent="0.25">
      <c r="A154" s="107" t="s">
        <v>15</v>
      </c>
      <c r="B154" s="107" t="s">
        <v>475</v>
      </c>
      <c r="C154" s="102">
        <v>26</v>
      </c>
      <c r="D154" s="102"/>
      <c r="E154" s="102">
        <v>26</v>
      </c>
      <c r="F154" t="s">
        <v>15</v>
      </c>
      <c r="G154" t="s">
        <v>956</v>
      </c>
      <c r="H154">
        <v>5</v>
      </c>
    </row>
    <row r="155" spans="1:8" x14ac:dyDescent="0.25">
      <c r="A155" s="107" t="s">
        <v>15</v>
      </c>
      <c r="B155" s="107" t="s">
        <v>504</v>
      </c>
      <c r="C155" s="102"/>
      <c r="D155" s="102">
        <v>25</v>
      </c>
      <c r="E155" s="102">
        <v>25</v>
      </c>
      <c r="F155" t="s">
        <v>15</v>
      </c>
      <c r="G155" t="s">
        <v>969</v>
      </c>
      <c r="H155">
        <v>5</v>
      </c>
    </row>
    <row r="156" spans="1:8" x14ac:dyDescent="0.25">
      <c r="A156" s="107" t="s">
        <v>15</v>
      </c>
      <c r="B156" s="107" t="s">
        <v>613</v>
      </c>
      <c r="C156" s="102"/>
      <c r="D156" s="102">
        <v>23</v>
      </c>
      <c r="E156" s="102">
        <v>23</v>
      </c>
      <c r="F156" t="s">
        <v>14</v>
      </c>
      <c r="G156" t="s">
        <v>133</v>
      </c>
      <c r="H156">
        <v>4</v>
      </c>
    </row>
    <row r="157" spans="1:8" x14ac:dyDescent="0.25">
      <c r="A157" s="107" t="s">
        <v>15</v>
      </c>
      <c r="B157" s="107" t="s">
        <v>768</v>
      </c>
      <c r="C157" s="102">
        <v>20</v>
      </c>
      <c r="D157" s="102"/>
      <c r="E157" s="102">
        <v>20</v>
      </c>
      <c r="F157" t="s">
        <v>286</v>
      </c>
      <c r="G157" t="s">
        <v>800</v>
      </c>
      <c r="H157">
        <v>4</v>
      </c>
    </row>
    <row r="158" spans="1:8" x14ac:dyDescent="0.25">
      <c r="A158" s="107" t="s">
        <v>15</v>
      </c>
      <c r="B158" s="107" t="s">
        <v>614</v>
      </c>
      <c r="C158" s="102"/>
      <c r="D158" s="102">
        <v>18</v>
      </c>
      <c r="E158" s="102">
        <v>18</v>
      </c>
      <c r="F158" t="s">
        <v>0</v>
      </c>
      <c r="G158" t="s">
        <v>825</v>
      </c>
      <c r="H158">
        <v>3</v>
      </c>
    </row>
    <row r="159" spans="1:8" x14ac:dyDescent="0.25">
      <c r="A159" s="107" t="s">
        <v>15</v>
      </c>
      <c r="B159" s="107" t="s">
        <v>473</v>
      </c>
      <c r="C159" s="102">
        <v>18</v>
      </c>
      <c r="D159" s="102"/>
      <c r="E159" s="102">
        <v>18</v>
      </c>
      <c r="F159" t="s">
        <v>13</v>
      </c>
      <c r="G159" t="s">
        <v>921</v>
      </c>
      <c r="H159">
        <v>3</v>
      </c>
    </row>
    <row r="160" spans="1:8" x14ac:dyDescent="0.25">
      <c r="A160" s="107" t="s">
        <v>15</v>
      </c>
      <c r="B160" s="107" t="s">
        <v>633</v>
      </c>
      <c r="C160" s="102"/>
      <c r="D160" s="102">
        <v>12</v>
      </c>
      <c r="E160" s="102">
        <v>12</v>
      </c>
      <c r="F160" t="s">
        <v>13</v>
      </c>
      <c r="G160" t="s">
        <v>992</v>
      </c>
      <c r="H160">
        <v>3</v>
      </c>
    </row>
    <row r="161" spans="1:8" x14ac:dyDescent="0.25">
      <c r="A161" s="107" t="s">
        <v>15</v>
      </c>
      <c r="B161" s="107" t="s">
        <v>231</v>
      </c>
      <c r="C161" s="102">
        <v>11</v>
      </c>
      <c r="D161" s="102"/>
      <c r="E161" s="102">
        <v>11</v>
      </c>
      <c r="F161" t="s">
        <v>15</v>
      </c>
      <c r="G161" t="s">
        <v>508</v>
      </c>
      <c r="H161">
        <v>3</v>
      </c>
    </row>
    <row r="162" spans="1:8" x14ac:dyDescent="0.25">
      <c r="A162" s="107" t="s">
        <v>15</v>
      </c>
      <c r="B162" s="107" t="s">
        <v>122</v>
      </c>
      <c r="C162" s="102">
        <v>10</v>
      </c>
      <c r="D162" s="102"/>
      <c r="E162" s="102">
        <v>10</v>
      </c>
      <c r="F162" t="s">
        <v>16</v>
      </c>
      <c r="G162" t="s">
        <v>784</v>
      </c>
      <c r="H162">
        <v>3</v>
      </c>
    </row>
    <row r="163" spans="1:8" x14ac:dyDescent="0.25">
      <c r="A163" s="107" t="s">
        <v>15</v>
      </c>
      <c r="B163" s="107" t="s">
        <v>635</v>
      </c>
      <c r="C163" s="102"/>
      <c r="D163" s="102">
        <v>7</v>
      </c>
      <c r="E163" s="102">
        <v>7</v>
      </c>
      <c r="F163" t="s">
        <v>16</v>
      </c>
      <c r="G163" t="s">
        <v>572</v>
      </c>
      <c r="H163">
        <v>3</v>
      </c>
    </row>
    <row r="164" spans="1:8" x14ac:dyDescent="0.25">
      <c r="A164" s="107" t="s">
        <v>15</v>
      </c>
      <c r="B164" s="107" t="s">
        <v>956</v>
      </c>
      <c r="C164" s="102">
        <v>5</v>
      </c>
      <c r="D164" s="102"/>
      <c r="E164" s="102">
        <v>5</v>
      </c>
      <c r="F164" t="s">
        <v>0</v>
      </c>
      <c r="G164" t="s">
        <v>828</v>
      </c>
      <c r="H164">
        <v>2</v>
      </c>
    </row>
    <row r="165" spans="1:8" x14ac:dyDescent="0.25">
      <c r="A165" s="107" t="s">
        <v>15</v>
      </c>
      <c r="B165" s="107" t="s">
        <v>969</v>
      </c>
      <c r="C165" s="102">
        <v>5</v>
      </c>
      <c r="D165" s="102"/>
      <c r="E165" s="102">
        <v>5</v>
      </c>
      <c r="F165" t="s">
        <v>0</v>
      </c>
      <c r="G165" t="s">
        <v>652</v>
      </c>
      <c r="H165">
        <v>2</v>
      </c>
    </row>
    <row r="166" spans="1:8" x14ac:dyDescent="0.25">
      <c r="A166" s="107" t="s">
        <v>15</v>
      </c>
      <c r="B166" s="107" t="s">
        <v>508</v>
      </c>
      <c r="C166" s="102">
        <v>3</v>
      </c>
      <c r="D166" s="102"/>
      <c r="E166" s="102">
        <v>3</v>
      </c>
      <c r="F166" t="s">
        <v>9</v>
      </c>
      <c r="G166" t="s">
        <v>95</v>
      </c>
      <c r="H166">
        <v>2</v>
      </c>
    </row>
    <row r="167" spans="1:8" x14ac:dyDescent="0.25">
      <c r="A167" s="107" t="s">
        <v>15</v>
      </c>
      <c r="B167" s="107" t="s">
        <v>204</v>
      </c>
      <c r="C167" s="102"/>
      <c r="D167" s="102">
        <v>2</v>
      </c>
      <c r="E167" s="102">
        <v>2</v>
      </c>
      <c r="F167" t="s">
        <v>10</v>
      </c>
      <c r="G167" t="s">
        <v>914</v>
      </c>
      <c r="H167">
        <v>2</v>
      </c>
    </row>
    <row r="168" spans="1:8" x14ac:dyDescent="0.25">
      <c r="A168" s="107" t="s">
        <v>15</v>
      </c>
      <c r="B168" s="107" t="s">
        <v>779</v>
      </c>
      <c r="C168" s="102"/>
      <c r="D168" s="102">
        <v>2</v>
      </c>
      <c r="E168" s="102">
        <v>2</v>
      </c>
      <c r="F168" t="s">
        <v>14</v>
      </c>
      <c r="G168" t="s">
        <v>135</v>
      </c>
      <c r="H168">
        <v>2</v>
      </c>
    </row>
    <row r="169" spans="1:8" x14ac:dyDescent="0.25">
      <c r="A169" s="107" t="s">
        <v>15</v>
      </c>
      <c r="B169" s="107" t="s">
        <v>1002</v>
      </c>
      <c r="C169" s="102">
        <v>1</v>
      </c>
      <c r="D169" s="102"/>
      <c r="E169" s="102">
        <v>1</v>
      </c>
      <c r="F169" t="s">
        <v>15</v>
      </c>
      <c r="G169" t="s">
        <v>204</v>
      </c>
      <c r="H169">
        <v>2</v>
      </c>
    </row>
    <row r="170" spans="1:8" x14ac:dyDescent="0.25">
      <c r="A170" s="107" t="s">
        <v>16</v>
      </c>
      <c r="B170" s="107" t="s">
        <v>388</v>
      </c>
      <c r="C170" s="102"/>
      <c r="D170" s="102">
        <v>335</v>
      </c>
      <c r="E170" s="102">
        <v>335</v>
      </c>
      <c r="F170" t="s">
        <v>15</v>
      </c>
      <c r="G170" t="s">
        <v>779</v>
      </c>
      <c r="H170">
        <v>2</v>
      </c>
    </row>
    <row r="171" spans="1:8" x14ac:dyDescent="0.25">
      <c r="A171" s="107" t="s">
        <v>16</v>
      </c>
      <c r="B171" s="107" t="s">
        <v>567</v>
      </c>
      <c r="C171" s="102"/>
      <c r="D171" s="102">
        <v>28</v>
      </c>
      <c r="E171" s="102">
        <v>28</v>
      </c>
      <c r="F171" t="s">
        <v>16</v>
      </c>
      <c r="G171" t="s">
        <v>439</v>
      </c>
      <c r="H171">
        <v>2</v>
      </c>
    </row>
    <row r="172" spans="1:8" x14ac:dyDescent="0.25">
      <c r="A172" s="107" t="s">
        <v>16</v>
      </c>
      <c r="B172" s="107" t="s">
        <v>570</v>
      </c>
      <c r="C172" s="102"/>
      <c r="D172" s="102">
        <v>16</v>
      </c>
      <c r="E172" s="102">
        <v>16</v>
      </c>
      <c r="F172" t="s">
        <v>286</v>
      </c>
      <c r="G172" t="s">
        <v>392</v>
      </c>
      <c r="H172">
        <v>1</v>
      </c>
    </row>
    <row r="173" spans="1:8" x14ac:dyDescent="0.25">
      <c r="A173" s="107" t="s">
        <v>16</v>
      </c>
      <c r="B173" s="107" t="s">
        <v>960</v>
      </c>
      <c r="C173" s="102"/>
      <c r="D173" s="102">
        <v>16</v>
      </c>
      <c r="E173" s="102">
        <v>16</v>
      </c>
      <c r="F173" t="s">
        <v>15</v>
      </c>
      <c r="G173" t="s">
        <v>1002</v>
      </c>
      <c r="H173">
        <v>1</v>
      </c>
    </row>
    <row r="174" spans="1:8" x14ac:dyDescent="0.25">
      <c r="A174" s="107" t="s">
        <v>16</v>
      </c>
      <c r="B174" s="107" t="s">
        <v>964</v>
      </c>
      <c r="C174" s="102"/>
      <c r="D174" s="102">
        <v>12</v>
      </c>
      <c r="E174" s="102">
        <v>12</v>
      </c>
    </row>
    <row r="175" spans="1:8" x14ac:dyDescent="0.25">
      <c r="A175" s="107" t="s">
        <v>16</v>
      </c>
      <c r="B175" s="107" t="s">
        <v>205</v>
      </c>
      <c r="C175" s="102"/>
      <c r="D175" s="102">
        <v>6</v>
      </c>
      <c r="E175" s="102">
        <v>6</v>
      </c>
    </row>
    <row r="176" spans="1:8" x14ac:dyDescent="0.25">
      <c r="A176" s="107" t="s">
        <v>16</v>
      </c>
      <c r="B176" s="107" t="s">
        <v>784</v>
      </c>
      <c r="C176" s="102"/>
      <c r="D176" s="102">
        <v>3</v>
      </c>
      <c r="E176" s="102">
        <v>3</v>
      </c>
    </row>
    <row r="177" spans="1:5" x14ac:dyDescent="0.25">
      <c r="A177" s="107" t="s">
        <v>16</v>
      </c>
      <c r="B177" s="107" t="s">
        <v>572</v>
      </c>
      <c r="C177" s="102"/>
      <c r="D177" s="102">
        <v>3</v>
      </c>
      <c r="E177" s="102">
        <v>3</v>
      </c>
    </row>
    <row r="178" spans="1:5" x14ac:dyDescent="0.25">
      <c r="A178" s="107" t="s">
        <v>16</v>
      </c>
      <c r="B178" s="107" t="s">
        <v>439</v>
      </c>
      <c r="C178" s="102"/>
      <c r="D178" s="102">
        <v>2</v>
      </c>
      <c r="E178" s="102">
        <v>2</v>
      </c>
    </row>
    <row r="179" spans="1:5" x14ac:dyDescent="0.25">
      <c r="A179" s="107" t="s">
        <v>32</v>
      </c>
      <c r="C179" s="102">
        <v>22509</v>
      </c>
      <c r="D179" s="102">
        <v>24847</v>
      </c>
      <c r="E179" s="102">
        <v>47356</v>
      </c>
    </row>
  </sheetData>
  <sortState ref="R1:U10">
    <sortCondition ref="U1:U10"/>
  </sortState>
  <hyperlinks>
    <hyperlink ref="L2" r:id="rId2" display="/Nb/4851"/>
    <hyperlink ref="L3" r:id="rId3" display="/Nb/4843"/>
    <hyperlink ref="L4" r:id="rId4" display="/Nb/4881"/>
    <hyperlink ref="L8" r:id="rId5" display="/Nb/4804"/>
    <hyperlink ref="L9" r:id="rId6" display="/Nb/4802"/>
    <hyperlink ref="L10" r:id="rId7" display="/Nb/4809"/>
    <hyperlink ref="L11" r:id="rId8" display="/Nb/5061"/>
    <hyperlink ref="L12" r:id="rId9" display="/Nb/4810"/>
    <hyperlink ref="L13" r:id="rId10" display="/Nb/4955"/>
    <hyperlink ref="L14" r:id="rId11" display="/Nb/5037"/>
    <hyperlink ref="L19" r:id="rId12" display="/Nb/4831"/>
    <hyperlink ref="L20" r:id="rId13" display="/Nb/4796"/>
    <hyperlink ref="L21" r:id="rId14" display="/Nb/4935"/>
    <hyperlink ref="L22" r:id="rId15" display="/Nb/4844"/>
    <hyperlink ref="L23" r:id="rId16" display="/Nb/4842"/>
    <hyperlink ref="L24" r:id="rId17" display="/Nb/4847"/>
    <hyperlink ref="L25" r:id="rId18" display="/Nb/5070"/>
    <hyperlink ref="L26" r:id="rId19" display="/Nb/5042"/>
    <hyperlink ref="L32" r:id="rId20" display="/Nb/4784"/>
    <hyperlink ref="L33" r:id="rId21" display="/Nb/4945"/>
    <hyperlink ref="L34" r:id="rId22" display="/Nb/4894"/>
    <hyperlink ref="L35" r:id="rId23" display="/Nb/4898"/>
    <hyperlink ref="L36" r:id="rId24" display="/Nb/4901"/>
    <hyperlink ref="L46" r:id="rId25" display="/Nb/4896"/>
  </hyperlinks>
  <pageMargins left="0.7" right="0.7" top="0.75" bottom="0.75" header="0.3" footer="0.3"/>
  <pageSetup paperSize="9"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RowHeight="15" x14ac:dyDescent="0.25"/>
  <cols>
    <col min="1" max="1" width="12.85546875" style="9" customWidth="1"/>
    <col min="2" max="2" width="8.7109375" style="9" customWidth="1"/>
    <col min="3" max="3" width="35" style="9" customWidth="1"/>
    <col min="4" max="4" width="22.85546875" style="9" customWidth="1"/>
    <col min="5" max="5" width="12.7109375" style="9" customWidth="1"/>
    <col min="6" max="6" width="7" style="9" customWidth="1"/>
    <col min="7" max="7" width="13" style="9" customWidth="1"/>
    <col min="8" max="8" width="9.140625" style="9"/>
    <col min="9" max="9" width="13.140625" style="9" customWidth="1"/>
    <col min="10" max="12" width="9.140625" style="9"/>
    <col min="13" max="13" width="13.140625" style="9" customWidth="1"/>
    <col min="14" max="14" width="9.140625" style="9"/>
    <col min="15" max="16" width="13.7109375" style="9" customWidth="1"/>
    <col min="17" max="18" width="9.140625" style="9"/>
    <col min="19" max="19" width="11.42578125" style="9" customWidth="1"/>
    <col min="20" max="20" width="9.5703125" style="9" bestFit="1" customWidth="1"/>
    <col min="21" max="21" width="9.140625" style="9"/>
    <col min="22" max="22" width="10.28515625" style="9" bestFit="1" customWidth="1"/>
    <col min="23" max="16384" width="9.140625" style="9"/>
  </cols>
  <sheetData>
    <row r="1" spans="1:22" s="12" customFormat="1" ht="14.45" x14ac:dyDescent="0.35">
      <c r="A1" s="12" t="s">
        <v>26</v>
      </c>
      <c r="B1" s="12" t="s">
        <v>18</v>
      </c>
      <c r="C1" s="12" t="s">
        <v>19</v>
      </c>
      <c r="D1" s="12" t="s">
        <v>233</v>
      </c>
      <c r="E1" s="12" t="s">
        <v>234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48</v>
      </c>
      <c r="M1" s="12" t="s">
        <v>53</v>
      </c>
      <c r="N1" s="12" t="s">
        <v>35</v>
      </c>
      <c r="O1" s="12" t="s">
        <v>36</v>
      </c>
      <c r="P1" s="12" t="s">
        <v>258</v>
      </c>
      <c r="Q1" s="12" t="s">
        <v>27</v>
      </c>
      <c r="R1" s="12" t="s">
        <v>28</v>
      </c>
      <c r="S1" s="12" t="s">
        <v>236</v>
      </c>
      <c r="T1" s="12" t="s">
        <v>237</v>
      </c>
      <c r="U1" s="12" t="s">
        <v>1016</v>
      </c>
      <c r="V1" s="12" t="s">
        <v>1015</v>
      </c>
    </row>
    <row r="2" spans="1:22" x14ac:dyDescent="0.25">
      <c r="A2" s="9">
        <v>2</v>
      </c>
      <c r="B2" s="9" t="s">
        <v>0</v>
      </c>
      <c r="C2" s="9" t="s">
        <v>171</v>
      </c>
      <c r="D2" s="9" t="s">
        <v>224</v>
      </c>
      <c r="E2" s="9" t="s">
        <v>223</v>
      </c>
      <c r="F2" s="9" t="s">
        <v>1</v>
      </c>
      <c r="G2" s="9" t="s">
        <v>59</v>
      </c>
      <c r="H2" s="9" t="s">
        <v>2</v>
      </c>
      <c r="I2" s="9">
        <v>15</v>
      </c>
      <c r="J2" s="9" t="s">
        <v>4</v>
      </c>
      <c r="L2" s="9" t="s">
        <v>50</v>
      </c>
      <c r="M2" s="9">
        <v>29170</v>
      </c>
      <c r="N2" s="17" t="str">
        <f>CONCATENATE(ROUNDDOWN(M2/5000,0),"_",ROUNDDOWN(M2/5000,0)*5,"-",ROUNDUP((M2+1)/5000,0)*5)</f>
        <v>5_25-30</v>
      </c>
      <c r="O2" s="17" t="str">
        <f>CONCATENATE(ROUNDDOWN(M2/10000,0),"_",ROUNDDOWN(M2/10000,0)*10,"-",ROUNDUP((M2+1)/10000,0)*10)</f>
        <v>2_20-30</v>
      </c>
      <c r="P2" s="17" t="str">
        <f>IF(M2&lt;20000,"01_&lt;20",IF(M2&lt;80000,CONCATENATE(IF((ROUNDDOWN(M2/10000,0)+1)&lt;10,0,),ROUNDDOWN(M2/10000,0),"_",ROUNDDOWN(M2/10000,0)*10,"-",ROUNDUP((M2+1)/10000,0)*10),"08_80&gt;"))</f>
        <v>02_20-30</v>
      </c>
      <c r="Q2" s="9" t="s">
        <v>64</v>
      </c>
      <c r="R2" s="9" t="s">
        <v>638</v>
      </c>
      <c r="S2" s="9">
        <f>M2*A2</f>
        <v>58340</v>
      </c>
      <c r="T2" s="9">
        <f>ROUND(S2/74.3,0)</f>
        <v>785</v>
      </c>
    </row>
    <row r="3" spans="1:22" x14ac:dyDescent="0.25">
      <c r="A3" s="9">
        <v>3846</v>
      </c>
      <c r="B3" s="9" t="s">
        <v>0</v>
      </c>
      <c r="C3" s="9" t="s">
        <v>448</v>
      </c>
      <c r="D3" s="9" t="s">
        <v>224</v>
      </c>
      <c r="E3" s="9" t="s">
        <v>223</v>
      </c>
      <c r="F3" s="9" t="s">
        <v>1</v>
      </c>
      <c r="G3" s="9" t="s">
        <v>97</v>
      </c>
      <c r="H3" s="9" t="s">
        <v>2</v>
      </c>
      <c r="I3" s="9">
        <v>15</v>
      </c>
      <c r="J3" s="9" t="s">
        <v>8</v>
      </c>
      <c r="L3" s="9" t="s">
        <v>50</v>
      </c>
      <c r="M3" s="9">
        <v>44070</v>
      </c>
      <c r="N3" s="17" t="str">
        <f t="shared" ref="N3:N64" si="0">CONCATENATE(ROUNDDOWN(M3/5000,0),"_",ROUNDDOWN(M3/5000,0)*5,"-",ROUNDUP((M3+1)/5000,0)*5)</f>
        <v>8_40-45</v>
      </c>
      <c r="O3" s="17" t="str">
        <f t="shared" ref="O3:O64" si="1">CONCATENATE(ROUNDDOWN(M3/10000,0),"_",ROUNDDOWN(M3/10000,0)*10,"-",ROUNDUP((M3+1)/10000,0)*10)</f>
        <v>4_40-50</v>
      </c>
      <c r="P3" s="17" t="str">
        <f t="shared" ref="P3:P66" si="2">IF(M3&lt;20000,"01_&lt;20",IF(M3&lt;80000,CONCATENATE(IF((ROUNDDOWN(M3/10000,0)+1)&lt;10,0,),ROUNDDOWN(M3/10000,0),"_",ROUNDDOWN(M3/10000,0)*10,"-",ROUNDUP((M3+1)/10000,0)*10),"08_80&gt;"))</f>
        <v>04_40-50</v>
      </c>
      <c r="Q3" s="9" t="s">
        <v>64</v>
      </c>
      <c r="R3" s="9" t="s">
        <v>638</v>
      </c>
      <c r="S3" s="9">
        <f t="shared" ref="S3:S64" si="3">M3*A3</f>
        <v>169493220</v>
      </c>
      <c r="T3" s="9">
        <f t="shared" ref="T3:T64" si="4">ROUND(S3/74.3,0)</f>
        <v>2281201</v>
      </c>
    </row>
    <row r="4" spans="1:22" x14ac:dyDescent="0.25">
      <c r="A4" s="9">
        <v>2610</v>
      </c>
      <c r="B4" s="9" t="s">
        <v>0</v>
      </c>
      <c r="C4" s="9" t="s">
        <v>447</v>
      </c>
      <c r="D4" s="9" t="s">
        <v>222</v>
      </c>
      <c r="E4" s="9" t="s">
        <v>223</v>
      </c>
      <c r="F4" s="9" t="s">
        <v>1</v>
      </c>
      <c r="G4" s="9" t="s">
        <v>97</v>
      </c>
      <c r="H4" s="9">
        <v>540</v>
      </c>
      <c r="I4" s="9">
        <v>15</v>
      </c>
      <c r="J4" s="9" t="s">
        <v>8</v>
      </c>
      <c r="L4" s="9" t="s">
        <v>50</v>
      </c>
      <c r="M4" s="9">
        <v>51531</v>
      </c>
      <c r="N4" s="17" t="str">
        <f t="shared" si="0"/>
        <v>10_50-55</v>
      </c>
      <c r="O4" s="17" t="str">
        <f t="shared" si="1"/>
        <v>5_50-60</v>
      </c>
      <c r="P4" s="17" t="str">
        <f t="shared" si="2"/>
        <v>05_50-60</v>
      </c>
      <c r="Q4" s="9" t="s">
        <v>64</v>
      </c>
      <c r="R4" s="9" t="s">
        <v>638</v>
      </c>
      <c r="S4" s="9">
        <f t="shared" si="3"/>
        <v>134495910</v>
      </c>
      <c r="T4" s="9">
        <f t="shared" si="4"/>
        <v>1810174</v>
      </c>
    </row>
    <row r="5" spans="1:22" x14ac:dyDescent="0.25">
      <c r="A5" s="9">
        <v>9</v>
      </c>
      <c r="B5" s="9" t="s">
        <v>0</v>
      </c>
      <c r="C5" s="9" t="s">
        <v>189</v>
      </c>
      <c r="D5" s="9" t="s">
        <v>224</v>
      </c>
      <c r="E5" s="9" t="s">
        <v>223</v>
      </c>
      <c r="F5" s="9" t="s">
        <v>5</v>
      </c>
      <c r="G5" s="9" t="s">
        <v>76</v>
      </c>
      <c r="H5" s="9" t="s">
        <v>2</v>
      </c>
      <c r="I5" s="9">
        <v>15</v>
      </c>
      <c r="J5" s="9" t="s">
        <v>4</v>
      </c>
      <c r="L5" s="9" t="s">
        <v>46</v>
      </c>
      <c r="M5" s="9">
        <v>38990</v>
      </c>
      <c r="N5" s="17" t="str">
        <f t="shared" si="0"/>
        <v>7_35-40</v>
      </c>
      <c r="O5" s="17" t="str">
        <f t="shared" si="1"/>
        <v>3_30-40</v>
      </c>
      <c r="P5" s="17" t="str">
        <f t="shared" si="2"/>
        <v>03_30-40</v>
      </c>
      <c r="Q5" s="9" t="s">
        <v>64</v>
      </c>
      <c r="R5" s="9" t="s">
        <v>638</v>
      </c>
      <c r="S5" s="9">
        <f t="shared" si="3"/>
        <v>350910</v>
      </c>
      <c r="T5" s="9">
        <f t="shared" si="4"/>
        <v>4723</v>
      </c>
    </row>
    <row r="6" spans="1:22" x14ac:dyDescent="0.25">
      <c r="A6" s="9">
        <v>236</v>
      </c>
      <c r="B6" s="9" t="s">
        <v>0</v>
      </c>
      <c r="C6" s="9" t="s">
        <v>123</v>
      </c>
      <c r="D6" s="9" t="s">
        <v>224</v>
      </c>
      <c r="E6" s="9" t="s">
        <v>223</v>
      </c>
      <c r="F6" s="9" t="s">
        <v>1</v>
      </c>
      <c r="G6" s="9" t="s">
        <v>97</v>
      </c>
      <c r="H6" s="9" t="s">
        <v>2</v>
      </c>
      <c r="I6" s="9">
        <v>15</v>
      </c>
      <c r="J6" s="9" t="s">
        <v>91</v>
      </c>
      <c r="L6" s="9" t="s">
        <v>50</v>
      </c>
      <c r="M6" s="9">
        <v>56264</v>
      </c>
      <c r="N6" s="17" t="str">
        <f t="shared" si="0"/>
        <v>11_55-60</v>
      </c>
      <c r="O6" s="17" t="str">
        <f t="shared" si="1"/>
        <v>5_50-60</v>
      </c>
      <c r="P6" s="17" t="str">
        <f t="shared" si="2"/>
        <v>05_50-60</v>
      </c>
      <c r="Q6" s="9" t="s">
        <v>64</v>
      </c>
      <c r="R6" s="9" t="s">
        <v>638</v>
      </c>
      <c r="S6" s="9">
        <f t="shared" si="3"/>
        <v>13278304</v>
      </c>
      <c r="T6" s="9">
        <f t="shared" si="4"/>
        <v>178712</v>
      </c>
    </row>
    <row r="7" spans="1:22" x14ac:dyDescent="0.25">
      <c r="A7" s="9">
        <v>247</v>
      </c>
      <c r="B7" s="9" t="s">
        <v>0</v>
      </c>
      <c r="C7" s="9" t="s">
        <v>150</v>
      </c>
      <c r="D7" s="9" t="s">
        <v>222</v>
      </c>
      <c r="E7" s="9" t="s">
        <v>223</v>
      </c>
      <c r="F7" s="9" t="s">
        <v>1</v>
      </c>
      <c r="G7" s="9" t="s">
        <v>97</v>
      </c>
      <c r="H7" s="9" t="s">
        <v>129</v>
      </c>
      <c r="I7" s="9">
        <v>15</v>
      </c>
      <c r="J7" s="9" t="s">
        <v>72</v>
      </c>
      <c r="L7" s="9" t="s">
        <v>50</v>
      </c>
      <c r="M7" s="9">
        <v>56353</v>
      </c>
      <c r="N7" s="17" t="str">
        <f t="shared" si="0"/>
        <v>11_55-60</v>
      </c>
      <c r="O7" s="17" t="str">
        <f t="shared" si="1"/>
        <v>5_50-60</v>
      </c>
      <c r="P7" s="17" t="str">
        <f t="shared" si="2"/>
        <v>05_50-60</v>
      </c>
      <c r="Q7" s="9" t="s">
        <v>64</v>
      </c>
      <c r="R7" s="9" t="s">
        <v>638</v>
      </c>
      <c r="S7" s="9">
        <f t="shared" si="3"/>
        <v>13919191</v>
      </c>
      <c r="T7" s="9">
        <f t="shared" si="4"/>
        <v>187338</v>
      </c>
    </row>
    <row r="8" spans="1:22" x14ac:dyDescent="0.25">
      <c r="A8" s="9">
        <v>4</v>
      </c>
      <c r="B8" s="9" t="s">
        <v>0</v>
      </c>
      <c r="C8" s="9" t="s">
        <v>151</v>
      </c>
      <c r="D8" s="9" t="s">
        <v>224</v>
      </c>
      <c r="E8" s="9" t="s">
        <v>223</v>
      </c>
      <c r="F8" s="9" t="s">
        <v>5</v>
      </c>
      <c r="G8" s="9" t="s">
        <v>60</v>
      </c>
      <c r="H8" s="9" t="s">
        <v>2</v>
      </c>
      <c r="I8" s="9">
        <v>15</v>
      </c>
      <c r="J8" s="9" t="s">
        <v>8</v>
      </c>
      <c r="L8" s="9" t="s">
        <v>50</v>
      </c>
      <c r="M8" s="9">
        <v>40590</v>
      </c>
      <c r="N8" s="17" t="str">
        <f t="shared" si="0"/>
        <v>8_40-45</v>
      </c>
      <c r="O8" s="17" t="str">
        <f t="shared" si="1"/>
        <v>4_40-50</v>
      </c>
      <c r="P8" s="17" t="str">
        <f t="shared" si="2"/>
        <v>04_40-50</v>
      </c>
      <c r="Q8" s="9" t="s">
        <v>64</v>
      </c>
      <c r="R8" s="9" t="s">
        <v>638</v>
      </c>
      <c r="S8" s="9">
        <f t="shared" si="3"/>
        <v>162360</v>
      </c>
      <c r="T8" s="9">
        <f t="shared" si="4"/>
        <v>2185</v>
      </c>
    </row>
    <row r="9" spans="1:22" x14ac:dyDescent="0.25">
      <c r="A9" s="9">
        <v>9</v>
      </c>
      <c r="B9" s="9" t="s">
        <v>0</v>
      </c>
      <c r="C9" s="9" t="s">
        <v>124</v>
      </c>
      <c r="D9" s="9" t="s">
        <v>222</v>
      </c>
      <c r="E9" s="9" t="s">
        <v>223</v>
      </c>
      <c r="F9" s="9" t="s">
        <v>5</v>
      </c>
      <c r="G9" s="9" t="s">
        <v>93</v>
      </c>
      <c r="H9" s="9" t="s">
        <v>125</v>
      </c>
      <c r="I9" s="9">
        <v>15</v>
      </c>
      <c r="J9" s="9" t="s">
        <v>8</v>
      </c>
      <c r="L9" s="9" t="s">
        <v>50</v>
      </c>
      <c r="M9" s="9">
        <v>54409</v>
      </c>
      <c r="N9" s="17" t="str">
        <f t="shared" si="0"/>
        <v>10_50-55</v>
      </c>
      <c r="O9" s="17" t="str">
        <f t="shared" si="1"/>
        <v>5_50-60</v>
      </c>
      <c r="P9" s="17" t="str">
        <f t="shared" si="2"/>
        <v>05_50-60</v>
      </c>
      <c r="Q9" s="9" t="s">
        <v>64</v>
      </c>
      <c r="R9" s="9" t="s">
        <v>638</v>
      </c>
      <c r="S9" s="9">
        <f t="shared" si="3"/>
        <v>489681</v>
      </c>
      <c r="T9" s="9">
        <f t="shared" si="4"/>
        <v>6591</v>
      </c>
    </row>
    <row r="10" spans="1:22" x14ac:dyDescent="0.25">
      <c r="A10" s="9">
        <v>9</v>
      </c>
      <c r="B10" s="9" t="s">
        <v>0</v>
      </c>
      <c r="C10" s="9" t="s">
        <v>226</v>
      </c>
      <c r="D10" s="9" t="s">
        <v>224</v>
      </c>
      <c r="E10" s="9" t="s">
        <v>223</v>
      </c>
      <c r="F10" s="9" t="s">
        <v>5</v>
      </c>
      <c r="G10" s="9" t="s">
        <v>182</v>
      </c>
      <c r="H10" s="9" t="s">
        <v>2</v>
      </c>
      <c r="I10" s="9">
        <v>15</v>
      </c>
      <c r="J10" s="9" t="s">
        <v>8</v>
      </c>
      <c r="L10" s="9" t="s">
        <v>50</v>
      </c>
      <c r="M10" s="9">
        <v>49705</v>
      </c>
      <c r="N10" s="17" t="str">
        <f t="shared" si="0"/>
        <v>9_45-50</v>
      </c>
      <c r="O10" s="17" t="str">
        <f t="shared" si="1"/>
        <v>4_40-50</v>
      </c>
      <c r="P10" s="17" t="str">
        <f t="shared" si="2"/>
        <v>04_40-50</v>
      </c>
      <c r="Q10" s="9" t="s">
        <v>64</v>
      </c>
      <c r="R10" s="9" t="s">
        <v>638</v>
      </c>
      <c r="S10" s="9">
        <f t="shared" si="3"/>
        <v>447345</v>
      </c>
      <c r="T10" s="9">
        <f t="shared" si="4"/>
        <v>6021</v>
      </c>
    </row>
    <row r="11" spans="1:22" x14ac:dyDescent="0.25">
      <c r="A11" s="9">
        <v>1907</v>
      </c>
      <c r="B11" s="9" t="s">
        <v>0</v>
      </c>
      <c r="C11" s="9" t="s">
        <v>515</v>
      </c>
      <c r="D11" s="9" t="s">
        <v>222</v>
      </c>
      <c r="E11" s="9" t="s">
        <v>223</v>
      </c>
      <c r="F11" s="9" t="s">
        <v>5</v>
      </c>
      <c r="G11" s="9" t="s">
        <v>182</v>
      </c>
      <c r="H11" s="9" t="s">
        <v>340</v>
      </c>
      <c r="I11" s="9">
        <v>15</v>
      </c>
      <c r="J11" s="9" t="s">
        <v>8</v>
      </c>
      <c r="L11" s="9" t="s">
        <v>50</v>
      </c>
      <c r="M11" s="9">
        <v>47892</v>
      </c>
      <c r="N11" s="17" t="str">
        <f t="shared" si="0"/>
        <v>9_45-50</v>
      </c>
      <c r="O11" s="17" t="str">
        <f t="shared" si="1"/>
        <v>4_40-50</v>
      </c>
      <c r="P11" s="17" t="str">
        <f t="shared" si="2"/>
        <v>04_40-50</v>
      </c>
      <c r="Q11" s="9" t="s">
        <v>64</v>
      </c>
      <c r="R11" s="9" t="s">
        <v>638</v>
      </c>
      <c r="S11" s="9">
        <f t="shared" si="3"/>
        <v>91330044</v>
      </c>
      <c r="T11" s="9">
        <f t="shared" si="4"/>
        <v>1229207</v>
      </c>
    </row>
    <row r="12" spans="1:22" x14ac:dyDescent="0.25">
      <c r="A12" s="9">
        <v>1229</v>
      </c>
      <c r="B12" s="9" t="s">
        <v>0</v>
      </c>
      <c r="C12" s="9" t="s">
        <v>332</v>
      </c>
      <c r="D12" s="9" t="s">
        <v>224</v>
      </c>
      <c r="E12" s="9" t="s">
        <v>223</v>
      </c>
      <c r="F12" s="9" t="s">
        <v>5</v>
      </c>
      <c r="G12" s="9" t="s">
        <v>76</v>
      </c>
      <c r="H12" s="9" t="s">
        <v>2</v>
      </c>
      <c r="I12" s="9">
        <v>17</v>
      </c>
      <c r="J12" s="9" t="s">
        <v>6</v>
      </c>
      <c r="L12" s="9" t="s">
        <v>46</v>
      </c>
      <c r="M12" s="9">
        <v>39089</v>
      </c>
      <c r="N12" s="17" t="str">
        <f t="shared" si="0"/>
        <v>7_35-40</v>
      </c>
      <c r="O12" s="17" t="str">
        <f t="shared" si="1"/>
        <v>3_30-40</v>
      </c>
      <c r="P12" s="17" t="str">
        <f t="shared" si="2"/>
        <v>03_30-40</v>
      </c>
      <c r="Q12" s="9" t="s">
        <v>64</v>
      </c>
      <c r="R12" s="9" t="s">
        <v>638</v>
      </c>
      <c r="S12" s="9">
        <f t="shared" si="3"/>
        <v>48040381</v>
      </c>
      <c r="T12" s="9">
        <f t="shared" si="4"/>
        <v>646573</v>
      </c>
    </row>
    <row r="13" spans="1:22" x14ac:dyDescent="0.25">
      <c r="A13" s="9">
        <v>20</v>
      </c>
      <c r="B13" s="9" t="s">
        <v>0</v>
      </c>
      <c r="C13" s="9" t="s">
        <v>152</v>
      </c>
      <c r="D13" s="9" t="s">
        <v>222</v>
      </c>
      <c r="E13" s="9" t="s">
        <v>223</v>
      </c>
      <c r="F13" s="9" t="s">
        <v>5</v>
      </c>
      <c r="G13" s="9" t="s">
        <v>93</v>
      </c>
      <c r="H13" s="9" t="s">
        <v>125</v>
      </c>
      <c r="I13" s="9">
        <v>17</v>
      </c>
      <c r="J13" s="9" t="s">
        <v>8</v>
      </c>
      <c r="L13" s="9" t="s">
        <v>50</v>
      </c>
      <c r="M13" s="9">
        <v>59397</v>
      </c>
      <c r="N13" s="17" t="str">
        <f t="shared" si="0"/>
        <v>11_55-60</v>
      </c>
      <c r="O13" s="17" t="str">
        <f t="shared" si="1"/>
        <v>5_50-60</v>
      </c>
      <c r="P13" s="17" t="str">
        <f t="shared" si="2"/>
        <v>05_50-60</v>
      </c>
      <c r="Q13" s="9" t="s">
        <v>64</v>
      </c>
      <c r="R13" s="9" t="s">
        <v>638</v>
      </c>
      <c r="S13" s="9">
        <f t="shared" si="3"/>
        <v>1187940</v>
      </c>
      <c r="T13" s="9">
        <f t="shared" si="4"/>
        <v>15988</v>
      </c>
    </row>
    <row r="14" spans="1:22" x14ac:dyDescent="0.25">
      <c r="A14" s="9">
        <v>22</v>
      </c>
      <c r="B14" s="9" t="s">
        <v>0</v>
      </c>
      <c r="C14" s="9" t="s">
        <v>451</v>
      </c>
      <c r="D14" s="9" t="s">
        <v>224</v>
      </c>
      <c r="E14" s="9" t="s">
        <v>223</v>
      </c>
      <c r="F14" s="9" t="s">
        <v>5</v>
      </c>
      <c r="G14" s="9" t="s">
        <v>182</v>
      </c>
      <c r="H14" s="9" t="s">
        <v>2</v>
      </c>
      <c r="I14" s="9">
        <v>17</v>
      </c>
      <c r="J14" s="9" t="s">
        <v>8</v>
      </c>
      <c r="L14" s="9" t="s">
        <v>50</v>
      </c>
      <c r="M14" s="9">
        <v>54833</v>
      </c>
      <c r="N14" s="17" t="str">
        <f t="shared" si="0"/>
        <v>10_50-55</v>
      </c>
      <c r="O14" s="17" t="str">
        <f t="shared" si="1"/>
        <v>5_50-60</v>
      </c>
      <c r="P14" s="17" t="str">
        <f t="shared" si="2"/>
        <v>05_50-60</v>
      </c>
      <c r="Q14" s="9" t="s">
        <v>64</v>
      </c>
      <c r="R14" s="9" t="s">
        <v>638</v>
      </c>
      <c r="S14" s="9">
        <f t="shared" si="3"/>
        <v>1206326</v>
      </c>
      <c r="T14" s="9">
        <f t="shared" si="4"/>
        <v>16236</v>
      </c>
    </row>
    <row r="15" spans="1:22" x14ac:dyDescent="0.25">
      <c r="A15" s="9">
        <v>9</v>
      </c>
      <c r="B15" s="9" t="s">
        <v>0</v>
      </c>
      <c r="C15" s="9" t="s">
        <v>541</v>
      </c>
      <c r="D15" s="9" t="s">
        <v>228</v>
      </c>
      <c r="E15" s="9" t="s">
        <v>223</v>
      </c>
      <c r="F15" s="9" t="s">
        <v>5</v>
      </c>
      <c r="G15" s="9" t="s">
        <v>524</v>
      </c>
      <c r="H15" s="9" t="s">
        <v>2</v>
      </c>
      <c r="I15" s="9">
        <v>14</v>
      </c>
      <c r="J15" s="9" t="s">
        <v>8</v>
      </c>
      <c r="L15" s="9" t="s">
        <v>50</v>
      </c>
      <c r="M15" s="9">
        <v>51473</v>
      </c>
      <c r="N15" s="17" t="str">
        <f t="shared" si="0"/>
        <v>10_50-55</v>
      </c>
      <c r="O15" s="17" t="str">
        <f t="shared" si="1"/>
        <v>5_50-60</v>
      </c>
      <c r="P15" s="17" t="str">
        <f t="shared" si="2"/>
        <v>05_50-60</v>
      </c>
      <c r="Q15" s="9" t="s">
        <v>64</v>
      </c>
      <c r="R15" s="9" t="s">
        <v>638</v>
      </c>
      <c r="S15" s="9">
        <f t="shared" si="3"/>
        <v>463257</v>
      </c>
      <c r="T15" s="9">
        <f t="shared" si="4"/>
        <v>6235</v>
      </c>
    </row>
    <row r="16" spans="1:22" x14ac:dyDescent="0.25">
      <c r="A16" s="9">
        <v>4</v>
      </c>
      <c r="B16" s="9" t="s">
        <v>0</v>
      </c>
      <c r="C16" s="9" t="s">
        <v>487</v>
      </c>
      <c r="D16" s="9" t="s">
        <v>224</v>
      </c>
      <c r="E16" s="9" t="s">
        <v>223</v>
      </c>
      <c r="F16" s="9" t="s">
        <v>1</v>
      </c>
      <c r="G16" s="9" t="s">
        <v>305</v>
      </c>
      <c r="H16" s="9" t="s">
        <v>2</v>
      </c>
      <c r="I16" s="9">
        <v>15</v>
      </c>
      <c r="J16" s="9" t="s">
        <v>8</v>
      </c>
      <c r="L16" s="9" t="s">
        <v>50</v>
      </c>
      <c r="M16" s="9">
        <v>59726</v>
      </c>
      <c r="N16" s="17" t="str">
        <f t="shared" si="0"/>
        <v>11_55-60</v>
      </c>
      <c r="O16" s="17" t="str">
        <f t="shared" si="1"/>
        <v>5_50-60</v>
      </c>
      <c r="P16" s="17" t="str">
        <f t="shared" si="2"/>
        <v>05_50-60</v>
      </c>
      <c r="Q16" s="9" t="s">
        <v>64</v>
      </c>
      <c r="R16" s="9" t="s">
        <v>638</v>
      </c>
      <c r="S16" s="9">
        <f t="shared" si="3"/>
        <v>238904</v>
      </c>
      <c r="T16" s="9">
        <f t="shared" si="4"/>
        <v>3215</v>
      </c>
    </row>
    <row r="17" spans="1:20" x14ac:dyDescent="0.25">
      <c r="A17" s="9">
        <v>173</v>
      </c>
      <c r="B17" s="9" t="s">
        <v>0</v>
      </c>
      <c r="C17" s="9" t="s">
        <v>283</v>
      </c>
      <c r="D17" s="9" t="s">
        <v>224</v>
      </c>
      <c r="E17" s="9" t="s">
        <v>223</v>
      </c>
      <c r="F17" s="9" t="s">
        <v>5</v>
      </c>
      <c r="G17" s="9" t="s">
        <v>182</v>
      </c>
      <c r="H17" s="9" t="s">
        <v>2</v>
      </c>
      <c r="I17" s="9">
        <v>15</v>
      </c>
      <c r="J17" s="9" t="s">
        <v>8</v>
      </c>
      <c r="L17" s="9" t="s">
        <v>50</v>
      </c>
      <c r="M17" s="9">
        <v>50409</v>
      </c>
      <c r="N17" s="17" t="str">
        <f t="shared" si="0"/>
        <v>10_50-55</v>
      </c>
      <c r="O17" s="17" t="str">
        <f t="shared" si="1"/>
        <v>5_50-60</v>
      </c>
      <c r="P17" s="17" t="str">
        <f t="shared" si="2"/>
        <v>05_50-60</v>
      </c>
      <c r="Q17" s="9" t="s">
        <v>64</v>
      </c>
      <c r="R17" s="9" t="s">
        <v>638</v>
      </c>
      <c r="S17" s="9">
        <f t="shared" si="3"/>
        <v>8720757</v>
      </c>
      <c r="T17" s="9">
        <f t="shared" si="4"/>
        <v>117372</v>
      </c>
    </row>
    <row r="18" spans="1:20" x14ac:dyDescent="0.25">
      <c r="A18" s="9">
        <v>142</v>
      </c>
      <c r="B18" s="9" t="s">
        <v>0</v>
      </c>
      <c r="C18" s="9" t="s">
        <v>516</v>
      </c>
      <c r="D18" s="9" t="s">
        <v>222</v>
      </c>
      <c r="E18" s="9" t="s">
        <v>223</v>
      </c>
      <c r="F18" s="9" t="s">
        <v>5</v>
      </c>
      <c r="G18" s="9" t="s">
        <v>182</v>
      </c>
      <c r="H18" s="9" t="s">
        <v>334</v>
      </c>
      <c r="I18" s="9">
        <v>15</v>
      </c>
      <c r="J18" s="9" t="s">
        <v>8</v>
      </c>
      <c r="L18" s="9" t="s">
        <v>50</v>
      </c>
      <c r="M18" s="9">
        <v>55314</v>
      </c>
      <c r="N18" s="17" t="str">
        <f t="shared" si="0"/>
        <v>11_55-60</v>
      </c>
      <c r="O18" s="17" t="str">
        <f t="shared" si="1"/>
        <v>5_50-60</v>
      </c>
      <c r="P18" s="17" t="str">
        <f t="shared" si="2"/>
        <v>05_50-60</v>
      </c>
      <c r="Q18" s="9" t="s">
        <v>64</v>
      </c>
      <c r="R18" s="9" t="s">
        <v>638</v>
      </c>
      <c r="S18" s="9">
        <f t="shared" si="3"/>
        <v>7854588</v>
      </c>
      <c r="T18" s="9">
        <f t="shared" si="4"/>
        <v>105715</v>
      </c>
    </row>
    <row r="19" spans="1:20" x14ac:dyDescent="0.25">
      <c r="A19" s="9">
        <v>216</v>
      </c>
      <c r="B19" s="9" t="s">
        <v>0</v>
      </c>
      <c r="C19" s="9" t="s">
        <v>488</v>
      </c>
      <c r="D19" s="9" t="s">
        <v>225</v>
      </c>
      <c r="E19" s="9" t="s">
        <v>223</v>
      </c>
      <c r="F19" s="9" t="s">
        <v>1</v>
      </c>
      <c r="G19" s="9" t="s">
        <v>97</v>
      </c>
      <c r="H19" s="9" t="s">
        <v>112</v>
      </c>
      <c r="I19" s="9">
        <v>15</v>
      </c>
      <c r="J19" s="9" t="s">
        <v>8</v>
      </c>
      <c r="L19" s="9" t="s">
        <v>50</v>
      </c>
      <c r="M19" s="9">
        <v>69106</v>
      </c>
      <c r="N19" s="17" t="str">
        <f t="shared" si="0"/>
        <v>13_65-70</v>
      </c>
      <c r="O19" s="17" t="str">
        <f t="shared" si="1"/>
        <v>6_60-70</v>
      </c>
      <c r="P19" s="17" t="str">
        <f t="shared" si="2"/>
        <v>06_60-70</v>
      </c>
      <c r="Q19" s="9" t="s">
        <v>64</v>
      </c>
      <c r="R19" s="9" t="s">
        <v>638</v>
      </c>
      <c r="S19" s="9">
        <f t="shared" si="3"/>
        <v>14926896</v>
      </c>
      <c r="T19" s="9">
        <f t="shared" si="4"/>
        <v>200900</v>
      </c>
    </row>
    <row r="20" spans="1:20" x14ac:dyDescent="0.25">
      <c r="A20" s="9">
        <v>51</v>
      </c>
      <c r="B20" s="9" t="s">
        <v>0</v>
      </c>
      <c r="C20" s="9" t="s">
        <v>399</v>
      </c>
      <c r="D20" s="9" t="s">
        <v>225</v>
      </c>
      <c r="E20" s="9" t="s">
        <v>223</v>
      </c>
      <c r="F20" s="9" t="s">
        <v>1</v>
      </c>
      <c r="G20" s="9" t="s">
        <v>71</v>
      </c>
      <c r="H20" s="9" t="s">
        <v>68</v>
      </c>
      <c r="I20" s="9">
        <v>15</v>
      </c>
      <c r="J20" s="9" t="s">
        <v>8</v>
      </c>
      <c r="L20" s="9" t="s">
        <v>50</v>
      </c>
      <c r="M20" s="9">
        <v>65105</v>
      </c>
      <c r="N20" s="17" t="str">
        <f t="shared" si="0"/>
        <v>13_65-70</v>
      </c>
      <c r="O20" s="17" t="str">
        <f t="shared" si="1"/>
        <v>6_60-70</v>
      </c>
      <c r="P20" s="17" t="str">
        <f t="shared" si="2"/>
        <v>06_60-70</v>
      </c>
      <c r="Q20" s="9" t="s">
        <v>64</v>
      </c>
      <c r="R20" s="9" t="s">
        <v>638</v>
      </c>
      <c r="S20" s="9">
        <f t="shared" si="3"/>
        <v>3320355</v>
      </c>
      <c r="T20" s="9">
        <f t="shared" si="4"/>
        <v>44688</v>
      </c>
    </row>
    <row r="21" spans="1:20" x14ac:dyDescent="0.25">
      <c r="A21" s="9">
        <v>307</v>
      </c>
      <c r="B21" s="9" t="s">
        <v>0</v>
      </c>
      <c r="C21" s="9" t="s">
        <v>452</v>
      </c>
      <c r="D21" s="9" t="s">
        <v>225</v>
      </c>
      <c r="E21" s="9" t="s">
        <v>223</v>
      </c>
      <c r="F21" s="9" t="s">
        <v>1</v>
      </c>
      <c r="G21" s="9" t="s">
        <v>305</v>
      </c>
      <c r="H21" s="9" t="s">
        <v>112</v>
      </c>
      <c r="I21" s="9">
        <v>15</v>
      </c>
      <c r="J21" s="9" t="s">
        <v>8</v>
      </c>
      <c r="L21" s="9" t="s">
        <v>50</v>
      </c>
      <c r="M21" s="9">
        <v>86244</v>
      </c>
      <c r="N21" s="17" t="str">
        <f t="shared" si="0"/>
        <v>17_85-90</v>
      </c>
      <c r="O21" s="17" t="str">
        <f t="shared" si="1"/>
        <v>8_80-90</v>
      </c>
      <c r="P21" s="17" t="str">
        <f t="shared" si="2"/>
        <v>08_80&gt;</v>
      </c>
      <c r="Q21" s="9" t="s">
        <v>64</v>
      </c>
      <c r="R21" s="9" t="s">
        <v>638</v>
      </c>
      <c r="S21" s="9">
        <f t="shared" si="3"/>
        <v>26476908</v>
      </c>
      <c r="T21" s="9">
        <f t="shared" si="4"/>
        <v>356351</v>
      </c>
    </row>
    <row r="22" spans="1:20" x14ac:dyDescent="0.25">
      <c r="A22" s="9">
        <v>329</v>
      </c>
      <c r="B22" s="9" t="s">
        <v>0</v>
      </c>
      <c r="C22" s="9" t="s">
        <v>126</v>
      </c>
      <c r="D22" s="9" t="s">
        <v>225</v>
      </c>
      <c r="E22" s="9" t="s">
        <v>223</v>
      </c>
      <c r="F22" s="9" t="s">
        <v>5</v>
      </c>
      <c r="G22" s="9" t="s">
        <v>75</v>
      </c>
      <c r="H22" s="9" t="s">
        <v>161</v>
      </c>
      <c r="I22" s="9">
        <v>15</v>
      </c>
      <c r="J22" s="9" t="s">
        <v>8</v>
      </c>
      <c r="L22" s="9" t="s">
        <v>50</v>
      </c>
      <c r="M22" s="9">
        <v>80620</v>
      </c>
      <c r="N22" s="17" t="str">
        <f t="shared" si="0"/>
        <v>16_80-85</v>
      </c>
      <c r="O22" s="17" t="str">
        <f t="shared" si="1"/>
        <v>8_80-90</v>
      </c>
      <c r="P22" s="17" t="str">
        <f t="shared" si="2"/>
        <v>08_80&gt;</v>
      </c>
      <c r="Q22" s="9" t="s">
        <v>64</v>
      </c>
      <c r="R22" s="9" t="s">
        <v>638</v>
      </c>
      <c r="S22" s="9">
        <f t="shared" si="3"/>
        <v>26523980</v>
      </c>
      <c r="T22" s="9">
        <f t="shared" si="4"/>
        <v>356985</v>
      </c>
    </row>
    <row r="23" spans="1:20" x14ac:dyDescent="0.25">
      <c r="A23" s="9">
        <v>164</v>
      </c>
      <c r="B23" s="9" t="s">
        <v>0</v>
      </c>
      <c r="C23" s="9" t="s">
        <v>453</v>
      </c>
      <c r="D23" s="9" t="s">
        <v>225</v>
      </c>
      <c r="E23" s="9" t="s">
        <v>223</v>
      </c>
      <c r="F23" s="9" t="s">
        <v>5</v>
      </c>
      <c r="G23" s="9" t="s">
        <v>353</v>
      </c>
      <c r="H23" s="9" t="s">
        <v>450</v>
      </c>
      <c r="I23" s="9">
        <v>15</v>
      </c>
      <c r="J23" s="9" t="s">
        <v>8</v>
      </c>
      <c r="L23" s="9" t="s">
        <v>50</v>
      </c>
      <c r="M23" s="9">
        <v>88192</v>
      </c>
      <c r="N23" s="17" t="str">
        <f t="shared" si="0"/>
        <v>17_85-90</v>
      </c>
      <c r="O23" s="17" t="str">
        <f t="shared" si="1"/>
        <v>8_80-90</v>
      </c>
      <c r="P23" s="17" t="str">
        <f t="shared" si="2"/>
        <v>08_80&gt;</v>
      </c>
      <c r="Q23" s="9" t="s">
        <v>64</v>
      </c>
      <c r="R23" s="9" t="s">
        <v>638</v>
      </c>
      <c r="S23" s="9">
        <f t="shared" si="3"/>
        <v>14463488</v>
      </c>
      <c r="T23" s="9">
        <f t="shared" si="4"/>
        <v>194663</v>
      </c>
    </row>
    <row r="24" spans="1:20" x14ac:dyDescent="0.25">
      <c r="A24" s="9">
        <v>496</v>
      </c>
      <c r="B24" s="9" t="s">
        <v>0</v>
      </c>
      <c r="C24" s="9" t="s">
        <v>127</v>
      </c>
      <c r="D24" s="9" t="s">
        <v>225</v>
      </c>
      <c r="E24" s="9" t="s">
        <v>223</v>
      </c>
      <c r="F24" s="9" t="s">
        <v>5</v>
      </c>
      <c r="G24" s="9" t="s">
        <v>75</v>
      </c>
      <c r="H24" s="9" t="s">
        <v>63</v>
      </c>
      <c r="I24" s="9">
        <v>15</v>
      </c>
      <c r="J24" s="9" t="s">
        <v>8</v>
      </c>
      <c r="L24" s="9" t="s">
        <v>50</v>
      </c>
      <c r="M24" s="9">
        <v>84807</v>
      </c>
      <c r="N24" s="17" t="str">
        <f t="shared" si="0"/>
        <v>16_80-85</v>
      </c>
      <c r="O24" s="17" t="str">
        <f t="shared" si="1"/>
        <v>8_80-90</v>
      </c>
      <c r="P24" s="17" t="str">
        <f t="shared" si="2"/>
        <v>08_80&gt;</v>
      </c>
      <c r="Q24" s="9" t="s">
        <v>64</v>
      </c>
      <c r="R24" s="9" t="s">
        <v>638</v>
      </c>
      <c r="S24" s="9">
        <f t="shared" si="3"/>
        <v>42064272</v>
      </c>
      <c r="T24" s="9">
        <f t="shared" si="4"/>
        <v>566141</v>
      </c>
    </row>
    <row r="25" spans="1:20" x14ac:dyDescent="0.25">
      <c r="A25" s="9">
        <v>95</v>
      </c>
      <c r="B25" s="9" t="s">
        <v>0</v>
      </c>
      <c r="C25" s="9" t="s">
        <v>449</v>
      </c>
      <c r="D25" s="9" t="s">
        <v>225</v>
      </c>
      <c r="E25" s="9" t="s">
        <v>223</v>
      </c>
      <c r="F25" s="9" t="s">
        <v>5</v>
      </c>
      <c r="G25" s="9" t="s">
        <v>353</v>
      </c>
      <c r="H25" s="9" t="s">
        <v>450</v>
      </c>
      <c r="I25" s="9">
        <v>15</v>
      </c>
      <c r="J25" s="9" t="s">
        <v>8</v>
      </c>
      <c r="L25" s="9" t="s">
        <v>50</v>
      </c>
      <c r="M25" s="9">
        <v>90286</v>
      </c>
      <c r="N25" s="17" t="str">
        <f t="shared" si="0"/>
        <v>18_90-95</v>
      </c>
      <c r="O25" s="17" t="str">
        <f t="shared" si="1"/>
        <v>9_90-100</v>
      </c>
      <c r="P25" s="17" t="str">
        <f t="shared" si="2"/>
        <v>08_80&gt;</v>
      </c>
      <c r="Q25" s="9" t="s">
        <v>64</v>
      </c>
      <c r="R25" s="9" t="s">
        <v>638</v>
      </c>
      <c r="S25" s="9">
        <f t="shared" si="3"/>
        <v>8577170</v>
      </c>
      <c r="T25" s="9">
        <f t="shared" si="4"/>
        <v>115440</v>
      </c>
    </row>
    <row r="26" spans="1:20" x14ac:dyDescent="0.25">
      <c r="A26" s="9">
        <v>9</v>
      </c>
      <c r="B26" s="9" t="s">
        <v>0</v>
      </c>
      <c r="C26" s="9" t="s">
        <v>489</v>
      </c>
      <c r="D26" s="9" t="s">
        <v>225</v>
      </c>
      <c r="E26" s="9" t="s">
        <v>223</v>
      </c>
      <c r="F26" s="9" t="s">
        <v>5</v>
      </c>
      <c r="G26" s="9" t="s">
        <v>353</v>
      </c>
      <c r="H26" s="9" t="s">
        <v>147</v>
      </c>
      <c r="I26" s="9">
        <v>15</v>
      </c>
      <c r="J26" s="9" t="s">
        <v>8</v>
      </c>
      <c r="L26" s="9" t="s">
        <v>50</v>
      </c>
      <c r="M26" s="9">
        <v>119999</v>
      </c>
      <c r="N26" s="17" t="str">
        <f t="shared" si="0"/>
        <v>23_115-120</v>
      </c>
      <c r="O26" s="17" t="str">
        <f t="shared" si="1"/>
        <v>11_110-120</v>
      </c>
      <c r="P26" s="17" t="str">
        <f t="shared" si="2"/>
        <v>08_80&gt;</v>
      </c>
      <c r="Q26" s="9" t="s">
        <v>64</v>
      </c>
      <c r="R26" s="9" t="s">
        <v>638</v>
      </c>
      <c r="S26" s="9">
        <f t="shared" si="3"/>
        <v>1079991</v>
      </c>
      <c r="T26" s="9">
        <f t="shared" si="4"/>
        <v>14536</v>
      </c>
    </row>
    <row r="27" spans="1:20" x14ac:dyDescent="0.25">
      <c r="A27" s="9">
        <v>65</v>
      </c>
      <c r="B27" s="9" t="s">
        <v>0</v>
      </c>
      <c r="C27" s="9" t="s">
        <v>191</v>
      </c>
      <c r="D27" s="9" t="s">
        <v>224</v>
      </c>
      <c r="E27" s="9" t="s">
        <v>223</v>
      </c>
      <c r="F27" s="9" t="s">
        <v>1</v>
      </c>
      <c r="G27" s="9" t="s">
        <v>59</v>
      </c>
      <c r="H27" s="9" t="s">
        <v>2</v>
      </c>
      <c r="I27" s="9">
        <v>15</v>
      </c>
      <c r="J27" s="9" t="s">
        <v>11</v>
      </c>
      <c r="L27" s="9" t="s">
        <v>50</v>
      </c>
      <c r="M27" s="9">
        <v>39531</v>
      </c>
      <c r="N27" s="17" t="str">
        <f t="shared" si="0"/>
        <v>7_35-40</v>
      </c>
      <c r="O27" s="17" t="str">
        <f t="shared" si="1"/>
        <v>3_30-40</v>
      </c>
      <c r="P27" s="17" t="str">
        <f t="shared" si="2"/>
        <v>03_30-40</v>
      </c>
      <c r="Q27" s="9" t="s">
        <v>64</v>
      </c>
      <c r="R27" s="9" t="s">
        <v>638</v>
      </c>
      <c r="S27" s="9">
        <f t="shared" si="3"/>
        <v>2569515</v>
      </c>
      <c r="T27" s="9">
        <f t="shared" si="4"/>
        <v>34583</v>
      </c>
    </row>
    <row r="28" spans="1:20" x14ac:dyDescent="0.25">
      <c r="A28" s="9">
        <v>2357</v>
      </c>
      <c r="B28" s="9" t="s">
        <v>0</v>
      </c>
      <c r="C28" s="9" t="s">
        <v>190</v>
      </c>
      <c r="D28" s="9" t="s">
        <v>224</v>
      </c>
      <c r="E28" s="9" t="s">
        <v>223</v>
      </c>
      <c r="F28" s="9" t="s">
        <v>5</v>
      </c>
      <c r="G28" s="9" t="s">
        <v>76</v>
      </c>
      <c r="H28" s="9" t="s">
        <v>2</v>
      </c>
      <c r="I28" s="9">
        <v>15</v>
      </c>
      <c r="J28" s="9" t="s">
        <v>11</v>
      </c>
      <c r="L28" s="9" t="s">
        <v>46</v>
      </c>
      <c r="M28" s="9">
        <v>39210</v>
      </c>
      <c r="N28" s="17" t="str">
        <f t="shared" si="0"/>
        <v>7_35-40</v>
      </c>
      <c r="O28" s="17" t="str">
        <f t="shared" si="1"/>
        <v>3_30-40</v>
      </c>
      <c r="P28" s="17" t="str">
        <f t="shared" si="2"/>
        <v>03_30-40</v>
      </c>
      <c r="Q28" s="9" t="s">
        <v>64</v>
      </c>
      <c r="R28" s="9" t="s">
        <v>638</v>
      </c>
      <c r="S28" s="9">
        <f t="shared" si="3"/>
        <v>92417970</v>
      </c>
      <c r="T28" s="9">
        <f t="shared" si="4"/>
        <v>1243849</v>
      </c>
    </row>
    <row r="29" spans="1:20" x14ac:dyDescent="0.25">
      <c r="A29" s="9">
        <v>7</v>
      </c>
      <c r="B29" s="9" t="s">
        <v>0</v>
      </c>
      <c r="C29" s="9" t="s">
        <v>172</v>
      </c>
      <c r="D29" s="9" t="s">
        <v>224</v>
      </c>
      <c r="E29" s="9" t="s">
        <v>223</v>
      </c>
      <c r="F29" s="9" t="s">
        <v>5</v>
      </c>
      <c r="G29" s="9" t="s">
        <v>60</v>
      </c>
      <c r="H29" s="9" t="s">
        <v>2</v>
      </c>
      <c r="I29" s="9">
        <v>15</v>
      </c>
      <c r="J29" s="9" t="s">
        <v>173</v>
      </c>
      <c r="L29" s="9" t="s">
        <v>50</v>
      </c>
      <c r="M29" s="9">
        <v>49692</v>
      </c>
      <c r="N29" s="17" t="str">
        <f t="shared" si="0"/>
        <v>9_45-50</v>
      </c>
      <c r="O29" s="17" t="str">
        <f t="shared" si="1"/>
        <v>4_40-50</v>
      </c>
      <c r="P29" s="17" t="str">
        <f t="shared" si="2"/>
        <v>04_40-50</v>
      </c>
      <c r="Q29" s="9" t="s">
        <v>64</v>
      </c>
      <c r="R29" s="9" t="s">
        <v>638</v>
      </c>
      <c r="S29" s="9">
        <f t="shared" si="3"/>
        <v>347844</v>
      </c>
      <c r="T29" s="9">
        <f t="shared" si="4"/>
        <v>4682</v>
      </c>
    </row>
    <row r="30" spans="1:20" x14ac:dyDescent="0.25">
      <c r="A30" s="9">
        <v>104</v>
      </c>
      <c r="B30" s="9" t="s">
        <v>0</v>
      </c>
      <c r="C30" s="9" t="s">
        <v>446</v>
      </c>
      <c r="D30" s="9" t="s">
        <v>224</v>
      </c>
      <c r="E30" s="9" t="s">
        <v>223</v>
      </c>
      <c r="F30" s="9" t="s">
        <v>5</v>
      </c>
      <c r="G30" s="9" t="s">
        <v>182</v>
      </c>
      <c r="H30" s="9" t="s">
        <v>2</v>
      </c>
      <c r="I30" s="9">
        <v>15</v>
      </c>
      <c r="J30" s="9" t="s">
        <v>8</v>
      </c>
      <c r="L30" s="9" t="s">
        <v>50</v>
      </c>
      <c r="M30" s="9">
        <v>54703</v>
      </c>
      <c r="N30" s="17" t="str">
        <f t="shared" si="0"/>
        <v>10_50-55</v>
      </c>
      <c r="O30" s="17" t="str">
        <f t="shared" si="1"/>
        <v>5_50-60</v>
      </c>
      <c r="P30" s="17" t="str">
        <f t="shared" si="2"/>
        <v>05_50-60</v>
      </c>
      <c r="Q30" s="9" t="s">
        <v>64</v>
      </c>
      <c r="R30" s="9" t="s">
        <v>638</v>
      </c>
      <c r="S30" s="9">
        <f t="shared" si="3"/>
        <v>5689112</v>
      </c>
      <c r="T30" s="9">
        <f t="shared" si="4"/>
        <v>76569</v>
      </c>
    </row>
    <row r="31" spans="1:20" x14ac:dyDescent="0.25">
      <c r="A31" s="9">
        <v>4400</v>
      </c>
      <c r="B31" s="9" t="s">
        <v>0</v>
      </c>
      <c r="C31" s="9" t="s">
        <v>517</v>
      </c>
      <c r="D31" s="9" t="s">
        <v>224</v>
      </c>
      <c r="E31" s="9" t="s">
        <v>223</v>
      </c>
      <c r="F31" s="9" t="s">
        <v>1</v>
      </c>
      <c r="G31" s="9" t="s">
        <v>97</v>
      </c>
      <c r="H31" s="9" t="s">
        <v>2</v>
      </c>
      <c r="I31" s="9">
        <v>15</v>
      </c>
      <c r="J31" s="9" t="s">
        <v>8</v>
      </c>
      <c r="L31" s="9" t="s">
        <v>50</v>
      </c>
      <c r="M31" s="9">
        <v>46205</v>
      </c>
      <c r="N31" s="17" t="str">
        <f t="shared" si="0"/>
        <v>9_45-50</v>
      </c>
      <c r="O31" s="17" t="str">
        <f t="shared" si="1"/>
        <v>4_40-50</v>
      </c>
      <c r="P31" s="17" t="str">
        <f t="shared" si="2"/>
        <v>04_40-50</v>
      </c>
      <c r="Q31" s="9" t="s">
        <v>64</v>
      </c>
      <c r="R31" s="9" t="s">
        <v>638</v>
      </c>
      <c r="S31" s="9">
        <f t="shared" si="3"/>
        <v>203302000</v>
      </c>
      <c r="T31" s="9">
        <f t="shared" si="4"/>
        <v>2736231</v>
      </c>
    </row>
    <row r="32" spans="1:20" x14ac:dyDescent="0.25">
      <c r="A32" s="9">
        <v>393</v>
      </c>
      <c r="B32" s="9" t="s">
        <v>0</v>
      </c>
      <c r="C32" s="9" t="s">
        <v>518</v>
      </c>
      <c r="D32" s="9" t="s">
        <v>222</v>
      </c>
      <c r="E32" s="9" t="s">
        <v>223</v>
      </c>
      <c r="F32" s="9" t="s">
        <v>1</v>
      </c>
      <c r="G32" s="9" t="s">
        <v>97</v>
      </c>
      <c r="H32" s="9">
        <v>625</v>
      </c>
      <c r="I32" s="9">
        <v>15</v>
      </c>
      <c r="J32" s="9" t="s">
        <v>8</v>
      </c>
      <c r="L32" s="9" t="s">
        <v>50</v>
      </c>
      <c r="M32" s="9">
        <v>52415</v>
      </c>
      <c r="N32" s="17" t="str">
        <f t="shared" si="0"/>
        <v>10_50-55</v>
      </c>
      <c r="O32" s="17" t="str">
        <f t="shared" si="1"/>
        <v>5_50-60</v>
      </c>
      <c r="P32" s="17" t="str">
        <f t="shared" si="2"/>
        <v>05_50-60</v>
      </c>
      <c r="Q32" s="9" t="s">
        <v>64</v>
      </c>
      <c r="R32" s="9" t="s">
        <v>638</v>
      </c>
      <c r="S32" s="9">
        <f t="shared" si="3"/>
        <v>20599095</v>
      </c>
      <c r="T32" s="9">
        <f t="shared" si="4"/>
        <v>277242</v>
      </c>
    </row>
    <row r="33" spans="1:20" x14ac:dyDescent="0.25">
      <c r="A33" s="9">
        <v>7</v>
      </c>
      <c r="B33" s="9" t="s">
        <v>0</v>
      </c>
      <c r="C33" s="9" t="s">
        <v>485</v>
      </c>
      <c r="D33" s="9" t="s">
        <v>224</v>
      </c>
      <c r="E33" s="9" t="s">
        <v>223</v>
      </c>
      <c r="F33" s="9" t="s">
        <v>5</v>
      </c>
      <c r="G33" s="9" t="s">
        <v>169</v>
      </c>
      <c r="H33" s="9" t="s">
        <v>2</v>
      </c>
      <c r="I33" s="9">
        <v>15</v>
      </c>
      <c r="J33" s="9" t="s">
        <v>8</v>
      </c>
      <c r="L33" s="9" t="s">
        <v>50</v>
      </c>
      <c r="M33" s="9">
        <v>54728</v>
      </c>
      <c r="N33" s="17" t="str">
        <f t="shared" si="0"/>
        <v>10_50-55</v>
      </c>
      <c r="O33" s="17" t="str">
        <f t="shared" si="1"/>
        <v>5_50-60</v>
      </c>
      <c r="P33" s="17" t="str">
        <f t="shared" si="2"/>
        <v>05_50-60</v>
      </c>
      <c r="Q33" s="9" t="s">
        <v>64</v>
      </c>
      <c r="R33" s="9" t="s">
        <v>638</v>
      </c>
      <c r="S33" s="9">
        <f t="shared" si="3"/>
        <v>383096</v>
      </c>
      <c r="T33" s="9">
        <f t="shared" si="4"/>
        <v>5156</v>
      </c>
    </row>
    <row r="34" spans="1:20" x14ac:dyDescent="0.25">
      <c r="A34" s="9">
        <v>11</v>
      </c>
      <c r="B34" s="9" t="s">
        <v>0</v>
      </c>
      <c r="C34" s="9" t="s">
        <v>486</v>
      </c>
      <c r="D34" s="9" t="s">
        <v>222</v>
      </c>
      <c r="E34" s="9" t="s">
        <v>223</v>
      </c>
      <c r="F34" s="9" t="s">
        <v>5</v>
      </c>
      <c r="G34" s="9" t="s">
        <v>169</v>
      </c>
      <c r="H34" s="9" t="s">
        <v>125</v>
      </c>
      <c r="I34" s="9">
        <v>15</v>
      </c>
      <c r="J34" s="9" t="s">
        <v>8</v>
      </c>
      <c r="L34" s="9" t="s">
        <v>50</v>
      </c>
      <c r="M34" s="9">
        <v>51798</v>
      </c>
      <c r="N34" s="17" t="str">
        <f t="shared" si="0"/>
        <v>10_50-55</v>
      </c>
      <c r="O34" s="17" t="str">
        <f t="shared" si="1"/>
        <v>5_50-60</v>
      </c>
      <c r="P34" s="17" t="str">
        <f t="shared" si="2"/>
        <v>05_50-60</v>
      </c>
      <c r="Q34" s="9" t="s">
        <v>64</v>
      </c>
      <c r="R34" s="9" t="s">
        <v>638</v>
      </c>
      <c r="S34" s="9">
        <f t="shared" si="3"/>
        <v>569778</v>
      </c>
      <c r="T34" s="9">
        <f t="shared" si="4"/>
        <v>7669</v>
      </c>
    </row>
    <row r="35" spans="1:20" x14ac:dyDescent="0.25">
      <c r="A35" s="9">
        <v>4876</v>
      </c>
      <c r="B35" s="9" t="s">
        <v>0</v>
      </c>
      <c r="C35" s="9" t="s">
        <v>542</v>
      </c>
      <c r="D35" s="9" t="s">
        <v>222</v>
      </c>
      <c r="E35" s="9" t="s">
        <v>223</v>
      </c>
      <c r="F35" s="9" t="s">
        <v>5</v>
      </c>
      <c r="G35" s="9" t="s">
        <v>182</v>
      </c>
      <c r="H35" s="9" t="s">
        <v>340</v>
      </c>
      <c r="I35" s="9">
        <v>15</v>
      </c>
      <c r="J35" s="9" t="s">
        <v>8</v>
      </c>
      <c r="L35" s="9" t="s">
        <v>50</v>
      </c>
      <c r="M35" s="9">
        <v>66003</v>
      </c>
      <c r="N35" s="17" t="str">
        <f t="shared" si="0"/>
        <v>13_65-70</v>
      </c>
      <c r="O35" s="17" t="str">
        <f t="shared" si="1"/>
        <v>6_60-70</v>
      </c>
      <c r="P35" s="17" t="str">
        <f t="shared" si="2"/>
        <v>06_60-70</v>
      </c>
      <c r="Q35" s="9" t="s">
        <v>64</v>
      </c>
      <c r="R35" s="9" t="s">
        <v>638</v>
      </c>
      <c r="S35" s="9">
        <f t="shared" si="3"/>
        <v>321830628</v>
      </c>
      <c r="T35" s="9">
        <f t="shared" si="4"/>
        <v>4331502</v>
      </c>
    </row>
    <row r="36" spans="1:20" x14ac:dyDescent="0.25">
      <c r="A36" s="9">
        <v>4</v>
      </c>
      <c r="B36" s="9" t="s">
        <v>0</v>
      </c>
      <c r="C36" s="9" t="s">
        <v>175</v>
      </c>
      <c r="D36" s="9" t="s">
        <v>225</v>
      </c>
      <c r="E36" s="9" t="s">
        <v>223</v>
      </c>
      <c r="F36" s="9" t="s">
        <v>5</v>
      </c>
      <c r="G36" s="9" t="s">
        <v>75</v>
      </c>
      <c r="H36" s="9" t="s">
        <v>153</v>
      </c>
      <c r="I36" s="9">
        <v>15</v>
      </c>
      <c r="J36" s="9" t="s">
        <v>8</v>
      </c>
      <c r="L36" s="9" t="s">
        <v>50</v>
      </c>
      <c r="M36" s="9">
        <v>99248</v>
      </c>
      <c r="N36" s="17" t="str">
        <f t="shared" si="0"/>
        <v>19_95-100</v>
      </c>
      <c r="O36" s="17" t="str">
        <f t="shared" si="1"/>
        <v>9_90-100</v>
      </c>
      <c r="P36" s="17" t="str">
        <f t="shared" si="2"/>
        <v>08_80&gt;</v>
      </c>
      <c r="Q36" s="9" t="s">
        <v>64</v>
      </c>
      <c r="R36" s="9" t="s">
        <v>638</v>
      </c>
      <c r="S36" s="9">
        <f t="shared" si="3"/>
        <v>396992</v>
      </c>
      <c r="T36" s="9">
        <f t="shared" si="4"/>
        <v>5343</v>
      </c>
    </row>
    <row r="37" spans="1:20" x14ac:dyDescent="0.25">
      <c r="A37" s="9">
        <v>65</v>
      </c>
      <c r="B37" s="9" t="s">
        <v>0</v>
      </c>
      <c r="C37" s="9" t="s">
        <v>398</v>
      </c>
      <c r="D37" s="9" t="s">
        <v>225</v>
      </c>
      <c r="E37" s="9" t="s">
        <v>223</v>
      </c>
      <c r="F37" s="9" t="s">
        <v>5</v>
      </c>
      <c r="G37" s="9" t="s">
        <v>353</v>
      </c>
      <c r="H37" s="9" t="s">
        <v>118</v>
      </c>
      <c r="I37" s="9">
        <v>15</v>
      </c>
      <c r="J37" s="9" t="s">
        <v>8</v>
      </c>
      <c r="L37" s="9" t="s">
        <v>50</v>
      </c>
      <c r="M37" s="9">
        <v>123863</v>
      </c>
      <c r="N37" s="17" t="str">
        <f t="shared" si="0"/>
        <v>24_120-125</v>
      </c>
      <c r="O37" s="17" t="str">
        <f t="shared" si="1"/>
        <v>12_120-130</v>
      </c>
      <c r="P37" s="17" t="str">
        <f t="shared" si="2"/>
        <v>08_80&gt;</v>
      </c>
      <c r="Q37" s="9" t="s">
        <v>64</v>
      </c>
      <c r="R37" s="9" t="s">
        <v>638</v>
      </c>
      <c r="S37" s="9">
        <f t="shared" si="3"/>
        <v>8051095</v>
      </c>
      <c r="T37" s="9">
        <f t="shared" si="4"/>
        <v>108359</v>
      </c>
    </row>
    <row r="38" spans="1:20" x14ac:dyDescent="0.25">
      <c r="A38" s="9">
        <v>4</v>
      </c>
      <c r="B38" s="9" t="s">
        <v>0</v>
      </c>
      <c r="C38" s="9" t="s">
        <v>81</v>
      </c>
      <c r="D38" s="9" t="s">
        <v>225</v>
      </c>
      <c r="E38" s="9" t="s">
        <v>223</v>
      </c>
      <c r="F38" s="9" t="s">
        <v>5</v>
      </c>
      <c r="G38" s="9" t="s">
        <v>75</v>
      </c>
      <c r="H38" s="9" t="s">
        <v>65</v>
      </c>
      <c r="I38" s="9">
        <v>17</v>
      </c>
      <c r="J38" s="9" t="s">
        <v>8</v>
      </c>
      <c r="L38" s="9" t="s">
        <v>50</v>
      </c>
      <c r="M38" s="9">
        <v>89686</v>
      </c>
      <c r="N38" s="17" t="str">
        <f t="shared" si="0"/>
        <v>17_85-90</v>
      </c>
      <c r="O38" s="17" t="str">
        <f t="shared" si="1"/>
        <v>8_80-90</v>
      </c>
      <c r="P38" s="17" t="str">
        <f t="shared" si="2"/>
        <v>08_80&gt;</v>
      </c>
      <c r="Q38" s="9" t="s">
        <v>64</v>
      </c>
      <c r="R38" s="9" t="s">
        <v>638</v>
      </c>
      <c r="S38" s="9">
        <f t="shared" si="3"/>
        <v>358744</v>
      </c>
      <c r="T38" s="9">
        <f t="shared" si="4"/>
        <v>4828</v>
      </c>
    </row>
    <row r="39" spans="1:20" x14ac:dyDescent="0.25">
      <c r="A39" s="9">
        <v>9</v>
      </c>
      <c r="B39" s="9" t="s">
        <v>0</v>
      </c>
      <c r="C39" s="9" t="s">
        <v>94</v>
      </c>
      <c r="D39" s="9" t="s">
        <v>228</v>
      </c>
      <c r="E39" s="9" t="s">
        <v>223</v>
      </c>
      <c r="F39" s="9" t="s">
        <v>5</v>
      </c>
      <c r="G39" s="9" t="s">
        <v>93</v>
      </c>
      <c r="H39" s="9" t="s">
        <v>2</v>
      </c>
      <c r="I39" s="9">
        <v>13</v>
      </c>
      <c r="J39" s="9" t="s">
        <v>8</v>
      </c>
      <c r="K39" s="9" t="s">
        <v>7</v>
      </c>
      <c r="L39" s="9" t="s">
        <v>50</v>
      </c>
      <c r="M39" s="9">
        <v>56990</v>
      </c>
      <c r="N39" s="17" t="str">
        <f t="shared" si="0"/>
        <v>11_55-60</v>
      </c>
      <c r="O39" s="17" t="str">
        <f t="shared" si="1"/>
        <v>5_50-60</v>
      </c>
      <c r="P39" s="17" t="str">
        <f t="shared" si="2"/>
        <v>05_50-60</v>
      </c>
      <c r="Q39" s="9" t="s">
        <v>64</v>
      </c>
      <c r="R39" s="9" t="s">
        <v>638</v>
      </c>
      <c r="S39" s="9">
        <f t="shared" si="3"/>
        <v>512910</v>
      </c>
      <c r="T39" s="9">
        <f t="shared" si="4"/>
        <v>6903</v>
      </c>
    </row>
    <row r="40" spans="1:20" x14ac:dyDescent="0.25">
      <c r="A40" s="9">
        <v>374</v>
      </c>
      <c r="B40" s="9" t="s">
        <v>0</v>
      </c>
      <c r="C40" s="9" t="s">
        <v>519</v>
      </c>
      <c r="D40" s="9" t="s">
        <v>228</v>
      </c>
      <c r="E40" s="9" t="s">
        <v>223</v>
      </c>
      <c r="F40" s="9" t="s">
        <v>5</v>
      </c>
      <c r="G40" s="9" t="s">
        <v>76</v>
      </c>
      <c r="H40" s="9" t="s">
        <v>2</v>
      </c>
      <c r="I40" s="9">
        <v>14</v>
      </c>
      <c r="J40" s="9" t="s">
        <v>8</v>
      </c>
      <c r="L40" s="9" t="s">
        <v>46</v>
      </c>
      <c r="M40" s="9">
        <v>36933</v>
      </c>
      <c r="N40" s="17" t="str">
        <f t="shared" si="0"/>
        <v>7_35-40</v>
      </c>
      <c r="O40" s="17" t="str">
        <f t="shared" si="1"/>
        <v>3_30-40</v>
      </c>
      <c r="P40" s="17" t="str">
        <f t="shared" si="2"/>
        <v>03_30-40</v>
      </c>
      <c r="Q40" s="9" t="s">
        <v>64</v>
      </c>
      <c r="R40" s="9" t="s">
        <v>638</v>
      </c>
      <c r="S40" s="9">
        <f t="shared" si="3"/>
        <v>13812942</v>
      </c>
      <c r="T40" s="9">
        <f t="shared" si="4"/>
        <v>185908</v>
      </c>
    </row>
    <row r="41" spans="1:20" x14ac:dyDescent="0.25">
      <c r="A41" s="9">
        <v>84</v>
      </c>
      <c r="B41" s="9" t="s">
        <v>0</v>
      </c>
      <c r="C41" s="9" t="s">
        <v>304</v>
      </c>
      <c r="D41" s="9" t="s">
        <v>228</v>
      </c>
      <c r="E41" s="9" t="s">
        <v>223</v>
      </c>
      <c r="F41" s="9" t="s">
        <v>1</v>
      </c>
      <c r="G41" s="9" t="s">
        <v>305</v>
      </c>
      <c r="H41" s="9" t="s">
        <v>2</v>
      </c>
      <c r="I41" s="9">
        <v>14</v>
      </c>
      <c r="J41" s="9" t="s">
        <v>8</v>
      </c>
      <c r="L41" s="9" t="s">
        <v>50</v>
      </c>
      <c r="M41" s="9">
        <v>68408</v>
      </c>
      <c r="N41" s="17" t="str">
        <f t="shared" si="0"/>
        <v>13_65-70</v>
      </c>
      <c r="O41" s="17" t="str">
        <f t="shared" si="1"/>
        <v>6_60-70</v>
      </c>
      <c r="P41" s="17" t="str">
        <f t="shared" si="2"/>
        <v>06_60-70</v>
      </c>
      <c r="Q41" s="9" t="s">
        <v>64</v>
      </c>
      <c r="R41" s="9" t="s">
        <v>638</v>
      </c>
      <c r="S41" s="9">
        <f t="shared" si="3"/>
        <v>5746272</v>
      </c>
      <c r="T41" s="9">
        <f t="shared" si="4"/>
        <v>77339</v>
      </c>
    </row>
    <row r="42" spans="1:20" x14ac:dyDescent="0.25">
      <c r="A42" s="9">
        <v>18</v>
      </c>
      <c r="B42" s="9" t="s">
        <v>0</v>
      </c>
      <c r="C42" s="9" t="s">
        <v>192</v>
      </c>
      <c r="D42" s="9" t="s">
        <v>228</v>
      </c>
      <c r="E42" s="9" t="s">
        <v>223</v>
      </c>
      <c r="F42" s="9" t="s">
        <v>5</v>
      </c>
      <c r="G42" s="9" t="s">
        <v>182</v>
      </c>
      <c r="H42" s="9" t="s">
        <v>109</v>
      </c>
      <c r="I42" s="9">
        <v>14</v>
      </c>
      <c r="J42" s="9" t="s">
        <v>8</v>
      </c>
      <c r="L42" s="9" t="s">
        <v>50</v>
      </c>
      <c r="M42" s="9">
        <v>72197</v>
      </c>
      <c r="N42" s="17" t="str">
        <f t="shared" si="0"/>
        <v>14_70-75</v>
      </c>
      <c r="O42" s="17" t="str">
        <f t="shared" si="1"/>
        <v>7_70-80</v>
      </c>
      <c r="P42" s="17" t="str">
        <f t="shared" si="2"/>
        <v>07_70-80</v>
      </c>
      <c r="Q42" s="9" t="s">
        <v>64</v>
      </c>
      <c r="R42" s="9" t="s">
        <v>638</v>
      </c>
      <c r="S42" s="9">
        <f t="shared" si="3"/>
        <v>1299546</v>
      </c>
      <c r="T42" s="9">
        <f t="shared" si="4"/>
        <v>17491</v>
      </c>
    </row>
    <row r="43" spans="1:20" x14ac:dyDescent="0.25">
      <c r="A43" s="9">
        <v>4</v>
      </c>
      <c r="B43" s="9" t="s">
        <v>0</v>
      </c>
      <c r="C43" s="9" t="s">
        <v>193</v>
      </c>
      <c r="D43" s="9" t="s">
        <v>228</v>
      </c>
      <c r="E43" s="9" t="s">
        <v>223</v>
      </c>
      <c r="F43" s="9" t="s">
        <v>5</v>
      </c>
      <c r="G43" s="9" t="s">
        <v>182</v>
      </c>
      <c r="H43" s="9" t="s">
        <v>107</v>
      </c>
      <c r="I43" s="9">
        <v>14</v>
      </c>
      <c r="J43" s="9" t="s">
        <v>8</v>
      </c>
      <c r="L43" s="9" t="s">
        <v>50</v>
      </c>
      <c r="M43" s="9">
        <v>79038</v>
      </c>
      <c r="N43" s="17" t="str">
        <f t="shared" si="0"/>
        <v>15_75-80</v>
      </c>
      <c r="O43" s="17" t="str">
        <f t="shared" si="1"/>
        <v>7_70-80</v>
      </c>
      <c r="P43" s="17" t="str">
        <f t="shared" si="2"/>
        <v>07_70-80</v>
      </c>
      <c r="Q43" s="9" t="s">
        <v>64</v>
      </c>
      <c r="R43" s="9" t="s">
        <v>638</v>
      </c>
      <c r="S43" s="9">
        <f t="shared" si="3"/>
        <v>316152</v>
      </c>
      <c r="T43" s="9">
        <f t="shared" si="4"/>
        <v>4255</v>
      </c>
    </row>
    <row r="44" spans="1:20" x14ac:dyDescent="0.25">
      <c r="A44" s="9">
        <v>6</v>
      </c>
      <c r="B44" s="9" t="s">
        <v>0</v>
      </c>
      <c r="C44" s="9" t="s">
        <v>577</v>
      </c>
      <c r="D44" s="9" t="s">
        <v>228</v>
      </c>
      <c r="E44" s="9" t="s">
        <v>223</v>
      </c>
      <c r="F44" s="9" t="s">
        <v>5</v>
      </c>
      <c r="G44" s="9" t="s">
        <v>524</v>
      </c>
      <c r="H44" s="9" t="s">
        <v>2</v>
      </c>
      <c r="I44" s="9">
        <v>14</v>
      </c>
      <c r="J44" s="9" t="s">
        <v>8</v>
      </c>
      <c r="L44" s="9" t="s">
        <v>50</v>
      </c>
      <c r="M44" s="9">
        <v>79449</v>
      </c>
      <c r="N44" s="17" t="str">
        <f t="shared" si="0"/>
        <v>15_75-80</v>
      </c>
      <c r="O44" s="17" t="str">
        <f t="shared" si="1"/>
        <v>7_70-80</v>
      </c>
      <c r="P44" s="17" t="str">
        <f t="shared" si="2"/>
        <v>07_70-80</v>
      </c>
      <c r="Q44" s="9" t="s">
        <v>64</v>
      </c>
      <c r="R44" s="9" t="s">
        <v>638</v>
      </c>
      <c r="S44" s="9">
        <f t="shared" si="3"/>
        <v>476694</v>
      </c>
      <c r="T44" s="9">
        <f t="shared" si="4"/>
        <v>6416</v>
      </c>
    </row>
    <row r="45" spans="1:20" x14ac:dyDescent="0.25">
      <c r="A45" s="9">
        <v>5426</v>
      </c>
      <c r="B45" s="9" t="s">
        <v>0</v>
      </c>
      <c r="C45" s="9" t="s">
        <v>1010</v>
      </c>
      <c r="D45" s="9" t="s">
        <v>229</v>
      </c>
      <c r="E45" s="9" t="s">
        <v>227</v>
      </c>
      <c r="F45" s="9" t="s">
        <v>5</v>
      </c>
      <c r="G45" s="9" t="s">
        <v>61</v>
      </c>
      <c r="H45" s="9" t="s">
        <v>2</v>
      </c>
      <c r="I45" s="9">
        <v>11</v>
      </c>
      <c r="J45" s="9" t="s">
        <v>8</v>
      </c>
      <c r="L45" s="9" t="s">
        <v>46</v>
      </c>
      <c r="M45" s="9">
        <v>24000</v>
      </c>
      <c r="N45" s="17" t="str">
        <f t="shared" si="0"/>
        <v>4_20-25</v>
      </c>
      <c r="O45" s="17" t="str">
        <f t="shared" si="1"/>
        <v>2_20-30</v>
      </c>
      <c r="P45" s="17" t="str">
        <f t="shared" si="2"/>
        <v>02_20-30</v>
      </c>
      <c r="Q45" s="9" t="s">
        <v>64</v>
      </c>
      <c r="R45" s="9" t="s">
        <v>638</v>
      </c>
      <c r="S45" s="9">
        <f t="shared" si="3"/>
        <v>130224000</v>
      </c>
      <c r="T45" s="9">
        <f t="shared" si="4"/>
        <v>1752678</v>
      </c>
    </row>
    <row r="46" spans="1:20" x14ac:dyDescent="0.25">
      <c r="A46" s="9">
        <v>80</v>
      </c>
      <c r="B46" s="9" t="s">
        <v>0</v>
      </c>
      <c r="C46" s="9" t="s">
        <v>333</v>
      </c>
      <c r="D46" s="9" t="s">
        <v>228</v>
      </c>
      <c r="E46" s="9" t="s">
        <v>227</v>
      </c>
      <c r="F46" s="9" t="s">
        <v>5</v>
      </c>
      <c r="G46" s="9" t="s">
        <v>169</v>
      </c>
      <c r="H46" s="9" t="s">
        <v>2</v>
      </c>
      <c r="I46" s="9">
        <v>14</v>
      </c>
      <c r="J46" s="9" t="s">
        <v>8</v>
      </c>
      <c r="L46" s="9" t="s">
        <v>50</v>
      </c>
      <c r="M46" s="9">
        <v>71977</v>
      </c>
      <c r="N46" s="17" t="str">
        <f t="shared" si="0"/>
        <v>14_70-75</v>
      </c>
      <c r="O46" s="17" t="str">
        <f t="shared" si="1"/>
        <v>7_70-80</v>
      </c>
      <c r="P46" s="17" t="str">
        <f t="shared" si="2"/>
        <v>07_70-80</v>
      </c>
      <c r="Q46" s="9" t="s">
        <v>64</v>
      </c>
      <c r="R46" s="9" t="s">
        <v>638</v>
      </c>
      <c r="S46" s="9">
        <f t="shared" si="3"/>
        <v>5758160</v>
      </c>
      <c r="T46" s="9">
        <f t="shared" si="4"/>
        <v>77499</v>
      </c>
    </row>
    <row r="47" spans="1:20" x14ac:dyDescent="0.25">
      <c r="A47" s="9">
        <v>7</v>
      </c>
      <c r="B47" s="9" t="s">
        <v>0</v>
      </c>
      <c r="C47" s="9" t="s">
        <v>303</v>
      </c>
      <c r="D47" s="9" t="s">
        <v>224</v>
      </c>
      <c r="E47" s="9" t="s">
        <v>227</v>
      </c>
      <c r="F47" s="9" t="s">
        <v>5</v>
      </c>
      <c r="G47" s="9" t="s">
        <v>169</v>
      </c>
      <c r="H47" s="9" t="s">
        <v>2</v>
      </c>
      <c r="I47" s="9">
        <v>15</v>
      </c>
      <c r="J47" s="9" t="s">
        <v>8</v>
      </c>
      <c r="L47" s="9" t="s">
        <v>50</v>
      </c>
      <c r="M47" s="9">
        <v>81914</v>
      </c>
      <c r="N47" s="17" t="str">
        <f t="shared" si="0"/>
        <v>16_80-85</v>
      </c>
      <c r="O47" s="17" t="str">
        <f t="shared" si="1"/>
        <v>8_80-90</v>
      </c>
      <c r="P47" s="17" t="str">
        <f t="shared" si="2"/>
        <v>08_80&gt;</v>
      </c>
      <c r="Q47" s="9" t="s">
        <v>64</v>
      </c>
      <c r="R47" s="9" t="s">
        <v>638</v>
      </c>
      <c r="S47" s="9">
        <f t="shared" si="3"/>
        <v>573398</v>
      </c>
      <c r="T47" s="9">
        <f t="shared" si="4"/>
        <v>7717</v>
      </c>
    </row>
    <row r="48" spans="1:20" x14ac:dyDescent="0.25">
      <c r="A48" s="9">
        <v>2</v>
      </c>
      <c r="B48" s="9" t="s">
        <v>0</v>
      </c>
      <c r="C48" s="9" t="s">
        <v>349</v>
      </c>
      <c r="D48" s="9" t="s">
        <v>222</v>
      </c>
      <c r="E48" s="9" t="s">
        <v>227</v>
      </c>
      <c r="F48" s="9" t="s">
        <v>5</v>
      </c>
      <c r="G48" s="9" t="s">
        <v>169</v>
      </c>
      <c r="H48" s="9" t="s">
        <v>125</v>
      </c>
      <c r="I48" s="9">
        <v>15</v>
      </c>
      <c r="J48" s="9" t="s">
        <v>8</v>
      </c>
      <c r="L48" s="9" t="s">
        <v>50</v>
      </c>
      <c r="M48" s="9">
        <v>107710</v>
      </c>
      <c r="N48" s="17" t="str">
        <f t="shared" si="0"/>
        <v>21_105-110</v>
      </c>
      <c r="O48" s="17" t="str">
        <f t="shared" si="1"/>
        <v>10_100-110</v>
      </c>
      <c r="P48" s="17" t="str">
        <f t="shared" si="2"/>
        <v>08_80&gt;</v>
      </c>
      <c r="Q48" s="9" t="s">
        <v>64</v>
      </c>
      <c r="R48" s="9" t="s">
        <v>638</v>
      </c>
      <c r="S48" s="9">
        <f t="shared" si="3"/>
        <v>215420</v>
      </c>
      <c r="T48" s="9">
        <f t="shared" si="4"/>
        <v>2899</v>
      </c>
    </row>
    <row r="49" spans="1:20" x14ac:dyDescent="0.25">
      <c r="A49" s="9">
        <v>2</v>
      </c>
      <c r="B49" s="9" t="s">
        <v>0</v>
      </c>
      <c r="C49" s="9" t="s">
        <v>397</v>
      </c>
      <c r="D49" s="9" t="s">
        <v>228</v>
      </c>
      <c r="E49" s="9" t="s">
        <v>227</v>
      </c>
      <c r="F49" s="9" t="s">
        <v>5</v>
      </c>
      <c r="G49" s="9" t="s">
        <v>169</v>
      </c>
      <c r="H49" s="9" t="s">
        <v>2</v>
      </c>
      <c r="I49" s="9">
        <v>14</v>
      </c>
      <c r="J49" s="9" t="s">
        <v>8</v>
      </c>
      <c r="K49" s="9" t="s">
        <v>7</v>
      </c>
      <c r="L49" s="9" t="s">
        <v>50</v>
      </c>
      <c r="M49" s="9">
        <v>133600</v>
      </c>
      <c r="N49" s="17" t="str">
        <f t="shared" si="0"/>
        <v>26_130-135</v>
      </c>
      <c r="O49" s="17" t="str">
        <f t="shared" si="1"/>
        <v>13_130-140</v>
      </c>
      <c r="P49" s="17" t="str">
        <f t="shared" si="2"/>
        <v>08_80&gt;</v>
      </c>
      <c r="Q49" s="9" t="s">
        <v>64</v>
      </c>
      <c r="R49" s="9" t="s">
        <v>638</v>
      </c>
      <c r="S49" s="9">
        <f t="shared" si="3"/>
        <v>267200</v>
      </c>
      <c r="T49" s="9">
        <f t="shared" si="4"/>
        <v>3596</v>
      </c>
    </row>
    <row r="50" spans="1:20" x14ac:dyDescent="0.25">
      <c r="A50" s="9">
        <v>896</v>
      </c>
      <c r="B50" s="9" t="s">
        <v>9</v>
      </c>
      <c r="C50" s="9" t="s">
        <v>351</v>
      </c>
      <c r="D50" s="9" t="s">
        <v>228</v>
      </c>
      <c r="E50" s="9" t="s">
        <v>223</v>
      </c>
      <c r="F50" s="9" t="s">
        <v>5</v>
      </c>
      <c r="G50" s="9" t="s">
        <v>62</v>
      </c>
      <c r="H50" s="9" t="s">
        <v>2</v>
      </c>
      <c r="I50" s="9">
        <v>13</v>
      </c>
      <c r="J50" s="9" t="s">
        <v>92</v>
      </c>
      <c r="L50" s="9" t="s">
        <v>47</v>
      </c>
      <c r="M50" s="9">
        <v>74941</v>
      </c>
      <c r="N50" s="17" t="str">
        <f t="shared" si="0"/>
        <v>14_70-75</v>
      </c>
      <c r="O50" s="17" t="str">
        <f t="shared" si="1"/>
        <v>7_70-80</v>
      </c>
      <c r="P50" s="17" t="str">
        <f t="shared" si="2"/>
        <v>07_70-80</v>
      </c>
      <c r="Q50" s="9" t="s">
        <v>64</v>
      </c>
      <c r="R50" s="9" t="s">
        <v>638</v>
      </c>
      <c r="S50" s="9">
        <f t="shared" si="3"/>
        <v>67147136</v>
      </c>
      <c r="T50" s="9">
        <f t="shared" si="4"/>
        <v>903730</v>
      </c>
    </row>
    <row r="51" spans="1:20" x14ac:dyDescent="0.25">
      <c r="A51" s="9">
        <v>10488</v>
      </c>
      <c r="B51" s="9" t="s">
        <v>9</v>
      </c>
      <c r="C51" s="9" t="s">
        <v>543</v>
      </c>
      <c r="D51" s="9" t="s">
        <v>228</v>
      </c>
      <c r="E51" s="9" t="s">
        <v>223</v>
      </c>
      <c r="F51" s="9" t="s">
        <v>9</v>
      </c>
      <c r="G51" s="9" t="s">
        <v>544</v>
      </c>
      <c r="H51" s="9" t="s">
        <v>2</v>
      </c>
      <c r="I51" s="9">
        <v>13</v>
      </c>
      <c r="J51" s="9" t="s">
        <v>43</v>
      </c>
      <c r="L51" s="9" t="s">
        <v>545</v>
      </c>
      <c r="M51" s="9">
        <v>127514</v>
      </c>
      <c r="N51" s="17" t="str">
        <f t="shared" si="0"/>
        <v>25_125-130</v>
      </c>
      <c r="O51" s="17" t="str">
        <f t="shared" si="1"/>
        <v>12_120-130</v>
      </c>
      <c r="P51" s="17" t="str">
        <f t="shared" si="2"/>
        <v>08_80&gt;</v>
      </c>
      <c r="Q51" s="9" t="s">
        <v>64</v>
      </c>
      <c r="R51" s="9" t="s">
        <v>638</v>
      </c>
      <c r="S51" s="9">
        <f t="shared" si="3"/>
        <v>1337366832</v>
      </c>
      <c r="T51" s="9">
        <f t="shared" si="4"/>
        <v>17999554</v>
      </c>
    </row>
    <row r="52" spans="1:20" x14ac:dyDescent="0.25">
      <c r="A52" s="9">
        <v>9</v>
      </c>
      <c r="B52" s="9" t="s">
        <v>9</v>
      </c>
      <c r="C52" s="9" t="s">
        <v>95</v>
      </c>
      <c r="D52" s="9" t="s">
        <v>228</v>
      </c>
      <c r="E52" s="9" t="s">
        <v>223</v>
      </c>
      <c r="F52" s="9" t="s">
        <v>5</v>
      </c>
      <c r="G52" s="9" t="s">
        <v>75</v>
      </c>
      <c r="H52" s="9" t="s">
        <v>2</v>
      </c>
      <c r="I52" s="9">
        <v>13</v>
      </c>
      <c r="J52" s="9" t="s">
        <v>43</v>
      </c>
      <c r="L52" s="9" t="s">
        <v>50</v>
      </c>
      <c r="M52" s="9">
        <v>162409</v>
      </c>
      <c r="N52" s="17" t="str">
        <f t="shared" si="0"/>
        <v>32_160-165</v>
      </c>
      <c r="O52" s="17" t="str">
        <f t="shared" si="1"/>
        <v>16_160-170</v>
      </c>
      <c r="P52" s="17" t="str">
        <f t="shared" si="2"/>
        <v>08_80&gt;</v>
      </c>
      <c r="Q52" s="9" t="s">
        <v>64</v>
      </c>
      <c r="R52" s="9" t="s">
        <v>638</v>
      </c>
      <c r="S52" s="9">
        <f t="shared" si="3"/>
        <v>1461681</v>
      </c>
      <c r="T52" s="9">
        <f t="shared" si="4"/>
        <v>19673</v>
      </c>
    </row>
    <row r="53" spans="1:20" x14ac:dyDescent="0.25">
      <c r="A53" s="9">
        <v>162</v>
      </c>
      <c r="B53" s="9" t="s">
        <v>9</v>
      </c>
      <c r="C53" s="9" t="s">
        <v>335</v>
      </c>
      <c r="D53" s="9" t="s">
        <v>228</v>
      </c>
      <c r="E53" s="9" t="s">
        <v>223</v>
      </c>
      <c r="F53" s="9" t="s">
        <v>5</v>
      </c>
      <c r="G53" s="9" t="s">
        <v>182</v>
      </c>
      <c r="H53" s="9" t="s">
        <v>2</v>
      </c>
      <c r="I53" s="9">
        <v>13</v>
      </c>
      <c r="J53" s="9" t="s">
        <v>43</v>
      </c>
      <c r="L53" s="9" t="s">
        <v>50</v>
      </c>
      <c r="M53" s="9">
        <v>199340</v>
      </c>
      <c r="N53" s="17" t="str">
        <f t="shared" si="0"/>
        <v>39_195-200</v>
      </c>
      <c r="O53" s="17" t="str">
        <f t="shared" si="1"/>
        <v>19_190-200</v>
      </c>
      <c r="P53" s="17" t="str">
        <f t="shared" si="2"/>
        <v>08_80&gt;</v>
      </c>
      <c r="Q53" s="9" t="s">
        <v>64</v>
      </c>
      <c r="R53" s="9" t="s">
        <v>638</v>
      </c>
      <c r="S53" s="9">
        <f t="shared" si="3"/>
        <v>32293080</v>
      </c>
      <c r="T53" s="9">
        <f t="shared" si="4"/>
        <v>434631</v>
      </c>
    </row>
    <row r="54" spans="1:20" x14ac:dyDescent="0.25">
      <c r="A54" s="9">
        <v>15</v>
      </c>
      <c r="B54" s="9" t="s">
        <v>9</v>
      </c>
      <c r="C54" s="9" t="s">
        <v>546</v>
      </c>
      <c r="D54" s="9" t="s">
        <v>228</v>
      </c>
      <c r="E54" s="9" t="s">
        <v>223</v>
      </c>
      <c r="F54" s="9" t="s">
        <v>9</v>
      </c>
      <c r="G54" s="9" t="s">
        <v>544</v>
      </c>
      <c r="H54" s="9" t="s">
        <v>2</v>
      </c>
      <c r="I54" s="9">
        <v>13</v>
      </c>
      <c r="J54" s="9" t="s">
        <v>43</v>
      </c>
      <c r="L54" s="9" t="s">
        <v>545</v>
      </c>
      <c r="M54" s="9">
        <v>145670</v>
      </c>
      <c r="N54" s="17" t="str">
        <f t="shared" si="0"/>
        <v>29_145-150</v>
      </c>
      <c r="O54" s="17" t="str">
        <f t="shared" si="1"/>
        <v>14_140-150</v>
      </c>
      <c r="P54" s="17" t="str">
        <f t="shared" si="2"/>
        <v>08_80&gt;</v>
      </c>
      <c r="Q54" s="9" t="s">
        <v>64</v>
      </c>
      <c r="R54" s="9" t="s">
        <v>638</v>
      </c>
      <c r="S54" s="9">
        <f t="shared" si="3"/>
        <v>2185050</v>
      </c>
      <c r="T54" s="9">
        <f t="shared" si="4"/>
        <v>29408</v>
      </c>
    </row>
    <row r="55" spans="1:20" x14ac:dyDescent="0.25">
      <c r="A55" s="9">
        <v>840</v>
      </c>
      <c r="B55" s="9" t="s">
        <v>9</v>
      </c>
      <c r="C55" s="9" t="s">
        <v>194</v>
      </c>
      <c r="D55" s="9" t="s">
        <v>225</v>
      </c>
      <c r="E55" s="9" t="s">
        <v>223</v>
      </c>
      <c r="F55" s="9" t="s">
        <v>5</v>
      </c>
      <c r="G55" s="9" t="s">
        <v>75</v>
      </c>
      <c r="H55" s="9" t="s">
        <v>454</v>
      </c>
      <c r="I55" s="9">
        <v>16</v>
      </c>
      <c r="J55" s="9" t="s">
        <v>195</v>
      </c>
      <c r="L55" s="9" t="s">
        <v>50</v>
      </c>
      <c r="M55" s="9">
        <v>279830</v>
      </c>
      <c r="N55" s="17" t="str">
        <f t="shared" si="0"/>
        <v>55_275-280</v>
      </c>
      <c r="O55" s="17" t="str">
        <f t="shared" si="1"/>
        <v>27_270-280</v>
      </c>
      <c r="P55" s="17" t="str">
        <f t="shared" si="2"/>
        <v>08_80&gt;</v>
      </c>
      <c r="Q55" s="9" t="s">
        <v>64</v>
      </c>
      <c r="R55" s="9" t="s">
        <v>638</v>
      </c>
      <c r="S55" s="9">
        <f t="shared" si="3"/>
        <v>235057200</v>
      </c>
      <c r="T55" s="9">
        <f t="shared" si="4"/>
        <v>3163623</v>
      </c>
    </row>
    <row r="56" spans="1:20" x14ac:dyDescent="0.25">
      <c r="A56" s="9">
        <v>555</v>
      </c>
      <c r="B56" s="9" t="s">
        <v>10</v>
      </c>
      <c r="C56" s="9" t="s">
        <v>96</v>
      </c>
      <c r="D56" s="9" t="s">
        <v>225</v>
      </c>
      <c r="E56" s="9" t="s">
        <v>223</v>
      </c>
      <c r="F56" s="9" t="s">
        <v>1</v>
      </c>
      <c r="G56" s="9" t="s">
        <v>97</v>
      </c>
      <c r="H56" s="9" t="s">
        <v>68</v>
      </c>
      <c r="I56" s="9">
        <v>15</v>
      </c>
      <c r="J56" s="9" t="s">
        <v>8</v>
      </c>
      <c r="L56" s="9" t="s">
        <v>50</v>
      </c>
      <c r="M56" s="9">
        <v>67981</v>
      </c>
      <c r="N56" s="17" t="str">
        <f t="shared" si="0"/>
        <v>13_65-70</v>
      </c>
      <c r="O56" s="17" t="str">
        <f t="shared" si="1"/>
        <v>6_60-70</v>
      </c>
      <c r="P56" s="17" t="str">
        <f t="shared" si="2"/>
        <v>06_60-70</v>
      </c>
      <c r="Q56" s="9" t="s">
        <v>64</v>
      </c>
      <c r="R56" s="9" t="s">
        <v>638</v>
      </c>
      <c r="S56" s="9">
        <f t="shared" si="3"/>
        <v>37729455</v>
      </c>
      <c r="T56" s="9">
        <f t="shared" si="4"/>
        <v>507799</v>
      </c>
    </row>
    <row r="57" spans="1:20" x14ac:dyDescent="0.25">
      <c r="A57" s="9">
        <v>60</v>
      </c>
      <c r="B57" s="9" t="s">
        <v>10</v>
      </c>
      <c r="C57" s="9" t="s">
        <v>338</v>
      </c>
      <c r="D57" s="9" t="s">
        <v>225</v>
      </c>
      <c r="E57" s="9" t="s">
        <v>223</v>
      </c>
      <c r="F57" s="9" t="s">
        <v>1</v>
      </c>
      <c r="G57" s="9" t="s">
        <v>305</v>
      </c>
      <c r="H57" s="9" t="s">
        <v>148</v>
      </c>
      <c r="I57" s="9">
        <v>15</v>
      </c>
      <c r="J57" s="9" t="s">
        <v>8</v>
      </c>
      <c r="L57" s="9" t="s">
        <v>50</v>
      </c>
      <c r="M57" s="9">
        <v>92787</v>
      </c>
      <c r="N57" s="17" t="str">
        <f t="shared" si="0"/>
        <v>18_90-95</v>
      </c>
      <c r="O57" s="17" t="str">
        <f t="shared" si="1"/>
        <v>9_90-100</v>
      </c>
      <c r="P57" s="17" t="str">
        <f t="shared" si="2"/>
        <v>08_80&gt;</v>
      </c>
      <c r="Q57" s="9" t="s">
        <v>64</v>
      </c>
      <c r="R57" s="9" t="s">
        <v>638</v>
      </c>
      <c r="S57" s="9">
        <f t="shared" si="3"/>
        <v>5567220</v>
      </c>
      <c r="T57" s="9">
        <f t="shared" si="4"/>
        <v>74929</v>
      </c>
    </row>
    <row r="58" spans="1:20" x14ac:dyDescent="0.25">
      <c r="A58" s="9">
        <v>2</v>
      </c>
      <c r="B58" s="9" t="s">
        <v>10</v>
      </c>
      <c r="C58" s="9" t="s">
        <v>520</v>
      </c>
      <c r="D58" s="9" t="s">
        <v>225</v>
      </c>
      <c r="E58" s="9" t="s">
        <v>223</v>
      </c>
      <c r="F58" s="9" t="s">
        <v>5</v>
      </c>
      <c r="G58" s="9" t="s">
        <v>353</v>
      </c>
      <c r="H58" s="9" t="s">
        <v>112</v>
      </c>
      <c r="I58" s="9">
        <v>15</v>
      </c>
      <c r="J58" s="9" t="s">
        <v>8</v>
      </c>
      <c r="L58" s="9" t="s">
        <v>50</v>
      </c>
      <c r="M58" s="9">
        <v>79250</v>
      </c>
      <c r="N58" s="17" t="str">
        <f t="shared" si="0"/>
        <v>15_75-80</v>
      </c>
      <c r="O58" s="17" t="str">
        <f t="shared" si="1"/>
        <v>7_70-80</v>
      </c>
      <c r="P58" s="17" t="str">
        <f t="shared" si="2"/>
        <v>07_70-80</v>
      </c>
      <c r="Q58" s="9" t="s">
        <v>64</v>
      </c>
      <c r="R58" s="9" t="s">
        <v>638</v>
      </c>
      <c r="S58" s="9">
        <f t="shared" si="3"/>
        <v>158500</v>
      </c>
      <c r="T58" s="9">
        <f t="shared" si="4"/>
        <v>2133</v>
      </c>
    </row>
    <row r="59" spans="1:20" x14ac:dyDescent="0.25">
      <c r="A59" s="9">
        <v>87</v>
      </c>
      <c r="B59" s="9" t="s">
        <v>10</v>
      </c>
      <c r="C59" s="9" t="s">
        <v>339</v>
      </c>
      <c r="D59" s="9" t="s">
        <v>225</v>
      </c>
      <c r="E59" s="9" t="s">
        <v>223</v>
      </c>
      <c r="F59" s="9" t="s">
        <v>1</v>
      </c>
      <c r="G59" s="9" t="s">
        <v>305</v>
      </c>
      <c r="H59" s="9" t="s">
        <v>197</v>
      </c>
      <c r="I59" s="9">
        <v>15</v>
      </c>
      <c r="J59" s="9" t="s">
        <v>8</v>
      </c>
      <c r="L59" s="9" t="s">
        <v>50</v>
      </c>
      <c r="M59" s="9">
        <v>93977</v>
      </c>
      <c r="N59" s="17" t="str">
        <f t="shared" si="0"/>
        <v>18_90-95</v>
      </c>
      <c r="O59" s="17" t="str">
        <f t="shared" si="1"/>
        <v>9_90-100</v>
      </c>
      <c r="P59" s="17" t="str">
        <f t="shared" si="2"/>
        <v>08_80&gt;</v>
      </c>
      <c r="Q59" s="9" t="s">
        <v>64</v>
      </c>
      <c r="R59" s="9" t="s">
        <v>638</v>
      </c>
      <c r="S59" s="9">
        <f t="shared" si="3"/>
        <v>8175999</v>
      </c>
      <c r="T59" s="9">
        <f t="shared" si="4"/>
        <v>110040</v>
      </c>
    </row>
    <row r="60" spans="1:20" x14ac:dyDescent="0.25">
      <c r="A60" s="9">
        <v>104</v>
      </c>
      <c r="B60" s="9" t="s">
        <v>10</v>
      </c>
      <c r="C60" s="9" t="s">
        <v>401</v>
      </c>
      <c r="D60" s="9" t="s">
        <v>225</v>
      </c>
      <c r="E60" s="9" t="s">
        <v>223</v>
      </c>
      <c r="F60" s="9" t="s">
        <v>5</v>
      </c>
      <c r="G60" s="9" t="s">
        <v>353</v>
      </c>
      <c r="H60" s="9" t="s">
        <v>147</v>
      </c>
      <c r="I60" s="9">
        <v>15</v>
      </c>
      <c r="J60" s="9" t="s">
        <v>8</v>
      </c>
      <c r="L60" s="9" t="s">
        <v>50</v>
      </c>
      <c r="M60" s="9">
        <v>124685</v>
      </c>
      <c r="N60" s="17" t="str">
        <f t="shared" si="0"/>
        <v>24_120-125</v>
      </c>
      <c r="O60" s="17" t="str">
        <f t="shared" si="1"/>
        <v>12_120-130</v>
      </c>
      <c r="P60" s="17" t="str">
        <f t="shared" si="2"/>
        <v>08_80&gt;</v>
      </c>
      <c r="Q60" s="9" t="s">
        <v>64</v>
      </c>
      <c r="R60" s="9" t="s">
        <v>638</v>
      </c>
      <c r="S60" s="9">
        <f t="shared" si="3"/>
        <v>12967240</v>
      </c>
      <c r="T60" s="9">
        <f t="shared" si="4"/>
        <v>174525</v>
      </c>
    </row>
    <row r="61" spans="1:20" x14ac:dyDescent="0.25">
      <c r="A61" s="9">
        <v>13</v>
      </c>
      <c r="B61" s="9" t="s">
        <v>10</v>
      </c>
      <c r="C61" s="9" t="s">
        <v>455</v>
      </c>
      <c r="D61" s="9" t="s">
        <v>225</v>
      </c>
      <c r="E61" s="9" t="s">
        <v>223</v>
      </c>
      <c r="F61" s="9" t="s">
        <v>5</v>
      </c>
      <c r="G61" s="9" t="s">
        <v>353</v>
      </c>
      <c r="H61" s="9" t="s">
        <v>99</v>
      </c>
      <c r="I61" s="9">
        <v>15</v>
      </c>
      <c r="J61" s="9" t="s">
        <v>8</v>
      </c>
      <c r="L61" s="9" t="s">
        <v>50</v>
      </c>
      <c r="M61" s="9">
        <v>166708</v>
      </c>
      <c r="N61" s="17" t="str">
        <f t="shared" si="0"/>
        <v>33_165-170</v>
      </c>
      <c r="O61" s="17" t="str">
        <f t="shared" si="1"/>
        <v>16_160-170</v>
      </c>
      <c r="P61" s="17" t="str">
        <f t="shared" si="2"/>
        <v>08_80&gt;</v>
      </c>
      <c r="Q61" s="9" t="s">
        <v>64</v>
      </c>
      <c r="R61" s="9" t="s">
        <v>638</v>
      </c>
      <c r="S61" s="9">
        <f t="shared" si="3"/>
        <v>2167204</v>
      </c>
      <c r="T61" s="9">
        <f t="shared" si="4"/>
        <v>29168</v>
      </c>
    </row>
    <row r="62" spans="1:20" x14ac:dyDescent="0.25">
      <c r="A62" s="9">
        <v>223</v>
      </c>
      <c r="B62" s="9" t="s">
        <v>10</v>
      </c>
      <c r="C62" s="9" t="s">
        <v>352</v>
      </c>
      <c r="D62" s="9" t="s">
        <v>225</v>
      </c>
      <c r="E62" s="9" t="s">
        <v>223</v>
      </c>
      <c r="F62" s="9" t="s">
        <v>5</v>
      </c>
      <c r="G62" s="9" t="s">
        <v>353</v>
      </c>
      <c r="H62" s="9" t="s">
        <v>98</v>
      </c>
      <c r="I62" s="9">
        <v>17</v>
      </c>
      <c r="J62" s="9" t="s">
        <v>8</v>
      </c>
      <c r="L62" s="9" t="s">
        <v>50</v>
      </c>
      <c r="M62" s="9">
        <v>133278</v>
      </c>
      <c r="N62" s="17" t="str">
        <f t="shared" si="0"/>
        <v>26_130-135</v>
      </c>
      <c r="O62" s="17" t="str">
        <f t="shared" si="1"/>
        <v>13_130-140</v>
      </c>
      <c r="P62" s="17" t="str">
        <f t="shared" si="2"/>
        <v>08_80&gt;</v>
      </c>
      <c r="Q62" s="9" t="s">
        <v>64</v>
      </c>
      <c r="R62" s="9" t="s">
        <v>638</v>
      </c>
      <c r="S62" s="9">
        <f t="shared" si="3"/>
        <v>29720994</v>
      </c>
      <c r="T62" s="9">
        <f t="shared" si="4"/>
        <v>400013</v>
      </c>
    </row>
    <row r="63" spans="1:20" x14ac:dyDescent="0.25">
      <c r="A63" s="9">
        <v>34</v>
      </c>
      <c r="B63" s="9" t="s">
        <v>10</v>
      </c>
      <c r="C63" s="9" t="s">
        <v>354</v>
      </c>
      <c r="D63" s="9" t="s">
        <v>225</v>
      </c>
      <c r="E63" s="9" t="s">
        <v>223</v>
      </c>
      <c r="F63" s="9" t="s">
        <v>5</v>
      </c>
      <c r="G63" s="9" t="s">
        <v>353</v>
      </c>
      <c r="H63" s="9" t="s">
        <v>350</v>
      </c>
      <c r="I63" s="9">
        <v>17</v>
      </c>
      <c r="J63" s="9" t="s">
        <v>8</v>
      </c>
      <c r="L63" s="9" t="s">
        <v>50</v>
      </c>
      <c r="M63" s="9">
        <v>192609</v>
      </c>
      <c r="N63" s="17" t="str">
        <f t="shared" si="0"/>
        <v>38_190-195</v>
      </c>
      <c r="O63" s="17" t="str">
        <f t="shared" si="1"/>
        <v>19_190-200</v>
      </c>
      <c r="P63" s="17" t="str">
        <f t="shared" si="2"/>
        <v>08_80&gt;</v>
      </c>
      <c r="Q63" s="9" t="s">
        <v>64</v>
      </c>
      <c r="R63" s="9" t="s">
        <v>638</v>
      </c>
      <c r="S63" s="9">
        <f t="shared" si="3"/>
        <v>6548706</v>
      </c>
      <c r="T63" s="9">
        <f t="shared" si="4"/>
        <v>88139</v>
      </c>
    </row>
    <row r="64" spans="1:20" x14ac:dyDescent="0.25">
      <c r="A64" s="9">
        <v>49</v>
      </c>
      <c r="B64" s="9" t="s">
        <v>10</v>
      </c>
      <c r="C64" s="9" t="s">
        <v>336</v>
      </c>
      <c r="D64" s="9" t="s">
        <v>228</v>
      </c>
      <c r="E64" s="9" t="s">
        <v>223</v>
      </c>
      <c r="F64" s="9" t="s">
        <v>1</v>
      </c>
      <c r="G64" s="9" t="s">
        <v>305</v>
      </c>
      <c r="H64" s="9" t="s">
        <v>197</v>
      </c>
      <c r="I64" s="9">
        <v>14</v>
      </c>
      <c r="J64" s="9" t="s">
        <v>49</v>
      </c>
      <c r="L64" s="9" t="s">
        <v>50</v>
      </c>
      <c r="M64" s="9">
        <v>117549</v>
      </c>
      <c r="N64" s="17" t="str">
        <f t="shared" si="0"/>
        <v>23_115-120</v>
      </c>
      <c r="O64" s="17" t="str">
        <f t="shared" si="1"/>
        <v>11_110-120</v>
      </c>
      <c r="P64" s="17" t="str">
        <f t="shared" si="2"/>
        <v>08_80&gt;</v>
      </c>
      <c r="Q64" s="9" t="s">
        <v>64</v>
      </c>
      <c r="R64" s="9" t="s">
        <v>638</v>
      </c>
      <c r="S64" s="9">
        <f t="shared" si="3"/>
        <v>5759901</v>
      </c>
      <c r="T64" s="9">
        <f t="shared" si="4"/>
        <v>77522</v>
      </c>
    </row>
    <row r="65" spans="1:20" x14ac:dyDescent="0.25">
      <c r="A65" s="9">
        <v>74</v>
      </c>
      <c r="B65" s="9" t="s">
        <v>10</v>
      </c>
      <c r="C65" s="9" t="s">
        <v>337</v>
      </c>
      <c r="D65" s="9" t="s">
        <v>225</v>
      </c>
      <c r="E65" s="9" t="s">
        <v>223</v>
      </c>
      <c r="F65" s="9" t="s">
        <v>1</v>
      </c>
      <c r="G65" s="9" t="s">
        <v>305</v>
      </c>
      <c r="H65" s="9" t="s">
        <v>153</v>
      </c>
      <c r="I65" s="9">
        <v>15</v>
      </c>
      <c r="J65" s="9" t="s">
        <v>49</v>
      </c>
      <c r="L65" s="9" t="s">
        <v>50</v>
      </c>
      <c r="M65" s="9">
        <v>106315</v>
      </c>
      <c r="N65" s="17" t="str">
        <f t="shared" ref="N65:N128" si="5">CONCATENATE(ROUNDDOWN(M65/5000,0),"_",ROUNDDOWN(M65/5000,0)*5,"-",ROUNDUP((M65+1)/5000,0)*5)</f>
        <v>21_105-110</v>
      </c>
      <c r="O65" s="17" t="str">
        <f t="shared" ref="O65:O128" si="6">CONCATENATE(ROUNDDOWN(M65/10000,0),"_",ROUNDDOWN(M65/10000,0)*10,"-",ROUNDUP((M65+1)/10000,0)*10)</f>
        <v>10_100-110</v>
      </c>
      <c r="P65" s="17" t="str">
        <f t="shared" si="2"/>
        <v>08_80&gt;</v>
      </c>
      <c r="Q65" s="9" t="s">
        <v>64</v>
      </c>
      <c r="R65" s="9" t="s">
        <v>638</v>
      </c>
      <c r="S65" s="9">
        <f t="shared" ref="S65:S128" si="7">M65*A65</f>
        <v>7867310</v>
      </c>
      <c r="T65" s="9">
        <f t="shared" ref="T65:T128" si="8">ROUND(S65/74.3,0)</f>
        <v>105886</v>
      </c>
    </row>
    <row r="66" spans="1:20" x14ac:dyDescent="0.25">
      <c r="A66" s="9">
        <v>38</v>
      </c>
      <c r="B66" s="9" t="s">
        <v>10</v>
      </c>
      <c r="C66" s="9" t="s">
        <v>618</v>
      </c>
      <c r="D66" s="9" t="s">
        <v>225</v>
      </c>
      <c r="E66" s="9" t="s">
        <v>223</v>
      </c>
      <c r="F66" s="9" t="s">
        <v>5</v>
      </c>
      <c r="G66" s="9" t="s">
        <v>353</v>
      </c>
      <c r="H66" s="9" t="s">
        <v>147</v>
      </c>
      <c r="I66" s="9">
        <v>17</v>
      </c>
      <c r="J66" s="9" t="s">
        <v>8</v>
      </c>
      <c r="L66" s="9" t="s">
        <v>50</v>
      </c>
      <c r="M66" s="9">
        <v>107340</v>
      </c>
      <c r="N66" s="17" t="str">
        <f t="shared" si="5"/>
        <v>21_105-110</v>
      </c>
      <c r="O66" s="17" t="str">
        <f t="shared" si="6"/>
        <v>10_100-110</v>
      </c>
      <c r="P66" s="17" t="str">
        <f t="shared" si="2"/>
        <v>08_80&gt;</v>
      </c>
      <c r="Q66" s="9" t="s">
        <v>64</v>
      </c>
      <c r="R66" s="9" t="s">
        <v>638</v>
      </c>
      <c r="S66" s="9">
        <f t="shared" si="7"/>
        <v>4078920</v>
      </c>
      <c r="T66" s="9">
        <f t="shared" si="8"/>
        <v>54898</v>
      </c>
    </row>
    <row r="67" spans="1:20" x14ac:dyDescent="0.25">
      <c r="A67" s="9">
        <v>28</v>
      </c>
      <c r="B67" s="9" t="s">
        <v>10</v>
      </c>
      <c r="C67" s="9" t="s">
        <v>456</v>
      </c>
      <c r="D67" s="9" t="s">
        <v>225</v>
      </c>
      <c r="E67" s="9" t="s">
        <v>223</v>
      </c>
      <c r="F67" s="9" t="s">
        <v>5</v>
      </c>
      <c r="G67" s="9" t="s">
        <v>353</v>
      </c>
      <c r="H67" s="9" t="s">
        <v>98</v>
      </c>
      <c r="I67" s="9">
        <v>15</v>
      </c>
      <c r="J67" s="9" t="s">
        <v>8</v>
      </c>
      <c r="L67" s="9" t="s">
        <v>50</v>
      </c>
      <c r="M67" s="9">
        <v>140097</v>
      </c>
      <c r="N67" s="17" t="str">
        <f t="shared" si="5"/>
        <v>28_140-145</v>
      </c>
      <c r="O67" s="17" t="str">
        <f t="shared" si="6"/>
        <v>14_140-150</v>
      </c>
      <c r="P67" s="17" t="str">
        <f t="shared" ref="P67:P130" si="9">IF(M67&lt;20000,"01_&lt;20",IF(M67&lt;80000,CONCATENATE(IF((ROUNDDOWN(M67/10000,0)+1)&lt;10,0,),ROUNDDOWN(M67/10000,0),"_",ROUNDDOWN(M67/10000,0)*10,"-",ROUNDUP((M67+1)/10000,0)*10),"08_80&gt;"))</f>
        <v>08_80&gt;</v>
      </c>
      <c r="Q67" s="9" t="s">
        <v>64</v>
      </c>
      <c r="R67" s="9" t="s">
        <v>638</v>
      </c>
      <c r="S67" s="9">
        <f t="shared" si="7"/>
        <v>3922716</v>
      </c>
      <c r="T67" s="9">
        <f t="shared" si="8"/>
        <v>52796</v>
      </c>
    </row>
    <row r="68" spans="1:20" x14ac:dyDescent="0.25">
      <c r="A68" s="9">
        <v>442</v>
      </c>
      <c r="B68" s="9" t="s">
        <v>10</v>
      </c>
      <c r="C68" s="9" t="s">
        <v>177</v>
      </c>
      <c r="D68" s="9" t="s">
        <v>228</v>
      </c>
      <c r="E68" s="9" t="s">
        <v>227</v>
      </c>
      <c r="F68" s="9" t="s">
        <v>5</v>
      </c>
      <c r="G68" s="9" t="s">
        <v>93</v>
      </c>
      <c r="H68" s="9" t="s">
        <v>2</v>
      </c>
      <c r="I68" s="9">
        <v>14</v>
      </c>
      <c r="J68" s="9" t="s">
        <v>8</v>
      </c>
      <c r="L68" s="9" t="s">
        <v>50</v>
      </c>
      <c r="M68" s="9">
        <v>50842</v>
      </c>
      <c r="N68" s="17" t="str">
        <f t="shared" si="5"/>
        <v>10_50-55</v>
      </c>
      <c r="O68" s="17" t="str">
        <f t="shared" si="6"/>
        <v>5_50-60</v>
      </c>
      <c r="P68" s="17" t="str">
        <f t="shared" si="9"/>
        <v>05_50-60</v>
      </c>
      <c r="Q68" s="9" t="s">
        <v>64</v>
      </c>
      <c r="R68" s="9" t="s">
        <v>638</v>
      </c>
      <c r="S68" s="9">
        <f t="shared" si="7"/>
        <v>22472164</v>
      </c>
      <c r="T68" s="9">
        <f t="shared" si="8"/>
        <v>302452</v>
      </c>
    </row>
    <row r="69" spans="1:20" x14ac:dyDescent="0.25">
      <c r="A69" s="9">
        <v>549</v>
      </c>
      <c r="B69" s="9" t="s">
        <v>10</v>
      </c>
      <c r="C69" s="9" t="s">
        <v>178</v>
      </c>
      <c r="D69" s="9" t="s">
        <v>222</v>
      </c>
      <c r="E69" s="9" t="s">
        <v>227</v>
      </c>
      <c r="F69" s="9" t="s">
        <v>5</v>
      </c>
      <c r="G69" s="9" t="s">
        <v>93</v>
      </c>
      <c r="H69" s="9" t="s">
        <v>77</v>
      </c>
      <c r="I69" s="9">
        <v>15</v>
      </c>
      <c r="J69" s="9" t="s">
        <v>8</v>
      </c>
      <c r="L69" s="9" t="s">
        <v>50</v>
      </c>
      <c r="M69" s="9">
        <v>64873</v>
      </c>
      <c r="N69" s="17" t="str">
        <f t="shared" si="5"/>
        <v>12_60-65</v>
      </c>
      <c r="O69" s="17" t="str">
        <f t="shared" si="6"/>
        <v>6_60-70</v>
      </c>
      <c r="P69" s="17" t="str">
        <f t="shared" si="9"/>
        <v>06_60-70</v>
      </c>
      <c r="Q69" s="9" t="s">
        <v>64</v>
      </c>
      <c r="R69" s="9" t="s">
        <v>638</v>
      </c>
      <c r="S69" s="9">
        <f t="shared" si="7"/>
        <v>35615277</v>
      </c>
      <c r="T69" s="9">
        <f t="shared" si="8"/>
        <v>479344</v>
      </c>
    </row>
    <row r="70" spans="1:20" x14ac:dyDescent="0.25">
      <c r="A70" s="9">
        <v>17</v>
      </c>
      <c r="B70" s="9" t="s">
        <v>10</v>
      </c>
      <c r="C70" s="9" t="s">
        <v>206</v>
      </c>
      <c r="D70" s="9" t="s">
        <v>224</v>
      </c>
      <c r="E70" s="9" t="s">
        <v>227</v>
      </c>
      <c r="F70" s="9" t="s">
        <v>5</v>
      </c>
      <c r="G70" s="9" t="s">
        <v>93</v>
      </c>
      <c r="H70" s="9" t="s">
        <v>2</v>
      </c>
      <c r="I70" s="9">
        <v>15</v>
      </c>
      <c r="J70" s="9" t="s">
        <v>8</v>
      </c>
      <c r="L70" s="9" t="s">
        <v>50</v>
      </c>
      <c r="M70" s="9">
        <v>67113</v>
      </c>
      <c r="N70" s="17" t="str">
        <f t="shared" si="5"/>
        <v>13_65-70</v>
      </c>
      <c r="O70" s="17" t="str">
        <f t="shared" si="6"/>
        <v>6_60-70</v>
      </c>
      <c r="P70" s="17" t="str">
        <f t="shared" si="9"/>
        <v>06_60-70</v>
      </c>
      <c r="Q70" s="9" t="s">
        <v>64</v>
      </c>
      <c r="R70" s="9" t="s">
        <v>638</v>
      </c>
      <c r="S70" s="9">
        <f t="shared" si="7"/>
        <v>1140921</v>
      </c>
      <c r="T70" s="9">
        <f t="shared" si="8"/>
        <v>15356</v>
      </c>
    </row>
    <row r="71" spans="1:20" x14ac:dyDescent="0.25">
      <c r="A71" s="9">
        <v>485</v>
      </c>
      <c r="B71" s="9" t="s">
        <v>10</v>
      </c>
      <c r="C71" s="9" t="s">
        <v>207</v>
      </c>
      <c r="D71" s="9" t="s">
        <v>222</v>
      </c>
      <c r="E71" s="9" t="s">
        <v>223</v>
      </c>
      <c r="F71" s="9" t="s">
        <v>1</v>
      </c>
      <c r="G71" s="9" t="s">
        <v>97</v>
      </c>
      <c r="H71" s="9" t="s">
        <v>174</v>
      </c>
      <c r="I71" s="9">
        <v>15</v>
      </c>
      <c r="J71" s="9" t="s">
        <v>8</v>
      </c>
      <c r="L71" s="9" t="s">
        <v>50</v>
      </c>
      <c r="M71" s="9">
        <v>51949</v>
      </c>
      <c r="N71" s="17" t="str">
        <f t="shared" si="5"/>
        <v>10_50-55</v>
      </c>
      <c r="O71" s="17" t="str">
        <f t="shared" si="6"/>
        <v>5_50-60</v>
      </c>
      <c r="P71" s="17" t="str">
        <f t="shared" si="9"/>
        <v>05_50-60</v>
      </c>
      <c r="Q71" s="9" t="s">
        <v>64</v>
      </c>
      <c r="R71" s="9" t="s">
        <v>638</v>
      </c>
      <c r="S71" s="9">
        <f t="shared" si="7"/>
        <v>25195265</v>
      </c>
      <c r="T71" s="9">
        <f t="shared" si="8"/>
        <v>339102</v>
      </c>
    </row>
    <row r="72" spans="1:20" x14ac:dyDescent="0.25">
      <c r="A72" s="9">
        <v>128</v>
      </c>
      <c r="B72" s="9" t="s">
        <v>10</v>
      </c>
      <c r="C72" s="9" t="s">
        <v>484</v>
      </c>
      <c r="D72" s="9" t="s">
        <v>222</v>
      </c>
      <c r="E72" s="9" t="s">
        <v>223</v>
      </c>
      <c r="F72" s="9" t="s">
        <v>5</v>
      </c>
      <c r="G72" s="9" t="s">
        <v>182</v>
      </c>
      <c r="H72" s="9" t="s">
        <v>128</v>
      </c>
      <c r="I72" s="9">
        <v>15</v>
      </c>
      <c r="J72" s="9" t="s">
        <v>8</v>
      </c>
      <c r="L72" s="9" t="s">
        <v>50</v>
      </c>
      <c r="M72" s="9">
        <v>53809</v>
      </c>
      <c r="N72" s="17" t="str">
        <f t="shared" si="5"/>
        <v>10_50-55</v>
      </c>
      <c r="O72" s="17" t="str">
        <f t="shared" si="6"/>
        <v>5_50-60</v>
      </c>
      <c r="P72" s="17" t="str">
        <f t="shared" si="9"/>
        <v>05_50-60</v>
      </c>
      <c r="Q72" s="9" t="s">
        <v>64</v>
      </c>
      <c r="R72" s="9" t="s">
        <v>638</v>
      </c>
      <c r="S72" s="9">
        <f t="shared" si="7"/>
        <v>6887552</v>
      </c>
      <c r="T72" s="9">
        <f t="shared" si="8"/>
        <v>92699</v>
      </c>
    </row>
    <row r="73" spans="1:20" x14ac:dyDescent="0.25">
      <c r="A73" s="9">
        <v>77</v>
      </c>
      <c r="B73" s="9" t="s">
        <v>10</v>
      </c>
      <c r="C73" s="9" t="s">
        <v>521</v>
      </c>
      <c r="D73" s="9" t="s">
        <v>222</v>
      </c>
      <c r="E73" s="9" t="s">
        <v>223</v>
      </c>
      <c r="F73" s="9" t="s">
        <v>5</v>
      </c>
      <c r="G73" s="9" t="s">
        <v>182</v>
      </c>
      <c r="H73" s="9" t="s">
        <v>73</v>
      </c>
      <c r="I73" s="9">
        <v>15</v>
      </c>
      <c r="J73" s="9" t="s">
        <v>8</v>
      </c>
      <c r="L73" s="9" t="s">
        <v>50</v>
      </c>
      <c r="M73" s="9">
        <v>58106</v>
      </c>
      <c r="N73" s="17" t="str">
        <f t="shared" si="5"/>
        <v>11_55-60</v>
      </c>
      <c r="O73" s="17" t="str">
        <f t="shared" si="6"/>
        <v>5_50-60</v>
      </c>
      <c r="P73" s="17" t="str">
        <f t="shared" si="9"/>
        <v>05_50-60</v>
      </c>
      <c r="Q73" s="9" t="s">
        <v>64</v>
      </c>
      <c r="R73" s="9" t="s">
        <v>638</v>
      </c>
      <c r="S73" s="9">
        <f t="shared" si="7"/>
        <v>4474162</v>
      </c>
      <c r="T73" s="9">
        <f t="shared" si="8"/>
        <v>60218</v>
      </c>
    </row>
    <row r="74" spans="1:20" x14ac:dyDescent="0.25">
      <c r="A74" s="9">
        <v>3926</v>
      </c>
      <c r="B74" s="9" t="s">
        <v>10</v>
      </c>
      <c r="C74" s="9" t="s">
        <v>208</v>
      </c>
      <c r="D74" s="9" t="s">
        <v>224</v>
      </c>
      <c r="E74" s="9" t="s">
        <v>223</v>
      </c>
      <c r="F74" s="9" t="s">
        <v>1</v>
      </c>
      <c r="G74" s="9" t="s">
        <v>59</v>
      </c>
      <c r="H74" s="9" t="s">
        <v>2</v>
      </c>
      <c r="I74" s="9">
        <v>15</v>
      </c>
      <c r="J74" s="9" t="s">
        <v>8</v>
      </c>
      <c r="L74" s="9" t="s">
        <v>50</v>
      </c>
      <c r="M74" s="9">
        <v>37915</v>
      </c>
      <c r="N74" s="17" t="str">
        <f t="shared" si="5"/>
        <v>7_35-40</v>
      </c>
      <c r="O74" s="17" t="str">
        <f t="shared" si="6"/>
        <v>3_30-40</v>
      </c>
      <c r="P74" s="17" t="str">
        <f t="shared" si="9"/>
        <v>03_30-40</v>
      </c>
      <c r="Q74" s="9" t="s">
        <v>64</v>
      </c>
      <c r="R74" s="9" t="s">
        <v>638</v>
      </c>
      <c r="S74" s="9">
        <f t="shared" si="7"/>
        <v>148854290</v>
      </c>
      <c r="T74" s="9">
        <f t="shared" si="8"/>
        <v>2003422</v>
      </c>
    </row>
    <row r="75" spans="1:20" x14ac:dyDescent="0.25">
      <c r="A75" s="9">
        <v>989</v>
      </c>
      <c r="B75" s="9" t="s">
        <v>10</v>
      </c>
      <c r="C75" s="9" t="s">
        <v>196</v>
      </c>
      <c r="D75" s="9" t="s">
        <v>225</v>
      </c>
      <c r="E75" s="9" t="s">
        <v>223</v>
      </c>
      <c r="F75" s="9" t="s">
        <v>1</v>
      </c>
      <c r="G75" s="9" t="s">
        <v>97</v>
      </c>
      <c r="H75" s="9" t="s">
        <v>63</v>
      </c>
      <c r="I75" s="9">
        <v>15</v>
      </c>
      <c r="J75" s="9" t="s">
        <v>8</v>
      </c>
      <c r="L75" s="9" t="s">
        <v>50</v>
      </c>
      <c r="M75" s="9">
        <v>61158</v>
      </c>
      <c r="N75" s="17" t="str">
        <f t="shared" si="5"/>
        <v>12_60-65</v>
      </c>
      <c r="O75" s="17" t="str">
        <f t="shared" si="6"/>
        <v>6_60-70</v>
      </c>
      <c r="P75" s="17" t="str">
        <f t="shared" si="9"/>
        <v>06_60-70</v>
      </c>
      <c r="Q75" s="9" t="s">
        <v>64</v>
      </c>
      <c r="R75" s="9" t="s">
        <v>638</v>
      </c>
      <c r="S75" s="9">
        <f t="shared" si="7"/>
        <v>60485262</v>
      </c>
      <c r="T75" s="9">
        <f t="shared" si="8"/>
        <v>814068</v>
      </c>
    </row>
    <row r="76" spans="1:20" x14ac:dyDescent="0.25">
      <c r="A76" s="9">
        <v>85</v>
      </c>
      <c r="B76" s="9" t="s">
        <v>10</v>
      </c>
      <c r="C76" s="9" t="s">
        <v>547</v>
      </c>
      <c r="D76" s="9" t="s">
        <v>228</v>
      </c>
      <c r="E76" s="9" t="s">
        <v>227</v>
      </c>
      <c r="F76" s="9" t="s">
        <v>5</v>
      </c>
      <c r="G76" s="9" t="s">
        <v>524</v>
      </c>
      <c r="H76" s="9" t="s">
        <v>2</v>
      </c>
      <c r="I76" s="9">
        <v>14</v>
      </c>
      <c r="J76" s="9" t="s">
        <v>8</v>
      </c>
      <c r="L76" s="9" t="s">
        <v>50</v>
      </c>
      <c r="M76" s="9">
        <v>148281</v>
      </c>
      <c r="N76" s="17" t="str">
        <f t="shared" si="5"/>
        <v>29_145-150</v>
      </c>
      <c r="O76" s="17" t="str">
        <f t="shared" si="6"/>
        <v>14_140-150</v>
      </c>
      <c r="P76" s="17" t="str">
        <f t="shared" si="9"/>
        <v>08_80&gt;</v>
      </c>
      <c r="Q76" s="9" t="s">
        <v>64</v>
      </c>
      <c r="R76" s="9" t="s">
        <v>638</v>
      </c>
      <c r="S76" s="9">
        <f t="shared" si="7"/>
        <v>12603885</v>
      </c>
      <c r="T76" s="9">
        <f t="shared" si="8"/>
        <v>169635</v>
      </c>
    </row>
    <row r="77" spans="1:20" x14ac:dyDescent="0.25">
      <c r="A77" s="9">
        <v>4</v>
      </c>
      <c r="B77" s="9" t="s">
        <v>10</v>
      </c>
      <c r="C77" s="9" t="s">
        <v>306</v>
      </c>
      <c r="D77" s="9" t="s">
        <v>228</v>
      </c>
      <c r="E77" s="9" t="s">
        <v>227</v>
      </c>
      <c r="F77" s="9" t="s">
        <v>5</v>
      </c>
      <c r="G77" s="9" t="s">
        <v>169</v>
      </c>
      <c r="H77" s="9" t="s">
        <v>2</v>
      </c>
      <c r="I77" s="9">
        <v>14</v>
      </c>
      <c r="J77" s="9" t="s">
        <v>8</v>
      </c>
      <c r="L77" s="9" t="s">
        <v>50</v>
      </c>
      <c r="M77" s="9">
        <v>102954</v>
      </c>
      <c r="N77" s="17" t="str">
        <f t="shared" si="5"/>
        <v>20_100-105</v>
      </c>
      <c r="O77" s="17" t="str">
        <f t="shared" si="6"/>
        <v>10_100-110</v>
      </c>
      <c r="P77" s="17" t="str">
        <f t="shared" si="9"/>
        <v>08_80&gt;</v>
      </c>
      <c r="Q77" s="9" t="s">
        <v>64</v>
      </c>
      <c r="R77" s="9" t="s">
        <v>638</v>
      </c>
      <c r="S77" s="9">
        <f t="shared" si="7"/>
        <v>411816</v>
      </c>
      <c r="T77" s="9">
        <f t="shared" si="8"/>
        <v>5543</v>
      </c>
    </row>
    <row r="78" spans="1:20" x14ac:dyDescent="0.25">
      <c r="A78" s="9">
        <v>13</v>
      </c>
      <c r="B78" s="9" t="s">
        <v>10</v>
      </c>
      <c r="C78" s="9" t="s">
        <v>522</v>
      </c>
      <c r="D78" s="9" t="s">
        <v>230</v>
      </c>
      <c r="E78" s="9" t="s">
        <v>227</v>
      </c>
      <c r="F78" s="9" t="s">
        <v>5</v>
      </c>
      <c r="G78" s="9" t="s">
        <v>75</v>
      </c>
      <c r="H78" s="9" t="s">
        <v>98</v>
      </c>
      <c r="I78" s="9">
        <v>15</v>
      </c>
      <c r="J78" s="9" t="s">
        <v>55</v>
      </c>
      <c r="L78" s="9" t="s">
        <v>50</v>
      </c>
      <c r="M78" s="9">
        <v>159990</v>
      </c>
      <c r="N78" s="17" t="str">
        <f t="shared" si="5"/>
        <v>31_155-160</v>
      </c>
      <c r="O78" s="17" t="str">
        <f t="shared" si="6"/>
        <v>15_150-160</v>
      </c>
      <c r="P78" s="17" t="str">
        <f t="shared" si="9"/>
        <v>08_80&gt;</v>
      </c>
      <c r="Q78" s="9" t="s">
        <v>64</v>
      </c>
      <c r="R78" s="9" t="s">
        <v>638</v>
      </c>
      <c r="S78" s="9">
        <f t="shared" si="7"/>
        <v>2079870</v>
      </c>
      <c r="T78" s="9">
        <f t="shared" si="8"/>
        <v>27993</v>
      </c>
    </row>
    <row r="79" spans="1:20" x14ac:dyDescent="0.25">
      <c r="A79" s="9">
        <v>4</v>
      </c>
      <c r="B79" s="9" t="s">
        <v>10</v>
      </c>
      <c r="C79" s="9" t="s">
        <v>298</v>
      </c>
      <c r="D79" s="9" t="s">
        <v>230</v>
      </c>
      <c r="E79" s="9" t="s">
        <v>227</v>
      </c>
      <c r="F79" s="9" t="s">
        <v>5</v>
      </c>
      <c r="G79" s="9" t="s">
        <v>75</v>
      </c>
      <c r="H79" s="9" t="s">
        <v>299</v>
      </c>
      <c r="I79" s="9">
        <v>17</v>
      </c>
      <c r="J79" s="9" t="s">
        <v>179</v>
      </c>
      <c r="L79" s="9" t="s">
        <v>50</v>
      </c>
      <c r="M79" s="9">
        <v>387000</v>
      </c>
      <c r="N79" s="17" t="str">
        <f t="shared" si="5"/>
        <v>77_385-390</v>
      </c>
      <c r="O79" s="17" t="str">
        <f t="shared" si="6"/>
        <v>38_380-390</v>
      </c>
      <c r="P79" s="17" t="str">
        <f t="shared" si="9"/>
        <v>08_80&gt;</v>
      </c>
      <c r="Q79" s="9" t="s">
        <v>64</v>
      </c>
      <c r="R79" s="9" t="s">
        <v>638</v>
      </c>
      <c r="S79" s="9">
        <f t="shared" si="7"/>
        <v>1548000</v>
      </c>
      <c r="T79" s="9">
        <f t="shared" si="8"/>
        <v>20834</v>
      </c>
    </row>
    <row r="80" spans="1:20" x14ac:dyDescent="0.25">
      <c r="A80" s="9">
        <v>3</v>
      </c>
      <c r="B80" s="9" t="s">
        <v>10</v>
      </c>
      <c r="C80" s="9" t="s">
        <v>578</v>
      </c>
      <c r="D80" s="9" t="s">
        <v>228</v>
      </c>
      <c r="E80" s="9" t="s">
        <v>223</v>
      </c>
      <c r="F80" s="9" t="s">
        <v>1</v>
      </c>
      <c r="G80" s="9" t="s">
        <v>305</v>
      </c>
      <c r="H80" s="9" t="s">
        <v>2</v>
      </c>
      <c r="I80" s="9">
        <v>14</v>
      </c>
      <c r="J80" s="9" t="s">
        <v>8</v>
      </c>
      <c r="K80" s="9" t="s">
        <v>7</v>
      </c>
      <c r="L80" s="9" t="s">
        <v>50</v>
      </c>
      <c r="M80" s="9">
        <v>54542</v>
      </c>
      <c r="N80" s="17" t="str">
        <f t="shared" si="5"/>
        <v>10_50-55</v>
      </c>
      <c r="O80" s="17" t="str">
        <f t="shared" si="6"/>
        <v>5_50-60</v>
      </c>
      <c r="P80" s="17" t="str">
        <f t="shared" si="9"/>
        <v>05_50-60</v>
      </c>
      <c r="Q80" s="9" t="s">
        <v>64</v>
      </c>
      <c r="R80" s="9" t="s">
        <v>638</v>
      </c>
      <c r="S80" s="9">
        <f t="shared" si="7"/>
        <v>163626</v>
      </c>
      <c r="T80" s="9">
        <f t="shared" si="8"/>
        <v>2202</v>
      </c>
    </row>
    <row r="81" spans="1:20" x14ac:dyDescent="0.25">
      <c r="A81" s="9">
        <v>81</v>
      </c>
      <c r="B81" s="9" t="s">
        <v>10</v>
      </c>
      <c r="C81" s="9" t="s">
        <v>400</v>
      </c>
      <c r="D81" s="9" t="s">
        <v>224</v>
      </c>
      <c r="E81" s="9" t="s">
        <v>223</v>
      </c>
      <c r="F81" s="9" t="s">
        <v>1</v>
      </c>
      <c r="G81" s="9" t="s">
        <v>305</v>
      </c>
      <c r="H81" s="9" t="s">
        <v>2</v>
      </c>
      <c r="I81" s="9">
        <v>15</v>
      </c>
      <c r="J81" s="9" t="s">
        <v>8</v>
      </c>
      <c r="L81" s="9" t="s">
        <v>50</v>
      </c>
      <c r="M81" s="9">
        <v>63328</v>
      </c>
      <c r="N81" s="17" t="str">
        <f t="shared" si="5"/>
        <v>12_60-65</v>
      </c>
      <c r="O81" s="17" t="str">
        <f t="shared" si="6"/>
        <v>6_60-70</v>
      </c>
      <c r="P81" s="17" t="str">
        <f t="shared" si="9"/>
        <v>06_60-70</v>
      </c>
      <c r="Q81" s="9" t="s">
        <v>64</v>
      </c>
      <c r="R81" s="9" t="s">
        <v>638</v>
      </c>
      <c r="S81" s="9">
        <f t="shared" si="7"/>
        <v>5129568</v>
      </c>
      <c r="T81" s="9">
        <f t="shared" si="8"/>
        <v>69039</v>
      </c>
    </row>
    <row r="82" spans="1:20" x14ac:dyDescent="0.25">
      <c r="A82" s="9">
        <v>26</v>
      </c>
      <c r="B82" s="9" t="s">
        <v>10</v>
      </c>
      <c r="C82" s="9" t="s">
        <v>457</v>
      </c>
      <c r="D82" s="9" t="s">
        <v>228</v>
      </c>
      <c r="E82" s="9" t="s">
        <v>223</v>
      </c>
      <c r="F82" s="9" t="s">
        <v>5</v>
      </c>
      <c r="G82" s="9" t="s">
        <v>182</v>
      </c>
      <c r="H82" s="9" t="s">
        <v>2</v>
      </c>
      <c r="I82" s="9">
        <v>13</v>
      </c>
      <c r="J82" s="9" t="s">
        <v>8</v>
      </c>
      <c r="L82" s="9" t="s">
        <v>50</v>
      </c>
      <c r="M82" s="9">
        <v>66858</v>
      </c>
      <c r="N82" s="17" t="str">
        <f t="shared" si="5"/>
        <v>13_65-70</v>
      </c>
      <c r="O82" s="17" t="str">
        <f t="shared" si="6"/>
        <v>6_60-70</v>
      </c>
      <c r="P82" s="17" t="str">
        <f t="shared" si="9"/>
        <v>06_60-70</v>
      </c>
      <c r="Q82" s="9" t="s">
        <v>64</v>
      </c>
      <c r="R82" s="9" t="s">
        <v>638</v>
      </c>
      <c r="S82" s="9">
        <f t="shared" si="7"/>
        <v>1738308</v>
      </c>
      <c r="T82" s="9">
        <f t="shared" si="8"/>
        <v>23396</v>
      </c>
    </row>
    <row r="83" spans="1:20" x14ac:dyDescent="0.25">
      <c r="A83" s="9">
        <v>43</v>
      </c>
      <c r="B83" s="9" t="s">
        <v>10</v>
      </c>
      <c r="C83" s="9" t="s">
        <v>402</v>
      </c>
      <c r="D83" s="9" t="s">
        <v>228</v>
      </c>
      <c r="E83" s="9" t="s">
        <v>223</v>
      </c>
      <c r="F83" s="9" t="s">
        <v>5</v>
      </c>
      <c r="G83" s="9" t="s">
        <v>169</v>
      </c>
      <c r="H83" s="9" t="s">
        <v>2</v>
      </c>
      <c r="I83" s="9">
        <v>14</v>
      </c>
      <c r="J83" s="9" t="s">
        <v>8</v>
      </c>
      <c r="L83" s="9" t="s">
        <v>50</v>
      </c>
      <c r="M83" s="9">
        <v>61628</v>
      </c>
      <c r="N83" s="17" t="str">
        <f t="shared" si="5"/>
        <v>12_60-65</v>
      </c>
      <c r="O83" s="17" t="str">
        <f t="shared" si="6"/>
        <v>6_60-70</v>
      </c>
      <c r="P83" s="17" t="str">
        <f t="shared" si="9"/>
        <v>06_60-70</v>
      </c>
      <c r="Q83" s="9" t="s">
        <v>64</v>
      </c>
      <c r="R83" s="9" t="s">
        <v>638</v>
      </c>
      <c r="S83" s="9">
        <f t="shared" si="7"/>
        <v>2650004</v>
      </c>
      <c r="T83" s="9">
        <f t="shared" si="8"/>
        <v>35666</v>
      </c>
    </row>
    <row r="84" spans="1:20" x14ac:dyDescent="0.25">
      <c r="A84" s="9">
        <v>223</v>
      </c>
      <c r="B84" s="9" t="s">
        <v>10</v>
      </c>
      <c r="C84" s="9" t="s">
        <v>130</v>
      </c>
      <c r="D84" s="9" t="s">
        <v>222</v>
      </c>
      <c r="E84" s="9" t="s">
        <v>223</v>
      </c>
      <c r="F84" s="9" t="s">
        <v>5</v>
      </c>
      <c r="G84" s="9" t="s">
        <v>93</v>
      </c>
      <c r="H84" s="9" t="s">
        <v>107</v>
      </c>
      <c r="I84" s="9">
        <v>15</v>
      </c>
      <c r="J84" s="9" t="s">
        <v>8</v>
      </c>
      <c r="L84" s="9" t="s">
        <v>50</v>
      </c>
      <c r="M84" s="9">
        <v>58925</v>
      </c>
      <c r="N84" s="17" t="str">
        <f t="shared" si="5"/>
        <v>11_55-60</v>
      </c>
      <c r="O84" s="17" t="str">
        <f t="shared" si="6"/>
        <v>5_50-60</v>
      </c>
      <c r="P84" s="17" t="str">
        <f t="shared" si="9"/>
        <v>05_50-60</v>
      </c>
      <c r="Q84" s="9" t="s">
        <v>64</v>
      </c>
      <c r="R84" s="9" t="s">
        <v>638</v>
      </c>
      <c r="S84" s="9">
        <f t="shared" si="7"/>
        <v>13140275</v>
      </c>
      <c r="T84" s="9">
        <f t="shared" si="8"/>
        <v>176854</v>
      </c>
    </row>
    <row r="85" spans="1:20" x14ac:dyDescent="0.25">
      <c r="A85" s="9">
        <v>5041</v>
      </c>
      <c r="B85" s="9" t="s">
        <v>10</v>
      </c>
      <c r="C85" s="9" t="s">
        <v>579</v>
      </c>
      <c r="D85" s="9" t="s">
        <v>224</v>
      </c>
      <c r="E85" s="9" t="s">
        <v>223</v>
      </c>
      <c r="F85" s="9" t="s">
        <v>5</v>
      </c>
      <c r="G85" s="9" t="s">
        <v>76</v>
      </c>
      <c r="H85" s="9" t="s">
        <v>2</v>
      </c>
      <c r="I85" s="9">
        <v>15</v>
      </c>
      <c r="J85" s="9" t="s">
        <v>8</v>
      </c>
      <c r="L85" s="9" t="s">
        <v>46</v>
      </c>
      <c r="M85" s="9">
        <v>35220</v>
      </c>
      <c r="N85" s="17" t="str">
        <f t="shared" si="5"/>
        <v>7_35-40</v>
      </c>
      <c r="O85" s="17" t="str">
        <f t="shared" si="6"/>
        <v>3_30-40</v>
      </c>
      <c r="P85" s="17" t="str">
        <f t="shared" si="9"/>
        <v>03_30-40</v>
      </c>
      <c r="Q85" s="9" t="s">
        <v>64</v>
      </c>
      <c r="R85" s="9" t="s">
        <v>638</v>
      </c>
      <c r="S85" s="9">
        <f t="shared" si="7"/>
        <v>177544020</v>
      </c>
      <c r="T85" s="9">
        <f t="shared" si="8"/>
        <v>2389556</v>
      </c>
    </row>
    <row r="86" spans="1:20" x14ac:dyDescent="0.25">
      <c r="A86" s="9">
        <v>1320</v>
      </c>
      <c r="B86" s="9" t="s">
        <v>10</v>
      </c>
      <c r="C86" s="9" t="s">
        <v>209</v>
      </c>
      <c r="D86" s="9" t="s">
        <v>224</v>
      </c>
      <c r="E86" s="9" t="s">
        <v>223</v>
      </c>
      <c r="F86" s="9" t="s">
        <v>1</v>
      </c>
      <c r="G86" s="9" t="s">
        <v>59</v>
      </c>
      <c r="H86" s="9" t="s">
        <v>2</v>
      </c>
      <c r="I86" s="9">
        <v>17</v>
      </c>
      <c r="J86" s="9" t="s">
        <v>8</v>
      </c>
      <c r="L86" s="9" t="s">
        <v>50</v>
      </c>
      <c r="M86" s="9">
        <v>38495</v>
      </c>
      <c r="N86" s="17" t="str">
        <f t="shared" si="5"/>
        <v>7_35-40</v>
      </c>
      <c r="O86" s="17" t="str">
        <f t="shared" si="6"/>
        <v>3_30-40</v>
      </c>
      <c r="P86" s="17" t="str">
        <f t="shared" si="9"/>
        <v>03_30-40</v>
      </c>
      <c r="Q86" s="9" t="s">
        <v>64</v>
      </c>
      <c r="R86" s="9" t="s">
        <v>638</v>
      </c>
      <c r="S86" s="9">
        <f t="shared" si="7"/>
        <v>50813400</v>
      </c>
      <c r="T86" s="9">
        <f t="shared" si="8"/>
        <v>683895</v>
      </c>
    </row>
    <row r="87" spans="1:20" x14ac:dyDescent="0.25">
      <c r="A87" s="9">
        <v>57</v>
      </c>
      <c r="B87" s="9" t="s">
        <v>10</v>
      </c>
      <c r="C87" s="9" t="s">
        <v>619</v>
      </c>
      <c r="D87" s="9" t="s">
        <v>228</v>
      </c>
      <c r="E87" s="9" t="s">
        <v>223</v>
      </c>
      <c r="F87" s="9" t="s">
        <v>5</v>
      </c>
      <c r="G87" s="9" t="s">
        <v>524</v>
      </c>
      <c r="H87" s="9" t="s">
        <v>561</v>
      </c>
      <c r="I87" s="9">
        <v>14</v>
      </c>
      <c r="J87" s="9" t="s">
        <v>180</v>
      </c>
      <c r="K87" s="9" t="s">
        <v>7</v>
      </c>
      <c r="L87" s="9" t="s">
        <v>50</v>
      </c>
      <c r="M87" s="9">
        <v>131176</v>
      </c>
      <c r="N87" s="17" t="str">
        <f t="shared" si="5"/>
        <v>26_130-135</v>
      </c>
      <c r="O87" s="17" t="str">
        <f t="shared" si="6"/>
        <v>13_130-140</v>
      </c>
      <c r="P87" s="17" t="str">
        <f t="shared" si="9"/>
        <v>08_80&gt;</v>
      </c>
      <c r="Q87" s="9" t="s">
        <v>64</v>
      </c>
      <c r="R87" s="9" t="s">
        <v>638</v>
      </c>
      <c r="S87" s="9">
        <f t="shared" si="7"/>
        <v>7477032</v>
      </c>
      <c r="T87" s="9">
        <f t="shared" si="8"/>
        <v>100633</v>
      </c>
    </row>
    <row r="88" spans="1:20" x14ac:dyDescent="0.25">
      <c r="A88" s="9">
        <v>111</v>
      </c>
      <c r="B88" s="9" t="s">
        <v>10</v>
      </c>
      <c r="C88" s="9" t="s">
        <v>548</v>
      </c>
      <c r="D88" s="9" t="s">
        <v>228</v>
      </c>
      <c r="E88" s="9" t="s">
        <v>223</v>
      </c>
      <c r="F88" s="9" t="s">
        <v>5</v>
      </c>
      <c r="G88" s="9" t="s">
        <v>524</v>
      </c>
      <c r="H88" s="9" t="s">
        <v>2</v>
      </c>
      <c r="I88" s="9">
        <v>13</v>
      </c>
      <c r="J88" s="9" t="s">
        <v>549</v>
      </c>
      <c r="K88" s="9" t="s">
        <v>7</v>
      </c>
      <c r="L88" s="9" t="s">
        <v>50</v>
      </c>
      <c r="M88" s="9">
        <v>99999</v>
      </c>
      <c r="N88" s="17" t="str">
        <f t="shared" si="5"/>
        <v>19_95-100</v>
      </c>
      <c r="O88" s="17" t="str">
        <f t="shared" si="6"/>
        <v>9_90-100</v>
      </c>
      <c r="P88" s="17" t="str">
        <f t="shared" si="9"/>
        <v>08_80&gt;</v>
      </c>
      <c r="Q88" s="9" t="s">
        <v>64</v>
      </c>
      <c r="R88" s="9" t="s">
        <v>638</v>
      </c>
      <c r="S88" s="9">
        <f t="shared" si="7"/>
        <v>11099889</v>
      </c>
      <c r="T88" s="9">
        <f t="shared" si="8"/>
        <v>149393</v>
      </c>
    </row>
    <row r="89" spans="1:20" x14ac:dyDescent="0.25">
      <c r="A89" s="9">
        <v>285</v>
      </c>
      <c r="B89" s="9" t="s">
        <v>10</v>
      </c>
      <c r="C89" s="9" t="s">
        <v>154</v>
      </c>
      <c r="D89" s="9" t="s">
        <v>228</v>
      </c>
      <c r="E89" s="9" t="s">
        <v>223</v>
      </c>
      <c r="F89" s="9" t="s">
        <v>1</v>
      </c>
      <c r="G89" s="9" t="s">
        <v>97</v>
      </c>
      <c r="H89" s="9" t="s">
        <v>2</v>
      </c>
      <c r="I89" s="9">
        <v>14</v>
      </c>
      <c r="J89" s="9" t="s">
        <v>8</v>
      </c>
      <c r="K89" s="9" t="s">
        <v>7</v>
      </c>
      <c r="L89" s="9" t="s">
        <v>50</v>
      </c>
      <c r="M89" s="9">
        <v>60995</v>
      </c>
      <c r="N89" s="17" t="str">
        <f t="shared" si="5"/>
        <v>12_60-65</v>
      </c>
      <c r="O89" s="17" t="str">
        <f t="shared" si="6"/>
        <v>6_60-70</v>
      </c>
      <c r="P89" s="17" t="str">
        <f t="shared" si="9"/>
        <v>06_60-70</v>
      </c>
      <c r="Q89" s="9" t="s">
        <v>64</v>
      </c>
      <c r="R89" s="9" t="s">
        <v>638</v>
      </c>
      <c r="S89" s="9">
        <f t="shared" si="7"/>
        <v>17383575</v>
      </c>
      <c r="T89" s="9">
        <f t="shared" si="8"/>
        <v>233965</v>
      </c>
    </row>
    <row r="90" spans="1:20" x14ac:dyDescent="0.25">
      <c r="A90" s="9">
        <v>119</v>
      </c>
      <c r="B90" s="9" t="s">
        <v>10</v>
      </c>
      <c r="C90" s="9" t="s">
        <v>550</v>
      </c>
      <c r="D90" s="9" t="s">
        <v>228</v>
      </c>
      <c r="E90" s="9" t="s">
        <v>223</v>
      </c>
      <c r="F90" s="9" t="s">
        <v>5</v>
      </c>
      <c r="G90" s="9" t="s">
        <v>524</v>
      </c>
      <c r="H90" s="9" t="s">
        <v>2</v>
      </c>
      <c r="I90" s="9">
        <v>13</v>
      </c>
      <c r="J90" s="9" t="s">
        <v>8</v>
      </c>
      <c r="K90" s="9" t="s">
        <v>7</v>
      </c>
      <c r="L90" s="9" t="s">
        <v>50</v>
      </c>
      <c r="M90" s="9">
        <v>99924</v>
      </c>
      <c r="N90" s="17" t="str">
        <f t="shared" si="5"/>
        <v>19_95-100</v>
      </c>
      <c r="O90" s="17" t="str">
        <f t="shared" si="6"/>
        <v>9_90-100</v>
      </c>
      <c r="P90" s="17" t="str">
        <f t="shared" si="9"/>
        <v>08_80&gt;</v>
      </c>
      <c r="Q90" s="9" t="s">
        <v>64</v>
      </c>
      <c r="R90" s="9" t="s">
        <v>638</v>
      </c>
      <c r="S90" s="9">
        <f t="shared" si="7"/>
        <v>11890956</v>
      </c>
      <c r="T90" s="9">
        <f t="shared" si="8"/>
        <v>160040</v>
      </c>
    </row>
    <row r="91" spans="1:20" x14ac:dyDescent="0.25">
      <c r="A91" s="9">
        <v>23</v>
      </c>
      <c r="B91" s="9" t="s">
        <v>10</v>
      </c>
      <c r="C91" s="9" t="s">
        <v>551</v>
      </c>
      <c r="D91" s="9" t="s">
        <v>228</v>
      </c>
      <c r="E91" s="9" t="s">
        <v>223</v>
      </c>
      <c r="F91" s="9" t="s">
        <v>5</v>
      </c>
      <c r="G91" s="9" t="s">
        <v>182</v>
      </c>
      <c r="H91" s="9" t="s">
        <v>2</v>
      </c>
      <c r="I91" s="9">
        <v>13</v>
      </c>
      <c r="J91" s="9" t="s">
        <v>8</v>
      </c>
      <c r="K91" s="9" t="s">
        <v>7</v>
      </c>
      <c r="L91" s="9" t="s">
        <v>50</v>
      </c>
      <c r="M91" s="9">
        <v>96502</v>
      </c>
      <c r="N91" s="17" t="str">
        <f t="shared" si="5"/>
        <v>19_95-100</v>
      </c>
      <c r="O91" s="17" t="str">
        <f t="shared" si="6"/>
        <v>9_90-100</v>
      </c>
      <c r="P91" s="17" t="str">
        <f t="shared" si="9"/>
        <v>08_80&gt;</v>
      </c>
      <c r="Q91" s="9" t="s">
        <v>64</v>
      </c>
      <c r="R91" s="9" t="s">
        <v>638</v>
      </c>
      <c r="S91" s="9">
        <f t="shared" si="7"/>
        <v>2219546</v>
      </c>
      <c r="T91" s="9">
        <f t="shared" si="8"/>
        <v>29873</v>
      </c>
    </row>
    <row r="92" spans="1:20" x14ac:dyDescent="0.25">
      <c r="A92" s="9">
        <v>13</v>
      </c>
      <c r="B92" s="9" t="s">
        <v>10</v>
      </c>
      <c r="C92" s="9" t="s">
        <v>210</v>
      </c>
      <c r="D92" s="9" t="s">
        <v>228</v>
      </c>
      <c r="E92" s="9" t="s">
        <v>223</v>
      </c>
      <c r="F92" s="9" t="s">
        <v>5</v>
      </c>
      <c r="G92" s="9" t="s">
        <v>93</v>
      </c>
      <c r="H92" s="9" t="s">
        <v>2</v>
      </c>
      <c r="I92" s="9">
        <v>14</v>
      </c>
      <c r="J92" s="9" t="s">
        <v>8</v>
      </c>
      <c r="K92" s="9" t="s">
        <v>7</v>
      </c>
      <c r="L92" s="9" t="s">
        <v>50</v>
      </c>
      <c r="M92" s="9">
        <v>81613</v>
      </c>
      <c r="N92" s="17" t="str">
        <f t="shared" si="5"/>
        <v>16_80-85</v>
      </c>
      <c r="O92" s="17" t="str">
        <f t="shared" si="6"/>
        <v>8_80-90</v>
      </c>
      <c r="P92" s="17" t="str">
        <f t="shared" si="9"/>
        <v>08_80&gt;</v>
      </c>
      <c r="Q92" s="9" t="s">
        <v>64</v>
      </c>
      <c r="R92" s="9" t="s">
        <v>638</v>
      </c>
      <c r="S92" s="9">
        <f t="shared" si="7"/>
        <v>1060969</v>
      </c>
      <c r="T92" s="9">
        <f t="shared" si="8"/>
        <v>14280</v>
      </c>
    </row>
    <row r="93" spans="1:20" x14ac:dyDescent="0.25">
      <c r="A93" s="9">
        <v>106</v>
      </c>
      <c r="B93" s="9" t="s">
        <v>10</v>
      </c>
      <c r="C93" s="9" t="s">
        <v>211</v>
      </c>
      <c r="D93" s="9" t="s">
        <v>225</v>
      </c>
      <c r="E93" s="9" t="s">
        <v>223</v>
      </c>
      <c r="F93" s="9" t="s">
        <v>5</v>
      </c>
      <c r="G93" s="9" t="s">
        <v>93</v>
      </c>
      <c r="H93" s="9" t="s">
        <v>65</v>
      </c>
      <c r="I93" s="9">
        <v>15</v>
      </c>
      <c r="J93" s="9" t="s">
        <v>52</v>
      </c>
      <c r="K93" s="9" t="s">
        <v>7</v>
      </c>
      <c r="L93" s="9" t="s">
        <v>50</v>
      </c>
      <c r="M93" s="9">
        <v>105129</v>
      </c>
      <c r="N93" s="17" t="str">
        <f t="shared" si="5"/>
        <v>21_105-110</v>
      </c>
      <c r="O93" s="17" t="str">
        <f t="shared" si="6"/>
        <v>10_100-110</v>
      </c>
      <c r="P93" s="17" t="str">
        <f t="shared" si="9"/>
        <v>08_80&gt;</v>
      </c>
      <c r="Q93" s="9" t="s">
        <v>64</v>
      </c>
      <c r="R93" s="9" t="s">
        <v>638</v>
      </c>
      <c r="S93" s="9">
        <f t="shared" si="7"/>
        <v>11143674</v>
      </c>
      <c r="T93" s="9">
        <f t="shared" si="8"/>
        <v>149982</v>
      </c>
    </row>
    <row r="94" spans="1:20" x14ac:dyDescent="0.25">
      <c r="A94" s="9">
        <v>213</v>
      </c>
      <c r="B94" s="9" t="s">
        <v>10</v>
      </c>
      <c r="C94" s="9" t="s">
        <v>552</v>
      </c>
      <c r="D94" s="9" t="s">
        <v>228</v>
      </c>
      <c r="E94" s="9" t="s">
        <v>223</v>
      </c>
      <c r="F94" s="9" t="s">
        <v>5</v>
      </c>
      <c r="G94" s="9" t="s">
        <v>524</v>
      </c>
      <c r="H94" s="9" t="s">
        <v>2</v>
      </c>
      <c r="I94" s="9">
        <v>13</v>
      </c>
      <c r="J94" s="9" t="s">
        <v>8</v>
      </c>
      <c r="L94" s="9" t="s">
        <v>50</v>
      </c>
      <c r="M94" s="9">
        <v>104489</v>
      </c>
      <c r="N94" s="17" t="str">
        <f t="shared" si="5"/>
        <v>20_100-105</v>
      </c>
      <c r="O94" s="17" t="str">
        <f t="shared" si="6"/>
        <v>10_100-110</v>
      </c>
      <c r="P94" s="17" t="str">
        <f t="shared" si="9"/>
        <v>08_80&gt;</v>
      </c>
      <c r="Q94" s="9" t="s">
        <v>64</v>
      </c>
      <c r="R94" s="9" t="s">
        <v>638</v>
      </c>
      <c r="S94" s="9">
        <f t="shared" si="7"/>
        <v>22256157</v>
      </c>
      <c r="T94" s="9">
        <f t="shared" si="8"/>
        <v>299545</v>
      </c>
    </row>
    <row r="95" spans="1:20" x14ac:dyDescent="0.25">
      <c r="A95" s="9">
        <v>17</v>
      </c>
      <c r="B95" s="9" t="s">
        <v>10</v>
      </c>
      <c r="C95" s="9" t="s">
        <v>580</v>
      </c>
      <c r="D95" s="9" t="s">
        <v>228</v>
      </c>
      <c r="E95" s="9" t="s">
        <v>223</v>
      </c>
      <c r="F95" s="9" t="s">
        <v>5</v>
      </c>
      <c r="G95" s="9" t="s">
        <v>524</v>
      </c>
      <c r="H95" s="9" t="s">
        <v>2</v>
      </c>
      <c r="I95" s="9">
        <v>14</v>
      </c>
      <c r="J95" s="9" t="s">
        <v>8</v>
      </c>
      <c r="K95" s="9" t="s">
        <v>7</v>
      </c>
      <c r="L95" s="9" t="s">
        <v>50</v>
      </c>
      <c r="M95" s="9">
        <v>123450</v>
      </c>
      <c r="N95" s="17" t="str">
        <f t="shared" si="5"/>
        <v>24_120-125</v>
      </c>
      <c r="O95" s="17" t="str">
        <f t="shared" si="6"/>
        <v>12_120-130</v>
      </c>
      <c r="P95" s="17" t="str">
        <f t="shared" si="9"/>
        <v>08_80&gt;</v>
      </c>
      <c r="Q95" s="9" t="s">
        <v>64</v>
      </c>
      <c r="R95" s="9" t="s">
        <v>638</v>
      </c>
      <c r="S95" s="9">
        <f t="shared" si="7"/>
        <v>2098650</v>
      </c>
      <c r="T95" s="9">
        <f t="shared" si="8"/>
        <v>28246</v>
      </c>
    </row>
    <row r="96" spans="1:20" x14ac:dyDescent="0.25">
      <c r="A96" s="9">
        <v>230</v>
      </c>
      <c r="B96" s="9" t="s">
        <v>10</v>
      </c>
      <c r="C96" s="9" t="s">
        <v>523</v>
      </c>
      <c r="D96" s="9" t="s">
        <v>228</v>
      </c>
      <c r="E96" s="9" t="s">
        <v>223</v>
      </c>
      <c r="F96" s="9" t="s">
        <v>5</v>
      </c>
      <c r="G96" s="9" t="s">
        <v>524</v>
      </c>
      <c r="H96" s="9" t="s">
        <v>2</v>
      </c>
      <c r="I96" s="9">
        <v>14</v>
      </c>
      <c r="J96" s="9" t="s">
        <v>8</v>
      </c>
      <c r="L96" s="9" t="s">
        <v>50</v>
      </c>
      <c r="M96" s="9">
        <v>94139</v>
      </c>
      <c r="N96" s="17" t="str">
        <f t="shared" si="5"/>
        <v>18_90-95</v>
      </c>
      <c r="O96" s="17" t="str">
        <f t="shared" si="6"/>
        <v>9_90-100</v>
      </c>
      <c r="P96" s="17" t="str">
        <f t="shared" si="9"/>
        <v>08_80&gt;</v>
      </c>
      <c r="Q96" s="9" t="s">
        <v>64</v>
      </c>
      <c r="R96" s="9" t="s">
        <v>638</v>
      </c>
      <c r="S96" s="9">
        <f t="shared" si="7"/>
        <v>21651970</v>
      </c>
      <c r="T96" s="9">
        <f t="shared" si="8"/>
        <v>291413</v>
      </c>
    </row>
    <row r="97" spans="1:20" x14ac:dyDescent="0.25">
      <c r="A97" s="9">
        <v>149</v>
      </c>
      <c r="B97" s="9" t="s">
        <v>10</v>
      </c>
      <c r="C97" s="9" t="s">
        <v>106</v>
      </c>
      <c r="D97" s="9" t="s">
        <v>228</v>
      </c>
      <c r="E97" s="9" t="s">
        <v>223</v>
      </c>
      <c r="F97" s="9" t="s">
        <v>5</v>
      </c>
      <c r="G97" s="9" t="s">
        <v>93</v>
      </c>
      <c r="H97" s="9" t="s">
        <v>2</v>
      </c>
      <c r="I97" s="9">
        <v>14</v>
      </c>
      <c r="J97" s="9" t="s">
        <v>8</v>
      </c>
      <c r="L97" s="9" t="s">
        <v>50</v>
      </c>
      <c r="M97" s="9">
        <v>80416</v>
      </c>
      <c r="N97" s="17" t="str">
        <f t="shared" si="5"/>
        <v>16_80-85</v>
      </c>
      <c r="O97" s="17" t="str">
        <f t="shared" si="6"/>
        <v>8_80-90</v>
      </c>
      <c r="P97" s="17" t="str">
        <f t="shared" si="9"/>
        <v>08_80&gt;</v>
      </c>
      <c r="Q97" s="9" t="s">
        <v>64</v>
      </c>
      <c r="R97" s="9" t="s">
        <v>638</v>
      </c>
      <c r="S97" s="9">
        <f t="shared" si="7"/>
        <v>11981984</v>
      </c>
      <c r="T97" s="9">
        <f t="shared" si="8"/>
        <v>161265</v>
      </c>
    </row>
    <row r="98" spans="1:20" x14ac:dyDescent="0.25">
      <c r="A98" s="9">
        <v>304</v>
      </c>
      <c r="B98" s="9" t="s">
        <v>10</v>
      </c>
      <c r="C98" s="9" t="s">
        <v>176</v>
      </c>
      <c r="D98" s="9" t="s">
        <v>228</v>
      </c>
      <c r="E98" s="9" t="s">
        <v>223</v>
      </c>
      <c r="F98" s="9" t="s">
        <v>5</v>
      </c>
      <c r="G98" s="9" t="s">
        <v>169</v>
      </c>
      <c r="H98" s="9" t="s">
        <v>107</v>
      </c>
      <c r="I98" s="9">
        <v>14</v>
      </c>
      <c r="J98" s="9" t="s">
        <v>8</v>
      </c>
      <c r="L98" s="9" t="s">
        <v>50</v>
      </c>
      <c r="M98" s="9">
        <v>92133</v>
      </c>
      <c r="N98" s="17" t="str">
        <f t="shared" si="5"/>
        <v>18_90-95</v>
      </c>
      <c r="O98" s="17" t="str">
        <f t="shared" si="6"/>
        <v>9_90-100</v>
      </c>
      <c r="P98" s="17" t="str">
        <f t="shared" si="9"/>
        <v>08_80&gt;</v>
      </c>
      <c r="Q98" s="9" t="s">
        <v>64</v>
      </c>
      <c r="R98" s="9" t="s">
        <v>638</v>
      </c>
      <c r="S98" s="9">
        <f t="shared" si="7"/>
        <v>28008432</v>
      </c>
      <c r="T98" s="9">
        <f t="shared" si="8"/>
        <v>376964</v>
      </c>
    </row>
    <row r="99" spans="1:20" x14ac:dyDescent="0.25">
      <c r="A99" s="9">
        <v>130</v>
      </c>
      <c r="B99" s="9" t="s">
        <v>10</v>
      </c>
      <c r="C99" s="9" t="s">
        <v>581</v>
      </c>
      <c r="D99" s="9" t="s">
        <v>228</v>
      </c>
      <c r="E99" s="9" t="s">
        <v>223</v>
      </c>
      <c r="F99" s="9" t="s">
        <v>5</v>
      </c>
      <c r="G99" s="9" t="s">
        <v>524</v>
      </c>
      <c r="H99" s="9" t="s">
        <v>2</v>
      </c>
      <c r="I99" s="9">
        <v>14</v>
      </c>
      <c r="J99" s="9" t="s">
        <v>8</v>
      </c>
      <c r="L99" s="9" t="s">
        <v>50</v>
      </c>
      <c r="M99" s="9">
        <v>85680</v>
      </c>
      <c r="N99" s="17" t="str">
        <f t="shared" si="5"/>
        <v>17_85-90</v>
      </c>
      <c r="O99" s="17" t="str">
        <f t="shared" si="6"/>
        <v>8_80-90</v>
      </c>
      <c r="P99" s="17" t="str">
        <f t="shared" si="9"/>
        <v>08_80&gt;</v>
      </c>
      <c r="Q99" s="9" t="s">
        <v>64</v>
      </c>
      <c r="R99" s="9" t="s">
        <v>638</v>
      </c>
      <c r="S99" s="9">
        <f t="shared" si="7"/>
        <v>11138400</v>
      </c>
      <c r="T99" s="9">
        <f t="shared" si="8"/>
        <v>149911</v>
      </c>
    </row>
    <row r="100" spans="1:20" x14ac:dyDescent="0.25">
      <c r="A100" s="9">
        <v>6</v>
      </c>
      <c r="B100" s="9" t="s">
        <v>13</v>
      </c>
      <c r="C100" s="9" t="s">
        <v>405</v>
      </c>
      <c r="D100" s="9" t="s">
        <v>225</v>
      </c>
      <c r="E100" s="9" t="s">
        <v>223</v>
      </c>
      <c r="F100" s="9" t="s">
        <v>5</v>
      </c>
      <c r="G100" s="9" t="s">
        <v>353</v>
      </c>
      <c r="H100" s="9" t="s">
        <v>100</v>
      </c>
      <c r="I100" s="9">
        <v>15</v>
      </c>
      <c r="J100" s="9" t="s">
        <v>52</v>
      </c>
      <c r="L100" s="9" t="s">
        <v>50</v>
      </c>
      <c r="M100" s="9">
        <v>255613</v>
      </c>
      <c r="N100" s="17" t="str">
        <f t="shared" si="5"/>
        <v>51_255-260</v>
      </c>
      <c r="O100" s="17" t="str">
        <f t="shared" si="6"/>
        <v>25_250-260</v>
      </c>
      <c r="P100" s="17" t="str">
        <f t="shared" si="9"/>
        <v>08_80&gt;</v>
      </c>
      <c r="Q100" s="9" t="s">
        <v>64</v>
      </c>
      <c r="R100" s="9" t="s">
        <v>638</v>
      </c>
      <c r="S100" s="9">
        <f t="shared" si="7"/>
        <v>1533678</v>
      </c>
      <c r="T100" s="9">
        <f t="shared" si="8"/>
        <v>20642</v>
      </c>
    </row>
    <row r="101" spans="1:20" x14ac:dyDescent="0.25">
      <c r="A101" s="9">
        <v>6</v>
      </c>
      <c r="B101" s="9" t="s">
        <v>13</v>
      </c>
      <c r="C101" s="9" t="s">
        <v>620</v>
      </c>
      <c r="D101" s="9" t="s">
        <v>224</v>
      </c>
      <c r="E101" s="9" t="s">
        <v>223</v>
      </c>
      <c r="F101" s="9" t="s">
        <v>5</v>
      </c>
      <c r="G101" s="9" t="s">
        <v>182</v>
      </c>
      <c r="H101" s="9" t="s">
        <v>2</v>
      </c>
      <c r="I101" s="9">
        <v>15</v>
      </c>
      <c r="J101" s="9" t="s">
        <v>8</v>
      </c>
      <c r="L101" s="9" t="s">
        <v>50</v>
      </c>
      <c r="M101" s="9">
        <v>36990</v>
      </c>
      <c r="N101" s="17" t="str">
        <f t="shared" si="5"/>
        <v>7_35-40</v>
      </c>
      <c r="O101" s="17" t="str">
        <f t="shared" si="6"/>
        <v>3_30-40</v>
      </c>
      <c r="P101" s="17" t="str">
        <f t="shared" si="9"/>
        <v>03_30-40</v>
      </c>
      <c r="Q101" s="9" t="s">
        <v>64</v>
      </c>
      <c r="R101" s="9" t="s">
        <v>638</v>
      </c>
      <c r="S101" s="9">
        <f t="shared" si="7"/>
        <v>221940</v>
      </c>
      <c r="T101" s="9">
        <f t="shared" si="8"/>
        <v>2987</v>
      </c>
    </row>
    <row r="102" spans="1:20" x14ac:dyDescent="0.25">
      <c r="A102" s="9">
        <v>10</v>
      </c>
      <c r="B102" s="9" t="s">
        <v>13</v>
      </c>
      <c r="C102" s="9" t="s">
        <v>199</v>
      </c>
      <c r="D102" s="9" t="s">
        <v>222</v>
      </c>
      <c r="E102" s="9" t="s">
        <v>223</v>
      </c>
      <c r="F102" s="9" t="s">
        <v>5</v>
      </c>
      <c r="G102" s="9" t="s">
        <v>182</v>
      </c>
      <c r="H102" s="9" t="s">
        <v>174</v>
      </c>
      <c r="I102" s="9">
        <v>15</v>
      </c>
      <c r="J102" s="9" t="s">
        <v>8</v>
      </c>
      <c r="L102" s="9" t="s">
        <v>50</v>
      </c>
      <c r="M102" s="9">
        <v>54270</v>
      </c>
      <c r="N102" s="17" t="str">
        <f t="shared" si="5"/>
        <v>10_50-55</v>
      </c>
      <c r="O102" s="17" t="str">
        <f t="shared" si="6"/>
        <v>5_50-60</v>
      </c>
      <c r="P102" s="17" t="str">
        <f t="shared" si="9"/>
        <v>05_50-60</v>
      </c>
      <c r="Q102" s="9" t="s">
        <v>64</v>
      </c>
      <c r="R102" s="9" t="s">
        <v>638</v>
      </c>
      <c r="S102" s="9">
        <f t="shared" si="7"/>
        <v>542700</v>
      </c>
      <c r="T102" s="9">
        <f t="shared" si="8"/>
        <v>7304</v>
      </c>
    </row>
    <row r="103" spans="1:20" x14ac:dyDescent="0.25">
      <c r="A103" s="9">
        <v>895</v>
      </c>
      <c r="B103" s="9" t="s">
        <v>13</v>
      </c>
      <c r="C103" s="9" t="s">
        <v>200</v>
      </c>
      <c r="D103" s="9" t="s">
        <v>222</v>
      </c>
      <c r="E103" s="9" t="s">
        <v>223</v>
      </c>
      <c r="F103" s="9" t="s">
        <v>5</v>
      </c>
      <c r="G103" s="9" t="s">
        <v>182</v>
      </c>
      <c r="H103" s="9" t="s">
        <v>181</v>
      </c>
      <c r="I103" s="9">
        <v>17</v>
      </c>
      <c r="J103" s="9" t="s">
        <v>8</v>
      </c>
      <c r="L103" s="9" t="s">
        <v>50</v>
      </c>
      <c r="M103" s="9">
        <v>70777</v>
      </c>
      <c r="N103" s="17" t="str">
        <f t="shared" si="5"/>
        <v>14_70-75</v>
      </c>
      <c r="O103" s="17" t="str">
        <f t="shared" si="6"/>
        <v>7_70-80</v>
      </c>
      <c r="P103" s="17" t="str">
        <f t="shared" si="9"/>
        <v>07_70-80</v>
      </c>
      <c r="Q103" s="9" t="s">
        <v>64</v>
      </c>
      <c r="R103" s="9" t="s">
        <v>638</v>
      </c>
      <c r="S103" s="9">
        <f t="shared" si="7"/>
        <v>63345415</v>
      </c>
      <c r="T103" s="9">
        <f t="shared" si="8"/>
        <v>852563</v>
      </c>
    </row>
    <row r="104" spans="1:20" x14ac:dyDescent="0.25">
      <c r="A104" s="9">
        <v>20</v>
      </c>
      <c r="B104" s="9" t="s">
        <v>13</v>
      </c>
      <c r="C104" s="9" t="s">
        <v>582</v>
      </c>
      <c r="D104" s="9" t="s">
        <v>228</v>
      </c>
      <c r="E104" s="9" t="s">
        <v>223</v>
      </c>
      <c r="F104" s="9" t="s">
        <v>5</v>
      </c>
      <c r="G104" s="9" t="s">
        <v>524</v>
      </c>
      <c r="H104" s="9" t="s">
        <v>403</v>
      </c>
      <c r="I104" s="9">
        <v>14</v>
      </c>
      <c r="J104" s="9" t="s">
        <v>43</v>
      </c>
      <c r="L104" s="9" t="s">
        <v>50</v>
      </c>
      <c r="M104" s="9">
        <v>99723</v>
      </c>
      <c r="N104" s="17" t="str">
        <f t="shared" si="5"/>
        <v>19_95-100</v>
      </c>
      <c r="O104" s="17" t="str">
        <f t="shared" si="6"/>
        <v>9_90-100</v>
      </c>
      <c r="P104" s="17" t="str">
        <f t="shared" si="9"/>
        <v>08_80&gt;</v>
      </c>
      <c r="Q104" s="9" t="s">
        <v>64</v>
      </c>
      <c r="R104" s="9" t="s">
        <v>638</v>
      </c>
      <c r="S104" s="9">
        <f t="shared" si="7"/>
        <v>1994460</v>
      </c>
      <c r="T104" s="9">
        <f t="shared" si="8"/>
        <v>26843</v>
      </c>
    </row>
    <row r="105" spans="1:20" x14ac:dyDescent="0.25">
      <c r="A105" s="9">
        <v>274</v>
      </c>
      <c r="B105" s="9" t="s">
        <v>13</v>
      </c>
      <c r="C105" s="9" t="s">
        <v>406</v>
      </c>
      <c r="D105" s="9" t="s">
        <v>225</v>
      </c>
      <c r="E105" s="9" t="s">
        <v>223</v>
      </c>
      <c r="F105" s="9" t="s">
        <v>5</v>
      </c>
      <c r="G105" s="9" t="s">
        <v>353</v>
      </c>
      <c r="H105" s="9" t="s">
        <v>407</v>
      </c>
      <c r="I105" s="9">
        <v>15</v>
      </c>
      <c r="J105" s="9" t="s">
        <v>8</v>
      </c>
      <c r="L105" s="9" t="s">
        <v>50</v>
      </c>
      <c r="M105" s="9">
        <v>98120</v>
      </c>
      <c r="N105" s="17" t="str">
        <f t="shared" si="5"/>
        <v>19_95-100</v>
      </c>
      <c r="O105" s="17" t="str">
        <f t="shared" si="6"/>
        <v>9_90-100</v>
      </c>
      <c r="P105" s="17" t="str">
        <f t="shared" si="9"/>
        <v>08_80&gt;</v>
      </c>
      <c r="Q105" s="9" t="s">
        <v>64</v>
      </c>
      <c r="R105" s="9" t="s">
        <v>638</v>
      </c>
      <c r="S105" s="9">
        <f t="shared" si="7"/>
        <v>26884880</v>
      </c>
      <c r="T105" s="9">
        <f t="shared" si="8"/>
        <v>361842</v>
      </c>
    </row>
    <row r="106" spans="1:20" x14ac:dyDescent="0.25">
      <c r="A106" s="9">
        <v>294</v>
      </c>
      <c r="B106" s="9" t="s">
        <v>13</v>
      </c>
      <c r="C106" s="9" t="s">
        <v>408</v>
      </c>
      <c r="D106" s="9" t="s">
        <v>225</v>
      </c>
      <c r="E106" s="9" t="s">
        <v>223</v>
      </c>
      <c r="F106" s="9" t="s">
        <v>5</v>
      </c>
      <c r="G106" s="9" t="s">
        <v>353</v>
      </c>
      <c r="H106" s="9" t="s">
        <v>409</v>
      </c>
      <c r="I106" s="9">
        <v>15</v>
      </c>
      <c r="J106" s="9" t="s">
        <v>8</v>
      </c>
      <c r="L106" s="9" t="s">
        <v>50</v>
      </c>
      <c r="M106" s="9">
        <v>116996</v>
      </c>
      <c r="N106" s="17" t="str">
        <f t="shared" si="5"/>
        <v>23_115-120</v>
      </c>
      <c r="O106" s="17" t="str">
        <f t="shared" si="6"/>
        <v>11_110-120</v>
      </c>
      <c r="P106" s="17" t="str">
        <f t="shared" si="9"/>
        <v>08_80&gt;</v>
      </c>
      <c r="Q106" s="9" t="s">
        <v>64</v>
      </c>
      <c r="R106" s="9" t="s">
        <v>638</v>
      </c>
      <c r="S106" s="9">
        <f t="shared" si="7"/>
        <v>34396824</v>
      </c>
      <c r="T106" s="9">
        <f t="shared" si="8"/>
        <v>462945</v>
      </c>
    </row>
    <row r="107" spans="1:20" x14ac:dyDescent="0.25">
      <c r="A107" s="9">
        <v>16</v>
      </c>
      <c r="B107" s="9" t="s">
        <v>13</v>
      </c>
      <c r="C107" s="9" t="s">
        <v>198</v>
      </c>
      <c r="D107" s="9" t="s">
        <v>225</v>
      </c>
      <c r="E107" s="9" t="s">
        <v>223</v>
      </c>
      <c r="F107" s="9" t="s">
        <v>5</v>
      </c>
      <c r="G107" s="9" t="s">
        <v>75</v>
      </c>
      <c r="H107" s="9" t="s">
        <v>118</v>
      </c>
      <c r="I107" s="9">
        <v>15</v>
      </c>
      <c r="J107" s="9" t="s">
        <v>8</v>
      </c>
      <c r="L107" s="9" t="s">
        <v>50</v>
      </c>
      <c r="M107" s="9">
        <v>105599</v>
      </c>
      <c r="N107" s="17" t="str">
        <f t="shared" si="5"/>
        <v>21_105-110</v>
      </c>
      <c r="O107" s="17" t="str">
        <f t="shared" si="6"/>
        <v>10_100-110</v>
      </c>
      <c r="P107" s="17" t="str">
        <f t="shared" si="9"/>
        <v>08_80&gt;</v>
      </c>
      <c r="Q107" s="9" t="s">
        <v>64</v>
      </c>
      <c r="R107" s="9" t="s">
        <v>638</v>
      </c>
      <c r="S107" s="9">
        <f t="shared" si="7"/>
        <v>1689584</v>
      </c>
      <c r="T107" s="9">
        <f t="shared" si="8"/>
        <v>22740</v>
      </c>
    </row>
    <row r="108" spans="1:20" x14ac:dyDescent="0.25">
      <c r="A108" s="9">
        <v>58</v>
      </c>
      <c r="B108" s="9" t="s">
        <v>13</v>
      </c>
      <c r="C108" s="9" t="s">
        <v>490</v>
      </c>
      <c r="D108" s="9" t="s">
        <v>225</v>
      </c>
      <c r="E108" s="9" t="s">
        <v>223</v>
      </c>
      <c r="F108" s="9" t="s">
        <v>5</v>
      </c>
      <c r="G108" s="9" t="s">
        <v>353</v>
      </c>
      <c r="H108" s="9" t="s">
        <v>118</v>
      </c>
      <c r="I108" s="9">
        <v>17</v>
      </c>
      <c r="J108" s="9" t="s">
        <v>8</v>
      </c>
      <c r="L108" s="9" t="s">
        <v>50</v>
      </c>
      <c r="M108" s="9">
        <v>155505</v>
      </c>
      <c r="N108" s="17" t="str">
        <f t="shared" si="5"/>
        <v>31_155-160</v>
      </c>
      <c r="O108" s="17" t="str">
        <f t="shared" si="6"/>
        <v>15_150-160</v>
      </c>
      <c r="P108" s="17" t="str">
        <f t="shared" si="9"/>
        <v>08_80&gt;</v>
      </c>
      <c r="Q108" s="9" t="s">
        <v>64</v>
      </c>
      <c r="R108" s="9" t="s">
        <v>638</v>
      </c>
      <c r="S108" s="9">
        <f t="shared" si="7"/>
        <v>9019290</v>
      </c>
      <c r="T108" s="9">
        <f t="shared" si="8"/>
        <v>121390</v>
      </c>
    </row>
    <row r="109" spans="1:20" x14ac:dyDescent="0.25">
      <c r="A109" s="9">
        <v>79</v>
      </c>
      <c r="B109" s="9" t="s">
        <v>13</v>
      </c>
      <c r="C109" s="9" t="s">
        <v>155</v>
      </c>
      <c r="D109" s="9" t="s">
        <v>228</v>
      </c>
      <c r="E109" s="9" t="s">
        <v>227</v>
      </c>
      <c r="F109" s="9" t="s">
        <v>5</v>
      </c>
      <c r="G109" s="9" t="s">
        <v>93</v>
      </c>
      <c r="H109" s="9" t="s">
        <v>2</v>
      </c>
      <c r="I109" s="9">
        <v>13</v>
      </c>
      <c r="J109" s="9" t="s">
        <v>8</v>
      </c>
      <c r="L109" s="9" t="s">
        <v>50</v>
      </c>
      <c r="M109" s="9">
        <v>74020</v>
      </c>
      <c r="N109" s="17" t="str">
        <f t="shared" si="5"/>
        <v>14_70-75</v>
      </c>
      <c r="O109" s="17" t="str">
        <f t="shared" si="6"/>
        <v>7_70-80</v>
      </c>
      <c r="P109" s="17" t="str">
        <f t="shared" si="9"/>
        <v>07_70-80</v>
      </c>
      <c r="Q109" s="9" t="s">
        <v>64</v>
      </c>
      <c r="R109" s="9" t="s">
        <v>638</v>
      </c>
      <c r="S109" s="9">
        <f t="shared" si="7"/>
        <v>5847580</v>
      </c>
      <c r="T109" s="9">
        <f t="shared" si="8"/>
        <v>78702</v>
      </c>
    </row>
    <row r="110" spans="1:20" x14ac:dyDescent="0.25">
      <c r="A110" s="9">
        <v>212</v>
      </c>
      <c r="B110" s="9" t="s">
        <v>13</v>
      </c>
      <c r="C110" s="9" t="s">
        <v>462</v>
      </c>
      <c r="D110" s="9" t="s">
        <v>228</v>
      </c>
      <c r="E110" s="9" t="s">
        <v>227</v>
      </c>
      <c r="F110" s="9" t="s">
        <v>5</v>
      </c>
      <c r="G110" s="9" t="s">
        <v>169</v>
      </c>
      <c r="H110" s="9" t="s">
        <v>2</v>
      </c>
      <c r="I110" s="9">
        <v>14</v>
      </c>
      <c r="J110" s="9" t="s">
        <v>8</v>
      </c>
      <c r="L110" s="9" t="s">
        <v>50</v>
      </c>
      <c r="M110" s="9">
        <v>69147</v>
      </c>
      <c r="N110" s="17" t="str">
        <f t="shared" si="5"/>
        <v>13_65-70</v>
      </c>
      <c r="O110" s="17" t="str">
        <f t="shared" si="6"/>
        <v>6_60-70</v>
      </c>
      <c r="P110" s="17" t="str">
        <f t="shared" si="9"/>
        <v>06_60-70</v>
      </c>
      <c r="Q110" s="9" t="s">
        <v>64</v>
      </c>
      <c r="R110" s="9" t="s">
        <v>638</v>
      </c>
      <c r="S110" s="9">
        <f t="shared" si="7"/>
        <v>14659164</v>
      </c>
      <c r="T110" s="9">
        <f t="shared" si="8"/>
        <v>197297</v>
      </c>
    </row>
    <row r="111" spans="1:20" x14ac:dyDescent="0.25">
      <c r="A111" s="9">
        <v>964</v>
      </c>
      <c r="B111" s="9" t="s">
        <v>13</v>
      </c>
      <c r="C111" s="9" t="s">
        <v>458</v>
      </c>
      <c r="D111" s="9" t="s">
        <v>222</v>
      </c>
      <c r="E111" s="9" t="s">
        <v>227</v>
      </c>
      <c r="F111" s="9" t="s">
        <v>5</v>
      </c>
      <c r="G111" s="9" t="s">
        <v>169</v>
      </c>
      <c r="H111" s="9" t="s">
        <v>459</v>
      </c>
      <c r="I111" s="9">
        <v>15</v>
      </c>
      <c r="J111" s="9" t="s">
        <v>8</v>
      </c>
      <c r="L111" s="9" t="s">
        <v>50</v>
      </c>
      <c r="M111" s="9">
        <v>55713</v>
      </c>
      <c r="N111" s="17" t="str">
        <f t="shared" si="5"/>
        <v>11_55-60</v>
      </c>
      <c r="O111" s="17" t="str">
        <f t="shared" si="6"/>
        <v>5_50-60</v>
      </c>
      <c r="P111" s="17" t="str">
        <f t="shared" si="9"/>
        <v>05_50-60</v>
      </c>
      <c r="Q111" s="9" t="s">
        <v>64</v>
      </c>
      <c r="R111" s="9" t="s">
        <v>638</v>
      </c>
      <c r="S111" s="9">
        <f t="shared" si="7"/>
        <v>53707332</v>
      </c>
      <c r="T111" s="9">
        <f t="shared" si="8"/>
        <v>722844</v>
      </c>
    </row>
    <row r="112" spans="1:20" x14ac:dyDescent="0.25">
      <c r="A112" s="9">
        <v>218</v>
      </c>
      <c r="B112" s="9" t="s">
        <v>13</v>
      </c>
      <c r="C112" s="9" t="s">
        <v>356</v>
      </c>
      <c r="D112" s="9" t="s">
        <v>228</v>
      </c>
      <c r="E112" s="9" t="s">
        <v>227</v>
      </c>
      <c r="F112" s="9" t="s">
        <v>5</v>
      </c>
      <c r="G112" s="9" t="s">
        <v>169</v>
      </c>
      <c r="H112" s="9" t="s">
        <v>2</v>
      </c>
      <c r="I112" s="9">
        <v>13</v>
      </c>
      <c r="J112" s="9" t="s">
        <v>8</v>
      </c>
      <c r="L112" s="9" t="s">
        <v>50</v>
      </c>
      <c r="M112" s="9">
        <v>92696</v>
      </c>
      <c r="N112" s="17" t="str">
        <f t="shared" si="5"/>
        <v>18_90-95</v>
      </c>
      <c r="O112" s="17" t="str">
        <f t="shared" si="6"/>
        <v>9_90-100</v>
      </c>
      <c r="P112" s="17" t="str">
        <f t="shared" si="9"/>
        <v>08_80&gt;</v>
      </c>
      <c r="Q112" s="9" t="s">
        <v>64</v>
      </c>
      <c r="R112" s="9" t="s">
        <v>638</v>
      </c>
      <c r="S112" s="9">
        <f t="shared" si="7"/>
        <v>20207728</v>
      </c>
      <c r="T112" s="9">
        <f t="shared" si="8"/>
        <v>271975</v>
      </c>
    </row>
    <row r="113" spans="1:20" x14ac:dyDescent="0.25">
      <c r="A113" s="9">
        <v>34</v>
      </c>
      <c r="B113" s="9" t="s">
        <v>13</v>
      </c>
      <c r="C113" s="9" t="s">
        <v>410</v>
      </c>
      <c r="D113" s="9" t="s">
        <v>228</v>
      </c>
      <c r="E113" s="9" t="s">
        <v>227</v>
      </c>
      <c r="F113" s="9" t="s">
        <v>5</v>
      </c>
      <c r="G113" s="9" t="s">
        <v>169</v>
      </c>
      <c r="H113" s="9" t="s">
        <v>2</v>
      </c>
      <c r="I113" s="9">
        <v>13</v>
      </c>
      <c r="J113" s="9" t="s">
        <v>8</v>
      </c>
      <c r="K113" s="9" t="s">
        <v>7</v>
      </c>
      <c r="L113" s="9" t="s">
        <v>50</v>
      </c>
      <c r="M113" s="9">
        <v>102570</v>
      </c>
      <c r="N113" s="17" t="str">
        <f t="shared" si="5"/>
        <v>20_100-105</v>
      </c>
      <c r="O113" s="17" t="str">
        <f t="shared" si="6"/>
        <v>10_100-110</v>
      </c>
      <c r="P113" s="17" t="str">
        <f t="shared" si="9"/>
        <v>08_80&gt;</v>
      </c>
      <c r="Q113" s="9" t="s">
        <v>64</v>
      </c>
      <c r="R113" s="9" t="s">
        <v>638</v>
      </c>
      <c r="S113" s="9">
        <f t="shared" si="7"/>
        <v>3487380</v>
      </c>
      <c r="T113" s="9">
        <f t="shared" si="8"/>
        <v>46936</v>
      </c>
    </row>
    <row r="114" spans="1:20" x14ac:dyDescent="0.25">
      <c r="A114" s="9">
        <v>744</v>
      </c>
      <c r="B114" s="9" t="s">
        <v>13</v>
      </c>
      <c r="C114" s="9" t="s">
        <v>357</v>
      </c>
      <c r="D114" s="9" t="s">
        <v>228</v>
      </c>
      <c r="E114" s="9" t="s">
        <v>227</v>
      </c>
      <c r="F114" s="9" t="s">
        <v>5</v>
      </c>
      <c r="G114" s="9" t="s">
        <v>169</v>
      </c>
      <c r="H114" s="9" t="s">
        <v>2</v>
      </c>
      <c r="I114" s="9">
        <v>14</v>
      </c>
      <c r="J114" s="9" t="s">
        <v>8</v>
      </c>
      <c r="L114" s="9" t="s">
        <v>50</v>
      </c>
      <c r="M114" s="9">
        <v>81720</v>
      </c>
      <c r="N114" s="17" t="str">
        <f t="shared" si="5"/>
        <v>16_80-85</v>
      </c>
      <c r="O114" s="17" t="str">
        <f t="shared" si="6"/>
        <v>8_80-90</v>
      </c>
      <c r="P114" s="17" t="str">
        <f t="shared" si="9"/>
        <v>08_80&gt;</v>
      </c>
      <c r="Q114" s="9" t="s">
        <v>64</v>
      </c>
      <c r="R114" s="9" t="s">
        <v>638</v>
      </c>
      <c r="S114" s="9">
        <f t="shared" si="7"/>
        <v>60799680</v>
      </c>
      <c r="T114" s="9">
        <f t="shared" si="8"/>
        <v>818300</v>
      </c>
    </row>
    <row r="115" spans="1:20" x14ac:dyDescent="0.25">
      <c r="A115" s="9">
        <v>73</v>
      </c>
      <c r="B115" s="9" t="s">
        <v>13</v>
      </c>
      <c r="C115" s="9" t="s">
        <v>491</v>
      </c>
      <c r="D115" s="9" t="s">
        <v>228</v>
      </c>
      <c r="E115" s="9" t="s">
        <v>227</v>
      </c>
      <c r="F115" s="9" t="s">
        <v>5</v>
      </c>
      <c r="G115" s="9" t="s">
        <v>353</v>
      </c>
      <c r="H115" s="9" t="s">
        <v>109</v>
      </c>
      <c r="I115" s="9">
        <v>14</v>
      </c>
      <c r="J115" s="9" t="s">
        <v>8</v>
      </c>
      <c r="L115" s="9" t="s">
        <v>50</v>
      </c>
      <c r="M115" s="9">
        <v>94580</v>
      </c>
      <c r="N115" s="17" t="str">
        <f t="shared" si="5"/>
        <v>18_90-95</v>
      </c>
      <c r="O115" s="17" t="str">
        <f t="shared" si="6"/>
        <v>9_90-100</v>
      </c>
      <c r="P115" s="17" t="str">
        <f t="shared" si="9"/>
        <v>08_80&gt;</v>
      </c>
      <c r="Q115" s="9" t="s">
        <v>64</v>
      </c>
      <c r="R115" s="9" t="s">
        <v>638</v>
      </c>
      <c r="S115" s="9">
        <f t="shared" si="7"/>
        <v>6904340</v>
      </c>
      <c r="T115" s="9">
        <f t="shared" si="8"/>
        <v>92925</v>
      </c>
    </row>
    <row r="116" spans="1:20" x14ac:dyDescent="0.25">
      <c r="A116" s="9">
        <v>22</v>
      </c>
      <c r="B116" s="9" t="s">
        <v>13</v>
      </c>
      <c r="C116" s="9" t="s">
        <v>131</v>
      </c>
      <c r="D116" s="9" t="s">
        <v>224</v>
      </c>
      <c r="E116" s="9" t="s">
        <v>227</v>
      </c>
      <c r="F116" s="9" t="s">
        <v>5</v>
      </c>
      <c r="G116" s="9" t="s">
        <v>75</v>
      </c>
      <c r="H116" s="9" t="s">
        <v>2</v>
      </c>
      <c r="I116" s="9">
        <v>15</v>
      </c>
      <c r="J116" s="9" t="s">
        <v>8</v>
      </c>
      <c r="L116" s="9" t="s">
        <v>50</v>
      </c>
      <c r="M116" s="9">
        <v>102999</v>
      </c>
      <c r="N116" s="17" t="str">
        <f t="shared" si="5"/>
        <v>20_100-105</v>
      </c>
      <c r="O116" s="17" t="str">
        <f t="shared" si="6"/>
        <v>10_100-110</v>
      </c>
      <c r="P116" s="17" t="str">
        <f t="shared" si="9"/>
        <v>08_80&gt;</v>
      </c>
      <c r="Q116" s="9" t="s">
        <v>64</v>
      </c>
      <c r="R116" s="9" t="s">
        <v>638</v>
      </c>
      <c r="S116" s="9">
        <f t="shared" si="7"/>
        <v>2265978</v>
      </c>
      <c r="T116" s="9">
        <f t="shared" si="8"/>
        <v>30498</v>
      </c>
    </row>
    <row r="117" spans="1:20" x14ac:dyDescent="0.25">
      <c r="A117" s="9">
        <v>50</v>
      </c>
      <c r="B117" s="9" t="s">
        <v>13</v>
      </c>
      <c r="C117" s="9" t="s">
        <v>411</v>
      </c>
      <c r="D117" s="9" t="s">
        <v>224</v>
      </c>
      <c r="E117" s="9" t="s">
        <v>227</v>
      </c>
      <c r="F117" s="9" t="s">
        <v>5</v>
      </c>
      <c r="G117" s="9" t="s">
        <v>169</v>
      </c>
      <c r="H117" s="9" t="s">
        <v>2</v>
      </c>
      <c r="I117" s="9">
        <v>15</v>
      </c>
      <c r="J117" s="9" t="s">
        <v>8</v>
      </c>
      <c r="L117" s="9" t="s">
        <v>50</v>
      </c>
      <c r="M117" s="9">
        <v>79770</v>
      </c>
      <c r="N117" s="17" t="str">
        <f t="shared" si="5"/>
        <v>15_75-80</v>
      </c>
      <c r="O117" s="17" t="str">
        <f t="shared" si="6"/>
        <v>7_70-80</v>
      </c>
      <c r="P117" s="17" t="str">
        <f t="shared" si="9"/>
        <v>07_70-80</v>
      </c>
      <c r="Q117" s="9" t="s">
        <v>64</v>
      </c>
      <c r="R117" s="9" t="s">
        <v>638</v>
      </c>
      <c r="S117" s="9">
        <f t="shared" si="7"/>
        <v>3988500</v>
      </c>
      <c r="T117" s="9">
        <f t="shared" si="8"/>
        <v>53681</v>
      </c>
    </row>
    <row r="118" spans="1:20" x14ac:dyDescent="0.25">
      <c r="A118" s="9">
        <v>347</v>
      </c>
      <c r="B118" s="9" t="s">
        <v>13</v>
      </c>
      <c r="C118" s="9" t="s">
        <v>417</v>
      </c>
      <c r="D118" s="9" t="s">
        <v>224</v>
      </c>
      <c r="E118" s="9" t="s">
        <v>227</v>
      </c>
      <c r="F118" s="9" t="s">
        <v>5</v>
      </c>
      <c r="G118" s="9" t="s">
        <v>169</v>
      </c>
      <c r="H118" s="9" t="s">
        <v>2</v>
      </c>
      <c r="I118" s="9">
        <v>15</v>
      </c>
      <c r="J118" s="9" t="s">
        <v>8</v>
      </c>
      <c r="L118" s="9" t="s">
        <v>50</v>
      </c>
      <c r="M118" s="9">
        <v>94832</v>
      </c>
      <c r="N118" s="17" t="str">
        <f t="shared" si="5"/>
        <v>18_90-95</v>
      </c>
      <c r="O118" s="17" t="str">
        <f t="shared" si="6"/>
        <v>9_90-100</v>
      </c>
      <c r="P118" s="17" t="str">
        <f t="shared" si="9"/>
        <v>08_80&gt;</v>
      </c>
      <c r="Q118" s="9" t="s">
        <v>64</v>
      </c>
      <c r="R118" s="9" t="s">
        <v>638</v>
      </c>
      <c r="S118" s="9">
        <f t="shared" si="7"/>
        <v>32906704</v>
      </c>
      <c r="T118" s="9">
        <f t="shared" si="8"/>
        <v>442890</v>
      </c>
    </row>
    <row r="119" spans="1:20" x14ac:dyDescent="0.25">
      <c r="A119" s="9">
        <v>280</v>
      </c>
      <c r="B119" s="9" t="s">
        <v>13</v>
      </c>
      <c r="C119" s="9" t="s">
        <v>621</v>
      </c>
      <c r="D119" s="9" t="s">
        <v>229</v>
      </c>
      <c r="E119" s="9" t="s">
        <v>227</v>
      </c>
      <c r="F119" s="9" t="s">
        <v>5</v>
      </c>
      <c r="G119" s="9" t="s">
        <v>169</v>
      </c>
      <c r="H119" s="9" t="s">
        <v>2</v>
      </c>
      <c r="I119" s="9">
        <v>12</v>
      </c>
      <c r="J119" s="9" t="s">
        <v>8</v>
      </c>
      <c r="K119" s="9" t="s">
        <v>7</v>
      </c>
      <c r="L119" s="9" t="s">
        <v>50</v>
      </c>
      <c r="M119" s="9">
        <v>125000</v>
      </c>
      <c r="N119" s="17" t="str">
        <f t="shared" si="5"/>
        <v>25_125-130</v>
      </c>
      <c r="O119" s="17" t="str">
        <f t="shared" si="6"/>
        <v>12_120-130</v>
      </c>
      <c r="P119" s="17" t="str">
        <f t="shared" si="9"/>
        <v>08_80&gt;</v>
      </c>
      <c r="Q119" s="9" t="s">
        <v>64</v>
      </c>
      <c r="R119" s="9" t="s">
        <v>638</v>
      </c>
      <c r="S119" s="9">
        <f t="shared" si="7"/>
        <v>35000000</v>
      </c>
      <c r="T119" s="9">
        <f t="shared" si="8"/>
        <v>471063</v>
      </c>
    </row>
    <row r="120" spans="1:20" x14ac:dyDescent="0.25">
      <c r="A120" s="9">
        <v>40</v>
      </c>
      <c r="B120" s="9" t="s">
        <v>13</v>
      </c>
      <c r="C120" s="9" t="s">
        <v>355</v>
      </c>
      <c r="D120" s="9" t="s">
        <v>228</v>
      </c>
      <c r="E120" s="9" t="s">
        <v>227</v>
      </c>
      <c r="F120" s="9" t="s">
        <v>5</v>
      </c>
      <c r="G120" s="9" t="s">
        <v>169</v>
      </c>
      <c r="H120" s="9" t="s">
        <v>2</v>
      </c>
      <c r="I120" s="9">
        <v>13</v>
      </c>
      <c r="J120" s="9" t="s">
        <v>8</v>
      </c>
      <c r="L120" s="9" t="s">
        <v>50</v>
      </c>
      <c r="M120" s="9">
        <v>104047</v>
      </c>
      <c r="N120" s="17" t="str">
        <f t="shared" si="5"/>
        <v>20_100-105</v>
      </c>
      <c r="O120" s="17" t="str">
        <f t="shared" si="6"/>
        <v>10_100-110</v>
      </c>
      <c r="P120" s="17" t="str">
        <f t="shared" si="9"/>
        <v>08_80&gt;</v>
      </c>
      <c r="Q120" s="9" t="s">
        <v>64</v>
      </c>
      <c r="R120" s="9" t="s">
        <v>638</v>
      </c>
      <c r="S120" s="9">
        <f t="shared" si="7"/>
        <v>4161880</v>
      </c>
      <c r="T120" s="9">
        <f t="shared" si="8"/>
        <v>56015</v>
      </c>
    </row>
    <row r="121" spans="1:20" x14ac:dyDescent="0.25">
      <c r="A121" s="9">
        <v>270</v>
      </c>
      <c r="B121" s="9" t="s">
        <v>13</v>
      </c>
      <c r="C121" s="9" t="s">
        <v>412</v>
      </c>
      <c r="D121" s="9" t="s">
        <v>228</v>
      </c>
      <c r="E121" s="9" t="s">
        <v>227</v>
      </c>
      <c r="F121" s="9" t="s">
        <v>5</v>
      </c>
      <c r="G121" s="9" t="s">
        <v>169</v>
      </c>
      <c r="H121" s="9" t="s">
        <v>2</v>
      </c>
      <c r="I121" s="9">
        <v>14</v>
      </c>
      <c r="J121" s="9" t="s">
        <v>52</v>
      </c>
      <c r="L121" s="9" t="s">
        <v>50</v>
      </c>
      <c r="M121" s="9">
        <v>121418</v>
      </c>
      <c r="N121" s="17" t="str">
        <f t="shared" si="5"/>
        <v>24_120-125</v>
      </c>
      <c r="O121" s="17" t="str">
        <f t="shared" si="6"/>
        <v>12_120-130</v>
      </c>
      <c r="P121" s="17" t="str">
        <f t="shared" si="9"/>
        <v>08_80&gt;</v>
      </c>
      <c r="Q121" s="9" t="s">
        <v>64</v>
      </c>
      <c r="R121" s="9" t="s">
        <v>638</v>
      </c>
      <c r="S121" s="9">
        <f t="shared" si="7"/>
        <v>32782860</v>
      </c>
      <c r="T121" s="9">
        <f t="shared" si="8"/>
        <v>441223</v>
      </c>
    </row>
    <row r="122" spans="1:20" x14ac:dyDescent="0.25">
      <c r="A122" s="9">
        <v>28</v>
      </c>
      <c r="B122" s="9" t="s">
        <v>13</v>
      </c>
      <c r="C122" s="9" t="s">
        <v>463</v>
      </c>
      <c r="D122" s="9" t="s">
        <v>224</v>
      </c>
      <c r="E122" s="9" t="s">
        <v>227</v>
      </c>
      <c r="F122" s="9" t="s">
        <v>5</v>
      </c>
      <c r="G122" s="9" t="s">
        <v>169</v>
      </c>
      <c r="H122" s="9" t="s">
        <v>2</v>
      </c>
      <c r="I122" s="9">
        <v>15</v>
      </c>
      <c r="J122" s="9" t="s">
        <v>8</v>
      </c>
      <c r="K122" s="9" t="s">
        <v>7</v>
      </c>
      <c r="L122" s="9" t="s">
        <v>50</v>
      </c>
      <c r="M122" s="9">
        <v>203360</v>
      </c>
      <c r="N122" s="17" t="str">
        <f t="shared" si="5"/>
        <v>40_200-205</v>
      </c>
      <c r="O122" s="17" t="str">
        <f t="shared" si="6"/>
        <v>20_200-210</v>
      </c>
      <c r="P122" s="17" t="str">
        <f t="shared" si="9"/>
        <v>08_80&gt;</v>
      </c>
      <c r="Q122" s="9" t="s">
        <v>64</v>
      </c>
      <c r="R122" s="9" t="s">
        <v>638</v>
      </c>
      <c r="S122" s="9">
        <f t="shared" si="7"/>
        <v>5694080</v>
      </c>
      <c r="T122" s="9">
        <f t="shared" si="8"/>
        <v>76636</v>
      </c>
    </row>
    <row r="123" spans="1:20" x14ac:dyDescent="0.25">
      <c r="A123" s="9">
        <v>169</v>
      </c>
      <c r="B123" s="9" t="s">
        <v>13</v>
      </c>
      <c r="C123" s="9" t="s">
        <v>119</v>
      </c>
      <c r="D123" s="9" t="s">
        <v>228</v>
      </c>
      <c r="E123" s="9" t="s">
        <v>227</v>
      </c>
      <c r="F123" s="9" t="s">
        <v>5</v>
      </c>
      <c r="G123" s="9" t="s">
        <v>67</v>
      </c>
      <c r="H123" s="9" t="s">
        <v>2</v>
      </c>
      <c r="I123" s="9">
        <v>14</v>
      </c>
      <c r="J123" s="9" t="s">
        <v>8</v>
      </c>
      <c r="L123" s="9" t="s">
        <v>50</v>
      </c>
      <c r="M123" s="9">
        <v>125000</v>
      </c>
      <c r="N123" s="17" t="str">
        <f t="shared" si="5"/>
        <v>25_125-130</v>
      </c>
      <c r="O123" s="17" t="str">
        <f t="shared" si="6"/>
        <v>12_120-130</v>
      </c>
      <c r="P123" s="17" t="str">
        <f t="shared" si="9"/>
        <v>08_80&gt;</v>
      </c>
      <c r="Q123" s="9" t="s">
        <v>64</v>
      </c>
      <c r="R123" s="9" t="s">
        <v>638</v>
      </c>
      <c r="S123" s="9">
        <f t="shared" si="7"/>
        <v>21125000</v>
      </c>
      <c r="T123" s="9">
        <f t="shared" si="8"/>
        <v>284320</v>
      </c>
    </row>
    <row r="124" spans="1:20" x14ac:dyDescent="0.25">
      <c r="A124" s="9">
        <v>28</v>
      </c>
      <c r="B124" s="9" t="s">
        <v>13</v>
      </c>
      <c r="C124" s="9" t="s">
        <v>464</v>
      </c>
      <c r="D124" s="9" t="s">
        <v>230</v>
      </c>
      <c r="E124" s="9" t="s">
        <v>227</v>
      </c>
      <c r="F124" s="9" t="s">
        <v>5</v>
      </c>
      <c r="G124" s="9" t="s">
        <v>353</v>
      </c>
      <c r="H124" s="9" t="s">
        <v>187</v>
      </c>
      <c r="I124" s="9">
        <v>15</v>
      </c>
      <c r="J124" s="9" t="s">
        <v>8</v>
      </c>
      <c r="L124" s="9" t="s">
        <v>50</v>
      </c>
      <c r="M124" s="9">
        <v>114675</v>
      </c>
      <c r="N124" s="17" t="str">
        <f t="shared" si="5"/>
        <v>22_110-115</v>
      </c>
      <c r="O124" s="17" t="str">
        <f t="shared" si="6"/>
        <v>11_110-120</v>
      </c>
      <c r="P124" s="17" t="str">
        <f t="shared" si="9"/>
        <v>08_80&gt;</v>
      </c>
      <c r="Q124" s="9" t="s">
        <v>64</v>
      </c>
      <c r="R124" s="9" t="s">
        <v>638</v>
      </c>
      <c r="S124" s="9">
        <f t="shared" si="7"/>
        <v>3210900</v>
      </c>
      <c r="T124" s="9">
        <f t="shared" si="8"/>
        <v>43215</v>
      </c>
    </row>
    <row r="125" spans="1:20" x14ac:dyDescent="0.25">
      <c r="A125" s="9">
        <v>22</v>
      </c>
      <c r="B125" s="9" t="s">
        <v>13</v>
      </c>
      <c r="C125" s="9" t="s">
        <v>418</v>
      </c>
      <c r="D125" s="9" t="s">
        <v>230</v>
      </c>
      <c r="E125" s="9" t="s">
        <v>227</v>
      </c>
      <c r="F125" s="9" t="s">
        <v>5</v>
      </c>
      <c r="G125" s="9" t="s">
        <v>353</v>
      </c>
      <c r="H125" s="9" t="s">
        <v>419</v>
      </c>
      <c r="I125" s="9">
        <v>15</v>
      </c>
      <c r="J125" s="9" t="s">
        <v>8</v>
      </c>
      <c r="L125" s="9" t="s">
        <v>50</v>
      </c>
      <c r="M125" s="9">
        <v>144565</v>
      </c>
      <c r="N125" s="17" t="str">
        <f t="shared" si="5"/>
        <v>28_140-145</v>
      </c>
      <c r="O125" s="17" t="str">
        <f t="shared" si="6"/>
        <v>14_140-150</v>
      </c>
      <c r="P125" s="17" t="str">
        <f t="shared" si="9"/>
        <v>08_80&gt;</v>
      </c>
      <c r="Q125" s="9" t="s">
        <v>64</v>
      </c>
      <c r="R125" s="9" t="s">
        <v>638</v>
      </c>
      <c r="S125" s="9">
        <f t="shared" si="7"/>
        <v>3180430</v>
      </c>
      <c r="T125" s="9">
        <f t="shared" si="8"/>
        <v>42805</v>
      </c>
    </row>
    <row r="126" spans="1:20" x14ac:dyDescent="0.25">
      <c r="A126" s="9">
        <v>12</v>
      </c>
      <c r="B126" s="9" t="s">
        <v>13</v>
      </c>
      <c r="C126" s="9" t="s">
        <v>156</v>
      </c>
      <c r="D126" s="9" t="s">
        <v>230</v>
      </c>
      <c r="E126" s="9" t="s">
        <v>227</v>
      </c>
      <c r="F126" s="9" t="s">
        <v>5</v>
      </c>
      <c r="G126" s="9" t="s">
        <v>75</v>
      </c>
      <c r="H126" s="9" t="s">
        <v>404</v>
      </c>
      <c r="I126" s="9">
        <v>15</v>
      </c>
      <c r="J126" s="9" t="s">
        <v>52</v>
      </c>
      <c r="L126" s="9" t="s">
        <v>50</v>
      </c>
      <c r="M126" s="9">
        <v>225165</v>
      </c>
      <c r="N126" s="17" t="str">
        <f t="shared" si="5"/>
        <v>45_225-230</v>
      </c>
      <c r="O126" s="17" t="str">
        <f t="shared" si="6"/>
        <v>22_220-230</v>
      </c>
      <c r="P126" s="17" t="str">
        <f t="shared" si="9"/>
        <v>08_80&gt;</v>
      </c>
      <c r="Q126" s="9" t="s">
        <v>64</v>
      </c>
      <c r="R126" s="9" t="s">
        <v>638</v>
      </c>
      <c r="S126" s="9">
        <f t="shared" si="7"/>
        <v>2701980</v>
      </c>
      <c r="T126" s="9">
        <f t="shared" si="8"/>
        <v>36366</v>
      </c>
    </row>
    <row r="127" spans="1:20" x14ac:dyDescent="0.25">
      <c r="A127" s="9">
        <v>6</v>
      </c>
      <c r="B127" s="9" t="s">
        <v>13</v>
      </c>
      <c r="C127" s="9" t="s">
        <v>413</v>
      </c>
      <c r="D127" s="9" t="s">
        <v>230</v>
      </c>
      <c r="E127" s="9" t="s">
        <v>227</v>
      </c>
      <c r="F127" s="9" t="s">
        <v>5</v>
      </c>
      <c r="G127" s="9" t="s">
        <v>353</v>
      </c>
      <c r="H127" s="9" t="s">
        <v>414</v>
      </c>
      <c r="I127" s="9">
        <v>15</v>
      </c>
      <c r="J127" s="9" t="s">
        <v>415</v>
      </c>
      <c r="L127" s="9" t="s">
        <v>50</v>
      </c>
      <c r="M127" s="9">
        <v>285108</v>
      </c>
      <c r="N127" s="17" t="str">
        <f t="shared" si="5"/>
        <v>57_285-290</v>
      </c>
      <c r="O127" s="17" t="str">
        <f t="shared" si="6"/>
        <v>28_280-290</v>
      </c>
      <c r="P127" s="17" t="str">
        <f t="shared" si="9"/>
        <v>08_80&gt;</v>
      </c>
      <c r="Q127" s="9" t="s">
        <v>64</v>
      </c>
      <c r="R127" s="9" t="s">
        <v>638</v>
      </c>
      <c r="S127" s="9">
        <f t="shared" si="7"/>
        <v>1710648</v>
      </c>
      <c r="T127" s="9">
        <f t="shared" si="8"/>
        <v>23024</v>
      </c>
    </row>
    <row r="128" spans="1:20" x14ac:dyDescent="0.25">
      <c r="A128" s="9">
        <v>16</v>
      </c>
      <c r="B128" s="9" t="s">
        <v>13</v>
      </c>
      <c r="C128" s="9" t="s">
        <v>420</v>
      </c>
      <c r="D128" s="9" t="s">
        <v>230</v>
      </c>
      <c r="E128" s="9" t="s">
        <v>227</v>
      </c>
      <c r="F128" s="9" t="s">
        <v>5</v>
      </c>
      <c r="G128" s="9" t="s">
        <v>353</v>
      </c>
      <c r="H128" s="9" t="s">
        <v>421</v>
      </c>
      <c r="I128" s="9">
        <v>15</v>
      </c>
      <c r="J128" s="9" t="s">
        <v>52</v>
      </c>
      <c r="L128" s="9" t="s">
        <v>50</v>
      </c>
      <c r="M128" s="9">
        <v>264763</v>
      </c>
      <c r="N128" s="17" t="str">
        <f t="shared" si="5"/>
        <v>52_260-265</v>
      </c>
      <c r="O128" s="17" t="str">
        <f t="shared" si="6"/>
        <v>26_260-270</v>
      </c>
      <c r="P128" s="17" t="str">
        <f t="shared" si="9"/>
        <v>08_80&gt;</v>
      </c>
      <c r="Q128" s="9" t="s">
        <v>64</v>
      </c>
      <c r="R128" s="9" t="s">
        <v>638</v>
      </c>
      <c r="S128" s="9">
        <f t="shared" si="7"/>
        <v>4236208</v>
      </c>
      <c r="T128" s="9">
        <f t="shared" si="8"/>
        <v>57015</v>
      </c>
    </row>
    <row r="129" spans="1:20" x14ac:dyDescent="0.25">
      <c r="A129" s="9">
        <v>12</v>
      </c>
      <c r="B129" s="9" t="s">
        <v>13</v>
      </c>
      <c r="C129" s="9" t="s">
        <v>460</v>
      </c>
      <c r="D129" s="9" t="s">
        <v>230</v>
      </c>
      <c r="E129" s="9" t="s">
        <v>227</v>
      </c>
      <c r="F129" s="9" t="s">
        <v>5</v>
      </c>
      <c r="G129" s="9" t="s">
        <v>353</v>
      </c>
      <c r="H129" s="9" t="s">
        <v>157</v>
      </c>
      <c r="I129" s="9">
        <v>17</v>
      </c>
      <c r="J129" s="9" t="s">
        <v>55</v>
      </c>
      <c r="L129" s="9" t="s">
        <v>50</v>
      </c>
      <c r="M129" s="9">
        <v>297888</v>
      </c>
      <c r="N129" s="17" t="str">
        <f t="shared" ref="N129:N192" si="10">CONCATENATE(ROUNDDOWN(M129/5000,0),"_",ROUNDDOWN(M129/5000,0)*5,"-",ROUNDUP((M129+1)/5000,0)*5)</f>
        <v>59_295-300</v>
      </c>
      <c r="O129" s="17" t="str">
        <f t="shared" ref="O129:O192" si="11">CONCATENATE(ROUNDDOWN(M129/10000,0),"_",ROUNDDOWN(M129/10000,0)*10,"-",ROUNDUP((M129+1)/10000,0)*10)</f>
        <v>29_290-300</v>
      </c>
      <c r="P129" s="17" t="str">
        <f t="shared" si="9"/>
        <v>08_80&gt;</v>
      </c>
      <c r="Q129" s="9" t="s">
        <v>64</v>
      </c>
      <c r="R129" s="9" t="s">
        <v>638</v>
      </c>
      <c r="S129" s="9">
        <f t="shared" ref="S129:S192" si="12">M129*A129</f>
        <v>3574656</v>
      </c>
      <c r="T129" s="9">
        <f t="shared" ref="T129:T192" si="13">ROUND(S129/74.3,0)</f>
        <v>48111</v>
      </c>
    </row>
    <row r="130" spans="1:20" x14ac:dyDescent="0.25">
      <c r="A130" s="9">
        <v>117</v>
      </c>
      <c r="B130" s="9" t="s">
        <v>13</v>
      </c>
      <c r="C130" s="9" t="s">
        <v>553</v>
      </c>
      <c r="D130" s="9" t="s">
        <v>228</v>
      </c>
      <c r="E130" s="9" t="s">
        <v>227</v>
      </c>
      <c r="F130" s="9" t="s">
        <v>5</v>
      </c>
      <c r="G130" s="9" t="s">
        <v>182</v>
      </c>
      <c r="H130" s="9" t="s">
        <v>2</v>
      </c>
      <c r="I130" s="9">
        <v>14</v>
      </c>
      <c r="J130" s="9" t="s">
        <v>8</v>
      </c>
      <c r="L130" s="9" t="s">
        <v>50</v>
      </c>
      <c r="M130" s="9">
        <v>48746</v>
      </c>
      <c r="N130" s="17" t="str">
        <f t="shared" si="10"/>
        <v>9_45-50</v>
      </c>
      <c r="O130" s="17" t="str">
        <f t="shared" si="11"/>
        <v>4_40-50</v>
      </c>
      <c r="P130" s="17" t="str">
        <f t="shared" si="9"/>
        <v>04_40-50</v>
      </c>
      <c r="Q130" s="9" t="s">
        <v>64</v>
      </c>
      <c r="R130" s="9" t="s">
        <v>638</v>
      </c>
      <c r="S130" s="9">
        <f t="shared" si="12"/>
        <v>5703282</v>
      </c>
      <c r="T130" s="9">
        <f t="shared" si="13"/>
        <v>76760</v>
      </c>
    </row>
    <row r="131" spans="1:20" x14ac:dyDescent="0.25">
      <c r="A131" s="9">
        <v>95</v>
      </c>
      <c r="B131" s="9" t="s">
        <v>13</v>
      </c>
      <c r="C131" s="9" t="s">
        <v>201</v>
      </c>
      <c r="D131" s="9" t="s">
        <v>228</v>
      </c>
      <c r="E131" s="9" t="s">
        <v>227</v>
      </c>
      <c r="F131" s="9" t="s">
        <v>5</v>
      </c>
      <c r="G131" s="9" t="s">
        <v>169</v>
      </c>
      <c r="H131" s="9" t="s">
        <v>2</v>
      </c>
      <c r="I131" s="9">
        <v>14</v>
      </c>
      <c r="J131" s="9" t="s">
        <v>11</v>
      </c>
      <c r="L131" s="9" t="s">
        <v>50</v>
      </c>
      <c r="M131" s="9">
        <v>54293</v>
      </c>
      <c r="N131" s="17" t="str">
        <f t="shared" si="10"/>
        <v>10_50-55</v>
      </c>
      <c r="O131" s="17" t="str">
        <f t="shared" si="11"/>
        <v>5_50-60</v>
      </c>
      <c r="P131" s="17" t="str">
        <f t="shared" ref="P131:P194" si="14">IF(M131&lt;20000,"01_&lt;20",IF(M131&lt;80000,CONCATENATE(IF((ROUNDDOWN(M131/10000,0)+1)&lt;10,0,),ROUNDDOWN(M131/10000,0),"_",ROUNDDOWN(M131/10000,0)*10,"-",ROUNDUP((M131+1)/10000,0)*10),"08_80&gt;"))</f>
        <v>05_50-60</v>
      </c>
      <c r="Q131" s="9" t="s">
        <v>64</v>
      </c>
      <c r="R131" s="9" t="s">
        <v>638</v>
      </c>
      <c r="S131" s="9">
        <f t="shared" si="12"/>
        <v>5157835</v>
      </c>
      <c r="T131" s="9">
        <f t="shared" si="13"/>
        <v>69419</v>
      </c>
    </row>
    <row r="132" spans="1:20" x14ac:dyDescent="0.25">
      <c r="A132" s="9">
        <v>83</v>
      </c>
      <c r="B132" s="9" t="s">
        <v>13</v>
      </c>
      <c r="C132" s="9" t="s">
        <v>358</v>
      </c>
      <c r="D132" s="9" t="s">
        <v>228</v>
      </c>
      <c r="E132" s="9" t="s">
        <v>227</v>
      </c>
      <c r="F132" s="9" t="s">
        <v>5</v>
      </c>
      <c r="G132" s="9" t="s">
        <v>182</v>
      </c>
      <c r="H132" s="9" t="s">
        <v>2</v>
      </c>
      <c r="I132" s="9">
        <v>14</v>
      </c>
      <c r="J132" s="9" t="s">
        <v>8</v>
      </c>
      <c r="L132" s="9" t="s">
        <v>50</v>
      </c>
      <c r="M132" s="9">
        <v>49367</v>
      </c>
      <c r="N132" s="17" t="str">
        <f t="shared" si="10"/>
        <v>9_45-50</v>
      </c>
      <c r="O132" s="17" t="str">
        <f t="shared" si="11"/>
        <v>4_40-50</v>
      </c>
      <c r="P132" s="17" t="str">
        <f t="shared" si="14"/>
        <v>04_40-50</v>
      </c>
      <c r="Q132" s="9" t="s">
        <v>64</v>
      </c>
      <c r="R132" s="9" t="s">
        <v>638</v>
      </c>
      <c r="S132" s="9">
        <f t="shared" si="12"/>
        <v>4097461</v>
      </c>
      <c r="T132" s="9">
        <f t="shared" si="13"/>
        <v>55148</v>
      </c>
    </row>
    <row r="133" spans="1:20" x14ac:dyDescent="0.25">
      <c r="A133" s="9">
        <v>6</v>
      </c>
      <c r="B133" s="9" t="s">
        <v>13</v>
      </c>
      <c r="C133" s="9" t="s">
        <v>554</v>
      </c>
      <c r="D133" s="9" t="s">
        <v>224</v>
      </c>
      <c r="E133" s="9" t="s">
        <v>227</v>
      </c>
      <c r="F133" s="9" t="s">
        <v>5</v>
      </c>
      <c r="G133" s="9" t="s">
        <v>182</v>
      </c>
      <c r="H133" s="9" t="s">
        <v>2</v>
      </c>
      <c r="I133" s="9">
        <v>15</v>
      </c>
      <c r="J133" s="9" t="s">
        <v>8</v>
      </c>
      <c r="L133" s="9" t="s">
        <v>50</v>
      </c>
      <c r="M133" s="9">
        <v>53103</v>
      </c>
      <c r="N133" s="17" t="str">
        <f t="shared" si="10"/>
        <v>10_50-55</v>
      </c>
      <c r="O133" s="17" t="str">
        <f t="shared" si="11"/>
        <v>5_50-60</v>
      </c>
      <c r="P133" s="17" t="str">
        <f t="shared" si="14"/>
        <v>05_50-60</v>
      </c>
      <c r="Q133" s="9" t="s">
        <v>64</v>
      </c>
      <c r="R133" s="9" t="s">
        <v>638</v>
      </c>
      <c r="S133" s="9">
        <f t="shared" si="12"/>
        <v>318618</v>
      </c>
      <c r="T133" s="9">
        <f t="shared" si="13"/>
        <v>4288</v>
      </c>
    </row>
    <row r="134" spans="1:20" x14ac:dyDescent="0.25">
      <c r="A134" s="9">
        <v>6</v>
      </c>
      <c r="B134" s="9" t="s">
        <v>13</v>
      </c>
      <c r="C134" s="9" t="s">
        <v>359</v>
      </c>
      <c r="D134" s="9" t="s">
        <v>224</v>
      </c>
      <c r="E134" s="9" t="s">
        <v>227</v>
      </c>
      <c r="F134" s="9" t="s">
        <v>5</v>
      </c>
      <c r="G134" s="9" t="s">
        <v>182</v>
      </c>
      <c r="H134" s="9" t="s">
        <v>2</v>
      </c>
      <c r="I134" s="9">
        <v>15</v>
      </c>
      <c r="J134" s="9" t="s">
        <v>8</v>
      </c>
      <c r="L134" s="9" t="s">
        <v>50</v>
      </c>
      <c r="M134" s="9">
        <v>52061</v>
      </c>
      <c r="N134" s="17" t="str">
        <f t="shared" si="10"/>
        <v>10_50-55</v>
      </c>
      <c r="O134" s="17" t="str">
        <f t="shared" si="11"/>
        <v>5_50-60</v>
      </c>
      <c r="P134" s="17" t="str">
        <f t="shared" si="14"/>
        <v>05_50-60</v>
      </c>
      <c r="Q134" s="9" t="s">
        <v>64</v>
      </c>
      <c r="R134" s="9" t="s">
        <v>638</v>
      </c>
      <c r="S134" s="9">
        <f t="shared" si="12"/>
        <v>312366</v>
      </c>
      <c r="T134" s="9">
        <f t="shared" si="13"/>
        <v>4204</v>
      </c>
    </row>
    <row r="135" spans="1:20" x14ac:dyDescent="0.25">
      <c r="A135" s="9">
        <v>67</v>
      </c>
      <c r="B135" s="9" t="s">
        <v>13</v>
      </c>
      <c r="C135" s="9" t="s">
        <v>583</v>
      </c>
      <c r="D135" s="9" t="s">
        <v>228</v>
      </c>
      <c r="E135" s="9" t="s">
        <v>227</v>
      </c>
      <c r="F135" s="9" t="s">
        <v>5</v>
      </c>
      <c r="G135" s="9" t="s">
        <v>524</v>
      </c>
      <c r="H135" s="9" t="s">
        <v>2</v>
      </c>
      <c r="I135" s="9">
        <v>13</v>
      </c>
      <c r="J135" s="9" t="s">
        <v>8</v>
      </c>
      <c r="L135" s="9" t="s">
        <v>50</v>
      </c>
      <c r="M135" s="9">
        <v>76977</v>
      </c>
      <c r="N135" s="17" t="str">
        <f t="shared" si="10"/>
        <v>15_75-80</v>
      </c>
      <c r="O135" s="17" t="str">
        <f t="shared" si="11"/>
        <v>7_70-80</v>
      </c>
      <c r="P135" s="17" t="str">
        <f t="shared" si="14"/>
        <v>07_70-80</v>
      </c>
      <c r="Q135" s="9" t="s">
        <v>64</v>
      </c>
      <c r="R135" s="9" t="s">
        <v>638</v>
      </c>
      <c r="S135" s="9">
        <f t="shared" si="12"/>
        <v>5157459</v>
      </c>
      <c r="T135" s="9">
        <f t="shared" si="13"/>
        <v>69414</v>
      </c>
    </row>
    <row r="136" spans="1:20" x14ac:dyDescent="0.25">
      <c r="A136" s="9">
        <v>12</v>
      </c>
      <c r="B136" s="9" t="s">
        <v>13</v>
      </c>
      <c r="C136" s="9" t="s">
        <v>202</v>
      </c>
      <c r="D136" s="9" t="s">
        <v>228</v>
      </c>
      <c r="E136" s="9" t="s">
        <v>227</v>
      </c>
      <c r="F136" s="9" t="s">
        <v>5</v>
      </c>
      <c r="G136" s="9" t="s">
        <v>169</v>
      </c>
      <c r="H136" s="9" t="s">
        <v>174</v>
      </c>
      <c r="I136" s="9">
        <v>13</v>
      </c>
      <c r="J136" s="9" t="s">
        <v>8</v>
      </c>
      <c r="L136" s="9" t="s">
        <v>50</v>
      </c>
      <c r="M136" s="9">
        <v>59110</v>
      </c>
      <c r="N136" s="17" t="str">
        <f t="shared" si="10"/>
        <v>11_55-60</v>
      </c>
      <c r="O136" s="17" t="str">
        <f t="shared" si="11"/>
        <v>5_50-60</v>
      </c>
      <c r="P136" s="17" t="str">
        <f t="shared" si="14"/>
        <v>05_50-60</v>
      </c>
      <c r="Q136" s="9" t="s">
        <v>64</v>
      </c>
      <c r="R136" s="9" t="s">
        <v>638</v>
      </c>
      <c r="S136" s="9">
        <f t="shared" si="12"/>
        <v>709320</v>
      </c>
      <c r="T136" s="9">
        <f t="shared" si="13"/>
        <v>9547</v>
      </c>
    </row>
    <row r="137" spans="1:20" x14ac:dyDescent="0.25">
      <c r="A137" s="9">
        <v>16</v>
      </c>
      <c r="B137" s="9" t="s">
        <v>13</v>
      </c>
      <c r="C137" s="9" t="s">
        <v>492</v>
      </c>
      <c r="D137" s="9" t="s">
        <v>228</v>
      </c>
      <c r="E137" s="9" t="s">
        <v>227</v>
      </c>
      <c r="F137" s="9" t="s">
        <v>5</v>
      </c>
      <c r="G137" s="9" t="s">
        <v>182</v>
      </c>
      <c r="H137" s="9" t="s">
        <v>2</v>
      </c>
      <c r="I137" s="9">
        <v>14</v>
      </c>
      <c r="J137" s="9" t="s">
        <v>8</v>
      </c>
      <c r="L137" s="9" t="s">
        <v>50</v>
      </c>
      <c r="M137" s="9">
        <v>64862</v>
      </c>
      <c r="N137" s="17" t="str">
        <f t="shared" si="10"/>
        <v>12_60-65</v>
      </c>
      <c r="O137" s="17" t="str">
        <f t="shared" si="11"/>
        <v>6_60-70</v>
      </c>
      <c r="P137" s="17" t="str">
        <f t="shared" si="14"/>
        <v>06_60-70</v>
      </c>
      <c r="Q137" s="9" t="s">
        <v>64</v>
      </c>
      <c r="R137" s="9" t="s">
        <v>638</v>
      </c>
      <c r="S137" s="9">
        <f t="shared" si="12"/>
        <v>1037792</v>
      </c>
      <c r="T137" s="9">
        <f t="shared" si="13"/>
        <v>13968</v>
      </c>
    </row>
    <row r="138" spans="1:20" x14ac:dyDescent="0.25">
      <c r="A138" s="9">
        <v>202</v>
      </c>
      <c r="B138" s="9" t="s">
        <v>13</v>
      </c>
      <c r="C138" s="9" t="s">
        <v>461</v>
      </c>
      <c r="D138" s="9" t="s">
        <v>224</v>
      </c>
      <c r="E138" s="9" t="s">
        <v>227</v>
      </c>
      <c r="F138" s="9" t="s">
        <v>5</v>
      </c>
      <c r="G138" s="9" t="s">
        <v>182</v>
      </c>
      <c r="H138" s="9" t="s">
        <v>2</v>
      </c>
      <c r="I138" s="9">
        <v>15</v>
      </c>
      <c r="J138" s="9" t="s">
        <v>8</v>
      </c>
      <c r="L138" s="9" t="s">
        <v>50</v>
      </c>
      <c r="M138" s="9">
        <v>68779</v>
      </c>
      <c r="N138" s="17" t="str">
        <f t="shared" si="10"/>
        <v>13_65-70</v>
      </c>
      <c r="O138" s="17" t="str">
        <f t="shared" si="11"/>
        <v>6_60-70</v>
      </c>
      <c r="P138" s="17" t="str">
        <f t="shared" si="14"/>
        <v>06_60-70</v>
      </c>
      <c r="Q138" s="9" t="s">
        <v>64</v>
      </c>
      <c r="R138" s="9" t="s">
        <v>638</v>
      </c>
      <c r="S138" s="9">
        <f t="shared" si="12"/>
        <v>13893358</v>
      </c>
      <c r="T138" s="9">
        <f t="shared" si="13"/>
        <v>186990</v>
      </c>
    </row>
    <row r="139" spans="1:20" x14ac:dyDescent="0.25">
      <c r="A139" s="9">
        <v>12</v>
      </c>
      <c r="B139" s="9" t="s">
        <v>13</v>
      </c>
      <c r="C139" s="9" t="s">
        <v>493</v>
      </c>
      <c r="D139" s="9" t="s">
        <v>225</v>
      </c>
      <c r="E139" s="9" t="s">
        <v>227</v>
      </c>
      <c r="F139" s="9" t="s">
        <v>5</v>
      </c>
      <c r="G139" s="9" t="s">
        <v>353</v>
      </c>
      <c r="H139" s="9" t="s">
        <v>112</v>
      </c>
      <c r="I139" s="9">
        <v>15</v>
      </c>
      <c r="J139" s="9" t="s">
        <v>8</v>
      </c>
      <c r="L139" s="9" t="s">
        <v>50</v>
      </c>
      <c r="M139" s="9">
        <v>107890</v>
      </c>
      <c r="N139" s="17" t="str">
        <f t="shared" si="10"/>
        <v>21_105-110</v>
      </c>
      <c r="O139" s="17" t="str">
        <f t="shared" si="11"/>
        <v>10_100-110</v>
      </c>
      <c r="P139" s="17" t="str">
        <f t="shared" si="14"/>
        <v>08_80&gt;</v>
      </c>
      <c r="Q139" s="9" t="s">
        <v>64</v>
      </c>
      <c r="R139" s="9" t="s">
        <v>638</v>
      </c>
      <c r="S139" s="9">
        <f t="shared" si="12"/>
        <v>1294680</v>
      </c>
      <c r="T139" s="9">
        <f t="shared" si="13"/>
        <v>17425</v>
      </c>
    </row>
    <row r="140" spans="1:20" x14ac:dyDescent="0.25">
      <c r="A140" s="9">
        <v>34</v>
      </c>
      <c r="B140" s="9" t="s">
        <v>13</v>
      </c>
      <c r="C140" s="9" t="s">
        <v>132</v>
      </c>
      <c r="D140" s="9" t="s">
        <v>225</v>
      </c>
      <c r="E140" s="9" t="s">
        <v>227</v>
      </c>
      <c r="F140" s="9" t="s">
        <v>5</v>
      </c>
      <c r="G140" s="9" t="s">
        <v>75</v>
      </c>
      <c r="H140" s="9" t="s">
        <v>112</v>
      </c>
      <c r="I140" s="9">
        <v>15</v>
      </c>
      <c r="J140" s="9" t="s">
        <v>8</v>
      </c>
      <c r="L140" s="9" t="s">
        <v>50</v>
      </c>
      <c r="M140" s="9">
        <v>88546</v>
      </c>
      <c r="N140" s="17" t="str">
        <f t="shared" si="10"/>
        <v>17_85-90</v>
      </c>
      <c r="O140" s="17" t="str">
        <f t="shared" si="11"/>
        <v>8_80-90</v>
      </c>
      <c r="P140" s="17" t="str">
        <f t="shared" si="14"/>
        <v>08_80&gt;</v>
      </c>
      <c r="Q140" s="9" t="s">
        <v>64</v>
      </c>
      <c r="R140" s="9" t="s">
        <v>638</v>
      </c>
      <c r="S140" s="9">
        <f t="shared" si="12"/>
        <v>3010564</v>
      </c>
      <c r="T140" s="9">
        <f t="shared" si="13"/>
        <v>40519</v>
      </c>
    </row>
    <row r="141" spans="1:20" x14ac:dyDescent="0.25">
      <c r="A141" s="9">
        <v>42</v>
      </c>
      <c r="B141" s="9" t="s">
        <v>13</v>
      </c>
      <c r="C141" s="9" t="s">
        <v>307</v>
      </c>
      <c r="D141" s="9" t="s">
        <v>228</v>
      </c>
      <c r="E141" s="9" t="s">
        <v>223</v>
      </c>
      <c r="F141" s="9" t="s">
        <v>5</v>
      </c>
      <c r="G141" s="9" t="s">
        <v>169</v>
      </c>
      <c r="H141" s="9" t="s">
        <v>2</v>
      </c>
      <c r="I141" s="9">
        <v>13</v>
      </c>
      <c r="J141" s="9" t="s">
        <v>52</v>
      </c>
      <c r="K141" s="9" t="s">
        <v>7</v>
      </c>
      <c r="L141" s="9" t="s">
        <v>50</v>
      </c>
      <c r="M141" s="9">
        <v>125192</v>
      </c>
      <c r="N141" s="17" t="str">
        <f t="shared" si="10"/>
        <v>25_125-130</v>
      </c>
      <c r="O141" s="17" t="str">
        <f t="shared" si="11"/>
        <v>12_120-130</v>
      </c>
      <c r="P141" s="17" t="str">
        <f t="shared" si="14"/>
        <v>08_80&gt;</v>
      </c>
      <c r="Q141" s="9" t="s">
        <v>64</v>
      </c>
      <c r="R141" s="9" t="s">
        <v>638</v>
      </c>
      <c r="S141" s="9">
        <f t="shared" si="12"/>
        <v>5258064</v>
      </c>
      <c r="T141" s="9">
        <f t="shared" si="13"/>
        <v>70768</v>
      </c>
    </row>
    <row r="142" spans="1:20" x14ac:dyDescent="0.25">
      <c r="A142" s="9">
        <v>6</v>
      </c>
      <c r="B142" s="9" t="s">
        <v>13</v>
      </c>
      <c r="C142" s="9" t="s">
        <v>309</v>
      </c>
      <c r="D142" s="9" t="s">
        <v>228</v>
      </c>
      <c r="E142" s="9" t="s">
        <v>223</v>
      </c>
      <c r="F142" s="9" t="s">
        <v>5</v>
      </c>
      <c r="G142" s="9" t="s">
        <v>182</v>
      </c>
      <c r="H142" s="9" t="s">
        <v>2</v>
      </c>
      <c r="I142" s="9">
        <v>13</v>
      </c>
      <c r="J142" s="9" t="s">
        <v>52</v>
      </c>
      <c r="K142" s="9" t="s">
        <v>7</v>
      </c>
      <c r="L142" s="9" t="s">
        <v>50</v>
      </c>
      <c r="M142" s="9">
        <v>120952</v>
      </c>
      <c r="N142" s="17" t="str">
        <f t="shared" si="10"/>
        <v>24_120-125</v>
      </c>
      <c r="O142" s="17" t="str">
        <f t="shared" si="11"/>
        <v>12_120-130</v>
      </c>
      <c r="P142" s="17" t="str">
        <f t="shared" si="14"/>
        <v>08_80&gt;</v>
      </c>
      <c r="Q142" s="9" t="s">
        <v>64</v>
      </c>
      <c r="R142" s="9" t="s">
        <v>638</v>
      </c>
      <c r="S142" s="9">
        <f t="shared" si="12"/>
        <v>725712</v>
      </c>
      <c r="T142" s="9">
        <f t="shared" si="13"/>
        <v>9767</v>
      </c>
    </row>
    <row r="143" spans="1:20" x14ac:dyDescent="0.25">
      <c r="A143" s="9">
        <v>6</v>
      </c>
      <c r="B143" s="9" t="s">
        <v>13</v>
      </c>
      <c r="C143" s="9" t="s">
        <v>310</v>
      </c>
      <c r="D143" s="9" t="s">
        <v>228</v>
      </c>
      <c r="E143" s="9" t="s">
        <v>223</v>
      </c>
      <c r="F143" s="9" t="s">
        <v>5</v>
      </c>
      <c r="G143" s="9" t="s">
        <v>182</v>
      </c>
      <c r="H143" s="9" t="s">
        <v>2</v>
      </c>
      <c r="I143" s="9">
        <v>13</v>
      </c>
      <c r="J143" s="9" t="s">
        <v>622</v>
      </c>
      <c r="K143" s="9" t="s">
        <v>7</v>
      </c>
      <c r="L143" s="9" t="s">
        <v>50</v>
      </c>
      <c r="M143" s="9">
        <v>146158</v>
      </c>
      <c r="N143" s="17" t="str">
        <f t="shared" si="10"/>
        <v>29_145-150</v>
      </c>
      <c r="O143" s="17" t="str">
        <f t="shared" si="11"/>
        <v>14_140-150</v>
      </c>
      <c r="P143" s="17" t="str">
        <f t="shared" si="14"/>
        <v>08_80&gt;</v>
      </c>
      <c r="Q143" s="9" t="s">
        <v>64</v>
      </c>
      <c r="R143" s="9" t="s">
        <v>638</v>
      </c>
      <c r="S143" s="9">
        <f t="shared" si="12"/>
        <v>876948</v>
      </c>
      <c r="T143" s="9">
        <f t="shared" si="13"/>
        <v>11803</v>
      </c>
    </row>
    <row r="144" spans="1:20" x14ac:dyDescent="0.25">
      <c r="A144" s="9">
        <v>20</v>
      </c>
      <c r="B144" s="9" t="s">
        <v>13</v>
      </c>
      <c r="C144" s="9" t="s">
        <v>555</v>
      </c>
      <c r="D144" s="9" t="s">
        <v>228</v>
      </c>
      <c r="E144" s="9" t="s">
        <v>223</v>
      </c>
      <c r="F144" s="9" t="s">
        <v>5</v>
      </c>
      <c r="G144" s="9" t="s">
        <v>524</v>
      </c>
      <c r="H144" s="9" t="s">
        <v>2</v>
      </c>
      <c r="I144" s="9">
        <v>13</v>
      </c>
      <c r="J144" s="9" t="s">
        <v>622</v>
      </c>
      <c r="L144" s="9" t="s">
        <v>50</v>
      </c>
      <c r="M144" s="9">
        <v>164936</v>
      </c>
      <c r="N144" s="17" t="str">
        <f t="shared" si="10"/>
        <v>32_160-165</v>
      </c>
      <c r="O144" s="17" t="str">
        <f t="shared" si="11"/>
        <v>16_160-170</v>
      </c>
      <c r="P144" s="17" t="str">
        <f t="shared" si="14"/>
        <v>08_80&gt;</v>
      </c>
      <c r="Q144" s="9" t="s">
        <v>64</v>
      </c>
      <c r="R144" s="9" t="s">
        <v>638</v>
      </c>
      <c r="S144" s="9">
        <f t="shared" si="12"/>
        <v>3298720</v>
      </c>
      <c r="T144" s="9">
        <f t="shared" si="13"/>
        <v>44397</v>
      </c>
    </row>
    <row r="145" spans="1:20" x14ac:dyDescent="0.25">
      <c r="A145" s="9">
        <v>17</v>
      </c>
      <c r="B145" s="9" t="s">
        <v>13</v>
      </c>
      <c r="C145" s="9" t="s">
        <v>556</v>
      </c>
      <c r="D145" s="9" t="s">
        <v>228</v>
      </c>
      <c r="E145" s="9" t="s">
        <v>223</v>
      </c>
      <c r="F145" s="9" t="s">
        <v>5</v>
      </c>
      <c r="G145" s="9" t="s">
        <v>524</v>
      </c>
      <c r="H145" s="9" t="s">
        <v>2</v>
      </c>
      <c r="I145" s="9">
        <v>13</v>
      </c>
      <c r="J145" s="9" t="s">
        <v>622</v>
      </c>
      <c r="K145" s="9" t="s">
        <v>7</v>
      </c>
      <c r="L145" s="9" t="s">
        <v>50</v>
      </c>
      <c r="M145" s="9">
        <v>166952</v>
      </c>
      <c r="N145" s="17" t="str">
        <f t="shared" si="10"/>
        <v>33_165-170</v>
      </c>
      <c r="O145" s="17" t="str">
        <f t="shared" si="11"/>
        <v>16_160-170</v>
      </c>
      <c r="P145" s="17" t="str">
        <f t="shared" si="14"/>
        <v>08_80&gt;</v>
      </c>
      <c r="Q145" s="9" t="s">
        <v>64</v>
      </c>
      <c r="R145" s="9" t="s">
        <v>638</v>
      </c>
      <c r="S145" s="9">
        <f t="shared" si="12"/>
        <v>2838184</v>
      </c>
      <c r="T145" s="9">
        <f t="shared" si="13"/>
        <v>38199</v>
      </c>
    </row>
    <row r="146" spans="1:20" x14ac:dyDescent="0.25">
      <c r="A146" s="9">
        <v>32</v>
      </c>
      <c r="B146" s="9" t="s">
        <v>13</v>
      </c>
      <c r="C146" s="9" t="s">
        <v>308</v>
      </c>
      <c r="D146" s="9" t="s">
        <v>225</v>
      </c>
      <c r="E146" s="9" t="s">
        <v>223</v>
      </c>
      <c r="F146" s="9" t="s">
        <v>5</v>
      </c>
      <c r="G146" s="9" t="s">
        <v>75</v>
      </c>
      <c r="H146" s="9" t="s">
        <v>116</v>
      </c>
      <c r="I146" s="9">
        <v>15</v>
      </c>
      <c r="J146" s="9" t="s">
        <v>52</v>
      </c>
      <c r="L146" s="9" t="s">
        <v>50</v>
      </c>
      <c r="M146" s="9">
        <v>156448</v>
      </c>
      <c r="N146" s="17" t="str">
        <f t="shared" si="10"/>
        <v>31_155-160</v>
      </c>
      <c r="O146" s="17" t="str">
        <f t="shared" si="11"/>
        <v>15_150-160</v>
      </c>
      <c r="P146" s="17" t="str">
        <f t="shared" si="14"/>
        <v>08_80&gt;</v>
      </c>
      <c r="Q146" s="9" t="s">
        <v>64</v>
      </c>
      <c r="R146" s="9" t="s">
        <v>638</v>
      </c>
      <c r="S146" s="9">
        <f t="shared" si="12"/>
        <v>5006336</v>
      </c>
      <c r="T146" s="9">
        <f t="shared" si="13"/>
        <v>67380</v>
      </c>
    </row>
    <row r="147" spans="1:20" x14ac:dyDescent="0.25">
      <c r="A147" s="9">
        <v>200</v>
      </c>
      <c r="B147" s="9" t="s">
        <v>13</v>
      </c>
      <c r="C147" s="9" t="s">
        <v>361</v>
      </c>
      <c r="D147" s="9" t="s">
        <v>225</v>
      </c>
      <c r="E147" s="9" t="s">
        <v>223</v>
      </c>
      <c r="F147" s="9" t="s">
        <v>5</v>
      </c>
      <c r="G147" s="9" t="s">
        <v>353</v>
      </c>
      <c r="H147" s="9" t="s">
        <v>112</v>
      </c>
      <c r="I147" s="9">
        <v>15</v>
      </c>
      <c r="J147" s="9" t="s">
        <v>360</v>
      </c>
      <c r="K147" s="9" t="s">
        <v>7</v>
      </c>
      <c r="L147" s="9" t="s">
        <v>50</v>
      </c>
      <c r="M147" s="9">
        <v>215605</v>
      </c>
      <c r="N147" s="17" t="str">
        <f t="shared" si="10"/>
        <v>43_215-220</v>
      </c>
      <c r="O147" s="17" t="str">
        <f t="shared" si="11"/>
        <v>21_210-220</v>
      </c>
      <c r="P147" s="17" t="str">
        <f t="shared" si="14"/>
        <v>08_80&gt;</v>
      </c>
      <c r="Q147" s="9" t="s">
        <v>64</v>
      </c>
      <c r="R147" s="9" t="s">
        <v>638</v>
      </c>
      <c r="S147" s="9">
        <f t="shared" si="12"/>
        <v>43121000</v>
      </c>
      <c r="T147" s="9">
        <f t="shared" si="13"/>
        <v>580363</v>
      </c>
    </row>
    <row r="148" spans="1:20" x14ac:dyDescent="0.25">
      <c r="A148" s="9">
        <v>32</v>
      </c>
      <c r="B148" s="9" t="s">
        <v>13</v>
      </c>
      <c r="C148" s="9" t="s">
        <v>416</v>
      </c>
      <c r="D148" s="9" t="s">
        <v>225</v>
      </c>
      <c r="E148" s="9" t="s">
        <v>223</v>
      </c>
      <c r="F148" s="9" t="s">
        <v>5</v>
      </c>
      <c r="G148" s="9" t="s">
        <v>353</v>
      </c>
      <c r="H148" s="9" t="s">
        <v>98</v>
      </c>
      <c r="I148" s="9">
        <v>15</v>
      </c>
      <c r="J148" s="9">
        <v>0</v>
      </c>
      <c r="L148" s="9" t="s">
        <v>50</v>
      </c>
      <c r="M148" s="9">
        <v>243928</v>
      </c>
      <c r="N148" s="17" t="str">
        <f t="shared" si="10"/>
        <v>48_240-245</v>
      </c>
      <c r="O148" s="17" t="str">
        <f t="shared" si="11"/>
        <v>24_240-250</v>
      </c>
      <c r="P148" s="17" t="str">
        <f t="shared" si="14"/>
        <v>08_80&gt;</v>
      </c>
      <c r="Q148" s="9" t="s">
        <v>64</v>
      </c>
      <c r="R148" s="9" t="s">
        <v>638</v>
      </c>
      <c r="S148" s="9">
        <f t="shared" si="12"/>
        <v>7805696</v>
      </c>
      <c r="T148" s="9">
        <f t="shared" si="13"/>
        <v>105056</v>
      </c>
    </row>
    <row r="149" spans="1:20" x14ac:dyDescent="0.25">
      <c r="A149" s="9">
        <v>40</v>
      </c>
      <c r="B149" s="9" t="s">
        <v>14</v>
      </c>
      <c r="C149" s="9" t="s">
        <v>315</v>
      </c>
      <c r="D149" s="9" t="s">
        <v>228</v>
      </c>
      <c r="E149" s="9" t="s">
        <v>227</v>
      </c>
      <c r="F149" s="9" t="s">
        <v>5</v>
      </c>
      <c r="G149" s="9" t="s">
        <v>182</v>
      </c>
      <c r="H149" s="9" t="s">
        <v>2</v>
      </c>
      <c r="I149" s="9">
        <v>14</v>
      </c>
      <c r="J149" s="9" t="s">
        <v>8</v>
      </c>
      <c r="L149" s="9" t="s">
        <v>50</v>
      </c>
      <c r="M149" s="9">
        <v>56927</v>
      </c>
      <c r="N149" s="17" t="str">
        <f t="shared" si="10"/>
        <v>11_55-60</v>
      </c>
      <c r="O149" s="17" t="str">
        <f t="shared" si="11"/>
        <v>5_50-60</v>
      </c>
      <c r="P149" s="17" t="str">
        <f t="shared" si="14"/>
        <v>05_50-60</v>
      </c>
      <c r="Q149" s="9" t="s">
        <v>64</v>
      </c>
      <c r="R149" s="9" t="s">
        <v>638</v>
      </c>
      <c r="S149" s="9">
        <f t="shared" si="12"/>
        <v>2277080</v>
      </c>
      <c r="T149" s="9">
        <f t="shared" si="13"/>
        <v>30647</v>
      </c>
    </row>
    <row r="150" spans="1:20" x14ac:dyDescent="0.25">
      <c r="A150" s="9">
        <v>54</v>
      </c>
      <c r="B150" s="9" t="s">
        <v>14</v>
      </c>
      <c r="C150" s="9" t="s">
        <v>212</v>
      </c>
      <c r="D150" s="9" t="s">
        <v>228</v>
      </c>
      <c r="E150" s="9" t="s">
        <v>227</v>
      </c>
      <c r="F150" s="9" t="s">
        <v>5</v>
      </c>
      <c r="G150" s="9" t="s">
        <v>93</v>
      </c>
      <c r="H150" s="9" t="s">
        <v>2</v>
      </c>
      <c r="I150" s="9">
        <v>13</v>
      </c>
      <c r="J150" s="9" t="s">
        <v>8</v>
      </c>
      <c r="K150" s="9" t="s">
        <v>7</v>
      </c>
      <c r="L150" s="9" t="s">
        <v>50</v>
      </c>
      <c r="M150" s="9">
        <v>161066</v>
      </c>
      <c r="N150" s="17" t="str">
        <f t="shared" si="10"/>
        <v>32_160-165</v>
      </c>
      <c r="O150" s="17" t="str">
        <f t="shared" si="11"/>
        <v>16_160-170</v>
      </c>
      <c r="P150" s="17" t="str">
        <f t="shared" si="14"/>
        <v>08_80&gt;</v>
      </c>
      <c r="Q150" s="9" t="s">
        <v>64</v>
      </c>
      <c r="R150" s="9" t="s">
        <v>638</v>
      </c>
      <c r="S150" s="9">
        <f t="shared" si="12"/>
        <v>8697564</v>
      </c>
      <c r="T150" s="9">
        <f t="shared" si="13"/>
        <v>117060</v>
      </c>
    </row>
    <row r="151" spans="1:20" x14ac:dyDescent="0.25">
      <c r="A151" s="9">
        <v>34</v>
      </c>
      <c r="B151" s="9" t="s">
        <v>14</v>
      </c>
      <c r="C151" s="9" t="s">
        <v>134</v>
      </c>
      <c r="D151" s="9" t="s">
        <v>228</v>
      </c>
      <c r="E151" s="9" t="s">
        <v>227</v>
      </c>
      <c r="F151" s="9" t="s">
        <v>1</v>
      </c>
      <c r="G151" s="9" t="s">
        <v>97</v>
      </c>
      <c r="H151" s="9" t="s">
        <v>2</v>
      </c>
      <c r="I151" s="9">
        <v>13</v>
      </c>
      <c r="J151" s="9" t="s">
        <v>8</v>
      </c>
      <c r="L151" s="9" t="s">
        <v>50</v>
      </c>
      <c r="M151" s="9">
        <v>106990</v>
      </c>
      <c r="N151" s="17" t="str">
        <f t="shared" si="10"/>
        <v>21_105-110</v>
      </c>
      <c r="O151" s="17" t="str">
        <f t="shared" si="11"/>
        <v>10_100-110</v>
      </c>
      <c r="P151" s="17" t="str">
        <f t="shared" si="14"/>
        <v>08_80&gt;</v>
      </c>
      <c r="Q151" s="9" t="s">
        <v>64</v>
      </c>
      <c r="R151" s="9" t="s">
        <v>638</v>
      </c>
      <c r="S151" s="9">
        <f t="shared" si="12"/>
        <v>3637660</v>
      </c>
      <c r="T151" s="9">
        <f t="shared" si="13"/>
        <v>48959</v>
      </c>
    </row>
    <row r="152" spans="1:20" x14ac:dyDescent="0.25">
      <c r="A152" s="9">
        <v>12</v>
      </c>
      <c r="B152" s="9" t="s">
        <v>14</v>
      </c>
      <c r="C152" s="9" t="s">
        <v>135</v>
      </c>
      <c r="D152" s="9" t="s">
        <v>228</v>
      </c>
      <c r="E152" s="9" t="s">
        <v>227</v>
      </c>
      <c r="F152" s="9" t="s">
        <v>5</v>
      </c>
      <c r="G152" s="9" t="s">
        <v>93</v>
      </c>
      <c r="H152" s="9" t="s">
        <v>2</v>
      </c>
      <c r="I152" s="9">
        <v>13</v>
      </c>
      <c r="J152" s="9" t="s">
        <v>8</v>
      </c>
      <c r="L152" s="9" t="s">
        <v>50</v>
      </c>
      <c r="M152" s="9">
        <v>95990</v>
      </c>
      <c r="N152" s="17" t="str">
        <f t="shared" si="10"/>
        <v>19_95-100</v>
      </c>
      <c r="O152" s="17" t="str">
        <f t="shared" si="11"/>
        <v>9_90-100</v>
      </c>
      <c r="P152" s="17" t="str">
        <f t="shared" si="14"/>
        <v>08_80&gt;</v>
      </c>
      <c r="Q152" s="9" t="s">
        <v>64</v>
      </c>
      <c r="R152" s="9" t="s">
        <v>638</v>
      </c>
      <c r="S152" s="9">
        <f t="shared" si="12"/>
        <v>1151880</v>
      </c>
      <c r="T152" s="9">
        <f t="shared" si="13"/>
        <v>15503</v>
      </c>
    </row>
    <row r="153" spans="1:20" x14ac:dyDescent="0.25">
      <c r="A153" s="9">
        <v>128</v>
      </c>
      <c r="B153" s="9" t="s">
        <v>14</v>
      </c>
      <c r="C153" s="9" t="s">
        <v>495</v>
      </c>
      <c r="D153" s="9" t="s">
        <v>228</v>
      </c>
      <c r="E153" s="9" t="s">
        <v>227</v>
      </c>
      <c r="F153" s="9" t="s">
        <v>5</v>
      </c>
      <c r="G153" s="9" t="s">
        <v>169</v>
      </c>
      <c r="H153" s="9" t="s">
        <v>2</v>
      </c>
      <c r="I153" s="9">
        <v>13</v>
      </c>
      <c r="J153" s="9" t="s">
        <v>8</v>
      </c>
      <c r="L153" s="9" t="s">
        <v>50</v>
      </c>
      <c r="M153" s="9">
        <v>127499</v>
      </c>
      <c r="N153" s="17" t="str">
        <f t="shared" si="10"/>
        <v>25_125-130</v>
      </c>
      <c r="O153" s="17" t="str">
        <f t="shared" si="11"/>
        <v>12_120-130</v>
      </c>
      <c r="P153" s="17" t="str">
        <f t="shared" si="14"/>
        <v>08_80&gt;</v>
      </c>
      <c r="Q153" s="9" t="s">
        <v>64</v>
      </c>
      <c r="R153" s="9" t="s">
        <v>638</v>
      </c>
      <c r="S153" s="9">
        <f t="shared" si="12"/>
        <v>16319872</v>
      </c>
      <c r="T153" s="9">
        <f t="shared" si="13"/>
        <v>219648</v>
      </c>
    </row>
    <row r="154" spans="1:20" x14ac:dyDescent="0.25">
      <c r="A154" s="9">
        <v>70</v>
      </c>
      <c r="B154" s="9" t="s">
        <v>14</v>
      </c>
      <c r="C154" s="9" t="s">
        <v>525</v>
      </c>
      <c r="D154" s="9" t="s">
        <v>228</v>
      </c>
      <c r="E154" s="9" t="s">
        <v>227</v>
      </c>
      <c r="F154" s="9" t="s">
        <v>1</v>
      </c>
      <c r="G154" s="9" t="s">
        <v>305</v>
      </c>
      <c r="H154" s="9" t="s">
        <v>2</v>
      </c>
      <c r="I154" s="9">
        <v>13</v>
      </c>
      <c r="J154" s="9" t="s">
        <v>8</v>
      </c>
      <c r="L154" s="9" t="s">
        <v>50</v>
      </c>
      <c r="M154" s="9">
        <v>114666</v>
      </c>
      <c r="N154" s="17" t="str">
        <f t="shared" si="10"/>
        <v>22_110-115</v>
      </c>
      <c r="O154" s="17" t="str">
        <f t="shared" si="11"/>
        <v>11_110-120</v>
      </c>
      <c r="P154" s="17" t="str">
        <f t="shared" si="14"/>
        <v>08_80&gt;</v>
      </c>
      <c r="Q154" s="9" t="s">
        <v>64</v>
      </c>
      <c r="R154" s="9" t="s">
        <v>638</v>
      </c>
      <c r="S154" s="9">
        <f t="shared" si="12"/>
        <v>8026620</v>
      </c>
      <c r="T154" s="9">
        <f t="shared" si="13"/>
        <v>108030</v>
      </c>
    </row>
    <row r="155" spans="1:20" x14ac:dyDescent="0.25">
      <c r="A155" s="9">
        <v>3</v>
      </c>
      <c r="B155" s="9" t="s">
        <v>14</v>
      </c>
      <c r="C155" s="9" t="s">
        <v>133</v>
      </c>
      <c r="D155" s="9" t="s">
        <v>228</v>
      </c>
      <c r="E155" s="9" t="s">
        <v>227</v>
      </c>
      <c r="F155" s="9" t="s">
        <v>5</v>
      </c>
      <c r="G155" s="9" t="s">
        <v>93</v>
      </c>
      <c r="H155" s="9" t="s">
        <v>2</v>
      </c>
      <c r="I155" s="9">
        <v>14</v>
      </c>
      <c r="J155" s="9" t="s">
        <v>8</v>
      </c>
      <c r="L155" s="9" t="s">
        <v>50</v>
      </c>
      <c r="M155" s="9">
        <v>90403</v>
      </c>
      <c r="N155" s="17" t="str">
        <f t="shared" si="10"/>
        <v>18_90-95</v>
      </c>
      <c r="O155" s="17" t="str">
        <f t="shared" si="11"/>
        <v>9_90-100</v>
      </c>
      <c r="P155" s="17" t="str">
        <f t="shared" si="14"/>
        <v>08_80&gt;</v>
      </c>
      <c r="Q155" s="9" t="s">
        <v>64</v>
      </c>
      <c r="R155" s="9" t="s">
        <v>638</v>
      </c>
      <c r="S155" s="9">
        <f t="shared" si="12"/>
        <v>271209</v>
      </c>
      <c r="T155" s="9">
        <f t="shared" si="13"/>
        <v>3650</v>
      </c>
    </row>
    <row r="156" spans="1:20" x14ac:dyDescent="0.25">
      <c r="A156" s="9">
        <v>1402</v>
      </c>
      <c r="B156" s="9" t="s">
        <v>14</v>
      </c>
      <c r="C156" s="9" t="s">
        <v>467</v>
      </c>
      <c r="D156" s="9" t="s">
        <v>228</v>
      </c>
      <c r="E156" s="9" t="s">
        <v>227</v>
      </c>
      <c r="F156" s="9" t="s">
        <v>5</v>
      </c>
      <c r="G156" s="9" t="s">
        <v>169</v>
      </c>
      <c r="H156" s="9" t="s">
        <v>2</v>
      </c>
      <c r="I156" s="9">
        <v>14</v>
      </c>
      <c r="J156" s="9" t="s">
        <v>8</v>
      </c>
      <c r="L156" s="9" t="s">
        <v>50</v>
      </c>
      <c r="M156" s="9">
        <v>108230</v>
      </c>
      <c r="N156" s="17" t="str">
        <f t="shared" si="10"/>
        <v>21_105-110</v>
      </c>
      <c r="O156" s="17" t="str">
        <f t="shared" si="11"/>
        <v>10_100-110</v>
      </c>
      <c r="P156" s="17" t="str">
        <f t="shared" si="14"/>
        <v>08_80&gt;</v>
      </c>
      <c r="Q156" s="9" t="s">
        <v>64</v>
      </c>
      <c r="R156" s="9" t="s">
        <v>638</v>
      </c>
      <c r="S156" s="9">
        <f t="shared" si="12"/>
        <v>151738460</v>
      </c>
      <c r="T156" s="9">
        <f t="shared" si="13"/>
        <v>2042240</v>
      </c>
    </row>
    <row r="157" spans="1:20" x14ac:dyDescent="0.25">
      <c r="A157" s="9">
        <v>3467</v>
      </c>
      <c r="B157" s="9" t="s">
        <v>14</v>
      </c>
      <c r="C157" s="9" t="s">
        <v>526</v>
      </c>
      <c r="D157" s="9" t="s">
        <v>228</v>
      </c>
      <c r="E157" s="9" t="s">
        <v>227</v>
      </c>
      <c r="F157" s="9" t="s">
        <v>1</v>
      </c>
      <c r="G157" s="9" t="s">
        <v>305</v>
      </c>
      <c r="H157" s="9" t="s">
        <v>2</v>
      </c>
      <c r="I157" s="9">
        <v>14</v>
      </c>
      <c r="J157" s="9" t="s">
        <v>8</v>
      </c>
      <c r="L157" s="9" t="s">
        <v>50</v>
      </c>
      <c r="M157" s="9">
        <v>91461</v>
      </c>
      <c r="N157" s="17" t="str">
        <f t="shared" si="10"/>
        <v>18_90-95</v>
      </c>
      <c r="O157" s="17" t="str">
        <f t="shared" si="11"/>
        <v>9_90-100</v>
      </c>
      <c r="P157" s="17" t="str">
        <f t="shared" si="14"/>
        <v>08_80&gt;</v>
      </c>
      <c r="Q157" s="9" t="s">
        <v>64</v>
      </c>
      <c r="R157" s="9" t="s">
        <v>638</v>
      </c>
      <c r="S157" s="9">
        <f t="shared" si="12"/>
        <v>317095287</v>
      </c>
      <c r="T157" s="9">
        <f t="shared" si="13"/>
        <v>4267770</v>
      </c>
    </row>
    <row r="158" spans="1:20" x14ac:dyDescent="0.25">
      <c r="A158" s="9">
        <v>9</v>
      </c>
      <c r="B158" s="9" t="s">
        <v>14</v>
      </c>
      <c r="C158" s="9" t="s">
        <v>136</v>
      </c>
      <c r="D158" s="9" t="s">
        <v>224</v>
      </c>
      <c r="E158" s="9" t="s">
        <v>227</v>
      </c>
      <c r="F158" s="9" t="s">
        <v>5</v>
      </c>
      <c r="G158" s="9" t="s">
        <v>93</v>
      </c>
      <c r="H158" s="9" t="s">
        <v>2</v>
      </c>
      <c r="I158" s="9">
        <v>15</v>
      </c>
      <c r="J158" s="9" t="s">
        <v>8</v>
      </c>
      <c r="L158" s="9" t="s">
        <v>50</v>
      </c>
      <c r="M158" s="9">
        <v>101354</v>
      </c>
      <c r="N158" s="17" t="str">
        <f t="shared" si="10"/>
        <v>20_100-105</v>
      </c>
      <c r="O158" s="17" t="str">
        <f t="shared" si="11"/>
        <v>10_100-110</v>
      </c>
      <c r="P158" s="17" t="str">
        <f t="shared" si="14"/>
        <v>08_80&gt;</v>
      </c>
      <c r="Q158" s="9" t="s">
        <v>64</v>
      </c>
      <c r="R158" s="9" t="s">
        <v>638</v>
      </c>
      <c r="S158" s="9">
        <f t="shared" si="12"/>
        <v>912186</v>
      </c>
      <c r="T158" s="9">
        <f t="shared" si="13"/>
        <v>12277</v>
      </c>
    </row>
    <row r="159" spans="1:20" x14ac:dyDescent="0.25">
      <c r="A159" s="9">
        <v>49</v>
      </c>
      <c r="B159" s="9" t="s">
        <v>14</v>
      </c>
      <c r="C159" s="9" t="s">
        <v>496</v>
      </c>
      <c r="D159" s="9" t="s">
        <v>222</v>
      </c>
      <c r="E159" s="9" t="s">
        <v>227</v>
      </c>
      <c r="F159" s="9" t="s">
        <v>5</v>
      </c>
      <c r="G159" s="9" t="s">
        <v>169</v>
      </c>
      <c r="H159" s="9" t="s">
        <v>174</v>
      </c>
      <c r="I159" s="9">
        <v>15</v>
      </c>
      <c r="J159" s="9" t="s">
        <v>8</v>
      </c>
      <c r="L159" s="9" t="s">
        <v>50</v>
      </c>
      <c r="M159" s="9">
        <v>90613</v>
      </c>
      <c r="N159" s="17" t="str">
        <f t="shared" si="10"/>
        <v>18_90-95</v>
      </c>
      <c r="O159" s="17" t="str">
        <f t="shared" si="11"/>
        <v>9_90-100</v>
      </c>
      <c r="P159" s="17" t="str">
        <f t="shared" si="14"/>
        <v>08_80&gt;</v>
      </c>
      <c r="Q159" s="9" t="s">
        <v>64</v>
      </c>
      <c r="R159" s="9" t="s">
        <v>638</v>
      </c>
      <c r="S159" s="9">
        <f t="shared" si="12"/>
        <v>4440037</v>
      </c>
      <c r="T159" s="9">
        <f t="shared" si="13"/>
        <v>59758</v>
      </c>
    </row>
    <row r="160" spans="1:20" x14ac:dyDescent="0.25">
      <c r="A160" s="9">
        <v>21</v>
      </c>
      <c r="B160" s="9" t="s">
        <v>14</v>
      </c>
      <c r="C160" s="9" t="s">
        <v>527</v>
      </c>
      <c r="D160" s="9" t="s">
        <v>224</v>
      </c>
      <c r="E160" s="9" t="s">
        <v>227</v>
      </c>
      <c r="F160" s="9" t="s">
        <v>1</v>
      </c>
      <c r="G160" s="9" t="s">
        <v>305</v>
      </c>
      <c r="H160" s="9" t="s">
        <v>2</v>
      </c>
      <c r="I160" s="9">
        <v>15</v>
      </c>
      <c r="J160" s="9" t="s">
        <v>8</v>
      </c>
      <c r="L160" s="9" t="s">
        <v>50</v>
      </c>
      <c r="M160" s="9">
        <v>102384</v>
      </c>
      <c r="N160" s="17" t="str">
        <f t="shared" si="10"/>
        <v>20_100-105</v>
      </c>
      <c r="O160" s="17" t="str">
        <f t="shared" si="11"/>
        <v>10_100-110</v>
      </c>
      <c r="P160" s="17" t="str">
        <f t="shared" si="14"/>
        <v>08_80&gt;</v>
      </c>
      <c r="Q160" s="9" t="s">
        <v>64</v>
      </c>
      <c r="R160" s="9" t="s">
        <v>638</v>
      </c>
      <c r="S160" s="9">
        <f t="shared" si="12"/>
        <v>2150064</v>
      </c>
      <c r="T160" s="9">
        <f t="shared" si="13"/>
        <v>28938</v>
      </c>
    </row>
    <row r="161" spans="1:20" x14ac:dyDescent="0.25">
      <c r="A161" s="9">
        <v>18</v>
      </c>
      <c r="B161" s="9" t="s">
        <v>14</v>
      </c>
      <c r="C161" s="9" t="s">
        <v>158</v>
      </c>
      <c r="D161" s="9" t="s">
        <v>228</v>
      </c>
      <c r="E161" s="9" t="s">
        <v>227</v>
      </c>
      <c r="F161" s="9" t="s">
        <v>5</v>
      </c>
      <c r="G161" s="9" t="s">
        <v>93</v>
      </c>
      <c r="H161" s="9" t="s">
        <v>2</v>
      </c>
      <c r="I161" s="9">
        <v>13</v>
      </c>
      <c r="J161" s="9" t="s">
        <v>8</v>
      </c>
      <c r="K161" s="9" t="s">
        <v>7</v>
      </c>
      <c r="L161" s="9" t="s">
        <v>50</v>
      </c>
      <c r="M161" s="9">
        <v>135918</v>
      </c>
      <c r="N161" s="17" t="str">
        <f t="shared" si="10"/>
        <v>27_135-140</v>
      </c>
      <c r="O161" s="17" t="str">
        <f t="shared" si="11"/>
        <v>13_130-140</v>
      </c>
      <c r="P161" s="17" t="str">
        <f t="shared" si="14"/>
        <v>08_80&gt;</v>
      </c>
      <c r="Q161" s="9" t="s">
        <v>64</v>
      </c>
      <c r="R161" s="9" t="s">
        <v>638</v>
      </c>
      <c r="S161" s="9">
        <f t="shared" si="12"/>
        <v>2446524</v>
      </c>
      <c r="T161" s="9">
        <f t="shared" si="13"/>
        <v>32928</v>
      </c>
    </row>
    <row r="162" spans="1:20" x14ac:dyDescent="0.25">
      <c r="A162" s="9">
        <v>63</v>
      </c>
      <c r="B162" s="9" t="s">
        <v>14</v>
      </c>
      <c r="C162" s="9" t="s">
        <v>497</v>
      </c>
      <c r="D162" s="9" t="s">
        <v>228</v>
      </c>
      <c r="E162" s="9" t="s">
        <v>227</v>
      </c>
      <c r="F162" s="9" t="s">
        <v>5</v>
      </c>
      <c r="G162" s="9" t="s">
        <v>169</v>
      </c>
      <c r="H162" s="9" t="s">
        <v>2</v>
      </c>
      <c r="I162" s="9">
        <v>13</v>
      </c>
      <c r="J162" s="9" t="s">
        <v>8</v>
      </c>
      <c r="K162" s="9" t="s">
        <v>7</v>
      </c>
      <c r="L162" s="9" t="s">
        <v>50</v>
      </c>
      <c r="M162" s="9">
        <v>167999</v>
      </c>
      <c r="N162" s="17" t="str">
        <f t="shared" si="10"/>
        <v>33_165-170</v>
      </c>
      <c r="O162" s="17" t="str">
        <f t="shared" si="11"/>
        <v>16_160-170</v>
      </c>
      <c r="P162" s="17" t="str">
        <f t="shared" si="14"/>
        <v>08_80&gt;</v>
      </c>
      <c r="Q162" s="9" t="s">
        <v>64</v>
      </c>
      <c r="R162" s="9" t="s">
        <v>638</v>
      </c>
      <c r="S162" s="9">
        <f t="shared" si="12"/>
        <v>10583937</v>
      </c>
      <c r="T162" s="9">
        <f t="shared" si="13"/>
        <v>142449</v>
      </c>
    </row>
    <row r="163" spans="1:20" x14ac:dyDescent="0.25">
      <c r="A163" s="9">
        <v>25</v>
      </c>
      <c r="B163" s="9" t="s">
        <v>14</v>
      </c>
      <c r="C163" s="9" t="s">
        <v>159</v>
      </c>
      <c r="D163" s="9" t="s">
        <v>228</v>
      </c>
      <c r="E163" s="9" t="s">
        <v>227</v>
      </c>
      <c r="F163" s="9" t="s">
        <v>5</v>
      </c>
      <c r="G163" s="9" t="s">
        <v>93</v>
      </c>
      <c r="H163" s="9" t="s">
        <v>2</v>
      </c>
      <c r="I163" s="9">
        <v>14</v>
      </c>
      <c r="J163" s="9" t="s">
        <v>52</v>
      </c>
      <c r="K163" s="9" t="s">
        <v>7</v>
      </c>
      <c r="L163" s="9" t="s">
        <v>50</v>
      </c>
      <c r="M163" s="9">
        <v>64891</v>
      </c>
      <c r="N163" s="17" t="str">
        <f t="shared" si="10"/>
        <v>12_60-65</v>
      </c>
      <c r="O163" s="17" t="str">
        <f t="shared" si="11"/>
        <v>6_60-70</v>
      </c>
      <c r="P163" s="17" t="str">
        <f t="shared" si="14"/>
        <v>06_60-70</v>
      </c>
      <c r="Q163" s="9" t="s">
        <v>64</v>
      </c>
      <c r="R163" s="9" t="s">
        <v>638</v>
      </c>
      <c r="S163" s="9">
        <f t="shared" si="12"/>
        <v>1622275</v>
      </c>
      <c r="T163" s="9">
        <f t="shared" si="13"/>
        <v>21834</v>
      </c>
    </row>
    <row r="164" spans="1:20" x14ac:dyDescent="0.25">
      <c r="A164" s="9">
        <v>94</v>
      </c>
      <c r="B164" s="9" t="s">
        <v>14</v>
      </c>
      <c r="C164" s="9" t="s">
        <v>498</v>
      </c>
      <c r="D164" s="9" t="s">
        <v>228</v>
      </c>
      <c r="E164" s="9" t="s">
        <v>227</v>
      </c>
      <c r="F164" s="9" t="s">
        <v>5</v>
      </c>
      <c r="G164" s="9" t="s">
        <v>169</v>
      </c>
      <c r="H164" s="9" t="s">
        <v>2</v>
      </c>
      <c r="I164" s="9">
        <v>14</v>
      </c>
      <c r="J164" s="9" t="s">
        <v>52</v>
      </c>
      <c r="K164" s="9" t="s">
        <v>7</v>
      </c>
      <c r="L164" s="9" t="s">
        <v>50</v>
      </c>
      <c r="M164" s="9">
        <v>151221</v>
      </c>
      <c r="N164" s="17" t="str">
        <f t="shared" si="10"/>
        <v>30_150-155</v>
      </c>
      <c r="O164" s="17" t="str">
        <f t="shared" si="11"/>
        <v>15_150-160</v>
      </c>
      <c r="P164" s="17" t="str">
        <f t="shared" si="14"/>
        <v>08_80&gt;</v>
      </c>
      <c r="Q164" s="9" t="s">
        <v>64</v>
      </c>
      <c r="R164" s="9" t="s">
        <v>638</v>
      </c>
      <c r="S164" s="9">
        <f t="shared" si="12"/>
        <v>14214774</v>
      </c>
      <c r="T164" s="9">
        <f t="shared" si="13"/>
        <v>191316</v>
      </c>
    </row>
    <row r="165" spans="1:20" x14ac:dyDescent="0.25">
      <c r="A165" s="9">
        <v>9</v>
      </c>
      <c r="B165" s="9" t="s">
        <v>14</v>
      </c>
      <c r="C165" s="9" t="s">
        <v>137</v>
      </c>
      <c r="D165" s="9" t="s">
        <v>228</v>
      </c>
      <c r="E165" s="9" t="s">
        <v>227</v>
      </c>
      <c r="F165" s="9" t="s">
        <v>5</v>
      </c>
      <c r="G165" s="9" t="s">
        <v>93</v>
      </c>
      <c r="H165" s="9" t="s">
        <v>2</v>
      </c>
      <c r="I165" s="9">
        <v>13</v>
      </c>
      <c r="J165" s="9" t="s">
        <v>8</v>
      </c>
      <c r="K165" s="9" t="s">
        <v>7</v>
      </c>
      <c r="L165" s="9" t="s">
        <v>50</v>
      </c>
      <c r="M165" s="9">
        <v>141700</v>
      </c>
      <c r="N165" s="17" t="str">
        <f t="shared" si="10"/>
        <v>28_140-145</v>
      </c>
      <c r="O165" s="17" t="str">
        <f t="shared" si="11"/>
        <v>14_140-150</v>
      </c>
      <c r="P165" s="17" t="str">
        <f t="shared" si="14"/>
        <v>08_80&gt;</v>
      </c>
      <c r="Q165" s="9" t="s">
        <v>64</v>
      </c>
      <c r="R165" s="9" t="s">
        <v>638</v>
      </c>
      <c r="S165" s="9">
        <f t="shared" si="12"/>
        <v>1275300</v>
      </c>
      <c r="T165" s="9">
        <f t="shared" si="13"/>
        <v>17164</v>
      </c>
    </row>
    <row r="166" spans="1:20" x14ac:dyDescent="0.25">
      <c r="A166" s="9">
        <v>590</v>
      </c>
      <c r="B166" s="9" t="s">
        <v>14</v>
      </c>
      <c r="C166" s="9" t="s">
        <v>499</v>
      </c>
      <c r="D166" s="9" t="s">
        <v>228</v>
      </c>
      <c r="E166" s="9" t="s">
        <v>227</v>
      </c>
      <c r="F166" s="9" t="s">
        <v>5</v>
      </c>
      <c r="G166" s="9" t="s">
        <v>169</v>
      </c>
      <c r="H166" s="9" t="s">
        <v>2</v>
      </c>
      <c r="I166" s="9">
        <v>13</v>
      </c>
      <c r="J166" s="9" t="s">
        <v>8</v>
      </c>
      <c r="K166" s="9" t="s">
        <v>7</v>
      </c>
      <c r="L166" s="9" t="s">
        <v>50</v>
      </c>
      <c r="M166" s="9">
        <v>118220</v>
      </c>
      <c r="N166" s="17" t="str">
        <f t="shared" si="10"/>
        <v>23_115-120</v>
      </c>
      <c r="O166" s="17" t="str">
        <f t="shared" si="11"/>
        <v>11_110-120</v>
      </c>
      <c r="P166" s="17" t="str">
        <f t="shared" si="14"/>
        <v>08_80&gt;</v>
      </c>
      <c r="Q166" s="9" t="s">
        <v>64</v>
      </c>
      <c r="R166" s="9" t="s">
        <v>638</v>
      </c>
      <c r="S166" s="9">
        <f t="shared" si="12"/>
        <v>69749800</v>
      </c>
      <c r="T166" s="9">
        <f t="shared" si="13"/>
        <v>938759</v>
      </c>
    </row>
    <row r="167" spans="1:20" x14ac:dyDescent="0.25">
      <c r="A167" s="9">
        <v>76</v>
      </c>
      <c r="B167" s="9" t="s">
        <v>14</v>
      </c>
      <c r="C167" s="9" t="s">
        <v>584</v>
      </c>
      <c r="D167" s="9" t="s">
        <v>228</v>
      </c>
      <c r="E167" s="9" t="s">
        <v>223</v>
      </c>
      <c r="F167" s="9" t="s">
        <v>5</v>
      </c>
      <c r="G167" s="9" t="s">
        <v>524</v>
      </c>
      <c r="H167" s="9" t="s">
        <v>561</v>
      </c>
      <c r="I167" s="9">
        <v>13</v>
      </c>
      <c r="J167" s="9" t="s">
        <v>8</v>
      </c>
      <c r="L167" s="9" t="s">
        <v>50</v>
      </c>
      <c r="M167" s="9">
        <v>88993</v>
      </c>
      <c r="N167" s="17" t="str">
        <f t="shared" si="10"/>
        <v>17_85-90</v>
      </c>
      <c r="O167" s="17" t="str">
        <f t="shared" si="11"/>
        <v>8_80-90</v>
      </c>
      <c r="P167" s="17" t="str">
        <f t="shared" si="14"/>
        <v>08_80&gt;</v>
      </c>
      <c r="Q167" s="9" t="s">
        <v>64</v>
      </c>
      <c r="R167" s="9" t="s">
        <v>638</v>
      </c>
      <c r="S167" s="9">
        <f t="shared" si="12"/>
        <v>6763468</v>
      </c>
      <c r="T167" s="9">
        <f t="shared" si="13"/>
        <v>91029</v>
      </c>
    </row>
    <row r="168" spans="1:20" x14ac:dyDescent="0.25">
      <c r="A168" s="9">
        <v>154</v>
      </c>
      <c r="B168" s="9" t="s">
        <v>14</v>
      </c>
      <c r="C168" s="9" t="s">
        <v>422</v>
      </c>
      <c r="D168" s="9" t="s">
        <v>225</v>
      </c>
      <c r="E168" s="9" t="s">
        <v>223</v>
      </c>
      <c r="F168" s="9" t="s">
        <v>5</v>
      </c>
      <c r="G168" s="9" t="s">
        <v>353</v>
      </c>
      <c r="H168" s="9" t="s">
        <v>112</v>
      </c>
      <c r="I168" s="9">
        <v>15</v>
      </c>
      <c r="J168" s="9" t="s">
        <v>8</v>
      </c>
      <c r="L168" s="9" t="s">
        <v>50</v>
      </c>
      <c r="M168" s="9">
        <v>135156</v>
      </c>
      <c r="N168" s="17" t="str">
        <f t="shared" si="10"/>
        <v>27_135-140</v>
      </c>
      <c r="O168" s="17" t="str">
        <f t="shared" si="11"/>
        <v>13_130-140</v>
      </c>
      <c r="P168" s="17" t="str">
        <f t="shared" si="14"/>
        <v>08_80&gt;</v>
      </c>
      <c r="Q168" s="9" t="s">
        <v>64</v>
      </c>
      <c r="R168" s="9" t="s">
        <v>638</v>
      </c>
      <c r="S168" s="9">
        <f t="shared" si="12"/>
        <v>20814024</v>
      </c>
      <c r="T168" s="9">
        <f t="shared" si="13"/>
        <v>280135</v>
      </c>
    </row>
    <row r="169" spans="1:20" x14ac:dyDescent="0.25">
      <c r="A169" s="9">
        <v>959</v>
      </c>
      <c r="B169" s="9" t="s">
        <v>14</v>
      </c>
      <c r="C169" s="9" t="s">
        <v>623</v>
      </c>
      <c r="D169" s="9" t="s">
        <v>222</v>
      </c>
      <c r="E169" s="9" t="s">
        <v>223</v>
      </c>
      <c r="F169" s="9" t="s">
        <v>5</v>
      </c>
      <c r="G169" s="9" t="s">
        <v>524</v>
      </c>
      <c r="H169" s="9" t="s">
        <v>561</v>
      </c>
      <c r="I169" s="9">
        <v>17</v>
      </c>
      <c r="J169" s="9" t="s">
        <v>8</v>
      </c>
      <c r="L169" s="9" t="s">
        <v>50</v>
      </c>
      <c r="M169" s="9">
        <v>96700</v>
      </c>
      <c r="N169" s="17" t="str">
        <f t="shared" si="10"/>
        <v>19_95-100</v>
      </c>
      <c r="O169" s="17" t="str">
        <f t="shared" si="11"/>
        <v>9_90-100</v>
      </c>
      <c r="P169" s="17" t="str">
        <f t="shared" si="14"/>
        <v>08_80&gt;</v>
      </c>
      <c r="Q169" s="9" t="s">
        <v>64</v>
      </c>
      <c r="R169" s="9" t="s">
        <v>638</v>
      </c>
      <c r="S169" s="9">
        <f t="shared" si="12"/>
        <v>92735300</v>
      </c>
      <c r="T169" s="9">
        <f t="shared" si="13"/>
        <v>1248120</v>
      </c>
    </row>
    <row r="170" spans="1:20" x14ac:dyDescent="0.25">
      <c r="A170" s="9">
        <v>134</v>
      </c>
      <c r="B170" s="9" t="s">
        <v>14</v>
      </c>
      <c r="C170" s="9" t="s">
        <v>466</v>
      </c>
      <c r="D170" s="9" t="s">
        <v>228</v>
      </c>
      <c r="E170" s="9" t="s">
        <v>223</v>
      </c>
      <c r="F170" s="9" t="s">
        <v>1</v>
      </c>
      <c r="G170" s="9" t="s">
        <v>305</v>
      </c>
      <c r="H170" s="9" t="s">
        <v>2</v>
      </c>
      <c r="I170" s="9">
        <v>13</v>
      </c>
      <c r="J170" s="9" t="s">
        <v>8</v>
      </c>
      <c r="K170" s="9" t="s">
        <v>7</v>
      </c>
      <c r="L170" s="9" t="s">
        <v>50</v>
      </c>
      <c r="M170" s="9">
        <v>71443</v>
      </c>
      <c r="N170" s="17" t="str">
        <f t="shared" si="10"/>
        <v>14_70-75</v>
      </c>
      <c r="O170" s="17" t="str">
        <f t="shared" si="11"/>
        <v>7_70-80</v>
      </c>
      <c r="P170" s="17" t="str">
        <f t="shared" si="14"/>
        <v>07_70-80</v>
      </c>
      <c r="Q170" s="9" t="s">
        <v>64</v>
      </c>
      <c r="R170" s="9" t="s">
        <v>638</v>
      </c>
      <c r="S170" s="9">
        <f t="shared" si="12"/>
        <v>9573362</v>
      </c>
      <c r="T170" s="9">
        <f t="shared" si="13"/>
        <v>128847</v>
      </c>
    </row>
    <row r="171" spans="1:20" x14ac:dyDescent="0.25">
      <c r="A171" s="9">
        <v>288</v>
      </c>
      <c r="B171" s="9" t="s">
        <v>14</v>
      </c>
      <c r="C171" s="9" t="s">
        <v>585</v>
      </c>
      <c r="D171" s="9" t="s">
        <v>222</v>
      </c>
      <c r="E171" s="9" t="s">
        <v>223</v>
      </c>
      <c r="F171" s="9" t="s">
        <v>5</v>
      </c>
      <c r="G171" s="9" t="s">
        <v>524</v>
      </c>
      <c r="H171" s="9" t="s">
        <v>561</v>
      </c>
      <c r="I171" s="9">
        <v>15</v>
      </c>
      <c r="J171" s="9" t="s">
        <v>8</v>
      </c>
      <c r="K171" s="9" t="s">
        <v>7</v>
      </c>
      <c r="L171" s="9" t="s">
        <v>50</v>
      </c>
      <c r="M171" s="9">
        <v>93865</v>
      </c>
      <c r="N171" s="17" t="str">
        <f t="shared" si="10"/>
        <v>18_90-95</v>
      </c>
      <c r="O171" s="17" t="str">
        <f t="shared" si="11"/>
        <v>9_90-100</v>
      </c>
      <c r="P171" s="17" t="str">
        <f t="shared" si="14"/>
        <v>08_80&gt;</v>
      </c>
      <c r="Q171" s="9" t="s">
        <v>64</v>
      </c>
      <c r="R171" s="9" t="s">
        <v>638</v>
      </c>
      <c r="S171" s="9">
        <f t="shared" si="12"/>
        <v>27033120</v>
      </c>
      <c r="T171" s="9">
        <f t="shared" si="13"/>
        <v>363837</v>
      </c>
    </row>
    <row r="172" spans="1:20" x14ac:dyDescent="0.25">
      <c r="A172" s="9">
        <v>212</v>
      </c>
      <c r="B172" s="9" t="s">
        <v>14</v>
      </c>
      <c r="C172" s="9" t="s">
        <v>586</v>
      </c>
      <c r="D172" s="9" t="s">
        <v>228</v>
      </c>
      <c r="E172" s="9" t="s">
        <v>227</v>
      </c>
      <c r="F172" s="9" t="s">
        <v>5</v>
      </c>
      <c r="G172" s="9" t="s">
        <v>182</v>
      </c>
      <c r="H172" s="9" t="s">
        <v>2</v>
      </c>
      <c r="I172" s="9">
        <v>14</v>
      </c>
      <c r="J172" s="9" t="s">
        <v>11</v>
      </c>
      <c r="L172" s="9" t="s">
        <v>50</v>
      </c>
      <c r="M172" s="9">
        <v>59990</v>
      </c>
      <c r="N172" s="17" t="str">
        <f t="shared" si="10"/>
        <v>11_55-60</v>
      </c>
      <c r="O172" s="17" t="str">
        <f t="shared" si="11"/>
        <v>5_50-60</v>
      </c>
      <c r="P172" s="17" t="str">
        <f t="shared" si="14"/>
        <v>05_50-60</v>
      </c>
      <c r="Q172" s="9" t="s">
        <v>64</v>
      </c>
      <c r="R172" s="9" t="s">
        <v>638</v>
      </c>
      <c r="S172" s="9">
        <f t="shared" si="12"/>
        <v>12717880</v>
      </c>
      <c r="T172" s="9">
        <f t="shared" si="13"/>
        <v>171169</v>
      </c>
    </row>
    <row r="173" spans="1:20" x14ac:dyDescent="0.25">
      <c r="A173" s="9">
        <v>12</v>
      </c>
      <c r="B173" s="9" t="s">
        <v>14</v>
      </c>
      <c r="C173" s="9" t="s">
        <v>160</v>
      </c>
      <c r="D173" s="9" t="s">
        <v>224</v>
      </c>
      <c r="E173" s="9" t="s">
        <v>227</v>
      </c>
      <c r="F173" s="9" t="s">
        <v>5</v>
      </c>
      <c r="G173" s="9" t="s">
        <v>76</v>
      </c>
      <c r="H173" s="9" t="s">
        <v>2</v>
      </c>
      <c r="I173" s="9">
        <v>15</v>
      </c>
      <c r="J173" s="9" t="s">
        <v>8</v>
      </c>
      <c r="L173" s="9" t="s">
        <v>46</v>
      </c>
      <c r="M173" s="9">
        <v>38376</v>
      </c>
      <c r="N173" s="17" t="str">
        <f t="shared" si="10"/>
        <v>7_35-40</v>
      </c>
      <c r="O173" s="17" t="str">
        <f t="shared" si="11"/>
        <v>3_30-40</v>
      </c>
      <c r="P173" s="17" t="str">
        <f t="shared" si="14"/>
        <v>03_30-40</v>
      </c>
      <c r="Q173" s="9" t="s">
        <v>64</v>
      </c>
      <c r="R173" s="9" t="s">
        <v>638</v>
      </c>
      <c r="S173" s="9">
        <f t="shared" si="12"/>
        <v>460512</v>
      </c>
      <c r="T173" s="9">
        <f t="shared" si="13"/>
        <v>6198</v>
      </c>
    </row>
    <row r="174" spans="1:20" x14ac:dyDescent="0.25">
      <c r="A174" s="9">
        <v>15</v>
      </c>
      <c r="B174" s="9" t="s">
        <v>14</v>
      </c>
      <c r="C174" s="9" t="s">
        <v>101</v>
      </c>
      <c r="D174" s="9" t="s">
        <v>224</v>
      </c>
      <c r="E174" s="9" t="s">
        <v>227</v>
      </c>
      <c r="F174" s="9" t="s">
        <v>5</v>
      </c>
      <c r="G174" s="9" t="s">
        <v>93</v>
      </c>
      <c r="H174" s="9" t="s">
        <v>2</v>
      </c>
      <c r="I174" s="9">
        <v>15</v>
      </c>
      <c r="J174" s="9" t="s">
        <v>8</v>
      </c>
      <c r="L174" s="9" t="s">
        <v>50</v>
      </c>
      <c r="M174" s="9">
        <v>51897</v>
      </c>
      <c r="N174" s="17" t="str">
        <f t="shared" si="10"/>
        <v>10_50-55</v>
      </c>
      <c r="O174" s="17" t="str">
        <f t="shared" si="11"/>
        <v>5_50-60</v>
      </c>
      <c r="P174" s="17" t="str">
        <f t="shared" si="14"/>
        <v>05_50-60</v>
      </c>
      <c r="Q174" s="9" t="s">
        <v>64</v>
      </c>
      <c r="R174" s="9" t="s">
        <v>638</v>
      </c>
      <c r="S174" s="9">
        <f t="shared" si="12"/>
        <v>778455</v>
      </c>
      <c r="T174" s="9">
        <f t="shared" si="13"/>
        <v>10477</v>
      </c>
    </row>
    <row r="175" spans="1:20" x14ac:dyDescent="0.25">
      <c r="A175" s="9">
        <v>670</v>
      </c>
      <c r="B175" s="9" t="s">
        <v>14</v>
      </c>
      <c r="C175" s="9" t="s">
        <v>494</v>
      </c>
      <c r="D175" s="9" t="s">
        <v>224</v>
      </c>
      <c r="E175" s="9" t="s">
        <v>227</v>
      </c>
      <c r="F175" s="9" t="s">
        <v>5</v>
      </c>
      <c r="G175" s="9" t="s">
        <v>182</v>
      </c>
      <c r="H175" s="9" t="s">
        <v>2</v>
      </c>
      <c r="I175" s="9">
        <v>15</v>
      </c>
      <c r="J175" s="9" t="s">
        <v>8</v>
      </c>
      <c r="L175" s="9" t="s">
        <v>50</v>
      </c>
      <c r="M175" s="9">
        <v>58449</v>
      </c>
      <c r="N175" s="17" t="str">
        <f t="shared" si="10"/>
        <v>11_55-60</v>
      </c>
      <c r="O175" s="17" t="str">
        <f t="shared" si="11"/>
        <v>5_50-60</v>
      </c>
      <c r="P175" s="17" t="str">
        <f t="shared" si="14"/>
        <v>05_50-60</v>
      </c>
      <c r="Q175" s="9" t="s">
        <v>64</v>
      </c>
      <c r="R175" s="9" t="s">
        <v>638</v>
      </c>
      <c r="S175" s="9">
        <f t="shared" si="12"/>
        <v>39160830</v>
      </c>
      <c r="T175" s="9">
        <f t="shared" si="13"/>
        <v>527064</v>
      </c>
    </row>
    <row r="176" spans="1:20" x14ac:dyDescent="0.25">
      <c r="A176" s="9">
        <v>198</v>
      </c>
      <c r="B176" s="9" t="s">
        <v>14</v>
      </c>
      <c r="C176" s="9" t="s">
        <v>624</v>
      </c>
      <c r="D176" s="9" t="s">
        <v>224</v>
      </c>
      <c r="E176" s="9" t="s">
        <v>227</v>
      </c>
      <c r="F176" s="9" t="s">
        <v>5</v>
      </c>
      <c r="G176" s="9" t="s">
        <v>182</v>
      </c>
      <c r="H176" s="9" t="s">
        <v>2</v>
      </c>
      <c r="I176" s="9">
        <v>15</v>
      </c>
      <c r="J176" s="9" t="s">
        <v>8</v>
      </c>
      <c r="L176" s="9" t="s">
        <v>50</v>
      </c>
      <c r="M176" s="9">
        <v>66542</v>
      </c>
      <c r="N176" s="17" t="str">
        <f t="shared" si="10"/>
        <v>13_65-70</v>
      </c>
      <c r="O176" s="17" t="str">
        <f t="shared" si="11"/>
        <v>6_60-70</v>
      </c>
      <c r="P176" s="17" t="str">
        <f t="shared" si="14"/>
        <v>06_60-70</v>
      </c>
      <c r="Q176" s="9" t="s">
        <v>64</v>
      </c>
      <c r="R176" s="9" t="s">
        <v>638</v>
      </c>
      <c r="S176" s="9">
        <f t="shared" si="12"/>
        <v>13175316</v>
      </c>
      <c r="T176" s="9">
        <f t="shared" si="13"/>
        <v>177326</v>
      </c>
    </row>
    <row r="177" spans="1:20" x14ac:dyDescent="0.25">
      <c r="A177" s="9">
        <v>1957</v>
      </c>
      <c r="B177" s="9" t="s">
        <v>14</v>
      </c>
      <c r="C177" s="9" t="s">
        <v>102</v>
      </c>
      <c r="D177" s="9" t="s">
        <v>224</v>
      </c>
      <c r="E177" s="9" t="s">
        <v>227</v>
      </c>
      <c r="F177" s="9" t="s">
        <v>1</v>
      </c>
      <c r="G177" s="9" t="s">
        <v>71</v>
      </c>
      <c r="H177" s="9" t="s">
        <v>2</v>
      </c>
      <c r="I177" s="9">
        <v>15</v>
      </c>
      <c r="J177" s="9" t="s">
        <v>8</v>
      </c>
      <c r="L177" s="9" t="s">
        <v>50</v>
      </c>
      <c r="M177" s="9">
        <v>51811</v>
      </c>
      <c r="N177" s="17" t="str">
        <f t="shared" si="10"/>
        <v>10_50-55</v>
      </c>
      <c r="O177" s="17" t="str">
        <f t="shared" si="11"/>
        <v>5_50-60</v>
      </c>
      <c r="P177" s="17" t="str">
        <f t="shared" si="14"/>
        <v>05_50-60</v>
      </c>
      <c r="Q177" s="9" t="s">
        <v>64</v>
      </c>
      <c r="R177" s="9" t="s">
        <v>638</v>
      </c>
      <c r="S177" s="9">
        <f t="shared" si="12"/>
        <v>101394127</v>
      </c>
      <c r="T177" s="9">
        <f t="shared" si="13"/>
        <v>1364659</v>
      </c>
    </row>
    <row r="178" spans="1:20" x14ac:dyDescent="0.25">
      <c r="A178" s="9">
        <v>9</v>
      </c>
      <c r="B178" s="9" t="s">
        <v>14</v>
      </c>
      <c r="C178" s="9" t="s">
        <v>90</v>
      </c>
      <c r="D178" s="9" t="s">
        <v>228</v>
      </c>
      <c r="E178" s="9" t="s">
        <v>223</v>
      </c>
      <c r="F178" s="9" t="s">
        <v>5</v>
      </c>
      <c r="G178" s="9" t="s">
        <v>60</v>
      </c>
      <c r="H178" s="9">
        <v>530</v>
      </c>
      <c r="I178" s="9">
        <v>14</v>
      </c>
      <c r="J178" s="9" t="s">
        <v>11</v>
      </c>
      <c r="L178" s="9" t="s">
        <v>50</v>
      </c>
      <c r="M178" s="9">
        <v>46990</v>
      </c>
      <c r="N178" s="17" t="str">
        <f t="shared" si="10"/>
        <v>9_45-50</v>
      </c>
      <c r="O178" s="17" t="str">
        <f t="shared" si="11"/>
        <v>4_40-50</v>
      </c>
      <c r="P178" s="17" t="str">
        <f t="shared" si="14"/>
        <v>04_40-50</v>
      </c>
      <c r="Q178" s="9" t="s">
        <v>64</v>
      </c>
      <c r="R178" s="9" t="s">
        <v>638</v>
      </c>
      <c r="S178" s="9">
        <f t="shared" si="12"/>
        <v>422910</v>
      </c>
      <c r="T178" s="9">
        <f t="shared" si="13"/>
        <v>5692</v>
      </c>
    </row>
    <row r="179" spans="1:20" x14ac:dyDescent="0.25">
      <c r="A179" s="9">
        <v>48</v>
      </c>
      <c r="B179" s="9" t="s">
        <v>14</v>
      </c>
      <c r="C179" s="9" t="s">
        <v>367</v>
      </c>
      <c r="D179" s="9" t="s">
        <v>228</v>
      </c>
      <c r="E179" s="9" t="s">
        <v>223</v>
      </c>
      <c r="F179" s="9" t="s">
        <v>5</v>
      </c>
      <c r="G179" s="9" t="s">
        <v>182</v>
      </c>
      <c r="H179" s="9" t="s">
        <v>368</v>
      </c>
      <c r="I179" s="9">
        <v>14</v>
      </c>
      <c r="J179" s="9" t="s">
        <v>8</v>
      </c>
      <c r="L179" s="9" t="s">
        <v>50</v>
      </c>
      <c r="M179" s="9">
        <v>52773</v>
      </c>
      <c r="N179" s="17" t="str">
        <f t="shared" si="10"/>
        <v>10_50-55</v>
      </c>
      <c r="O179" s="17" t="str">
        <f t="shared" si="11"/>
        <v>5_50-60</v>
      </c>
      <c r="P179" s="17" t="str">
        <f t="shared" si="14"/>
        <v>05_50-60</v>
      </c>
      <c r="Q179" s="9" t="s">
        <v>64</v>
      </c>
      <c r="R179" s="9" t="s">
        <v>638</v>
      </c>
      <c r="S179" s="9">
        <f t="shared" si="12"/>
        <v>2533104</v>
      </c>
      <c r="T179" s="9">
        <f t="shared" si="13"/>
        <v>34093</v>
      </c>
    </row>
    <row r="180" spans="1:20" x14ac:dyDescent="0.25">
      <c r="A180" s="9">
        <v>797</v>
      </c>
      <c r="B180" s="9" t="s">
        <v>14</v>
      </c>
      <c r="C180" s="9" t="s">
        <v>203</v>
      </c>
      <c r="D180" s="9" t="s">
        <v>228</v>
      </c>
      <c r="E180" s="9" t="s">
        <v>223</v>
      </c>
      <c r="F180" s="9" t="s">
        <v>5</v>
      </c>
      <c r="G180" s="9" t="s">
        <v>182</v>
      </c>
      <c r="H180" s="9" t="s">
        <v>2</v>
      </c>
      <c r="I180" s="9">
        <v>14</v>
      </c>
      <c r="J180" s="9" t="s">
        <v>11</v>
      </c>
      <c r="L180" s="9" t="s">
        <v>50</v>
      </c>
      <c r="M180" s="9">
        <v>49202</v>
      </c>
      <c r="N180" s="17" t="str">
        <f t="shared" si="10"/>
        <v>9_45-50</v>
      </c>
      <c r="O180" s="17" t="str">
        <f t="shared" si="11"/>
        <v>4_40-50</v>
      </c>
      <c r="P180" s="17" t="str">
        <f t="shared" si="14"/>
        <v>04_40-50</v>
      </c>
      <c r="Q180" s="9" t="s">
        <v>64</v>
      </c>
      <c r="R180" s="9" t="s">
        <v>638</v>
      </c>
      <c r="S180" s="9">
        <f t="shared" si="12"/>
        <v>39213994</v>
      </c>
      <c r="T180" s="9">
        <f t="shared" si="13"/>
        <v>527779</v>
      </c>
    </row>
    <row r="181" spans="1:20" x14ac:dyDescent="0.25">
      <c r="A181" s="9">
        <v>192</v>
      </c>
      <c r="B181" s="9" t="s">
        <v>14</v>
      </c>
      <c r="C181" s="9" t="s">
        <v>587</v>
      </c>
      <c r="D181" s="9" t="s">
        <v>228</v>
      </c>
      <c r="E181" s="9" t="s">
        <v>223</v>
      </c>
      <c r="F181" s="9" t="s">
        <v>5</v>
      </c>
      <c r="G181" s="9" t="s">
        <v>524</v>
      </c>
      <c r="H181" s="9" t="s">
        <v>2</v>
      </c>
      <c r="I181" s="9">
        <v>14</v>
      </c>
      <c r="J181" s="9" t="s">
        <v>8</v>
      </c>
      <c r="L181" s="9" t="s">
        <v>50</v>
      </c>
      <c r="M181" s="9">
        <v>50990</v>
      </c>
      <c r="N181" s="17" t="str">
        <f t="shared" si="10"/>
        <v>10_50-55</v>
      </c>
      <c r="O181" s="17" t="str">
        <f t="shared" si="11"/>
        <v>5_50-60</v>
      </c>
      <c r="P181" s="17" t="str">
        <f t="shared" si="14"/>
        <v>05_50-60</v>
      </c>
      <c r="Q181" s="9" t="s">
        <v>64</v>
      </c>
      <c r="R181" s="9" t="s">
        <v>638</v>
      </c>
      <c r="S181" s="9">
        <f t="shared" si="12"/>
        <v>9790080</v>
      </c>
      <c r="T181" s="9">
        <f t="shared" si="13"/>
        <v>131764</v>
      </c>
    </row>
    <row r="182" spans="1:20" x14ac:dyDescent="0.25">
      <c r="A182" s="9">
        <v>6037</v>
      </c>
      <c r="B182" s="9" t="s">
        <v>14</v>
      </c>
      <c r="C182" s="9" t="s">
        <v>501</v>
      </c>
      <c r="D182" s="9" t="s">
        <v>228</v>
      </c>
      <c r="E182" s="9" t="s">
        <v>223</v>
      </c>
      <c r="F182" s="9" t="s">
        <v>1</v>
      </c>
      <c r="G182" s="9" t="s">
        <v>305</v>
      </c>
      <c r="H182" s="9" t="s">
        <v>2</v>
      </c>
      <c r="I182" s="9">
        <v>14</v>
      </c>
      <c r="J182" s="9" t="s">
        <v>11</v>
      </c>
      <c r="L182" s="9" t="s">
        <v>50</v>
      </c>
      <c r="M182" s="9">
        <v>42601</v>
      </c>
      <c r="N182" s="17" t="str">
        <f t="shared" si="10"/>
        <v>8_40-45</v>
      </c>
      <c r="O182" s="17" t="str">
        <f t="shared" si="11"/>
        <v>4_40-50</v>
      </c>
      <c r="P182" s="17" t="str">
        <f t="shared" si="14"/>
        <v>04_40-50</v>
      </c>
      <c r="Q182" s="9" t="s">
        <v>64</v>
      </c>
      <c r="R182" s="9" t="s">
        <v>638</v>
      </c>
      <c r="S182" s="9">
        <f t="shared" si="12"/>
        <v>257182237</v>
      </c>
      <c r="T182" s="9">
        <f t="shared" si="13"/>
        <v>3461403</v>
      </c>
    </row>
    <row r="183" spans="1:20" x14ac:dyDescent="0.25">
      <c r="A183" s="9">
        <v>96</v>
      </c>
      <c r="B183" s="9" t="s">
        <v>14</v>
      </c>
      <c r="C183" s="9" t="s">
        <v>557</v>
      </c>
      <c r="D183" s="9" t="s">
        <v>224</v>
      </c>
      <c r="E183" s="9" t="s">
        <v>223</v>
      </c>
      <c r="F183" s="9" t="s">
        <v>5</v>
      </c>
      <c r="G183" s="9" t="s">
        <v>182</v>
      </c>
      <c r="H183" s="9" t="s">
        <v>2</v>
      </c>
      <c r="I183" s="9">
        <v>15</v>
      </c>
      <c r="J183" s="9" t="s">
        <v>72</v>
      </c>
      <c r="L183" s="9" t="s">
        <v>50</v>
      </c>
      <c r="M183" s="9">
        <v>48913</v>
      </c>
      <c r="N183" s="17" t="str">
        <f t="shared" si="10"/>
        <v>9_45-50</v>
      </c>
      <c r="O183" s="17" t="str">
        <f t="shared" si="11"/>
        <v>4_40-50</v>
      </c>
      <c r="P183" s="17" t="str">
        <f t="shared" si="14"/>
        <v>04_40-50</v>
      </c>
      <c r="Q183" s="9" t="s">
        <v>64</v>
      </c>
      <c r="R183" s="9" t="s">
        <v>638</v>
      </c>
      <c r="S183" s="9">
        <f t="shared" si="12"/>
        <v>4695648</v>
      </c>
      <c r="T183" s="9">
        <f t="shared" si="13"/>
        <v>63198</v>
      </c>
    </row>
    <row r="184" spans="1:20" x14ac:dyDescent="0.25">
      <c r="A184" s="9">
        <v>500</v>
      </c>
      <c r="B184" s="9" t="s">
        <v>14</v>
      </c>
      <c r="C184" s="9" t="s">
        <v>113</v>
      </c>
      <c r="D184" s="9" t="s">
        <v>224</v>
      </c>
      <c r="E184" s="9" t="s">
        <v>223</v>
      </c>
      <c r="F184" s="9" t="s">
        <v>1</v>
      </c>
      <c r="G184" s="9" t="s">
        <v>97</v>
      </c>
      <c r="H184" s="9" t="s">
        <v>2</v>
      </c>
      <c r="I184" s="9">
        <v>15</v>
      </c>
      <c r="J184" s="9" t="s">
        <v>11</v>
      </c>
      <c r="L184" s="9" t="s">
        <v>50</v>
      </c>
      <c r="M184" s="9">
        <v>46610</v>
      </c>
      <c r="N184" s="17" t="str">
        <f t="shared" si="10"/>
        <v>9_45-50</v>
      </c>
      <c r="O184" s="17" t="str">
        <f t="shared" si="11"/>
        <v>4_40-50</v>
      </c>
      <c r="P184" s="17" t="str">
        <f t="shared" si="14"/>
        <v>04_40-50</v>
      </c>
      <c r="Q184" s="9" t="s">
        <v>64</v>
      </c>
      <c r="R184" s="9" t="s">
        <v>638</v>
      </c>
      <c r="S184" s="9">
        <f t="shared" si="12"/>
        <v>23305000</v>
      </c>
      <c r="T184" s="9">
        <f t="shared" si="13"/>
        <v>313661</v>
      </c>
    </row>
    <row r="185" spans="1:20" x14ac:dyDescent="0.25">
      <c r="A185" s="9">
        <v>28</v>
      </c>
      <c r="B185" s="9" t="s">
        <v>14</v>
      </c>
      <c r="C185" s="9" t="s">
        <v>502</v>
      </c>
      <c r="D185" s="9" t="s">
        <v>224</v>
      </c>
      <c r="E185" s="9" t="s">
        <v>223</v>
      </c>
      <c r="F185" s="9" t="s">
        <v>5</v>
      </c>
      <c r="G185" s="9" t="s">
        <v>169</v>
      </c>
      <c r="H185" s="9" t="s">
        <v>2</v>
      </c>
      <c r="I185" s="9">
        <v>15</v>
      </c>
      <c r="J185" s="9" t="s">
        <v>11</v>
      </c>
      <c r="L185" s="9" t="s">
        <v>50</v>
      </c>
      <c r="M185" s="9">
        <v>54049</v>
      </c>
      <c r="N185" s="17" t="str">
        <f t="shared" si="10"/>
        <v>10_50-55</v>
      </c>
      <c r="O185" s="17" t="str">
        <f t="shared" si="11"/>
        <v>5_50-60</v>
      </c>
      <c r="P185" s="17" t="str">
        <f t="shared" si="14"/>
        <v>05_50-60</v>
      </c>
      <c r="Q185" s="9" t="s">
        <v>64</v>
      </c>
      <c r="R185" s="9" t="s">
        <v>638</v>
      </c>
      <c r="S185" s="9">
        <f t="shared" si="12"/>
        <v>1513372</v>
      </c>
      <c r="T185" s="9">
        <f t="shared" si="13"/>
        <v>20368</v>
      </c>
    </row>
    <row r="186" spans="1:20" x14ac:dyDescent="0.25">
      <c r="A186" s="9">
        <v>422</v>
      </c>
      <c r="B186" s="9" t="s">
        <v>14</v>
      </c>
      <c r="C186" s="9" t="s">
        <v>588</v>
      </c>
      <c r="D186" s="9" t="s">
        <v>222</v>
      </c>
      <c r="E186" s="9" t="s">
        <v>223</v>
      </c>
      <c r="F186" s="9" t="s">
        <v>5</v>
      </c>
      <c r="G186" s="9" t="s">
        <v>524</v>
      </c>
      <c r="H186" s="9" t="s">
        <v>334</v>
      </c>
      <c r="I186" s="9">
        <v>15</v>
      </c>
      <c r="J186" s="9" t="s">
        <v>8</v>
      </c>
      <c r="L186" s="9" t="s">
        <v>50</v>
      </c>
      <c r="M186" s="9">
        <v>61430</v>
      </c>
      <c r="N186" s="17" t="str">
        <f t="shared" si="10"/>
        <v>12_60-65</v>
      </c>
      <c r="O186" s="17" t="str">
        <f t="shared" si="11"/>
        <v>6_60-70</v>
      </c>
      <c r="P186" s="17" t="str">
        <f t="shared" si="14"/>
        <v>06_60-70</v>
      </c>
      <c r="Q186" s="9" t="s">
        <v>64</v>
      </c>
      <c r="R186" s="9" t="s">
        <v>638</v>
      </c>
      <c r="S186" s="9">
        <f t="shared" si="12"/>
        <v>25923460</v>
      </c>
      <c r="T186" s="9">
        <f t="shared" si="13"/>
        <v>348903</v>
      </c>
    </row>
    <row r="187" spans="1:20" x14ac:dyDescent="0.25">
      <c r="A187" s="9">
        <v>327</v>
      </c>
      <c r="B187" s="9" t="s">
        <v>14</v>
      </c>
      <c r="C187" s="9" t="s">
        <v>503</v>
      </c>
      <c r="D187" s="9" t="s">
        <v>224</v>
      </c>
      <c r="E187" s="9" t="s">
        <v>223</v>
      </c>
      <c r="F187" s="9" t="s">
        <v>1</v>
      </c>
      <c r="G187" s="9" t="s">
        <v>97</v>
      </c>
      <c r="H187" s="9" t="s">
        <v>2</v>
      </c>
      <c r="I187" s="9">
        <v>15</v>
      </c>
      <c r="J187" s="9" t="s">
        <v>8</v>
      </c>
      <c r="L187" s="9" t="s">
        <v>50</v>
      </c>
      <c r="M187" s="9">
        <v>44148</v>
      </c>
      <c r="N187" s="17" t="str">
        <f t="shared" si="10"/>
        <v>8_40-45</v>
      </c>
      <c r="O187" s="17" t="str">
        <f t="shared" si="11"/>
        <v>4_40-50</v>
      </c>
      <c r="P187" s="17" t="str">
        <f t="shared" si="14"/>
        <v>04_40-50</v>
      </c>
      <c r="Q187" s="9" t="s">
        <v>64</v>
      </c>
      <c r="R187" s="9" t="s">
        <v>638</v>
      </c>
      <c r="S187" s="9">
        <f t="shared" si="12"/>
        <v>14436396</v>
      </c>
      <c r="T187" s="9">
        <f t="shared" si="13"/>
        <v>194299</v>
      </c>
    </row>
    <row r="188" spans="1:20" x14ac:dyDescent="0.25">
      <c r="A188" s="9">
        <v>720</v>
      </c>
      <c r="B188" s="9" t="s">
        <v>14</v>
      </c>
      <c r="C188" s="9" t="s">
        <v>362</v>
      </c>
      <c r="D188" s="9" t="s">
        <v>224</v>
      </c>
      <c r="E188" s="9" t="s">
        <v>223</v>
      </c>
      <c r="F188" s="9" t="s">
        <v>1</v>
      </c>
      <c r="G188" s="9" t="s">
        <v>97</v>
      </c>
      <c r="H188" s="9" t="s">
        <v>2</v>
      </c>
      <c r="I188" s="9">
        <v>15</v>
      </c>
      <c r="J188" s="9" t="s">
        <v>8</v>
      </c>
      <c r="L188" s="9" t="s">
        <v>50</v>
      </c>
      <c r="M188" s="9">
        <v>48358</v>
      </c>
      <c r="N188" s="17" t="str">
        <f t="shared" si="10"/>
        <v>9_45-50</v>
      </c>
      <c r="O188" s="17" t="str">
        <f t="shared" si="11"/>
        <v>4_40-50</v>
      </c>
      <c r="P188" s="17" t="str">
        <f t="shared" si="14"/>
        <v>04_40-50</v>
      </c>
      <c r="Q188" s="9" t="s">
        <v>64</v>
      </c>
      <c r="R188" s="9" t="s">
        <v>638</v>
      </c>
      <c r="S188" s="9">
        <f t="shared" si="12"/>
        <v>34817760</v>
      </c>
      <c r="T188" s="9">
        <f t="shared" si="13"/>
        <v>468610</v>
      </c>
    </row>
    <row r="189" spans="1:20" x14ac:dyDescent="0.25">
      <c r="A189" s="9">
        <v>1247</v>
      </c>
      <c r="B189" s="9" t="s">
        <v>14</v>
      </c>
      <c r="C189" s="9" t="s">
        <v>311</v>
      </c>
      <c r="D189" s="9" t="s">
        <v>224</v>
      </c>
      <c r="E189" s="9" t="s">
        <v>223</v>
      </c>
      <c r="F189" s="9" t="s">
        <v>5</v>
      </c>
      <c r="G189" s="9" t="s">
        <v>182</v>
      </c>
      <c r="H189" s="9" t="s">
        <v>2</v>
      </c>
      <c r="I189" s="9">
        <v>15</v>
      </c>
      <c r="J189" s="9" t="s">
        <v>11</v>
      </c>
      <c r="L189" s="9" t="s">
        <v>50</v>
      </c>
      <c r="M189" s="9">
        <v>44652</v>
      </c>
      <c r="N189" s="17" t="str">
        <f t="shared" si="10"/>
        <v>8_40-45</v>
      </c>
      <c r="O189" s="17" t="str">
        <f t="shared" si="11"/>
        <v>4_40-50</v>
      </c>
      <c r="P189" s="17" t="str">
        <f t="shared" si="14"/>
        <v>04_40-50</v>
      </c>
      <c r="Q189" s="9" t="s">
        <v>64</v>
      </c>
      <c r="R189" s="9" t="s">
        <v>638</v>
      </c>
      <c r="S189" s="9">
        <f t="shared" si="12"/>
        <v>55681044</v>
      </c>
      <c r="T189" s="9">
        <f t="shared" si="13"/>
        <v>749408</v>
      </c>
    </row>
    <row r="190" spans="1:20" x14ac:dyDescent="0.25">
      <c r="A190" s="9">
        <v>3935</v>
      </c>
      <c r="B190" s="9" t="s">
        <v>14</v>
      </c>
      <c r="C190" s="9" t="s">
        <v>589</v>
      </c>
      <c r="D190" s="9" t="s">
        <v>224</v>
      </c>
      <c r="E190" s="9" t="s">
        <v>223</v>
      </c>
      <c r="F190" s="9" t="s">
        <v>5</v>
      </c>
      <c r="G190" s="9" t="s">
        <v>524</v>
      </c>
      <c r="H190" s="9" t="s">
        <v>2</v>
      </c>
      <c r="I190" s="9">
        <v>15</v>
      </c>
      <c r="J190" s="9" t="s">
        <v>8</v>
      </c>
      <c r="L190" s="9" t="s">
        <v>50</v>
      </c>
      <c r="M190" s="9">
        <v>56939</v>
      </c>
      <c r="N190" s="17" t="str">
        <f t="shared" si="10"/>
        <v>11_55-60</v>
      </c>
      <c r="O190" s="17" t="str">
        <f t="shared" si="11"/>
        <v>5_50-60</v>
      </c>
      <c r="P190" s="17" t="str">
        <f t="shared" si="14"/>
        <v>05_50-60</v>
      </c>
      <c r="Q190" s="9" t="s">
        <v>64</v>
      </c>
      <c r="R190" s="9" t="s">
        <v>638</v>
      </c>
      <c r="S190" s="9">
        <f t="shared" si="12"/>
        <v>224054965</v>
      </c>
      <c r="T190" s="9">
        <f t="shared" si="13"/>
        <v>3015545</v>
      </c>
    </row>
    <row r="191" spans="1:20" x14ac:dyDescent="0.25">
      <c r="A191" s="9">
        <v>58</v>
      </c>
      <c r="B191" s="9" t="s">
        <v>14</v>
      </c>
      <c r="C191" s="9" t="s">
        <v>369</v>
      </c>
      <c r="D191" s="9" t="s">
        <v>222</v>
      </c>
      <c r="E191" s="9" t="s">
        <v>223</v>
      </c>
      <c r="F191" s="9" t="s">
        <v>5</v>
      </c>
      <c r="G191" s="9" t="s">
        <v>182</v>
      </c>
      <c r="H191" s="9" t="s">
        <v>370</v>
      </c>
      <c r="I191" s="9">
        <v>17</v>
      </c>
      <c r="J191" s="9" t="s">
        <v>8</v>
      </c>
      <c r="L191" s="9" t="s">
        <v>50</v>
      </c>
      <c r="M191" s="9">
        <v>63436</v>
      </c>
      <c r="N191" s="17" t="str">
        <f t="shared" si="10"/>
        <v>12_60-65</v>
      </c>
      <c r="O191" s="17" t="str">
        <f t="shared" si="11"/>
        <v>6_60-70</v>
      </c>
      <c r="P191" s="17" t="str">
        <f t="shared" si="14"/>
        <v>06_60-70</v>
      </c>
      <c r="Q191" s="9" t="s">
        <v>64</v>
      </c>
      <c r="R191" s="9" t="s">
        <v>638</v>
      </c>
      <c r="S191" s="9">
        <f t="shared" si="12"/>
        <v>3679288</v>
      </c>
      <c r="T191" s="9">
        <f t="shared" si="13"/>
        <v>49519</v>
      </c>
    </row>
    <row r="192" spans="1:20" x14ac:dyDescent="0.25">
      <c r="A192" s="9">
        <v>154</v>
      </c>
      <c r="B192" s="9" t="s">
        <v>14</v>
      </c>
      <c r="C192" s="9" t="s">
        <v>590</v>
      </c>
      <c r="D192" s="9" t="s">
        <v>222</v>
      </c>
      <c r="E192" s="9" t="s">
        <v>223</v>
      </c>
      <c r="F192" s="9" t="s">
        <v>5</v>
      </c>
      <c r="G192" s="9" t="s">
        <v>524</v>
      </c>
      <c r="H192" s="9" t="s">
        <v>403</v>
      </c>
      <c r="I192" s="9">
        <v>17</v>
      </c>
      <c r="J192" s="9" t="s">
        <v>8</v>
      </c>
      <c r="L192" s="9" t="s">
        <v>50</v>
      </c>
      <c r="M192" s="9">
        <v>45990</v>
      </c>
      <c r="N192" s="17" t="str">
        <f t="shared" si="10"/>
        <v>9_45-50</v>
      </c>
      <c r="O192" s="17" t="str">
        <f t="shared" si="11"/>
        <v>4_40-50</v>
      </c>
      <c r="P192" s="17" t="str">
        <f t="shared" si="14"/>
        <v>04_40-50</v>
      </c>
      <c r="Q192" s="9" t="s">
        <v>64</v>
      </c>
      <c r="R192" s="9" t="s">
        <v>638</v>
      </c>
      <c r="S192" s="9">
        <f t="shared" si="12"/>
        <v>7082460</v>
      </c>
      <c r="T192" s="9">
        <f t="shared" si="13"/>
        <v>95322</v>
      </c>
    </row>
    <row r="193" spans="1:20" x14ac:dyDescent="0.25">
      <c r="A193" s="9">
        <v>58</v>
      </c>
      <c r="B193" s="9" t="s">
        <v>14</v>
      </c>
      <c r="C193" s="9" t="s">
        <v>371</v>
      </c>
      <c r="D193" s="9" t="s">
        <v>224</v>
      </c>
      <c r="E193" s="9" t="s">
        <v>223</v>
      </c>
      <c r="F193" s="9" t="s">
        <v>1</v>
      </c>
      <c r="G193" s="9" t="s">
        <v>97</v>
      </c>
      <c r="H193" s="9" t="s">
        <v>2</v>
      </c>
      <c r="I193" s="9">
        <v>17</v>
      </c>
      <c r="J193" s="9" t="s">
        <v>12</v>
      </c>
      <c r="L193" s="9" t="s">
        <v>50</v>
      </c>
      <c r="M193" s="9">
        <v>49482</v>
      </c>
      <c r="N193" s="17" t="str">
        <f t="shared" ref="N193:N255" si="15">CONCATENATE(ROUNDDOWN(M193/5000,0),"_",ROUNDDOWN(M193/5000,0)*5,"-",ROUNDUP((M193+1)/5000,0)*5)</f>
        <v>9_45-50</v>
      </c>
      <c r="O193" s="17" t="str">
        <f t="shared" ref="O193:O255" si="16">CONCATENATE(ROUNDDOWN(M193/10000,0),"_",ROUNDDOWN(M193/10000,0)*10,"-",ROUNDUP((M193+1)/10000,0)*10)</f>
        <v>4_40-50</v>
      </c>
      <c r="P193" s="17" t="str">
        <f t="shared" si="14"/>
        <v>04_40-50</v>
      </c>
      <c r="Q193" s="9" t="s">
        <v>64</v>
      </c>
      <c r="R193" s="9" t="s">
        <v>638</v>
      </c>
      <c r="S193" s="9">
        <f t="shared" ref="S193:S255" si="17">M193*A193</f>
        <v>2869956</v>
      </c>
      <c r="T193" s="9">
        <f t="shared" ref="T193:T255" si="18">ROUND(S193/74.3,0)</f>
        <v>38627</v>
      </c>
    </row>
    <row r="194" spans="1:20" x14ac:dyDescent="0.25">
      <c r="A194" s="9">
        <v>19</v>
      </c>
      <c r="B194" s="9" t="s">
        <v>14</v>
      </c>
      <c r="C194" s="9" t="s">
        <v>363</v>
      </c>
      <c r="D194" s="9" t="s">
        <v>225</v>
      </c>
      <c r="E194" s="9" t="s">
        <v>223</v>
      </c>
      <c r="F194" s="9" t="s">
        <v>5</v>
      </c>
      <c r="G194" s="9" t="s">
        <v>353</v>
      </c>
      <c r="H194" s="9" t="s">
        <v>104</v>
      </c>
      <c r="I194" s="9">
        <v>15</v>
      </c>
      <c r="J194" s="9" t="s">
        <v>8</v>
      </c>
      <c r="L194" s="9" t="s">
        <v>50</v>
      </c>
      <c r="M194" s="9">
        <v>177022</v>
      </c>
      <c r="N194" s="17" t="str">
        <f t="shared" si="15"/>
        <v>35_175-180</v>
      </c>
      <c r="O194" s="17" t="str">
        <f t="shared" si="16"/>
        <v>17_170-180</v>
      </c>
      <c r="P194" s="17" t="str">
        <f t="shared" si="14"/>
        <v>08_80&gt;</v>
      </c>
      <c r="Q194" s="9" t="s">
        <v>64</v>
      </c>
      <c r="R194" s="9" t="s">
        <v>638</v>
      </c>
      <c r="S194" s="9">
        <f t="shared" si="17"/>
        <v>3363418</v>
      </c>
      <c r="T194" s="9">
        <f t="shared" si="18"/>
        <v>45268</v>
      </c>
    </row>
    <row r="195" spans="1:20" x14ac:dyDescent="0.25">
      <c r="A195" s="9">
        <v>39</v>
      </c>
      <c r="B195" s="9" t="s">
        <v>14</v>
      </c>
      <c r="C195" s="9" t="s">
        <v>465</v>
      </c>
      <c r="D195" s="9" t="s">
        <v>225</v>
      </c>
      <c r="E195" s="9" t="s">
        <v>223</v>
      </c>
      <c r="F195" s="9" t="s">
        <v>5</v>
      </c>
      <c r="G195" s="9" t="s">
        <v>353</v>
      </c>
      <c r="H195" s="9" t="s">
        <v>147</v>
      </c>
      <c r="I195" s="9">
        <v>15</v>
      </c>
      <c r="J195" s="9" t="s">
        <v>8</v>
      </c>
      <c r="L195" s="9" t="s">
        <v>50</v>
      </c>
      <c r="M195" s="9">
        <v>133940</v>
      </c>
      <c r="N195" s="17" t="str">
        <f t="shared" si="15"/>
        <v>26_130-135</v>
      </c>
      <c r="O195" s="17" t="str">
        <f t="shared" si="16"/>
        <v>13_130-140</v>
      </c>
      <c r="P195" s="17" t="str">
        <f t="shared" ref="P195:P258" si="19">IF(M195&lt;20000,"01_&lt;20",IF(M195&lt;80000,CONCATENATE(IF((ROUNDDOWN(M195/10000,0)+1)&lt;10,0,),ROUNDDOWN(M195/10000,0),"_",ROUNDDOWN(M195/10000,0)*10,"-",ROUNDUP((M195+1)/10000,0)*10),"08_80&gt;"))</f>
        <v>08_80&gt;</v>
      </c>
      <c r="Q195" s="9" t="s">
        <v>64</v>
      </c>
      <c r="R195" s="9" t="s">
        <v>638</v>
      </c>
      <c r="S195" s="9">
        <f t="shared" si="17"/>
        <v>5223660</v>
      </c>
      <c r="T195" s="9">
        <f t="shared" si="18"/>
        <v>70305</v>
      </c>
    </row>
    <row r="196" spans="1:20" x14ac:dyDescent="0.25">
      <c r="A196" s="9">
        <v>19</v>
      </c>
      <c r="B196" s="9" t="s">
        <v>14</v>
      </c>
      <c r="C196" s="9" t="s">
        <v>528</v>
      </c>
      <c r="D196" s="9" t="s">
        <v>225</v>
      </c>
      <c r="E196" s="9" t="s">
        <v>223</v>
      </c>
      <c r="F196" s="9" t="s">
        <v>1</v>
      </c>
      <c r="G196" s="9" t="s">
        <v>305</v>
      </c>
      <c r="H196" s="9" t="s">
        <v>147</v>
      </c>
      <c r="I196" s="9">
        <v>15</v>
      </c>
      <c r="J196" s="9" t="s">
        <v>8</v>
      </c>
      <c r="L196" s="9" t="s">
        <v>50</v>
      </c>
      <c r="M196" s="9">
        <v>95498</v>
      </c>
      <c r="N196" s="17" t="str">
        <f t="shared" si="15"/>
        <v>19_95-100</v>
      </c>
      <c r="O196" s="17" t="str">
        <f t="shared" si="16"/>
        <v>9_90-100</v>
      </c>
      <c r="P196" s="17" t="str">
        <f t="shared" si="19"/>
        <v>08_80&gt;</v>
      </c>
      <c r="Q196" s="9" t="s">
        <v>64</v>
      </c>
      <c r="R196" s="9" t="s">
        <v>638</v>
      </c>
      <c r="S196" s="9">
        <f t="shared" si="17"/>
        <v>1814462</v>
      </c>
      <c r="T196" s="9">
        <f t="shared" si="18"/>
        <v>24421</v>
      </c>
    </row>
    <row r="197" spans="1:20" x14ac:dyDescent="0.25">
      <c r="A197" s="9">
        <v>163</v>
      </c>
      <c r="B197" s="9" t="s">
        <v>14</v>
      </c>
      <c r="C197" s="9" t="s">
        <v>364</v>
      </c>
      <c r="D197" s="9" t="s">
        <v>225</v>
      </c>
      <c r="E197" s="9" t="s">
        <v>223</v>
      </c>
      <c r="F197" s="9" t="s">
        <v>5</v>
      </c>
      <c r="G197" s="9" t="s">
        <v>353</v>
      </c>
      <c r="H197" s="9" t="s">
        <v>345</v>
      </c>
      <c r="I197" s="9">
        <v>17</v>
      </c>
      <c r="J197" s="9" t="s">
        <v>8</v>
      </c>
      <c r="L197" s="9" t="s">
        <v>50</v>
      </c>
      <c r="M197" s="9">
        <v>138204</v>
      </c>
      <c r="N197" s="17" t="str">
        <f t="shared" si="15"/>
        <v>27_135-140</v>
      </c>
      <c r="O197" s="17" t="str">
        <f t="shared" si="16"/>
        <v>13_130-140</v>
      </c>
      <c r="P197" s="17" t="str">
        <f t="shared" si="19"/>
        <v>08_80&gt;</v>
      </c>
      <c r="Q197" s="9" t="s">
        <v>64</v>
      </c>
      <c r="R197" s="9" t="s">
        <v>638</v>
      </c>
      <c r="S197" s="9">
        <f t="shared" si="17"/>
        <v>22527252</v>
      </c>
      <c r="T197" s="9">
        <f t="shared" si="18"/>
        <v>303193</v>
      </c>
    </row>
    <row r="198" spans="1:20" x14ac:dyDescent="0.25">
      <c r="A198" s="9">
        <v>212</v>
      </c>
      <c r="B198" s="9" t="s">
        <v>14</v>
      </c>
      <c r="C198" s="9" t="s">
        <v>591</v>
      </c>
      <c r="D198" s="9" t="s">
        <v>228</v>
      </c>
      <c r="E198" s="9" t="s">
        <v>223</v>
      </c>
      <c r="F198" s="9" t="s">
        <v>5</v>
      </c>
      <c r="G198" s="9" t="s">
        <v>524</v>
      </c>
      <c r="H198" s="9" t="s">
        <v>2</v>
      </c>
      <c r="I198" s="9">
        <v>13</v>
      </c>
      <c r="J198" s="9" t="s">
        <v>8</v>
      </c>
      <c r="L198" s="9" t="s">
        <v>50</v>
      </c>
      <c r="M198" s="9">
        <v>69134</v>
      </c>
      <c r="N198" s="17" t="str">
        <f t="shared" si="15"/>
        <v>13_65-70</v>
      </c>
      <c r="O198" s="17" t="str">
        <f t="shared" si="16"/>
        <v>6_60-70</v>
      </c>
      <c r="P198" s="17" t="str">
        <f t="shared" si="19"/>
        <v>06_60-70</v>
      </c>
      <c r="Q198" s="9" t="s">
        <v>64</v>
      </c>
      <c r="R198" s="9" t="s">
        <v>638</v>
      </c>
      <c r="S198" s="9">
        <f t="shared" si="17"/>
        <v>14656408</v>
      </c>
      <c r="T198" s="9">
        <f t="shared" si="18"/>
        <v>197260</v>
      </c>
    </row>
    <row r="199" spans="1:20" x14ac:dyDescent="0.25">
      <c r="A199" s="9">
        <v>163</v>
      </c>
      <c r="B199" s="9" t="s">
        <v>14</v>
      </c>
      <c r="C199" s="9" t="s">
        <v>365</v>
      </c>
      <c r="D199" s="9" t="s">
        <v>225</v>
      </c>
      <c r="E199" s="9" t="s">
        <v>223</v>
      </c>
      <c r="F199" s="9" t="s">
        <v>5</v>
      </c>
      <c r="G199" s="9" t="s">
        <v>353</v>
      </c>
      <c r="H199" s="9" t="s">
        <v>197</v>
      </c>
      <c r="I199" s="9">
        <v>15</v>
      </c>
      <c r="J199" s="9" t="s">
        <v>8</v>
      </c>
      <c r="L199" s="9" t="s">
        <v>50</v>
      </c>
      <c r="M199" s="9">
        <v>92616</v>
      </c>
      <c r="N199" s="17" t="str">
        <f t="shared" si="15"/>
        <v>18_90-95</v>
      </c>
      <c r="O199" s="17" t="str">
        <f t="shared" si="16"/>
        <v>9_90-100</v>
      </c>
      <c r="P199" s="17" t="str">
        <f t="shared" si="19"/>
        <v>08_80&gt;</v>
      </c>
      <c r="Q199" s="9" t="s">
        <v>64</v>
      </c>
      <c r="R199" s="9" t="s">
        <v>638</v>
      </c>
      <c r="S199" s="9">
        <f t="shared" si="17"/>
        <v>15096408</v>
      </c>
      <c r="T199" s="9">
        <f t="shared" si="18"/>
        <v>203182</v>
      </c>
    </row>
    <row r="200" spans="1:20" x14ac:dyDescent="0.25">
      <c r="A200" s="9">
        <v>221</v>
      </c>
      <c r="B200" s="9" t="s">
        <v>14</v>
      </c>
      <c r="C200" s="9" t="s">
        <v>423</v>
      </c>
      <c r="D200" s="9" t="s">
        <v>225</v>
      </c>
      <c r="E200" s="9" t="s">
        <v>223</v>
      </c>
      <c r="F200" s="9" t="s">
        <v>1</v>
      </c>
      <c r="G200" s="9" t="s">
        <v>305</v>
      </c>
      <c r="H200" s="9" t="s">
        <v>112</v>
      </c>
      <c r="I200" s="9">
        <v>15</v>
      </c>
      <c r="J200" s="9" t="s">
        <v>8</v>
      </c>
      <c r="L200" s="9" t="s">
        <v>50</v>
      </c>
      <c r="M200" s="9">
        <v>84895</v>
      </c>
      <c r="N200" s="17" t="str">
        <f t="shared" si="15"/>
        <v>16_80-85</v>
      </c>
      <c r="O200" s="17" t="str">
        <f t="shared" si="16"/>
        <v>8_80-90</v>
      </c>
      <c r="P200" s="17" t="str">
        <f t="shared" si="19"/>
        <v>08_80&gt;</v>
      </c>
      <c r="Q200" s="9" t="s">
        <v>64</v>
      </c>
      <c r="R200" s="9" t="s">
        <v>638</v>
      </c>
      <c r="S200" s="9">
        <f t="shared" si="17"/>
        <v>18761795</v>
      </c>
      <c r="T200" s="9">
        <f t="shared" si="18"/>
        <v>252514</v>
      </c>
    </row>
    <row r="201" spans="1:20" x14ac:dyDescent="0.25">
      <c r="A201" s="9">
        <v>154</v>
      </c>
      <c r="B201" s="9" t="s">
        <v>14</v>
      </c>
      <c r="C201" s="9" t="s">
        <v>592</v>
      </c>
      <c r="D201" s="9" t="s">
        <v>222</v>
      </c>
      <c r="E201" s="9" t="s">
        <v>223</v>
      </c>
      <c r="F201" s="9" t="s">
        <v>5</v>
      </c>
      <c r="G201" s="9" t="s">
        <v>524</v>
      </c>
      <c r="H201" s="9" t="s">
        <v>569</v>
      </c>
      <c r="I201" s="9">
        <v>15</v>
      </c>
      <c r="J201" s="9" t="s">
        <v>8</v>
      </c>
      <c r="L201" s="9" t="s">
        <v>50</v>
      </c>
      <c r="M201" s="9">
        <v>70990</v>
      </c>
      <c r="N201" s="17" t="str">
        <f t="shared" si="15"/>
        <v>14_70-75</v>
      </c>
      <c r="O201" s="17" t="str">
        <f t="shared" si="16"/>
        <v>7_70-80</v>
      </c>
      <c r="P201" s="17" t="str">
        <f t="shared" si="19"/>
        <v>07_70-80</v>
      </c>
      <c r="Q201" s="9" t="s">
        <v>64</v>
      </c>
      <c r="R201" s="9" t="s">
        <v>638</v>
      </c>
      <c r="S201" s="9">
        <f t="shared" si="17"/>
        <v>10932460</v>
      </c>
      <c r="T201" s="9">
        <f t="shared" si="18"/>
        <v>147139</v>
      </c>
    </row>
    <row r="202" spans="1:20" x14ac:dyDescent="0.25">
      <c r="A202" s="9">
        <v>279</v>
      </c>
      <c r="B202" s="9" t="s">
        <v>14</v>
      </c>
      <c r="C202" s="9" t="s">
        <v>529</v>
      </c>
      <c r="D202" s="9" t="s">
        <v>224</v>
      </c>
      <c r="E202" s="9" t="s">
        <v>223</v>
      </c>
      <c r="F202" s="9" t="s">
        <v>1</v>
      </c>
      <c r="G202" s="9" t="s">
        <v>305</v>
      </c>
      <c r="H202" s="9" t="s">
        <v>2</v>
      </c>
      <c r="I202" s="9">
        <v>15</v>
      </c>
      <c r="J202" s="9" t="s">
        <v>8</v>
      </c>
      <c r="L202" s="9" t="s">
        <v>50</v>
      </c>
      <c r="M202" s="9">
        <v>44697</v>
      </c>
      <c r="N202" s="17" t="str">
        <f t="shared" si="15"/>
        <v>8_40-45</v>
      </c>
      <c r="O202" s="17" t="str">
        <f t="shared" si="16"/>
        <v>4_40-50</v>
      </c>
      <c r="P202" s="17" t="str">
        <f t="shared" si="19"/>
        <v>04_40-50</v>
      </c>
      <c r="Q202" s="9" t="s">
        <v>64</v>
      </c>
      <c r="R202" s="9" t="s">
        <v>638</v>
      </c>
      <c r="S202" s="9">
        <f t="shared" si="17"/>
        <v>12470463</v>
      </c>
      <c r="T202" s="9">
        <f t="shared" si="18"/>
        <v>167839</v>
      </c>
    </row>
    <row r="203" spans="1:20" x14ac:dyDescent="0.25">
      <c r="A203" s="9">
        <v>192</v>
      </c>
      <c r="B203" s="9" t="s">
        <v>14</v>
      </c>
      <c r="C203" s="9" t="s">
        <v>500</v>
      </c>
      <c r="D203" s="9" t="s">
        <v>225</v>
      </c>
      <c r="E203" s="9" t="s">
        <v>223</v>
      </c>
      <c r="F203" s="9" t="s">
        <v>5</v>
      </c>
      <c r="G203" s="9" t="s">
        <v>353</v>
      </c>
      <c r="H203" s="9" t="s">
        <v>148</v>
      </c>
      <c r="I203" s="9">
        <v>16</v>
      </c>
      <c r="J203" s="9" t="s">
        <v>8</v>
      </c>
      <c r="L203" s="9" t="s">
        <v>50</v>
      </c>
      <c r="M203" s="9">
        <v>92343</v>
      </c>
      <c r="N203" s="17" t="str">
        <f t="shared" si="15"/>
        <v>18_90-95</v>
      </c>
      <c r="O203" s="17" t="str">
        <f t="shared" si="16"/>
        <v>9_90-100</v>
      </c>
      <c r="P203" s="17" t="str">
        <f t="shared" si="19"/>
        <v>08_80&gt;</v>
      </c>
      <c r="Q203" s="9" t="s">
        <v>64</v>
      </c>
      <c r="R203" s="9" t="s">
        <v>638</v>
      </c>
      <c r="S203" s="9">
        <f t="shared" si="17"/>
        <v>17729856</v>
      </c>
      <c r="T203" s="9">
        <f t="shared" si="18"/>
        <v>238625</v>
      </c>
    </row>
    <row r="204" spans="1:20" x14ac:dyDescent="0.25">
      <c r="A204" s="9">
        <v>240</v>
      </c>
      <c r="B204" s="9" t="s">
        <v>14</v>
      </c>
      <c r="C204" s="9" t="s">
        <v>366</v>
      </c>
      <c r="D204" s="9" t="s">
        <v>225</v>
      </c>
      <c r="E204" s="9" t="s">
        <v>223</v>
      </c>
      <c r="F204" s="9" t="s">
        <v>5</v>
      </c>
      <c r="G204" s="9" t="s">
        <v>353</v>
      </c>
      <c r="H204" s="9" t="s">
        <v>197</v>
      </c>
      <c r="I204" s="9">
        <v>17</v>
      </c>
      <c r="J204" s="9" t="s">
        <v>8</v>
      </c>
      <c r="L204" s="9" t="s">
        <v>50</v>
      </c>
      <c r="M204" s="9">
        <v>95569</v>
      </c>
      <c r="N204" s="17" t="str">
        <f t="shared" si="15"/>
        <v>19_95-100</v>
      </c>
      <c r="O204" s="17" t="str">
        <f t="shared" si="16"/>
        <v>9_90-100</v>
      </c>
      <c r="P204" s="17" t="str">
        <f t="shared" si="19"/>
        <v>08_80&gt;</v>
      </c>
      <c r="Q204" s="9" t="s">
        <v>64</v>
      </c>
      <c r="R204" s="9" t="s">
        <v>638</v>
      </c>
      <c r="S204" s="9">
        <f t="shared" si="17"/>
        <v>22936560</v>
      </c>
      <c r="T204" s="9">
        <f t="shared" si="18"/>
        <v>308702</v>
      </c>
    </row>
    <row r="205" spans="1:20" x14ac:dyDescent="0.25">
      <c r="A205" s="9">
        <v>595</v>
      </c>
      <c r="B205" s="9" t="s">
        <v>14</v>
      </c>
      <c r="C205" s="9" t="s">
        <v>593</v>
      </c>
      <c r="D205" s="9" t="s">
        <v>228</v>
      </c>
      <c r="E205" s="9" t="s">
        <v>223</v>
      </c>
      <c r="F205" s="9" t="s">
        <v>5</v>
      </c>
      <c r="G205" s="9" t="s">
        <v>524</v>
      </c>
      <c r="H205" s="9" t="s">
        <v>2</v>
      </c>
      <c r="I205" s="9">
        <v>14</v>
      </c>
      <c r="J205" s="9" t="s">
        <v>8</v>
      </c>
      <c r="K205" s="9" t="s">
        <v>7</v>
      </c>
      <c r="L205" s="9" t="s">
        <v>50</v>
      </c>
      <c r="M205" s="9">
        <v>51749</v>
      </c>
      <c r="N205" s="17" t="str">
        <f t="shared" si="15"/>
        <v>10_50-55</v>
      </c>
      <c r="O205" s="17" t="str">
        <f t="shared" si="16"/>
        <v>5_50-60</v>
      </c>
      <c r="P205" s="17" t="str">
        <f t="shared" si="19"/>
        <v>05_50-60</v>
      </c>
      <c r="Q205" s="9" t="s">
        <v>64</v>
      </c>
      <c r="R205" s="9" t="s">
        <v>638</v>
      </c>
      <c r="S205" s="9">
        <f t="shared" si="17"/>
        <v>30790655</v>
      </c>
      <c r="T205" s="9">
        <f t="shared" si="18"/>
        <v>414410</v>
      </c>
    </row>
    <row r="206" spans="1:20" x14ac:dyDescent="0.25">
      <c r="A206" s="9">
        <v>9</v>
      </c>
      <c r="B206" s="9" t="s">
        <v>14</v>
      </c>
      <c r="C206" s="9" t="s">
        <v>114</v>
      </c>
      <c r="D206" s="9" t="s">
        <v>224</v>
      </c>
      <c r="E206" s="9" t="s">
        <v>223</v>
      </c>
      <c r="F206" s="9" t="s">
        <v>5</v>
      </c>
      <c r="G206" s="9" t="s">
        <v>93</v>
      </c>
      <c r="H206" s="9" t="s">
        <v>2</v>
      </c>
      <c r="I206" s="9">
        <v>15</v>
      </c>
      <c r="J206" s="9" t="s">
        <v>8</v>
      </c>
      <c r="K206" s="9" t="s">
        <v>7</v>
      </c>
      <c r="L206" s="9" t="s">
        <v>50</v>
      </c>
      <c r="M206" s="9">
        <v>63210</v>
      </c>
      <c r="N206" s="17" t="str">
        <f t="shared" si="15"/>
        <v>12_60-65</v>
      </c>
      <c r="O206" s="17" t="str">
        <f t="shared" si="16"/>
        <v>6_60-70</v>
      </c>
      <c r="P206" s="17" t="str">
        <f t="shared" si="19"/>
        <v>06_60-70</v>
      </c>
      <c r="Q206" s="9" t="s">
        <v>64</v>
      </c>
      <c r="R206" s="9" t="s">
        <v>638</v>
      </c>
      <c r="S206" s="9">
        <f t="shared" si="17"/>
        <v>568890</v>
      </c>
      <c r="T206" s="9">
        <f t="shared" si="18"/>
        <v>7657</v>
      </c>
    </row>
    <row r="207" spans="1:20" x14ac:dyDescent="0.25">
      <c r="A207" s="9">
        <v>673</v>
      </c>
      <c r="B207" s="9" t="s">
        <v>14</v>
      </c>
      <c r="C207" s="9" t="s">
        <v>313</v>
      </c>
      <c r="D207" s="9" t="s">
        <v>228</v>
      </c>
      <c r="E207" s="9" t="s">
        <v>227</v>
      </c>
      <c r="F207" s="9" t="s">
        <v>5</v>
      </c>
      <c r="G207" s="9" t="s">
        <v>169</v>
      </c>
      <c r="H207" s="9" t="s">
        <v>2</v>
      </c>
      <c r="I207" s="9">
        <v>13</v>
      </c>
      <c r="J207" s="9" t="s">
        <v>8</v>
      </c>
      <c r="L207" s="9" t="s">
        <v>50</v>
      </c>
      <c r="M207" s="9">
        <v>70670</v>
      </c>
      <c r="N207" s="17" t="str">
        <f t="shared" si="15"/>
        <v>14_70-75</v>
      </c>
      <c r="O207" s="17" t="str">
        <f t="shared" si="16"/>
        <v>7_70-80</v>
      </c>
      <c r="P207" s="17" t="str">
        <f t="shared" si="19"/>
        <v>07_70-80</v>
      </c>
      <c r="Q207" s="9" t="s">
        <v>64</v>
      </c>
      <c r="R207" s="9" t="s">
        <v>638</v>
      </c>
      <c r="S207" s="9">
        <f t="shared" si="17"/>
        <v>47560910</v>
      </c>
      <c r="T207" s="9">
        <f t="shared" si="18"/>
        <v>640120</v>
      </c>
    </row>
    <row r="208" spans="1:20" x14ac:dyDescent="0.25">
      <c r="A208" s="9">
        <v>3</v>
      </c>
      <c r="B208" s="9" t="s">
        <v>14</v>
      </c>
      <c r="C208" s="9" t="s">
        <v>625</v>
      </c>
      <c r="D208" s="9" t="s">
        <v>228</v>
      </c>
      <c r="E208" s="9" t="s">
        <v>227</v>
      </c>
      <c r="F208" s="9" t="s">
        <v>5</v>
      </c>
      <c r="G208" s="9" t="s">
        <v>524</v>
      </c>
      <c r="H208" s="9" t="s">
        <v>2</v>
      </c>
      <c r="I208" s="9">
        <v>13</v>
      </c>
      <c r="J208" s="9" t="s">
        <v>8</v>
      </c>
      <c r="L208" s="9" t="s">
        <v>50</v>
      </c>
      <c r="M208" s="9">
        <v>83562</v>
      </c>
      <c r="N208" s="17" t="str">
        <f t="shared" si="15"/>
        <v>16_80-85</v>
      </c>
      <c r="O208" s="17" t="str">
        <f t="shared" si="16"/>
        <v>8_80-90</v>
      </c>
      <c r="P208" s="17" t="str">
        <f t="shared" si="19"/>
        <v>08_80&gt;</v>
      </c>
      <c r="Q208" s="9" t="s">
        <v>64</v>
      </c>
      <c r="R208" s="9" t="s">
        <v>638</v>
      </c>
      <c r="S208" s="9">
        <f t="shared" si="17"/>
        <v>250686</v>
      </c>
      <c r="T208" s="9">
        <f t="shared" si="18"/>
        <v>3374</v>
      </c>
    </row>
    <row r="209" spans="1:20" x14ac:dyDescent="0.25">
      <c r="A209" s="9">
        <v>1445</v>
      </c>
      <c r="B209" s="9" t="s">
        <v>14</v>
      </c>
      <c r="C209" s="9" t="s">
        <v>312</v>
      </c>
      <c r="D209" s="9" t="s">
        <v>228</v>
      </c>
      <c r="E209" s="9" t="s">
        <v>227</v>
      </c>
      <c r="F209" s="9" t="s">
        <v>5</v>
      </c>
      <c r="G209" s="9" t="s">
        <v>169</v>
      </c>
      <c r="H209" s="9" t="s">
        <v>2</v>
      </c>
      <c r="I209" s="9">
        <v>14</v>
      </c>
      <c r="J209" s="9" t="s">
        <v>11</v>
      </c>
      <c r="L209" s="9" t="s">
        <v>50</v>
      </c>
      <c r="M209" s="9">
        <v>70567</v>
      </c>
      <c r="N209" s="17" t="str">
        <f t="shared" si="15"/>
        <v>14_70-75</v>
      </c>
      <c r="O209" s="17" t="str">
        <f t="shared" si="16"/>
        <v>7_70-80</v>
      </c>
      <c r="P209" s="17" t="str">
        <f t="shared" si="19"/>
        <v>07_70-80</v>
      </c>
      <c r="Q209" s="9" t="s">
        <v>64</v>
      </c>
      <c r="R209" s="9" t="s">
        <v>638</v>
      </c>
      <c r="S209" s="9">
        <f t="shared" si="17"/>
        <v>101969315</v>
      </c>
      <c r="T209" s="9">
        <f t="shared" si="18"/>
        <v>1372400</v>
      </c>
    </row>
    <row r="210" spans="1:20" x14ac:dyDescent="0.25">
      <c r="A210" s="9">
        <v>3</v>
      </c>
      <c r="B210" s="9" t="s">
        <v>14</v>
      </c>
      <c r="C210" s="9" t="s">
        <v>626</v>
      </c>
      <c r="D210" s="9" t="s">
        <v>228</v>
      </c>
      <c r="E210" s="9" t="s">
        <v>227</v>
      </c>
      <c r="F210" s="9" t="s">
        <v>5</v>
      </c>
      <c r="G210" s="9" t="s">
        <v>524</v>
      </c>
      <c r="H210" s="9" t="s">
        <v>2</v>
      </c>
      <c r="I210" s="9">
        <v>14</v>
      </c>
      <c r="J210" s="9" t="s">
        <v>8</v>
      </c>
      <c r="L210" s="9" t="s">
        <v>50</v>
      </c>
      <c r="M210" s="9">
        <v>79300</v>
      </c>
      <c r="N210" s="17" t="str">
        <f t="shared" si="15"/>
        <v>15_75-80</v>
      </c>
      <c r="O210" s="17" t="str">
        <f t="shared" si="16"/>
        <v>7_70-80</v>
      </c>
      <c r="P210" s="17" t="str">
        <f t="shared" si="19"/>
        <v>07_70-80</v>
      </c>
      <c r="Q210" s="9" t="s">
        <v>64</v>
      </c>
      <c r="R210" s="9" t="s">
        <v>638</v>
      </c>
      <c r="S210" s="9">
        <f t="shared" si="17"/>
        <v>237900</v>
      </c>
      <c r="T210" s="9">
        <f t="shared" si="18"/>
        <v>3202</v>
      </c>
    </row>
    <row r="211" spans="1:20" x14ac:dyDescent="0.25">
      <c r="A211" s="9">
        <v>378</v>
      </c>
      <c r="B211" s="9" t="s">
        <v>14</v>
      </c>
      <c r="C211" s="9" t="s">
        <v>424</v>
      </c>
      <c r="D211" s="9" t="s">
        <v>228</v>
      </c>
      <c r="E211" s="9" t="s">
        <v>227</v>
      </c>
      <c r="F211" s="9" t="s">
        <v>1</v>
      </c>
      <c r="G211" s="9" t="s">
        <v>305</v>
      </c>
      <c r="H211" s="9" t="s">
        <v>2</v>
      </c>
      <c r="I211" s="9">
        <v>14</v>
      </c>
      <c r="J211" s="9" t="s">
        <v>8</v>
      </c>
      <c r="L211" s="9" t="s">
        <v>50</v>
      </c>
      <c r="M211" s="9">
        <v>67885</v>
      </c>
      <c r="N211" s="17" t="str">
        <f t="shared" si="15"/>
        <v>13_65-70</v>
      </c>
      <c r="O211" s="17" t="str">
        <f t="shared" si="16"/>
        <v>6_60-70</v>
      </c>
      <c r="P211" s="17" t="str">
        <f t="shared" si="19"/>
        <v>06_60-70</v>
      </c>
      <c r="Q211" s="9" t="s">
        <v>64</v>
      </c>
      <c r="R211" s="9" t="s">
        <v>638</v>
      </c>
      <c r="S211" s="9">
        <f t="shared" si="17"/>
        <v>25660530</v>
      </c>
      <c r="T211" s="9">
        <f t="shared" si="18"/>
        <v>345364</v>
      </c>
    </row>
    <row r="212" spans="1:20" x14ac:dyDescent="0.25">
      <c r="A212" s="9">
        <v>970</v>
      </c>
      <c r="B212" s="9" t="s">
        <v>14</v>
      </c>
      <c r="C212" s="9" t="s">
        <v>314</v>
      </c>
      <c r="D212" s="9" t="s">
        <v>224</v>
      </c>
      <c r="E212" s="9" t="s">
        <v>227</v>
      </c>
      <c r="F212" s="9" t="s">
        <v>5</v>
      </c>
      <c r="G212" s="9" t="s">
        <v>169</v>
      </c>
      <c r="H212" s="9" t="s">
        <v>2</v>
      </c>
      <c r="I212" s="9">
        <v>15</v>
      </c>
      <c r="J212" s="9" t="s">
        <v>8</v>
      </c>
      <c r="L212" s="9" t="s">
        <v>50</v>
      </c>
      <c r="M212" s="9">
        <v>79782</v>
      </c>
      <c r="N212" s="17" t="str">
        <f t="shared" si="15"/>
        <v>15_75-80</v>
      </c>
      <c r="O212" s="17" t="str">
        <f t="shared" si="16"/>
        <v>7_70-80</v>
      </c>
      <c r="P212" s="17" t="str">
        <f t="shared" si="19"/>
        <v>07_70-80</v>
      </c>
      <c r="Q212" s="9" t="s">
        <v>64</v>
      </c>
      <c r="R212" s="9" t="s">
        <v>638</v>
      </c>
      <c r="S212" s="9">
        <f t="shared" si="17"/>
        <v>77388540</v>
      </c>
      <c r="T212" s="9">
        <f t="shared" si="18"/>
        <v>1041569</v>
      </c>
    </row>
    <row r="213" spans="1:20" x14ac:dyDescent="0.25">
      <c r="A213" s="9">
        <v>272</v>
      </c>
      <c r="B213" s="9" t="s">
        <v>14</v>
      </c>
      <c r="C213" s="9" t="s">
        <v>594</v>
      </c>
      <c r="D213" s="9" t="s">
        <v>224</v>
      </c>
      <c r="E213" s="9" t="s">
        <v>227</v>
      </c>
      <c r="F213" s="9" t="s">
        <v>5</v>
      </c>
      <c r="G213" s="9" t="s">
        <v>524</v>
      </c>
      <c r="H213" s="9" t="s">
        <v>2</v>
      </c>
      <c r="I213" s="9">
        <v>15</v>
      </c>
      <c r="J213" s="9" t="s">
        <v>8</v>
      </c>
      <c r="L213" s="9" t="s">
        <v>50</v>
      </c>
      <c r="M213" s="9">
        <v>81150</v>
      </c>
      <c r="N213" s="17" t="str">
        <f t="shared" si="15"/>
        <v>16_80-85</v>
      </c>
      <c r="O213" s="17" t="str">
        <f t="shared" si="16"/>
        <v>8_80-90</v>
      </c>
      <c r="P213" s="17" t="str">
        <f t="shared" si="19"/>
        <v>08_80&gt;</v>
      </c>
      <c r="Q213" s="9" t="s">
        <v>64</v>
      </c>
      <c r="R213" s="9" t="s">
        <v>638</v>
      </c>
      <c r="S213" s="9">
        <f t="shared" si="17"/>
        <v>22072800</v>
      </c>
      <c r="T213" s="9">
        <f t="shared" si="18"/>
        <v>297077</v>
      </c>
    </row>
    <row r="214" spans="1:20" x14ac:dyDescent="0.25">
      <c r="A214" s="9">
        <v>3</v>
      </c>
      <c r="B214" s="9" t="s">
        <v>14</v>
      </c>
      <c r="C214" s="9" t="s">
        <v>162</v>
      </c>
      <c r="D214" s="9" t="s">
        <v>224</v>
      </c>
      <c r="E214" s="9" t="s">
        <v>227</v>
      </c>
      <c r="F214" s="9" t="s">
        <v>1</v>
      </c>
      <c r="G214" s="9" t="s">
        <v>97</v>
      </c>
      <c r="H214" s="9" t="s">
        <v>2</v>
      </c>
      <c r="I214" s="9">
        <v>15</v>
      </c>
      <c r="J214" s="9" t="s">
        <v>8</v>
      </c>
      <c r="L214" s="9" t="s">
        <v>50</v>
      </c>
      <c r="M214" s="9">
        <v>65782</v>
      </c>
      <c r="N214" s="17" t="str">
        <f t="shared" si="15"/>
        <v>13_65-70</v>
      </c>
      <c r="O214" s="17" t="str">
        <f t="shared" si="16"/>
        <v>6_60-70</v>
      </c>
      <c r="P214" s="17" t="str">
        <f t="shared" si="19"/>
        <v>06_60-70</v>
      </c>
      <c r="Q214" s="9" t="s">
        <v>64</v>
      </c>
      <c r="R214" s="9" t="s">
        <v>638</v>
      </c>
      <c r="S214" s="9">
        <f t="shared" si="17"/>
        <v>197346</v>
      </c>
      <c r="T214" s="9">
        <f t="shared" si="18"/>
        <v>2656</v>
      </c>
    </row>
    <row r="215" spans="1:20" x14ac:dyDescent="0.25">
      <c r="A215" s="9">
        <v>3</v>
      </c>
      <c r="B215" s="9" t="s">
        <v>14</v>
      </c>
      <c r="C215" s="9" t="s">
        <v>284</v>
      </c>
      <c r="D215" s="9" t="s">
        <v>222</v>
      </c>
      <c r="E215" s="9" t="s">
        <v>227</v>
      </c>
      <c r="F215" s="9" t="s">
        <v>5</v>
      </c>
      <c r="G215" s="9" t="s">
        <v>169</v>
      </c>
      <c r="H215" s="9">
        <v>530</v>
      </c>
      <c r="I215" s="9">
        <v>17</v>
      </c>
      <c r="J215" s="9" t="s">
        <v>8</v>
      </c>
      <c r="L215" s="9" t="s">
        <v>50</v>
      </c>
      <c r="M215" s="9">
        <v>70812</v>
      </c>
      <c r="N215" s="17" t="str">
        <f t="shared" si="15"/>
        <v>14_70-75</v>
      </c>
      <c r="O215" s="17" t="str">
        <f t="shared" si="16"/>
        <v>7_70-80</v>
      </c>
      <c r="P215" s="17" t="str">
        <f t="shared" si="19"/>
        <v>07_70-80</v>
      </c>
      <c r="Q215" s="9" t="s">
        <v>64</v>
      </c>
      <c r="R215" s="9" t="s">
        <v>638</v>
      </c>
      <c r="S215" s="9">
        <f t="shared" si="17"/>
        <v>212436</v>
      </c>
      <c r="T215" s="9">
        <f t="shared" si="18"/>
        <v>2859</v>
      </c>
    </row>
    <row r="216" spans="1:20" x14ac:dyDescent="0.25">
      <c r="A216" s="9">
        <v>15</v>
      </c>
      <c r="B216" s="9" t="s">
        <v>14</v>
      </c>
      <c r="C216" s="9" t="s">
        <v>627</v>
      </c>
      <c r="D216" s="9" t="s">
        <v>228</v>
      </c>
      <c r="E216" s="9" t="s">
        <v>227</v>
      </c>
      <c r="F216" s="9" t="s">
        <v>5</v>
      </c>
      <c r="G216" s="9" t="s">
        <v>524</v>
      </c>
      <c r="H216" s="9" t="s">
        <v>2</v>
      </c>
      <c r="I216" s="9">
        <v>13</v>
      </c>
      <c r="J216" s="9" t="s">
        <v>8</v>
      </c>
      <c r="L216" s="9" t="s">
        <v>50</v>
      </c>
      <c r="M216" s="9">
        <v>81200</v>
      </c>
      <c r="N216" s="17" t="str">
        <f t="shared" si="15"/>
        <v>16_80-85</v>
      </c>
      <c r="O216" s="17" t="str">
        <f t="shared" si="16"/>
        <v>8_80-90</v>
      </c>
      <c r="P216" s="17" t="str">
        <f t="shared" si="19"/>
        <v>08_80&gt;</v>
      </c>
      <c r="Q216" s="9" t="s">
        <v>64</v>
      </c>
      <c r="R216" s="9" t="s">
        <v>638</v>
      </c>
      <c r="S216" s="9">
        <f t="shared" si="17"/>
        <v>1218000</v>
      </c>
      <c r="T216" s="9">
        <f t="shared" si="18"/>
        <v>16393</v>
      </c>
    </row>
    <row r="217" spans="1:20" x14ac:dyDescent="0.25">
      <c r="A217" s="9">
        <v>45</v>
      </c>
      <c r="B217" s="9" t="s">
        <v>14</v>
      </c>
      <c r="C217" s="9" t="s">
        <v>628</v>
      </c>
      <c r="D217" s="9" t="s">
        <v>228</v>
      </c>
      <c r="E217" s="9" t="s">
        <v>227</v>
      </c>
      <c r="F217" s="9" t="s">
        <v>1</v>
      </c>
      <c r="G217" s="9" t="s">
        <v>305</v>
      </c>
      <c r="H217" s="9" t="s">
        <v>2</v>
      </c>
      <c r="I217" s="9">
        <v>13</v>
      </c>
      <c r="J217" s="9" t="s">
        <v>8</v>
      </c>
      <c r="L217" s="9" t="s">
        <v>50</v>
      </c>
      <c r="M217" s="9">
        <v>83000</v>
      </c>
      <c r="N217" s="17" t="str">
        <f t="shared" si="15"/>
        <v>16_80-85</v>
      </c>
      <c r="O217" s="17" t="str">
        <f t="shared" si="16"/>
        <v>8_80-90</v>
      </c>
      <c r="P217" s="17" t="str">
        <f t="shared" si="19"/>
        <v>08_80&gt;</v>
      </c>
      <c r="Q217" s="9" t="s">
        <v>64</v>
      </c>
      <c r="R217" s="9" t="s">
        <v>638</v>
      </c>
      <c r="S217" s="9">
        <f t="shared" si="17"/>
        <v>3735000</v>
      </c>
      <c r="T217" s="9">
        <f t="shared" si="18"/>
        <v>50269</v>
      </c>
    </row>
    <row r="218" spans="1:20" x14ac:dyDescent="0.25">
      <c r="A218" s="9">
        <v>9</v>
      </c>
      <c r="B218" s="9" t="s">
        <v>14</v>
      </c>
      <c r="C218" s="9" t="s">
        <v>138</v>
      </c>
      <c r="D218" s="9" t="s">
        <v>228</v>
      </c>
      <c r="E218" s="9" t="s">
        <v>227</v>
      </c>
      <c r="F218" s="9" t="s">
        <v>5</v>
      </c>
      <c r="G218" s="9" t="s">
        <v>93</v>
      </c>
      <c r="H218" s="9" t="s">
        <v>2</v>
      </c>
      <c r="I218" s="9">
        <v>14</v>
      </c>
      <c r="J218" s="9" t="s">
        <v>8</v>
      </c>
      <c r="L218" s="9" t="s">
        <v>50</v>
      </c>
      <c r="M218" s="9">
        <v>87442</v>
      </c>
      <c r="N218" s="17" t="str">
        <f t="shared" si="15"/>
        <v>17_85-90</v>
      </c>
      <c r="O218" s="17" t="str">
        <f t="shared" si="16"/>
        <v>8_80-90</v>
      </c>
      <c r="P218" s="17" t="str">
        <f t="shared" si="19"/>
        <v>08_80&gt;</v>
      </c>
      <c r="Q218" s="9" t="s">
        <v>64</v>
      </c>
      <c r="R218" s="9" t="s">
        <v>638</v>
      </c>
      <c r="S218" s="9">
        <f t="shared" si="17"/>
        <v>786978</v>
      </c>
      <c r="T218" s="9">
        <f t="shared" si="18"/>
        <v>10592</v>
      </c>
    </row>
    <row r="219" spans="1:20" x14ac:dyDescent="0.25">
      <c r="A219" s="9">
        <v>9</v>
      </c>
      <c r="B219" s="9" t="s">
        <v>14</v>
      </c>
      <c r="C219" s="9" t="s">
        <v>629</v>
      </c>
      <c r="D219" s="9" t="s">
        <v>228</v>
      </c>
      <c r="E219" s="9" t="s">
        <v>227</v>
      </c>
      <c r="F219" s="9" t="s">
        <v>5</v>
      </c>
      <c r="G219" s="9" t="s">
        <v>524</v>
      </c>
      <c r="H219" s="9" t="s">
        <v>2</v>
      </c>
      <c r="I219" s="9">
        <v>14</v>
      </c>
      <c r="J219" s="9" t="s">
        <v>8</v>
      </c>
      <c r="L219" s="9" t="s">
        <v>50</v>
      </c>
      <c r="M219" s="9">
        <v>89210</v>
      </c>
      <c r="N219" s="17" t="str">
        <f t="shared" si="15"/>
        <v>17_85-90</v>
      </c>
      <c r="O219" s="17" t="str">
        <f t="shared" si="16"/>
        <v>8_80-90</v>
      </c>
      <c r="P219" s="17" t="str">
        <f t="shared" si="19"/>
        <v>08_80&gt;</v>
      </c>
      <c r="Q219" s="9" t="s">
        <v>64</v>
      </c>
      <c r="R219" s="9" t="s">
        <v>638</v>
      </c>
      <c r="S219" s="9">
        <f t="shared" si="17"/>
        <v>802890</v>
      </c>
      <c r="T219" s="9">
        <f t="shared" si="18"/>
        <v>10806</v>
      </c>
    </row>
    <row r="220" spans="1:20" x14ac:dyDescent="0.25">
      <c r="A220" s="9">
        <v>9</v>
      </c>
      <c r="B220" s="9" t="s">
        <v>14</v>
      </c>
      <c r="C220" s="9" t="s">
        <v>139</v>
      </c>
      <c r="D220" s="9" t="s">
        <v>224</v>
      </c>
      <c r="E220" s="9" t="s">
        <v>227</v>
      </c>
      <c r="F220" s="9" t="s">
        <v>5</v>
      </c>
      <c r="G220" s="9" t="s">
        <v>93</v>
      </c>
      <c r="H220" s="9" t="s">
        <v>2</v>
      </c>
      <c r="I220" s="9">
        <v>15</v>
      </c>
      <c r="J220" s="9" t="s">
        <v>8</v>
      </c>
      <c r="L220" s="9" t="s">
        <v>50</v>
      </c>
      <c r="M220" s="9">
        <v>63442</v>
      </c>
      <c r="N220" s="17" t="str">
        <f t="shared" si="15"/>
        <v>12_60-65</v>
      </c>
      <c r="O220" s="17" t="str">
        <f t="shared" si="16"/>
        <v>6_60-70</v>
      </c>
      <c r="P220" s="17" t="str">
        <f t="shared" si="19"/>
        <v>06_60-70</v>
      </c>
      <c r="Q220" s="9" t="s">
        <v>64</v>
      </c>
      <c r="R220" s="9" t="s">
        <v>638</v>
      </c>
      <c r="S220" s="9">
        <f t="shared" si="17"/>
        <v>570978</v>
      </c>
      <c r="T220" s="9">
        <f t="shared" si="18"/>
        <v>7685</v>
      </c>
    </row>
    <row r="221" spans="1:20" x14ac:dyDescent="0.25">
      <c r="A221" s="9">
        <v>27</v>
      </c>
      <c r="B221" s="9" t="s">
        <v>14</v>
      </c>
      <c r="C221" s="9" t="s">
        <v>595</v>
      </c>
      <c r="D221" s="9" t="s">
        <v>224</v>
      </c>
      <c r="E221" s="9" t="s">
        <v>227</v>
      </c>
      <c r="F221" s="9" t="s">
        <v>5</v>
      </c>
      <c r="G221" s="9" t="s">
        <v>524</v>
      </c>
      <c r="H221" s="9" t="s">
        <v>2</v>
      </c>
      <c r="I221" s="9">
        <v>15</v>
      </c>
      <c r="J221" s="9" t="s">
        <v>8</v>
      </c>
      <c r="L221" s="9" t="s">
        <v>50</v>
      </c>
      <c r="M221" s="9">
        <v>92862</v>
      </c>
      <c r="N221" s="17" t="str">
        <f t="shared" si="15"/>
        <v>18_90-95</v>
      </c>
      <c r="O221" s="17" t="str">
        <f t="shared" si="16"/>
        <v>9_90-100</v>
      </c>
      <c r="P221" s="17" t="str">
        <f t="shared" si="19"/>
        <v>08_80&gt;</v>
      </c>
      <c r="Q221" s="9" t="s">
        <v>64</v>
      </c>
      <c r="R221" s="9" t="s">
        <v>638</v>
      </c>
      <c r="S221" s="9">
        <f t="shared" si="17"/>
        <v>2507274</v>
      </c>
      <c r="T221" s="9">
        <f t="shared" si="18"/>
        <v>33745</v>
      </c>
    </row>
    <row r="222" spans="1:20" x14ac:dyDescent="0.25">
      <c r="A222" s="9">
        <v>134</v>
      </c>
      <c r="B222" s="9" t="s">
        <v>14</v>
      </c>
      <c r="C222" s="9" t="s">
        <v>596</v>
      </c>
      <c r="D222" s="9" t="s">
        <v>228</v>
      </c>
      <c r="E222" s="9" t="s">
        <v>223</v>
      </c>
      <c r="F222" s="9" t="s">
        <v>5</v>
      </c>
      <c r="G222" s="9" t="s">
        <v>524</v>
      </c>
      <c r="H222" s="9" t="s">
        <v>2</v>
      </c>
      <c r="I222" s="9">
        <v>13</v>
      </c>
      <c r="J222" s="9" t="s">
        <v>8</v>
      </c>
      <c r="K222" s="9" t="s">
        <v>7</v>
      </c>
      <c r="L222" s="9" t="s">
        <v>50</v>
      </c>
      <c r="M222" s="9">
        <v>125892</v>
      </c>
      <c r="N222" s="17" t="str">
        <f t="shared" si="15"/>
        <v>25_125-130</v>
      </c>
      <c r="O222" s="17" t="str">
        <f t="shared" si="16"/>
        <v>12_120-130</v>
      </c>
      <c r="P222" s="17" t="str">
        <f t="shared" si="19"/>
        <v>08_80&gt;</v>
      </c>
      <c r="Q222" s="9" t="s">
        <v>64</v>
      </c>
      <c r="R222" s="9" t="s">
        <v>638</v>
      </c>
      <c r="S222" s="9">
        <f t="shared" si="17"/>
        <v>16869528</v>
      </c>
      <c r="T222" s="9">
        <f t="shared" si="18"/>
        <v>227046</v>
      </c>
    </row>
    <row r="223" spans="1:20" x14ac:dyDescent="0.25">
      <c r="A223" s="9">
        <v>6</v>
      </c>
      <c r="B223" s="9" t="s">
        <v>14</v>
      </c>
      <c r="C223" s="9" t="s">
        <v>140</v>
      </c>
      <c r="D223" s="9" t="s">
        <v>230</v>
      </c>
      <c r="E223" s="9" t="s">
        <v>227</v>
      </c>
      <c r="F223" s="9" t="s">
        <v>5</v>
      </c>
      <c r="G223" s="9" t="s">
        <v>93</v>
      </c>
      <c r="H223" s="9" t="s">
        <v>141</v>
      </c>
      <c r="I223" s="9">
        <v>14</v>
      </c>
      <c r="J223" s="9" t="s">
        <v>8</v>
      </c>
      <c r="L223" s="9" t="s">
        <v>50</v>
      </c>
      <c r="M223" s="9">
        <v>118264</v>
      </c>
      <c r="N223" s="17" t="str">
        <f t="shared" si="15"/>
        <v>23_115-120</v>
      </c>
      <c r="O223" s="17" t="str">
        <f t="shared" si="16"/>
        <v>11_110-120</v>
      </c>
      <c r="P223" s="17" t="str">
        <f t="shared" si="19"/>
        <v>08_80&gt;</v>
      </c>
      <c r="Q223" s="9" t="s">
        <v>64</v>
      </c>
      <c r="R223" s="9" t="s">
        <v>638</v>
      </c>
      <c r="S223" s="9">
        <f t="shared" si="17"/>
        <v>709584</v>
      </c>
      <c r="T223" s="9">
        <f t="shared" si="18"/>
        <v>9550</v>
      </c>
    </row>
    <row r="224" spans="1:20" x14ac:dyDescent="0.25">
      <c r="A224" s="9">
        <v>9</v>
      </c>
      <c r="B224" s="9" t="s">
        <v>14</v>
      </c>
      <c r="C224" s="9" t="s">
        <v>530</v>
      </c>
      <c r="D224" s="9" t="s">
        <v>230</v>
      </c>
      <c r="E224" s="9" t="s">
        <v>227</v>
      </c>
      <c r="F224" s="9" t="s">
        <v>5</v>
      </c>
      <c r="G224" s="9" t="s">
        <v>353</v>
      </c>
      <c r="H224" s="9" t="s">
        <v>99</v>
      </c>
      <c r="I224" s="9">
        <v>15</v>
      </c>
      <c r="J224" s="9" t="s">
        <v>52</v>
      </c>
      <c r="L224" s="9" t="s">
        <v>50</v>
      </c>
      <c r="M224" s="9">
        <v>214956</v>
      </c>
      <c r="N224" s="17" t="str">
        <f t="shared" si="15"/>
        <v>42_210-215</v>
      </c>
      <c r="O224" s="17" t="str">
        <f t="shared" si="16"/>
        <v>21_210-220</v>
      </c>
      <c r="P224" s="17" t="str">
        <f t="shared" si="19"/>
        <v>08_80&gt;</v>
      </c>
      <c r="Q224" s="9" t="s">
        <v>64</v>
      </c>
      <c r="R224" s="9" t="s">
        <v>638</v>
      </c>
      <c r="S224" s="9">
        <f t="shared" si="17"/>
        <v>1934604</v>
      </c>
      <c r="T224" s="9">
        <f t="shared" si="18"/>
        <v>26038</v>
      </c>
    </row>
    <row r="225" spans="1:20" x14ac:dyDescent="0.25">
      <c r="A225" s="9">
        <v>12</v>
      </c>
      <c r="B225" s="9" t="s">
        <v>14</v>
      </c>
      <c r="C225" s="9" t="s">
        <v>163</v>
      </c>
      <c r="D225" s="9" t="s">
        <v>230</v>
      </c>
      <c r="E225" s="9" t="s">
        <v>227</v>
      </c>
      <c r="F225" s="9" t="s">
        <v>5</v>
      </c>
      <c r="G225" s="9" t="s">
        <v>75</v>
      </c>
      <c r="H225" s="9" t="s">
        <v>164</v>
      </c>
      <c r="I225" s="9">
        <v>15</v>
      </c>
      <c r="J225" s="9" t="s">
        <v>52</v>
      </c>
      <c r="L225" s="9" t="s">
        <v>50</v>
      </c>
      <c r="M225" s="9">
        <v>237120</v>
      </c>
      <c r="N225" s="17" t="str">
        <f t="shared" si="15"/>
        <v>47_235-240</v>
      </c>
      <c r="O225" s="17" t="str">
        <f t="shared" si="16"/>
        <v>23_230-240</v>
      </c>
      <c r="P225" s="17" t="str">
        <f t="shared" si="19"/>
        <v>08_80&gt;</v>
      </c>
      <c r="Q225" s="9" t="s">
        <v>64</v>
      </c>
      <c r="R225" s="9" t="s">
        <v>638</v>
      </c>
      <c r="S225" s="9">
        <f t="shared" si="17"/>
        <v>2845440</v>
      </c>
      <c r="T225" s="9">
        <f t="shared" si="18"/>
        <v>38297</v>
      </c>
    </row>
    <row r="226" spans="1:20" x14ac:dyDescent="0.25">
      <c r="A226" s="9">
        <v>4</v>
      </c>
      <c r="B226" s="9" t="s">
        <v>14</v>
      </c>
      <c r="C226" s="9" t="s">
        <v>597</v>
      </c>
      <c r="D226" s="9" t="s">
        <v>230</v>
      </c>
      <c r="E226" s="9" t="s">
        <v>227</v>
      </c>
      <c r="F226" s="9" t="s">
        <v>5</v>
      </c>
      <c r="G226" s="9" t="s">
        <v>353</v>
      </c>
      <c r="H226" s="9" t="s">
        <v>184</v>
      </c>
      <c r="I226" s="9">
        <v>15</v>
      </c>
      <c r="J226" s="9" t="s">
        <v>52</v>
      </c>
      <c r="L226" s="9" t="s">
        <v>50</v>
      </c>
      <c r="M226" s="9">
        <v>129990</v>
      </c>
      <c r="N226" s="17" t="str">
        <f t="shared" si="15"/>
        <v>25_125-130</v>
      </c>
      <c r="O226" s="17" t="str">
        <f t="shared" si="16"/>
        <v>12_120-130</v>
      </c>
      <c r="P226" s="17" t="str">
        <f t="shared" si="19"/>
        <v>08_80&gt;</v>
      </c>
      <c r="Q226" s="9" t="s">
        <v>64</v>
      </c>
      <c r="R226" s="9" t="s">
        <v>638</v>
      </c>
      <c r="S226" s="9">
        <f t="shared" si="17"/>
        <v>519960</v>
      </c>
      <c r="T226" s="9">
        <f t="shared" si="18"/>
        <v>6998</v>
      </c>
    </row>
    <row r="227" spans="1:20" x14ac:dyDescent="0.25">
      <c r="A227" s="9">
        <v>6</v>
      </c>
      <c r="B227" s="9" t="s">
        <v>14</v>
      </c>
      <c r="C227" s="9" t="s">
        <v>531</v>
      </c>
      <c r="D227" s="9" t="s">
        <v>230</v>
      </c>
      <c r="E227" s="9" t="s">
        <v>227</v>
      </c>
      <c r="F227" s="9" t="s">
        <v>5</v>
      </c>
      <c r="G227" s="9" t="s">
        <v>353</v>
      </c>
      <c r="H227" s="9" t="s">
        <v>532</v>
      </c>
      <c r="I227" s="9">
        <v>15</v>
      </c>
      <c r="J227" s="9" t="s">
        <v>52</v>
      </c>
      <c r="L227" s="9" t="s">
        <v>50</v>
      </c>
      <c r="M227" s="9">
        <v>211340</v>
      </c>
      <c r="N227" s="17" t="str">
        <f t="shared" si="15"/>
        <v>42_210-215</v>
      </c>
      <c r="O227" s="17" t="str">
        <f t="shared" si="16"/>
        <v>21_210-220</v>
      </c>
      <c r="P227" s="17" t="str">
        <f t="shared" si="19"/>
        <v>08_80&gt;</v>
      </c>
      <c r="Q227" s="9" t="s">
        <v>64</v>
      </c>
      <c r="R227" s="9" t="s">
        <v>638</v>
      </c>
      <c r="S227" s="9">
        <f t="shared" si="17"/>
        <v>1268040</v>
      </c>
      <c r="T227" s="9">
        <f t="shared" si="18"/>
        <v>17066</v>
      </c>
    </row>
    <row r="228" spans="1:20" x14ac:dyDescent="0.25">
      <c r="A228" s="9">
        <v>25</v>
      </c>
      <c r="B228" s="9" t="s">
        <v>14</v>
      </c>
      <c r="C228" s="9" t="s">
        <v>88</v>
      </c>
      <c r="D228" s="9" t="s">
        <v>230</v>
      </c>
      <c r="E228" s="9" t="s">
        <v>227</v>
      </c>
      <c r="F228" s="9" t="s">
        <v>5</v>
      </c>
      <c r="G228" s="9" t="s">
        <v>75</v>
      </c>
      <c r="H228" s="9" t="s">
        <v>86</v>
      </c>
      <c r="I228" s="9">
        <v>15</v>
      </c>
      <c r="J228" s="9" t="s">
        <v>8</v>
      </c>
      <c r="L228" s="9" t="s">
        <v>50</v>
      </c>
      <c r="M228" s="9">
        <v>133008</v>
      </c>
      <c r="N228" s="17" t="str">
        <f t="shared" si="15"/>
        <v>26_130-135</v>
      </c>
      <c r="O228" s="17" t="str">
        <f t="shared" si="16"/>
        <v>13_130-140</v>
      </c>
      <c r="P228" s="17" t="str">
        <f t="shared" si="19"/>
        <v>08_80&gt;</v>
      </c>
      <c r="Q228" s="9" t="s">
        <v>64</v>
      </c>
      <c r="R228" s="9" t="s">
        <v>638</v>
      </c>
      <c r="S228" s="9">
        <f t="shared" si="17"/>
        <v>3325200</v>
      </c>
      <c r="T228" s="9">
        <f t="shared" si="18"/>
        <v>44754</v>
      </c>
    </row>
    <row r="229" spans="1:20" x14ac:dyDescent="0.25">
      <c r="A229" s="9">
        <v>9</v>
      </c>
      <c r="B229" s="9" t="s">
        <v>14</v>
      </c>
      <c r="C229" s="9" t="s">
        <v>165</v>
      </c>
      <c r="D229" s="9" t="s">
        <v>230</v>
      </c>
      <c r="E229" s="9" t="s">
        <v>227</v>
      </c>
      <c r="F229" s="9" t="s">
        <v>5</v>
      </c>
      <c r="G229" s="9" t="s">
        <v>75</v>
      </c>
      <c r="H229" s="9" t="s">
        <v>166</v>
      </c>
      <c r="I229" s="9">
        <v>17</v>
      </c>
      <c r="J229" s="9" t="s">
        <v>8</v>
      </c>
      <c r="L229" s="9" t="s">
        <v>50</v>
      </c>
      <c r="M229" s="9">
        <v>224299</v>
      </c>
      <c r="N229" s="17" t="str">
        <f t="shared" si="15"/>
        <v>44_220-225</v>
      </c>
      <c r="O229" s="17" t="str">
        <f t="shared" si="16"/>
        <v>22_220-230</v>
      </c>
      <c r="P229" s="17" t="str">
        <f t="shared" si="19"/>
        <v>08_80&gt;</v>
      </c>
      <c r="Q229" s="9" t="s">
        <v>64</v>
      </c>
      <c r="R229" s="9" t="s">
        <v>638</v>
      </c>
      <c r="S229" s="9">
        <f t="shared" si="17"/>
        <v>2018691</v>
      </c>
      <c r="T229" s="9">
        <f t="shared" si="18"/>
        <v>27169</v>
      </c>
    </row>
    <row r="230" spans="1:20" x14ac:dyDescent="0.25">
      <c r="A230" s="9">
        <v>430</v>
      </c>
      <c r="B230" s="9" t="s">
        <v>14</v>
      </c>
      <c r="C230" s="9" t="s">
        <v>533</v>
      </c>
      <c r="D230" s="9" t="s">
        <v>230</v>
      </c>
      <c r="E230" s="9" t="s">
        <v>227</v>
      </c>
      <c r="F230" s="9" t="s">
        <v>5</v>
      </c>
      <c r="G230" s="9" t="s">
        <v>353</v>
      </c>
      <c r="H230" s="9" t="s">
        <v>534</v>
      </c>
      <c r="I230" s="9">
        <v>14</v>
      </c>
      <c r="J230" s="9" t="s">
        <v>8</v>
      </c>
      <c r="L230" s="9" t="s">
        <v>50</v>
      </c>
      <c r="M230" s="9">
        <v>139376</v>
      </c>
      <c r="N230" s="17" t="str">
        <f t="shared" si="15"/>
        <v>27_135-140</v>
      </c>
      <c r="O230" s="17" t="str">
        <f t="shared" si="16"/>
        <v>13_130-140</v>
      </c>
      <c r="P230" s="17" t="str">
        <f t="shared" si="19"/>
        <v>08_80&gt;</v>
      </c>
      <c r="Q230" s="9" t="s">
        <v>64</v>
      </c>
      <c r="R230" s="9" t="s">
        <v>638</v>
      </c>
      <c r="S230" s="9">
        <f t="shared" si="17"/>
        <v>59931680</v>
      </c>
      <c r="T230" s="9">
        <f t="shared" si="18"/>
        <v>806617</v>
      </c>
    </row>
    <row r="231" spans="1:20" x14ac:dyDescent="0.25">
      <c r="A231" s="9">
        <v>34</v>
      </c>
      <c r="B231" s="9" t="s">
        <v>14</v>
      </c>
      <c r="C231" s="9" t="s">
        <v>535</v>
      </c>
      <c r="D231" s="9" t="s">
        <v>230</v>
      </c>
      <c r="E231" s="9" t="s">
        <v>227</v>
      </c>
      <c r="F231" s="9" t="s">
        <v>5</v>
      </c>
      <c r="G231" s="9" t="s">
        <v>353</v>
      </c>
      <c r="H231" s="9" t="s">
        <v>187</v>
      </c>
      <c r="I231" s="9">
        <v>15</v>
      </c>
      <c r="J231" s="9" t="s">
        <v>55</v>
      </c>
      <c r="L231" s="9" t="s">
        <v>50</v>
      </c>
      <c r="M231" s="9">
        <v>141990</v>
      </c>
      <c r="N231" s="17" t="str">
        <f t="shared" si="15"/>
        <v>28_140-145</v>
      </c>
      <c r="O231" s="17" t="str">
        <f t="shared" si="16"/>
        <v>14_140-150</v>
      </c>
      <c r="P231" s="17" t="str">
        <f t="shared" si="19"/>
        <v>08_80&gt;</v>
      </c>
      <c r="Q231" s="9" t="s">
        <v>64</v>
      </c>
      <c r="R231" s="9" t="s">
        <v>638</v>
      </c>
      <c r="S231" s="9">
        <f t="shared" si="17"/>
        <v>4827660</v>
      </c>
      <c r="T231" s="9">
        <f t="shared" si="18"/>
        <v>64975</v>
      </c>
    </row>
    <row r="232" spans="1:20" x14ac:dyDescent="0.25">
      <c r="A232" s="9">
        <v>30</v>
      </c>
      <c r="B232" s="9" t="s">
        <v>14</v>
      </c>
      <c r="C232" s="9" t="s">
        <v>598</v>
      </c>
      <c r="D232" s="9" t="s">
        <v>230</v>
      </c>
      <c r="E232" s="9" t="s">
        <v>227</v>
      </c>
      <c r="F232" s="9" t="s">
        <v>5</v>
      </c>
      <c r="G232" s="9" t="s">
        <v>353</v>
      </c>
      <c r="H232" s="9" t="s">
        <v>599</v>
      </c>
      <c r="I232" s="9">
        <v>17</v>
      </c>
      <c r="J232" s="9" t="s">
        <v>55</v>
      </c>
      <c r="L232" s="9" t="s">
        <v>50</v>
      </c>
      <c r="M232" s="9">
        <v>233200</v>
      </c>
      <c r="N232" s="17" t="str">
        <f t="shared" si="15"/>
        <v>46_230-235</v>
      </c>
      <c r="O232" s="17" t="str">
        <f t="shared" si="16"/>
        <v>23_230-240</v>
      </c>
      <c r="P232" s="17" t="str">
        <f t="shared" si="19"/>
        <v>08_80&gt;</v>
      </c>
      <c r="Q232" s="9" t="s">
        <v>64</v>
      </c>
      <c r="R232" s="9" t="s">
        <v>638</v>
      </c>
      <c r="S232" s="9">
        <f t="shared" si="17"/>
        <v>6996000</v>
      </c>
      <c r="T232" s="9">
        <f t="shared" si="18"/>
        <v>94159</v>
      </c>
    </row>
    <row r="233" spans="1:20" x14ac:dyDescent="0.25">
      <c r="A233" s="9">
        <v>21</v>
      </c>
      <c r="B233" s="9" t="s">
        <v>14</v>
      </c>
      <c r="C233" s="9" t="s">
        <v>89</v>
      </c>
      <c r="D233" s="9" t="s">
        <v>230</v>
      </c>
      <c r="E233" s="9" t="s">
        <v>227</v>
      </c>
      <c r="F233" s="9" t="s">
        <v>5</v>
      </c>
      <c r="G233" s="9" t="s">
        <v>75</v>
      </c>
      <c r="H233" s="9" t="s">
        <v>87</v>
      </c>
      <c r="I233" s="9">
        <v>15</v>
      </c>
      <c r="J233" s="9" t="s">
        <v>52</v>
      </c>
      <c r="K233" s="9" t="s">
        <v>7</v>
      </c>
      <c r="L233" s="9" t="s">
        <v>50</v>
      </c>
      <c r="M233" s="9">
        <v>221750</v>
      </c>
      <c r="N233" s="17" t="str">
        <f t="shared" si="15"/>
        <v>44_220-225</v>
      </c>
      <c r="O233" s="17" t="str">
        <f t="shared" si="16"/>
        <v>22_220-230</v>
      </c>
      <c r="P233" s="17" t="str">
        <f t="shared" si="19"/>
        <v>08_80&gt;</v>
      </c>
      <c r="Q233" s="9" t="s">
        <v>64</v>
      </c>
      <c r="R233" s="9" t="s">
        <v>638</v>
      </c>
      <c r="S233" s="9">
        <f t="shared" si="17"/>
        <v>4656750</v>
      </c>
      <c r="T233" s="9">
        <f t="shared" si="18"/>
        <v>62675</v>
      </c>
    </row>
    <row r="234" spans="1:20" x14ac:dyDescent="0.25">
      <c r="A234" s="9">
        <v>4</v>
      </c>
      <c r="B234" s="9" t="s">
        <v>15</v>
      </c>
      <c r="C234" s="9" t="s">
        <v>435</v>
      </c>
      <c r="D234" s="9" t="s">
        <v>222</v>
      </c>
      <c r="E234" s="9" t="s">
        <v>223</v>
      </c>
      <c r="F234" s="9" t="s">
        <v>1</v>
      </c>
      <c r="G234" s="9" t="s">
        <v>51</v>
      </c>
      <c r="H234" s="9" t="s">
        <v>436</v>
      </c>
      <c r="I234" s="9">
        <v>15</v>
      </c>
      <c r="J234" s="9" t="s">
        <v>4</v>
      </c>
      <c r="L234" s="9" t="s">
        <v>46</v>
      </c>
      <c r="M234" s="9">
        <v>25000</v>
      </c>
      <c r="N234" s="17" t="str">
        <f t="shared" si="15"/>
        <v>5_25-30</v>
      </c>
      <c r="O234" s="17" t="str">
        <f t="shared" si="16"/>
        <v>2_20-30</v>
      </c>
      <c r="P234" s="17" t="str">
        <f t="shared" si="19"/>
        <v>02_20-30</v>
      </c>
      <c r="Q234" s="9" t="s">
        <v>64</v>
      </c>
      <c r="R234" s="9" t="s">
        <v>638</v>
      </c>
      <c r="S234" s="9">
        <f t="shared" si="17"/>
        <v>100000</v>
      </c>
      <c r="T234" s="9">
        <f t="shared" si="18"/>
        <v>1346</v>
      </c>
    </row>
    <row r="235" spans="1:20" x14ac:dyDescent="0.25">
      <c r="A235" s="9">
        <v>133</v>
      </c>
      <c r="B235" s="9" t="s">
        <v>15</v>
      </c>
      <c r="C235" s="9" t="s">
        <v>425</v>
      </c>
      <c r="D235" s="9" t="s">
        <v>224</v>
      </c>
      <c r="E235" s="9" t="s">
        <v>223</v>
      </c>
      <c r="F235" s="9" t="s">
        <v>1</v>
      </c>
      <c r="G235" s="9" t="s">
        <v>305</v>
      </c>
      <c r="H235" s="9" t="s">
        <v>2</v>
      </c>
      <c r="I235" s="9">
        <v>15</v>
      </c>
      <c r="J235" s="9" t="s">
        <v>8</v>
      </c>
      <c r="L235" s="9" t="s">
        <v>50</v>
      </c>
      <c r="M235" s="9">
        <v>52754</v>
      </c>
      <c r="N235" s="17" t="str">
        <f t="shared" si="15"/>
        <v>10_50-55</v>
      </c>
      <c r="O235" s="17" t="str">
        <f t="shared" si="16"/>
        <v>5_50-60</v>
      </c>
      <c r="P235" s="17" t="str">
        <f t="shared" si="19"/>
        <v>05_50-60</v>
      </c>
      <c r="Q235" s="9" t="s">
        <v>64</v>
      </c>
      <c r="R235" s="9" t="s">
        <v>638</v>
      </c>
      <c r="S235" s="9">
        <f t="shared" si="17"/>
        <v>7016282</v>
      </c>
      <c r="T235" s="9">
        <f t="shared" si="18"/>
        <v>94432</v>
      </c>
    </row>
    <row r="236" spans="1:20" x14ac:dyDescent="0.25">
      <c r="A236" s="9">
        <v>750</v>
      </c>
      <c r="B236" s="9" t="s">
        <v>15</v>
      </c>
      <c r="C236" s="9" t="s">
        <v>378</v>
      </c>
      <c r="D236" s="9" t="s">
        <v>224</v>
      </c>
      <c r="E236" s="9" t="s">
        <v>223</v>
      </c>
      <c r="F236" s="9" t="s">
        <v>5</v>
      </c>
      <c r="G236" s="9" t="s">
        <v>182</v>
      </c>
      <c r="H236" s="9" t="s">
        <v>2</v>
      </c>
      <c r="I236" s="9">
        <v>15</v>
      </c>
      <c r="J236" s="9" t="s">
        <v>8</v>
      </c>
      <c r="L236" s="9" t="s">
        <v>50</v>
      </c>
      <c r="M236" s="9">
        <v>55440</v>
      </c>
      <c r="N236" s="17" t="str">
        <f t="shared" si="15"/>
        <v>11_55-60</v>
      </c>
      <c r="O236" s="17" t="str">
        <f t="shared" si="16"/>
        <v>5_50-60</v>
      </c>
      <c r="P236" s="17" t="str">
        <f t="shared" si="19"/>
        <v>05_50-60</v>
      </c>
      <c r="Q236" s="9" t="s">
        <v>64</v>
      </c>
      <c r="R236" s="9" t="s">
        <v>638</v>
      </c>
      <c r="S236" s="9">
        <f t="shared" si="17"/>
        <v>41580000</v>
      </c>
      <c r="T236" s="9">
        <f t="shared" si="18"/>
        <v>559623</v>
      </c>
    </row>
    <row r="237" spans="1:20" x14ac:dyDescent="0.25">
      <c r="A237" s="9">
        <v>791</v>
      </c>
      <c r="B237" s="9" t="s">
        <v>15</v>
      </c>
      <c r="C237" s="9" t="s">
        <v>630</v>
      </c>
      <c r="D237" s="9" t="s">
        <v>222</v>
      </c>
      <c r="E237" s="9" t="s">
        <v>223</v>
      </c>
      <c r="F237" s="9" t="s">
        <v>5</v>
      </c>
      <c r="G237" s="9" t="s">
        <v>169</v>
      </c>
      <c r="H237" s="9" t="s">
        <v>74</v>
      </c>
      <c r="I237" s="9">
        <v>15</v>
      </c>
      <c r="J237" s="9" t="s">
        <v>8</v>
      </c>
      <c r="L237" s="9" t="s">
        <v>50</v>
      </c>
      <c r="M237" s="9">
        <v>49800</v>
      </c>
      <c r="N237" s="17" t="str">
        <f t="shared" si="15"/>
        <v>9_45-50</v>
      </c>
      <c r="O237" s="17" t="str">
        <f t="shared" si="16"/>
        <v>4_40-50</v>
      </c>
      <c r="P237" s="17" t="str">
        <f t="shared" si="19"/>
        <v>04_40-50</v>
      </c>
      <c r="Q237" s="9" t="s">
        <v>64</v>
      </c>
      <c r="R237" s="9" t="s">
        <v>638</v>
      </c>
      <c r="S237" s="9">
        <f t="shared" si="17"/>
        <v>39391800</v>
      </c>
      <c r="T237" s="9">
        <f t="shared" si="18"/>
        <v>530172</v>
      </c>
    </row>
    <row r="238" spans="1:20" x14ac:dyDescent="0.25">
      <c r="A238" s="9">
        <v>509</v>
      </c>
      <c r="B238" s="9" t="s">
        <v>15</v>
      </c>
      <c r="C238" s="9" t="s">
        <v>341</v>
      </c>
      <c r="D238" s="9" t="s">
        <v>224</v>
      </c>
      <c r="E238" s="9" t="s">
        <v>223</v>
      </c>
      <c r="F238" s="9" t="s">
        <v>1</v>
      </c>
      <c r="G238" s="9" t="s">
        <v>97</v>
      </c>
      <c r="H238" s="9" t="s">
        <v>2</v>
      </c>
      <c r="I238" s="9">
        <v>17</v>
      </c>
      <c r="J238" s="9" t="s">
        <v>6</v>
      </c>
      <c r="L238" s="9" t="s">
        <v>50</v>
      </c>
      <c r="M238" s="9">
        <v>45986</v>
      </c>
      <c r="N238" s="17" t="str">
        <f t="shared" si="15"/>
        <v>9_45-50</v>
      </c>
      <c r="O238" s="17" t="str">
        <f t="shared" si="16"/>
        <v>4_40-50</v>
      </c>
      <c r="P238" s="17" t="str">
        <f t="shared" si="19"/>
        <v>04_40-50</v>
      </c>
      <c r="Q238" s="9" t="s">
        <v>64</v>
      </c>
      <c r="R238" s="9" t="s">
        <v>638</v>
      </c>
      <c r="S238" s="9">
        <f t="shared" si="17"/>
        <v>23406874</v>
      </c>
      <c r="T238" s="9">
        <f t="shared" si="18"/>
        <v>315032</v>
      </c>
    </row>
    <row r="239" spans="1:20" x14ac:dyDescent="0.25">
      <c r="A239" s="9">
        <v>6</v>
      </c>
      <c r="B239" s="9" t="s">
        <v>15</v>
      </c>
      <c r="C239" s="9" t="s">
        <v>85</v>
      </c>
      <c r="D239" s="9" t="s">
        <v>224</v>
      </c>
      <c r="E239" s="9" t="s">
        <v>223</v>
      </c>
      <c r="F239" s="9" t="s">
        <v>1</v>
      </c>
      <c r="G239" s="9" t="s">
        <v>71</v>
      </c>
      <c r="H239" s="9" t="s">
        <v>2</v>
      </c>
      <c r="I239" s="9">
        <v>15</v>
      </c>
      <c r="J239" s="9" t="s">
        <v>8</v>
      </c>
      <c r="L239" s="9" t="s">
        <v>50</v>
      </c>
      <c r="M239" s="9">
        <v>42493</v>
      </c>
      <c r="N239" s="17" t="str">
        <f t="shared" si="15"/>
        <v>8_40-45</v>
      </c>
      <c r="O239" s="17" t="str">
        <f t="shared" si="16"/>
        <v>4_40-50</v>
      </c>
      <c r="P239" s="17" t="str">
        <f t="shared" si="19"/>
        <v>04_40-50</v>
      </c>
      <c r="Q239" s="9" t="s">
        <v>64</v>
      </c>
      <c r="R239" s="9" t="s">
        <v>638</v>
      </c>
      <c r="S239" s="9">
        <f t="shared" si="17"/>
        <v>254958</v>
      </c>
      <c r="T239" s="9">
        <f t="shared" si="18"/>
        <v>3431</v>
      </c>
    </row>
    <row r="240" spans="1:20" x14ac:dyDescent="0.25">
      <c r="A240" s="9">
        <v>6</v>
      </c>
      <c r="B240" s="9" t="s">
        <v>15</v>
      </c>
      <c r="C240" s="9" t="s">
        <v>78</v>
      </c>
      <c r="D240" s="9" t="s">
        <v>222</v>
      </c>
      <c r="E240" s="9" t="s">
        <v>223</v>
      </c>
      <c r="F240" s="9" t="s">
        <v>5</v>
      </c>
      <c r="G240" s="9" t="s">
        <v>67</v>
      </c>
      <c r="H240" s="9" t="s">
        <v>69</v>
      </c>
      <c r="I240" s="9">
        <v>17</v>
      </c>
      <c r="J240" s="9" t="s">
        <v>8</v>
      </c>
      <c r="L240" s="9" t="s">
        <v>50</v>
      </c>
      <c r="M240" s="9">
        <v>75327</v>
      </c>
      <c r="N240" s="17" t="str">
        <f t="shared" si="15"/>
        <v>15_75-80</v>
      </c>
      <c r="O240" s="17" t="str">
        <f t="shared" si="16"/>
        <v>7_70-80</v>
      </c>
      <c r="P240" s="17" t="str">
        <f t="shared" si="19"/>
        <v>07_70-80</v>
      </c>
      <c r="Q240" s="9" t="s">
        <v>64</v>
      </c>
      <c r="R240" s="9" t="s">
        <v>638</v>
      </c>
      <c r="S240" s="9">
        <f t="shared" si="17"/>
        <v>451962</v>
      </c>
      <c r="T240" s="9">
        <f t="shared" si="18"/>
        <v>6083</v>
      </c>
    </row>
    <row r="241" spans="1:20" x14ac:dyDescent="0.25">
      <c r="A241" s="9">
        <v>4</v>
      </c>
      <c r="B241" s="9" t="s">
        <v>15</v>
      </c>
      <c r="C241" s="9" t="s">
        <v>79</v>
      </c>
      <c r="D241" s="9" t="s">
        <v>222</v>
      </c>
      <c r="E241" s="9" t="s">
        <v>223</v>
      </c>
      <c r="F241" s="9" t="s">
        <v>5</v>
      </c>
      <c r="G241" s="9" t="s">
        <v>67</v>
      </c>
      <c r="H241" s="9">
        <v>540</v>
      </c>
      <c r="I241" s="9">
        <v>15</v>
      </c>
      <c r="J241" s="9" t="s">
        <v>8</v>
      </c>
      <c r="L241" s="9" t="s">
        <v>50</v>
      </c>
      <c r="M241" s="9">
        <v>50292</v>
      </c>
      <c r="N241" s="17" t="str">
        <f t="shared" si="15"/>
        <v>10_50-55</v>
      </c>
      <c r="O241" s="17" t="str">
        <f t="shared" si="16"/>
        <v>5_50-60</v>
      </c>
      <c r="P241" s="17" t="str">
        <f t="shared" si="19"/>
        <v>05_50-60</v>
      </c>
      <c r="Q241" s="9" t="s">
        <v>64</v>
      </c>
      <c r="R241" s="9" t="s">
        <v>638</v>
      </c>
      <c r="S241" s="9">
        <f t="shared" si="17"/>
        <v>201168</v>
      </c>
      <c r="T241" s="9">
        <f t="shared" si="18"/>
        <v>2708</v>
      </c>
    </row>
    <row r="242" spans="1:20" x14ac:dyDescent="0.25">
      <c r="A242" s="9">
        <v>184</v>
      </c>
      <c r="B242" s="9" t="s">
        <v>15</v>
      </c>
      <c r="C242" s="9" t="s">
        <v>373</v>
      </c>
      <c r="D242" s="9" t="s">
        <v>228</v>
      </c>
      <c r="E242" s="9" t="s">
        <v>223</v>
      </c>
      <c r="F242" s="9" t="s">
        <v>1</v>
      </c>
      <c r="G242" s="9" t="s">
        <v>305</v>
      </c>
      <c r="H242" s="9" t="s">
        <v>2</v>
      </c>
      <c r="I242" s="9">
        <v>14</v>
      </c>
      <c r="J242" s="9" t="s">
        <v>8</v>
      </c>
      <c r="L242" s="9" t="s">
        <v>50</v>
      </c>
      <c r="M242" s="9">
        <v>54456</v>
      </c>
      <c r="N242" s="17" t="str">
        <f t="shared" si="15"/>
        <v>10_50-55</v>
      </c>
      <c r="O242" s="17" t="str">
        <f t="shared" si="16"/>
        <v>5_50-60</v>
      </c>
      <c r="P242" s="17" t="str">
        <f t="shared" si="19"/>
        <v>05_50-60</v>
      </c>
      <c r="Q242" s="9" t="s">
        <v>64</v>
      </c>
      <c r="R242" s="9" t="s">
        <v>638</v>
      </c>
      <c r="S242" s="9">
        <f t="shared" si="17"/>
        <v>10019904</v>
      </c>
      <c r="T242" s="9">
        <f t="shared" si="18"/>
        <v>134857</v>
      </c>
    </row>
    <row r="243" spans="1:20" x14ac:dyDescent="0.25">
      <c r="A243" s="9">
        <v>14</v>
      </c>
      <c r="B243" s="9" t="s">
        <v>15</v>
      </c>
      <c r="C243" s="9" t="s">
        <v>342</v>
      </c>
      <c r="D243" s="9" t="s">
        <v>228</v>
      </c>
      <c r="E243" s="9" t="s">
        <v>223</v>
      </c>
      <c r="F243" s="9" t="s">
        <v>5</v>
      </c>
      <c r="G243" s="9" t="s">
        <v>182</v>
      </c>
      <c r="H243" s="9" t="s">
        <v>2</v>
      </c>
      <c r="I243" s="9">
        <v>14</v>
      </c>
      <c r="J243" s="9" t="s">
        <v>8</v>
      </c>
      <c r="L243" s="9" t="s">
        <v>50</v>
      </c>
      <c r="M243" s="9">
        <v>53314</v>
      </c>
      <c r="N243" s="17" t="str">
        <f t="shared" si="15"/>
        <v>10_50-55</v>
      </c>
      <c r="O243" s="17" t="str">
        <f t="shared" si="16"/>
        <v>5_50-60</v>
      </c>
      <c r="P243" s="17" t="str">
        <f t="shared" si="19"/>
        <v>05_50-60</v>
      </c>
      <c r="Q243" s="9" t="s">
        <v>64</v>
      </c>
      <c r="R243" s="9" t="s">
        <v>638</v>
      </c>
      <c r="S243" s="9">
        <f t="shared" si="17"/>
        <v>746396</v>
      </c>
      <c r="T243" s="9">
        <f t="shared" si="18"/>
        <v>10046</v>
      </c>
    </row>
    <row r="244" spans="1:20" x14ac:dyDescent="0.25">
      <c r="A244" s="9">
        <v>32</v>
      </c>
      <c r="B244" s="9" t="s">
        <v>15</v>
      </c>
      <c r="C244" s="9" t="s">
        <v>600</v>
      </c>
      <c r="D244" s="9" t="s">
        <v>228</v>
      </c>
      <c r="E244" s="9" t="s">
        <v>223</v>
      </c>
      <c r="F244" s="9" t="s">
        <v>5</v>
      </c>
      <c r="G244" s="9" t="s">
        <v>524</v>
      </c>
      <c r="H244" s="9" t="s">
        <v>2</v>
      </c>
      <c r="I244" s="9">
        <v>14</v>
      </c>
      <c r="J244" s="9" t="s">
        <v>8</v>
      </c>
      <c r="L244" s="9" t="s">
        <v>50</v>
      </c>
      <c r="M244" s="9">
        <v>78600</v>
      </c>
      <c r="N244" s="17" t="str">
        <f t="shared" si="15"/>
        <v>15_75-80</v>
      </c>
      <c r="O244" s="17" t="str">
        <f t="shared" si="16"/>
        <v>7_70-80</v>
      </c>
      <c r="P244" s="17" t="str">
        <f t="shared" si="19"/>
        <v>07_70-80</v>
      </c>
      <c r="Q244" s="9" t="s">
        <v>64</v>
      </c>
      <c r="R244" s="9" t="s">
        <v>638</v>
      </c>
      <c r="S244" s="9">
        <f t="shared" si="17"/>
        <v>2515200</v>
      </c>
      <c r="T244" s="9">
        <f t="shared" si="18"/>
        <v>33852</v>
      </c>
    </row>
    <row r="245" spans="1:20" x14ac:dyDescent="0.25">
      <c r="A245" s="9">
        <v>66</v>
      </c>
      <c r="B245" s="9" t="s">
        <v>15</v>
      </c>
      <c r="C245" s="9" t="s">
        <v>379</v>
      </c>
      <c r="D245" s="9" t="s">
        <v>224</v>
      </c>
      <c r="E245" s="9" t="s">
        <v>223</v>
      </c>
      <c r="F245" s="9" t="s">
        <v>1</v>
      </c>
      <c r="G245" s="9" t="s">
        <v>305</v>
      </c>
      <c r="H245" s="9" t="s">
        <v>2</v>
      </c>
      <c r="I245" s="9">
        <v>15</v>
      </c>
      <c r="J245" s="9" t="s">
        <v>8</v>
      </c>
      <c r="L245" s="9" t="s">
        <v>50</v>
      </c>
      <c r="M245" s="9">
        <v>59460</v>
      </c>
      <c r="N245" s="17" t="str">
        <f t="shared" si="15"/>
        <v>11_55-60</v>
      </c>
      <c r="O245" s="17" t="str">
        <f t="shared" si="16"/>
        <v>5_50-60</v>
      </c>
      <c r="P245" s="17" t="str">
        <f t="shared" si="19"/>
        <v>05_50-60</v>
      </c>
      <c r="Q245" s="9" t="s">
        <v>64</v>
      </c>
      <c r="R245" s="9" t="s">
        <v>638</v>
      </c>
      <c r="S245" s="9">
        <f t="shared" si="17"/>
        <v>3924360</v>
      </c>
      <c r="T245" s="9">
        <f t="shared" si="18"/>
        <v>52818</v>
      </c>
    </row>
    <row r="246" spans="1:20" x14ac:dyDescent="0.25">
      <c r="A246" s="9">
        <v>57</v>
      </c>
      <c r="B246" s="9" t="s">
        <v>15</v>
      </c>
      <c r="C246" s="9" t="s">
        <v>343</v>
      </c>
      <c r="D246" s="9" t="s">
        <v>224</v>
      </c>
      <c r="E246" s="9" t="s">
        <v>223</v>
      </c>
      <c r="F246" s="9" t="s">
        <v>5</v>
      </c>
      <c r="G246" s="9" t="s">
        <v>182</v>
      </c>
      <c r="H246" s="9" t="s">
        <v>2</v>
      </c>
      <c r="I246" s="9">
        <v>15</v>
      </c>
      <c r="J246" s="9" t="s">
        <v>8</v>
      </c>
      <c r="L246" s="9" t="s">
        <v>50</v>
      </c>
      <c r="M246" s="9">
        <v>64379</v>
      </c>
      <c r="N246" s="17" t="str">
        <f t="shared" si="15"/>
        <v>12_60-65</v>
      </c>
      <c r="O246" s="17" t="str">
        <f t="shared" si="16"/>
        <v>6_60-70</v>
      </c>
      <c r="P246" s="17" t="str">
        <f t="shared" si="19"/>
        <v>06_60-70</v>
      </c>
      <c r="Q246" s="9" t="s">
        <v>64</v>
      </c>
      <c r="R246" s="9" t="s">
        <v>638</v>
      </c>
      <c r="S246" s="9">
        <f t="shared" si="17"/>
        <v>3669603</v>
      </c>
      <c r="T246" s="9">
        <f t="shared" si="18"/>
        <v>49389</v>
      </c>
    </row>
    <row r="247" spans="1:20" x14ac:dyDescent="0.25">
      <c r="A247" s="9">
        <v>103</v>
      </c>
      <c r="B247" s="9" t="s">
        <v>15</v>
      </c>
      <c r="C247" s="9" t="s">
        <v>601</v>
      </c>
      <c r="D247" s="9" t="s">
        <v>224</v>
      </c>
      <c r="E247" s="9" t="s">
        <v>223</v>
      </c>
      <c r="F247" s="9" t="s">
        <v>5</v>
      </c>
      <c r="G247" s="9" t="s">
        <v>524</v>
      </c>
      <c r="H247" s="9" t="s">
        <v>2</v>
      </c>
      <c r="I247" s="9">
        <v>15</v>
      </c>
      <c r="J247" s="9" t="s">
        <v>8</v>
      </c>
      <c r="L247" s="9" t="s">
        <v>50</v>
      </c>
      <c r="M247" s="9">
        <v>80920</v>
      </c>
      <c r="N247" s="17" t="str">
        <f t="shared" si="15"/>
        <v>16_80-85</v>
      </c>
      <c r="O247" s="17" t="str">
        <f t="shared" si="16"/>
        <v>8_80-90</v>
      </c>
      <c r="P247" s="17" t="str">
        <f t="shared" si="19"/>
        <v>08_80&gt;</v>
      </c>
      <c r="Q247" s="9" t="s">
        <v>64</v>
      </c>
      <c r="R247" s="9" t="s">
        <v>638</v>
      </c>
      <c r="S247" s="9">
        <f t="shared" si="17"/>
        <v>8334760</v>
      </c>
      <c r="T247" s="9">
        <f t="shared" si="18"/>
        <v>112177</v>
      </c>
    </row>
    <row r="248" spans="1:20" x14ac:dyDescent="0.25">
      <c r="A248" s="9">
        <v>2</v>
      </c>
      <c r="B248" s="9" t="s">
        <v>15</v>
      </c>
      <c r="C248" s="9" t="s">
        <v>80</v>
      </c>
      <c r="D248" s="9" t="s">
        <v>222</v>
      </c>
      <c r="E248" s="9" t="s">
        <v>223</v>
      </c>
      <c r="F248" s="9" t="s">
        <v>5</v>
      </c>
      <c r="G248" s="9" t="s">
        <v>67</v>
      </c>
      <c r="H248" s="9" t="s">
        <v>70</v>
      </c>
      <c r="I248" s="9">
        <v>15</v>
      </c>
      <c r="J248" s="9" t="s">
        <v>8</v>
      </c>
      <c r="L248" s="9" t="s">
        <v>50</v>
      </c>
      <c r="M248" s="9">
        <v>57821</v>
      </c>
      <c r="N248" s="17" t="str">
        <f t="shared" si="15"/>
        <v>11_55-60</v>
      </c>
      <c r="O248" s="17" t="str">
        <f t="shared" si="16"/>
        <v>5_50-60</v>
      </c>
      <c r="P248" s="17" t="str">
        <f t="shared" si="19"/>
        <v>05_50-60</v>
      </c>
      <c r="Q248" s="9" t="s">
        <v>64</v>
      </c>
      <c r="R248" s="9" t="s">
        <v>638</v>
      </c>
      <c r="S248" s="9">
        <f t="shared" si="17"/>
        <v>115642</v>
      </c>
      <c r="T248" s="9">
        <f t="shared" si="18"/>
        <v>1556</v>
      </c>
    </row>
    <row r="249" spans="1:20" x14ac:dyDescent="0.25">
      <c r="A249" s="9">
        <v>437</v>
      </c>
      <c r="B249" s="9" t="s">
        <v>15</v>
      </c>
      <c r="C249" s="9" t="s">
        <v>300</v>
      </c>
      <c r="D249" s="9" t="s">
        <v>228</v>
      </c>
      <c r="E249" s="9" t="s">
        <v>223</v>
      </c>
      <c r="F249" s="9" t="s">
        <v>5</v>
      </c>
      <c r="G249" s="9" t="s">
        <v>169</v>
      </c>
      <c r="H249" s="9" t="s">
        <v>2</v>
      </c>
      <c r="I249" s="9">
        <v>14</v>
      </c>
      <c r="J249" s="9" t="s">
        <v>8</v>
      </c>
      <c r="K249" s="9" t="s">
        <v>7</v>
      </c>
      <c r="L249" s="9" t="s">
        <v>50</v>
      </c>
      <c r="M249" s="9">
        <v>57522</v>
      </c>
      <c r="N249" s="17" t="str">
        <f t="shared" si="15"/>
        <v>11_55-60</v>
      </c>
      <c r="O249" s="17" t="str">
        <f t="shared" si="16"/>
        <v>5_50-60</v>
      </c>
      <c r="P249" s="17" t="str">
        <f t="shared" si="19"/>
        <v>05_50-60</v>
      </c>
      <c r="Q249" s="9" t="s">
        <v>64</v>
      </c>
      <c r="R249" s="9" t="s">
        <v>638</v>
      </c>
      <c r="S249" s="9">
        <f t="shared" si="17"/>
        <v>25137114</v>
      </c>
      <c r="T249" s="9">
        <f t="shared" si="18"/>
        <v>338319</v>
      </c>
    </row>
    <row r="250" spans="1:20" x14ac:dyDescent="0.25">
      <c r="A250" s="9">
        <v>6</v>
      </c>
      <c r="B250" s="9" t="s">
        <v>15</v>
      </c>
      <c r="C250" s="9" t="s">
        <v>377</v>
      </c>
      <c r="D250" s="9" t="s">
        <v>228</v>
      </c>
      <c r="E250" s="9" t="s">
        <v>223</v>
      </c>
      <c r="F250" s="9" t="s">
        <v>5</v>
      </c>
      <c r="G250" s="9" t="s">
        <v>182</v>
      </c>
      <c r="H250" s="9" t="s">
        <v>2</v>
      </c>
      <c r="I250" s="9">
        <v>14</v>
      </c>
      <c r="J250" s="9" t="s">
        <v>8</v>
      </c>
      <c r="K250" s="9" t="s">
        <v>7</v>
      </c>
      <c r="L250" s="9" t="s">
        <v>50</v>
      </c>
      <c r="M250" s="9">
        <v>67549</v>
      </c>
      <c r="N250" s="17" t="str">
        <f t="shared" si="15"/>
        <v>13_65-70</v>
      </c>
      <c r="O250" s="17" t="str">
        <f t="shared" si="16"/>
        <v>6_60-70</v>
      </c>
      <c r="P250" s="17" t="str">
        <f t="shared" si="19"/>
        <v>06_60-70</v>
      </c>
      <c r="Q250" s="9" t="s">
        <v>64</v>
      </c>
      <c r="R250" s="9" t="s">
        <v>638</v>
      </c>
      <c r="S250" s="9">
        <f t="shared" si="17"/>
        <v>405294</v>
      </c>
      <c r="T250" s="9">
        <f t="shared" si="18"/>
        <v>5455</v>
      </c>
    </row>
    <row r="251" spans="1:20" x14ac:dyDescent="0.25">
      <c r="A251" s="9">
        <v>3848</v>
      </c>
      <c r="B251" s="9" t="s">
        <v>15</v>
      </c>
      <c r="C251" s="9" t="s">
        <v>469</v>
      </c>
      <c r="D251" s="9" t="s">
        <v>225</v>
      </c>
      <c r="E251" s="9" t="s">
        <v>223</v>
      </c>
      <c r="F251" s="9" t="s">
        <v>1</v>
      </c>
      <c r="G251" s="9" t="s">
        <v>305</v>
      </c>
      <c r="H251" s="9" t="s">
        <v>112</v>
      </c>
      <c r="I251" s="9">
        <v>15</v>
      </c>
      <c r="J251" s="9" t="s">
        <v>8</v>
      </c>
      <c r="L251" s="9" t="s">
        <v>50</v>
      </c>
      <c r="M251" s="9">
        <v>78072</v>
      </c>
      <c r="N251" s="17" t="str">
        <f t="shared" si="15"/>
        <v>15_75-80</v>
      </c>
      <c r="O251" s="17" t="str">
        <f t="shared" si="16"/>
        <v>7_70-80</v>
      </c>
      <c r="P251" s="17" t="str">
        <f t="shared" si="19"/>
        <v>07_70-80</v>
      </c>
      <c r="Q251" s="9" t="s">
        <v>64</v>
      </c>
      <c r="R251" s="9" t="s">
        <v>638</v>
      </c>
      <c r="S251" s="9">
        <f t="shared" si="17"/>
        <v>300421056</v>
      </c>
      <c r="T251" s="9">
        <f t="shared" si="18"/>
        <v>4043352</v>
      </c>
    </row>
    <row r="252" spans="1:20" x14ac:dyDescent="0.25">
      <c r="A252" s="9">
        <v>348</v>
      </c>
      <c r="B252" s="9" t="s">
        <v>15</v>
      </c>
      <c r="C252" s="9" t="s">
        <v>426</v>
      </c>
      <c r="D252" s="9" t="s">
        <v>225</v>
      </c>
      <c r="E252" s="9" t="s">
        <v>223</v>
      </c>
      <c r="F252" s="9" t="s">
        <v>5</v>
      </c>
      <c r="G252" s="9" t="s">
        <v>353</v>
      </c>
      <c r="H252" s="9" t="s">
        <v>112</v>
      </c>
      <c r="I252" s="9">
        <v>15</v>
      </c>
      <c r="J252" s="9" t="s">
        <v>8</v>
      </c>
      <c r="L252" s="9" t="s">
        <v>50</v>
      </c>
      <c r="M252" s="9">
        <v>84488</v>
      </c>
      <c r="N252" s="17" t="str">
        <f t="shared" si="15"/>
        <v>16_80-85</v>
      </c>
      <c r="O252" s="17" t="str">
        <f t="shared" si="16"/>
        <v>8_80-90</v>
      </c>
      <c r="P252" s="17" t="str">
        <f t="shared" si="19"/>
        <v>08_80&gt;</v>
      </c>
      <c r="Q252" s="9" t="s">
        <v>64</v>
      </c>
      <c r="R252" s="9" t="s">
        <v>638</v>
      </c>
      <c r="S252" s="9">
        <f t="shared" si="17"/>
        <v>29401824</v>
      </c>
      <c r="T252" s="9">
        <f t="shared" si="18"/>
        <v>395718</v>
      </c>
    </row>
    <row r="253" spans="1:20" x14ac:dyDescent="0.25">
      <c r="A253" s="9">
        <v>385</v>
      </c>
      <c r="B253" s="9" t="s">
        <v>15</v>
      </c>
      <c r="C253" s="9" t="s">
        <v>316</v>
      </c>
      <c r="D253" s="9" t="s">
        <v>224</v>
      </c>
      <c r="E253" s="9" t="s">
        <v>223</v>
      </c>
      <c r="F253" s="9" t="s">
        <v>5</v>
      </c>
      <c r="G253" s="9" t="s">
        <v>169</v>
      </c>
      <c r="H253" s="9" t="s">
        <v>2</v>
      </c>
      <c r="I253" s="9">
        <v>15</v>
      </c>
      <c r="J253" s="9" t="s">
        <v>8</v>
      </c>
      <c r="L253" s="9" t="s">
        <v>50</v>
      </c>
      <c r="M253" s="9">
        <v>38978</v>
      </c>
      <c r="N253" s="17" t="str">
        <f t="shared" si="15"/>
        <v>7_35-40</v>
      </c>
      <c r="O253" s="17" t="str">
        <f t="shared" si="16"/>
        <v>3_30-40</v>
      </c>
      <c r="P253" s="17" t="str">
        <f t="shared" si="19"/>
        <v>03_30-40</v>
      </c>
      <c r="Q253" s="9" t="s">
        <v>64</v>
      </c>
      <c r="R253" s="9" t="s">
        <v>638</v>
      </c>
      <c r="S253" s="9">
        <f t="shared" si="17"/>
        <v>15006530</v>
      </c>
      <c r="T253" s="9">
        <f t="shared" si="18"/>
        <v>201972</v>
      </c>
    </row>
    <row r="254" spans="1:20" x14ac:dyDescent="0.25">
      <c r="A254" s="9">
        <v>6728</v>
      </c>
      <c r="B254" s="9" t="s">
        <v>15</v>
      </c>
      <c r="C254" s="9" t="s">
        <v>120</v>
      </c>
      <c r="D254" s="9" t="s">
        <v>224</v>
      </c>
      <c r="E254" s="9" t="s">
        <v>223</v>
      </c>
      <c r="F254" s="9" t="s">
        <v>1</v>
      </c>
      <c r="G254" s="9" t="s">
        <v>97</v>
      </c>
      <c r="H254" s="9" t="s">
        <v>2</v>
      </c>
      <c r="I254" s="9">
        <v>15</v>
      </c>
      <c r="J254" s="9" t="s">
        <v>8</v>
      </c>
      <c r="L254" s="9" t="s">
        <v>50</v>
      </c>
      <c r="M254" s="9">
        <v>45379</v>
      </c>
      <c r="N254" s="17" t="str">
        <f t="shared" si="15"/>
        <v>9_45-50</v>
      </c>
      <c r="O254" s="17" t="str">
        <f t="shared" si="16"/>
        <v>4_40-50</v>
      </c>
      <c r="P254" s="17" t="str">
        <f t="shared" si="19"/>
        <v>04_40-50</v>
      </c>
      <c r="Q254" s="9" t="s">
        <v>64</v>
      </c>
      <c r="R254" s="9" t="s">
        <v>638</v>
      </c>
      <c r="S254" s="9">
        <f t="shared" si="17"/>
        <v>305309912</v>
      </c>
      <c r="T254" s="9">
        <f t="shared" si="18"/>
        <v>4109151</v>
      </c>
    </row>
    <row r="255" spans="1:20" x14ac:dyDescent="0.25">
      <c r="A255" s="9">
        <v>6</v>
      </c>
      <c r="B255" s="9" t="s">
        <v>15</v>
      </c>
      <c r="C255" s="9" t="s">
        <v>115</v>
      </c>
      <c r="D255" s="9" t="s">
        <v>225</v>
      </c>
      <c r="E255" s="9" t="s">
        <v>223</v>
      </c>
      <c r="F255" s="9" t="s">
        <v>5</v>
      </c>
      <c r="G255" s="9" t="s">
        <v>75</v>
      </c>
      <c r="H255" s="9" t="s">
        <v>116</v>
      </c>
      <c r="I255" s="9">
        <v>15</v>
      </c>
      <c r="J255" s="9" t="s">
        <v>8</v>
      </c>
      <c r="L255" s="9" t="s">
        <v>50</v>
      </c>
      <c r="M255" s="9">
        <v>69366</v>
      </c>
      <c r="N255" s="17" t="str">
        <f t="shared" si="15"/>
        <v>13_65-70</v>
      </c>
      <c r="O255" s="17" t="str">
        <f t="shared" si="16"/>
        <v>6_60-70</v>
      </c>
      <c r="P255" s="17" t="str">
        <f t="shared" si="19"/>
        <v>06_60-70</v>
      </c>
      <c r="Q255" s="9" t="s">
        <v>64</v>
      </c>
      <c r="R255" s="9" t="s">
        <v>638</v>
      </c>
      <c r="S255" s="9">
        <f t="shared" si="17"/>
        <v>416196</v>
      </c>
      <c r="T255" s="9">
        <f t="shared" si="18"/>
        <v>5602</v>
      </c>
    </row>
    <row r="256" spans="1:20" x14ac:dyDescent="0.25">
      <c r="A256" s="9">
        <v>1016</v>
      </c>
      <c r="B256" s="9" t="s">
        <v>15</v>
      </c>
      <c r="C256" s="9" t="s">
        <v>121</v>
      </c>
      <c r="D256" s="9" t="s">
        <v>224</v>
      </c>
      <c r="E256" s="9" t="s">
        <v>223</v>
      </c>
      <c r="F256" s="9" t="s">
        <v>5</v>
      </c>
      <c r="G256" s="9" t="s">
        <v>93</v>
      </c>
      <c r="H256" s="9" t="s">
        <v>2</v>
      </c>
      <c r="I256" s="9">
        <v>15</v>
      </c>
      <c r="J256" s="9" t="s">
        <v>8</v>
      </c>
      <c r="L256" s="9" t="s">
        <v>50</v>
      </c>
      <c r="M256" s="9">
        <v>46993</v>
      </c>
      <c r="N256" s="17" t="str">
        <f t="shared" ref="N256:N319" si="20">CONCATENATE(ROUNDDOWN(M256/5000,0),"_",ROUNDDOWN(M256/5000,0)*5,"-",ROUNDUP((M256+1)/5000,0)*5)</f>
        <v>9_45-50</v>
      </c>
      <c r="O256" s="17" t="str">
        <f t="shared" ref="O256:O319" si="21">CONCATENATE(ROUNDDOWN(M256/10000,0),"_",ROUNDDOWN(M256/10000,0)*10,"-",ROUNDUP((M256+1)/10000,0)*10)</f>
        <v>4_40-50</v>
      </c>
      <c r="P256" s="17" t="str">
        <f t="shared" si="19"/>
        <v>04_40-50</v>
      </c>
      <c r="Q256" s="9" t="s">
        <v>64</v>
      </c>
      <c r="R256" s="9" t="s">
        <v>638</v>
      </c>
      <c r="S256" s="9">
        <f t="shared" ref="S256:S319" si="22">M256*A256</f>
        <v>47744888</v>
      </c>
      <c r="T256" s="9">
        <f t="shared" ref="T256:T319" si="23">ROUND(S256/74.3,0)</f>
        <v>642596</v>
      </c>
    </row>
    <row r="257" spans="1:20" x14ac:dyDescent="0.25">
      <c r="A257" s="9">
        <v>44</v>
      </c>
      <c r="B257" s="9" t="s">
        <v>15</v>
      </c>
      <c r="C257" s="9" t="s">
        <v>167</v>
      </c>
      <c r="D257" s="9" t="s">
        <v>224</v>
      </c>
      <c r="E257" s="9" t="s">
        <v>223</v>
      </c>
      <c r="F257" s="9" t="s">
        <v>1</v>
      </c>
      <c r="G257" s="9" t="s">
        <v>97</v>
      </c>
      <c r="H257" s="9" t="s">
        <v>2</v>
      </c>
      <c r="I257" s="9">
        <v>17</v>
      </c>
      <c r="J257" s="9" t="s">
        <v>8</v>
      </c>
      <c r="L257" s="9" t="s">
        <v>50</v>
      </c>
      <c r="M257" s="9">
        <v>66198</v>
      </c>
      <c r="N257" s="17" t="str">
        <f t="shared" si="20"/>
        <v>13_65-70</v>
      </c>
      <c r="O257" s="17" t="str">
        <f t="shared" si="21"/>
        <v>6_60-70</v>
      </c>
      <c r="P257" s="17" t="str">
        <f t="shared" si="19"/>
        <v>06_60-70</v>
      </c>
      <c r="Q257" s="9" t="s">
        <v>64</v>
      </c>
      <c r="R257" s="9" t="s">
        <v>638</v>
      </c>
      <c r="S257" s="9">
        <f t="shared" si="22"/>
        <v>2912712</v>
      </c>
      <c r="T257" s="9">
        <f t="shared" si="23"/>
        <v>39202</v>
      </c>
    </row>
    <row r="258" spans="1:20" x14ac:dyDescent="0.25">
      <c r="A258" s="9">
        <v>4</v>
      </c>
      <c r="B258" s="9" t="s">
        <v>15</v>
      </c>
      <c r="C258" s="9" t="s">
        <v>117</v>
      </c>
      <c r="D258" s="9" t="s">
        <v>225</v>
      </c>
      <c r="E258" s="9" t="s">
        <v>223</v>
      </c>
      <c r="F258" s="9" t="s">
        <v>5</v>
      </c>
      <c r="G258" s="9" t="s">
        <v>75</v>
      </c>
      <c r="H258" s="9" t="s">
        <v>116</v>
      </c>
      <c r="I258" s="9">
        <v>17</v>
      </c>
      <c r="J258" s="9" t="s">
        <v>8</v>
      </c>
      <c r="L258" s="9" t="s">
        <v>50</v>
      </c>
      <c r="M258" s="9">
        <v>76664</v>
      </c>
      <c r="N258" s="17" t="str">
        <f t="shared" si="20"/>
        <v>15_75-80</v>
      </c>
      <c r="O258" s="17" t="str">
        <f t="shared" si="21"/>
        <v>7_70-80</v>
      </c>
      <c r="P258" s="17" t="str">
        <f t="shared" si="19"/>
        <v>07_70-80</v>
      </c>
      <c r="Q258" s="9" t="s">
        <v>64</v>
      </c>
      <c r="R258" s="9" t="s">
        <v>638</v>
      </c>
      <c r="S258" s="9">
        <f t="shared" si="22"/>
        <v>306656</v>
      </c>
      <c r="T258" s="9">
        <f t="shared" si="23"/>
        <v>4127</v>
      </c>
    </row>
    <row r="259" spans="1:20" x14ac:dyDescent="0.25">
      <c r="A259" s="9">
        <v>32</v>
      </c>
      <c r="B259" s="9" t="s">
        <v>15</v>
      </c>
      <c r="C259" s="9" t="s">
        <v>142</v>
      </c>
      <c r="D259" s="9" t="s">
        <v>224</v>
      </c>
      <c r="E259" s="9" t="s">
        <v>223</v>
      </c>
      <c r="F259" s="9" t="s">
        <v>1</v>
      </c>
      <c r="G259" s="9" t="s">
        <v>59</v>
      </c>
      <c r="H259" s="9" t="s">
        <v>2</v>
      </c>
      <c r="I259" s="9">
        <v>15</v>
      </c>
      <c r="J259" s="9" t="s">
        <v>8</v>
      </c>
      <c r="L259" s="9" t="s">
        <v>50</v>
      </c>
      <c r="M259" s="9">
        <v>35975</v>
      </c>
      <c r="N259" s="17" t="str">
        <f t="shared" si="20"/>
        <v>7_35-40</v>
      </c>
      <c r="O259" s="17" t="str">
        <f t="shared" si="21"/>
        <v>3_30-40</v>
      </c>
      <c r="P259" s="17" t="str">
        <f t="shared" ref="P259:P322" si="24">IF(M259&lt;20000,"01_&lt;20",IF(M259&lt;80000,CONCATENATE(IF((ROUNDDOWN(M259/10000,0)+1)&lt;10,0,),ROUNDDOWN(M259/10000,0),"_",ROUNDDOWN(M259/10000,0)*10,"-",ROUNDUP((M259+1)/10000,0)*10),"08_80&gt;"))</f>
        <v>03_30-40</v>
      </c>
      <c r="Q259" s="9" t="s">
        <v>64</v>
      </c>
      <c r="R259" s="9" t="s">
        <v>638</v>
      </c>
      <c r="S259" s="9">
        <f t="shared" si="22"/>
        <v>1151200</v>
      </c>
      <c r="T259" s="9">
        <f t="shared" si="23"/>
        <v>15494</v>
      </c>
    </row>
    <row r="260" spans="1:20" x14ac:dyDescent="0.25">
      <c r="A260" s="9">
        <v>1794</v>
      </c>
      <c r="B260" s="9" t="s">
        <v>15</v>
      </c>
      <c r="C260" s="9" t="s">
        <v>437</v>
      </c>
      <c r="D260" s="9" t="s">
        <v>224</v>
      </c>
      <c r="E260" s="9" t="s">
        <v>223</v>
      </c>
      <c r="F260" s="9" t="s">
        <v>5</v>
      </c>
      <c r="G260" s="9" t="s">
        <v>182</v>
      </c>
      <c r="H260" s="9" t="s">
        <v>2</v>
      </c>
      <c r="I260" s="9">
        <v>15</v>
      </c>
      <c r="J260" s="9" t="s">
        <v>8</v>
      </c>
      <c r="L260" s="9" t="s">
        <v>50</v>
      </c>
      <c r="M260" s="9">
        <v>44594</v>
      </c>
      <c r="N260" s="17" t="str">
        <f t="shared" si="20"/>
        <v>8_40-45</v>
      </c>
      <c r="O260" s="17" t="str">
        <f t="shared" si="21"/>
        <v>4_40-50</v>
      </c>
      <c r="P260" s="17" t="str">
        <f t="shared" si="24"/>
        <v>04_40-50</v>
      </c>
      <c r="Q260" s="9" t="s">
        <v>64</v>
      </c>
      <c r="R260" s="9" t="s">
        <v>638</v>
      </c>
      <c r="S260" s="9">
        <f t="shared" si="22"/>
        <v>80001636</v>
      </c>
      <c r="T260" s="9">
        <f t="shared" si="23"/>
        <v>1076738</v>
      </c>
    </row>
    <row r="261" spans="1:20" x14ac:dyDescent="0.25">
      <c r="A261" s="9">
        <v>2</v>
      </c>
      <c r="B261" s="9" t="s">
        <v>15</v>
      </c>
      <c r="C261" s="9" t="s">
        <v>213</v>
      </c>
      <c r="D261" s="9" t="s">
        <v>228</v>
      </c>
      <c r="E261" s="9" t="s">
        <v>223</v>
      </c>
      <c r="F261" s="9" t="s">
        <v>1</v>
      </c>
      <c r="G261" s="9" t="s">
        <v>97</v>
      </c>
      <c r="H261" s="9" t="s">
        <v>2</v>
      </c>
      <c r="I261" s="9">
        <v>13</v>
      </c>
      <c r="J261" s="9" t="s">
        <v>8</v>
      </c>
      <c r="L261" s="9" t="s">
        <v>50</v>
      </c>
      <c r="M261" s="9">
        <v>77072</v>
      </c>
      <c r="N261" s="17" t="str">
        <f t="shared" si="20"/>
        <v>15_75-80</v>
      </c>
      <c r="O261" s="17" t="str">
        <f t="shared" si="21"/>
        <v>7_70-80</v>
      </c>
      <c r="P261" s="17" t="str">
        <f t="shared" si="24"/>
        <v>07_70-80</v>
      </c>
      <c r="Q261" s="9" t="s">
        <v>64</v>
      </c>
      <c r="R261" s="9" t="s">
        <v>638</v>
      </c>
      <c r="S261" s="9">
        <f t="shared" si="22"/>
        <v>154144</v>
      </c>
      <c r="T261" s="9">
        <f t="shared" si="23"/>
        <v>2075</v>
      </c>
    </row>
    <row r="262" spans="1:20" x14ac:dyDescent="0.25">
      <c r="A262" s="9">
        <v>2</v>
      </c>
      <c r="B262" s="9" t="s">
        <v>15</v>
      </c>
      <c r="C262" s="9" t="s">
        <v>214</v>
      </c>
      <c r="D262" s="9" t="s">
        <v>228</v>
      </c>
      <c r="E262" s="9" t="s">
        <v>223</v>
      </c>
      <c r="F262" s="9" t="s">
        <v>5</v>
      </c>
      <c r="G262" s="9" t="s">
        <v>169</v>
      </c>
      <c r="H262" s="9" t="s">
        <v>2</v>
      </c>
      <c r="I262" s="9">
        <v>13</v>
      </c>
      <c r="J262" s="9" t="s">
        <v>8</v>
      </c>
      <c r="L262" s="9" t="s">
        <v>50</v>
      </c>
      <c r="M262" s="9">
        <v>82074</v>
      </c>
      <c r="N262" s="17" t="str">
        <f t="shared" si="20"/>
        <v>16_80-85</v>
      </c>
      <c r="O262" s="17" t="str">
        <f t="shared" si="21"/>
        <v>8_80-90</v>
      </c>
      <c r="P262" s="17" t="str">
        <f t="shared" si="24"/>
        <v>08_80&gt;</v>
      </c>
      <c r="Q262" s="9" t="s">
        <v>64</v>
      </c>
      <c r="R262" s="9" t="s">
        <v>638</v>
      </c>
      <c r="S262" s="9">
        <f t="shared" si="22"/>
        <v>164148</v>
      </c>
      <c r="T262" s="9">
        <f t="shared" si="23"/>
        <v>2209</v>
      </c>
    </row>
    <row r="263" spans="1:20" x14ac:dyDescent="0.25">
      <c r="A263" s="9">
        <v>121</v>
      </c>
      <c r="B263" s="9" t="s">
        <v>15</v>
      </c>
      <c r="C263" s="9" t="s">
        <v>432</v>
      </c>
      <c r="D263" s="9" t="s">
        <v>225</v>
      </c>
      <c r="E263" s="9" t="s">
        <v>223</v>
      </c>
      <c r="F263" s="9" t="s">
        <v>1</v>
      </c>
      <c r="G263" s="9" t="s">
        <v>305</v>
      </c>
      <c r="H263" s="9" t="s">
        <v>197</v>
      </c>
      <c r="I263" s="9">
        <v>15</v>
      </c>
      <c r="J263" s="9" t="s">
        <v>8</v>
      </c>
      <c r="L263" s="9" t="s">
        <v>50</v>
      </c>
      <c r="M263" s="9">
        <v>97111</v>
      </c>
      <c r="N263" s="17" t="str">
        <f t="shared" si="20"/>
        <v>19_95-100</v>
      </c>
      <c r="O263" s="17" t="str">
        <f t="shared" si="21"/>
        <v>9_90-100</v>
      </c>
      <c r="P263" s="17" t="str">
        <f t="shared" si="24"/>
        <v>08_80&gt;</v>
      </c>
      <c r="Q263" s="9" t="s">
        <v>64</v>
      </c>
      <c r="R263" s="9" t="s">
        <v>638</v>
      </c>
      <c r="S263" s="9">
        <f t="shared" si="22"/>
        <v>11750431</v>
      </c>
      <c r="T263" s="9">
        <f t="shared" si="23"/>
        <v>158148</v>
      </c>
    </row>
    <row r="264" spans="1:20" x14ac:dyDescent="0.25">
      <c r="A264" s="9">
        <v>61</v>
      </c>
      <c r="B264" s="9" t="s">
        <v>15</v>
      </c>
      <c r="C264" s="9" t="s">
        <v>470</v>
      </c>
      <c r="D264" s="9" t="s">
        <v>225</v>
      </c>
      <c r="E264" s="9" t="s">
        <v>223</v>
      </c>
      <c r="F264" s="9" t="s">
        <v>5</v>
      </c>
      <c r="G264" s="9" t="s">
        <v>353</v>
      </c>
      <c r="H264" s="9" t="s">
        <v>147</v>
      </c>
      <c r="I264" s="9">
        <v>17</v>
      </c>
      <c r="J264" s="9" t="s">
        <v>8</v>
      </c>
      <c r="L264" s="9" t="s">
        <v>50</v>
      </c>
      <c r="M264" s="9">
        <v>115252</v>
      </c>
      <c r="N264" s="17" t="str">
        <f t="shared" si="20"/>
        <v>23_115-120</v>
      </c>
      <c r="O264" s="17" t="str">
        <f t="shared" si="21"/>
        <v>11_110-120</v>
      </c>
      <c r="P264" s="17" t="str">
        <f t="shared" si="24"/>
        <v>08_80&gt;</v>
      </c>
      <c r="Q264" s="9" t="s">
        <v>64</v>
      </c>
      <c r="R264" s="9" t="s">
        <v>638</v>
      </c>
      <c r="S264" s="9">
        <f t="shared" si="22"/>
        <v>7030372</v>
      </c>
      <c r="T264" s="9">
        <f t="shared" si="23"/>
        <v>94621</v>
      </c>
    </row>
    <row r="265" spans="1:20" x14ac:dyDescent="0.25">
      <c r="A265" s="9">
        <v>83</v>
      </c>
      <c r="B265" s="9" t="s">
        <v>15</v>
      </c>
      <c r="C265" s="9" t="s">
        <v>433</v>
      </c>
      <c r="D265" s="9" t="s">
        <v>225</v>
      </c>
      <c r="E265" s="9" t="s">
        <v>223</v>
      </c>
      <c r="F265" s="9" t="s">
        <v>5</v>
      </c>
      <c r="G265" s="9" t="s">
        <v>353</v>
      </c>
      <c r="H265" s="9" t="s">
        <v>148</v>
      </c>
      <c r="I265" s="9">
        <v>15</v>
      </c>
      <c r="J265" s="9" t="s">
        <v>8</v>
      </c>
      <c r="L265" s="9" t="s">
        <v>50</v>
      </c>
      <c r="M265" s="9">
        <v>121229</v>
      </c>
      <c r="N265" s="17" t="str">
        <f t="shared" si="20"/>
        <v>24_120-125</v>
      </c>
      <c r="O265" s="17" t="str">
        <f t="shared" si="21"/>
        <v>12_120-130</v>
      </c>
      <c r="P265" s="17" t="str">
        <f t="shared" si="24"/>
        <v>08_80&gt;</v>
      </c>
      <c r="Q265" s="9" t="s">
        <v>64</v>
      </c>
      <c r="R265" s="9" t="s">
        <v>638</v>
      </c>
      <c r="S265" s="9">
        <f t="shared" si="22"/>
        <v>10062007</v>
      </c>
      <c r="T265" s="9">
        <f t="shared" si="23"/>
        <v>135424</v>
      </c>
    </row>
    <row r="266" spans="1:20" x14ac:dyDescent="0.25">
      <c r="A266" s="9">
        <v>201</v>
      </c>
      <c r="B266" s="9" t="s">
        <v>15</v>
      </c>
      <c r="C266" s="9" t="s">
        <v>427</v>
      </c>
      <c r="D266" s="9" t="s">
        <v>225</v>
      </c>
      <c r="E266" s="9" t="s">
        <v>223</v>
      </c>
      <c r="F266" s="9" t="s">
        <v>5</v>
      </c>
      <c r="G266" s="9" t="s">
        <v>353</v>
      </c>
      <c r="H266" s="9" t="s">
        <v>197</v>
      </c>
      <c r="I266" s="9">
        <v>15</v>
      </c>
      <c r="J266" s="9" t="s">
        <v>8</v>
      </c>
      <c r="L266" s="9" t="s">
        <v>50</v>
      </c>
      <c r="M266" s="9">
        <v>108160</v>
      </c>
      <c r="N266" s="17" t="str">
        <f t="shared" si="20"/>
        <v>21_105-110</v>
      </c>
      <c r="O266" s="17" t="str">
        <f t="shared" si="21"/>
        <v>10_100-110</v>
      </c>
      <c r="P266" s="17" t="str">
        <f t="shared" si="24"/>
        <v>08_80&gt;</v>
      </c>
      <c r="Q266" s="9" t="s">
        <v>64</v>
      </c>
      <c r="R266" s="9" t="s">
        <v>638</v>
      </c>
      <c r="S266" s="9">
        <f t="shared" si="22"/>
        <v>21740160</v>
      </c>
      <c r="T266" s="9">
        <f t="shared" si="23"/>
        <v>292600</v>
      </c>
    </row>
    <row r="267" spans="1:20" x14ac:dyDescent="0.25">
      <c r="A267" s="9">
        <v>125</v>
      </c>
      <c r="B267" s="9" t="s">
        <v>15</v>
      </c>
      <c r="C267" s="9" t="s">
        <v>434</v>
      </c>
      <c r="D267" s="9" t="s">
        <v>225</v>
      </c>
      <c r="E267" s="9" t="s">
        <v>223</v>
      </c>
      <c r="F267" s="9" t="s">
        <v>5</v>
      </c>
      <c r="G267" s="9" t="s">
        <v>353</v>
      </c>
      <c r="H267" s="9" t="s">
        <v>100</v>
      </c>
      <c r="I267" s="9">
        <v>15</v>
      </c>
      <c r="J267" s="9" t="s">
        <v>8</v>
      </c>
      <c r="L267" s="9" t="s">
        <v>50</v>
      </c>
      <c r="M267" s="9">
        <v>165212</v>
      </c>
      <c r="N267" s="17" t="str">
        <f t="shared" si="20"/>
        <v>33_165-170</v>
      </c>
      <c r="O267" s="17" t="str">
        <f t="shared" si="21"/>
        <v>16_160-170</v>
      </c>
      <c r="P267" s="17" t="str">
        <f t="shared" si="24"/>
        <v>08_80&gt;</v>
      </c>
      <c r="Q267" s="9" t="s">
        <v>64</v>
      </c>
      <c r="R267" s="9" t="s">
        <v>638</v>
      </c>
      <c r="S267" s="9">
        <f t="shared" si="22"/>
        <v>20651500</v>
      </c>
      <c r="T267" s="9">
        <f t="shared" si="23"/>
        <v>277948</v>
      </c>
    </row>
    <row r="268" spans="1:20" x14ac:dyDescent="0.25">
      <c r="A268" s="9">
        <v>2</v>
      </c>
      <c r="B268" s="9" t="s">
        <v>15</v>
      </c>
      <c r="C268" s="9" t="s">
        <v>507</v>
      </c>
      <c r="D268" s="9" t="s">
        <v>225</v>
      </c>
      <c r="E268" s="9" t="s">
        <v>223</v>
      </c>
      <c r="F268" s="9" t="s">
        <v>5</v>
      </c>
      <c r="G268" s="9" t="s">
        <v>353</v>
      </c>
      <c r="H268" s="9" t="s">
        <v>345</v>
      </c>
      <c r="I268" s="9">
        <v>15</v>
      </c>
      <c r="J268" s="9" t="s">
        <v>8</v>
      </c>
      <c r="L268" s="9" t="s">
        <v>50</v>
      </c>
      <c r="M268" s="9">
        <v>156269</v>
      </c>
      <c r="N268" s="17" t="str">
        <f t="shared" si="20"/>
        <v>31_155-160</v>
      </c>
      <c r="O268" s="17" t="str">
        <f t="shared" si="21"/>
        <v>15_150-160</v>
      </c>
      <c r="P268" s="17" t="str">
        <f t="shared" si="24"/>
        <v>08_80&gt;</v>
      </c>
      <c r="Q268" s="9" t="s">
        <v>64</v>
      </c>
      <c r="R268" s="9" t="s">
        <v>638</v>
      </c>
      <c r="S268" s="9">
        <f t="shared" si="22"/>
        <v>312538</v>
      </c>
      <c r="T268" s="9">
        <f t="shared" si="23"/>
        <v>4206</v>
      </c>
    </row>
    <row r="269" spans="1:20" x14ac:dyDescent="0.25">
      <c r="A269" s="9">
        <v>63</v>
      </c>
      <c r="B269" s="9" t="s">
        <v>15</v>
      </c>
      <c r="C269" s="9" t="s">
        <v>146</v>
      </c>
      <c r="D269" s="9" t="s">
        <v>225</v>
      </c>
      <c r="E269" s="9" t="s">
        <v>223</v>
      </c>
      <c r="F269" s="9" t="s">
        <v>5</v>
      </c>
      <c r="G269" s="9" t="s">
        <v>75</v>
      </c>
      <c r="H269" s="9" t="s">
        <v>147</v>
      </c>
      <c r="I269" s="9">
        <v>15</v>
      </c>
      <c r="J269" s="9" t="s">
        <v>8</v>
      </c>
      <c r="L269" s="9" t="s">
        <v>50</v>
      </c>
      <c r="M269" s="9">
        <v>93703</v>
      </c>
      <c r="N269" s="17" t="str">
        <f t="shared" si="20"/>
        <v>18_90-95</v>
      </c>
      <c r="O269" s="17" t="str">
        <f t="shared" si="21"/>
        <v>9_90-100</v>
      </c>
      <c r="P269" s="17" t="str">
        <f t="shared" si="24"/>
        <v>08_80&gt;</v>
      </c>
      <c r="Q269" s="9" t="s">
        <v>64</v>
      </c>
      <c r="R269" s="9" t="s">
        <v>638</v>
      </c>
      <c r="S269" s="9">
        <f t="shared" si="22"/>
        <v>5903289</v>
      </c>
      <c r="T269" s="9">
        <f t="shared" si="23"/>
        <v>79452</v>
      </c>
    </row>
    <row r="270" spans="1:20" x14ac:dyDescent="0.25">
      <c r="A270" s="9">
        <v>2</v>
      </c>
      <c r="B270" s="9" t="s">
        <v>15</v>
      </c>
      <c r="C270" s="9" t="s">
        <v>323</v>
      </c>
      <c r="D270" s="9" t="s">
        <v>225</v>
      </c>
      <c r="E270" s="9" t="s">
        <v>223</v>
      </c>
      <c r="F270" s="9" t="s">
        <v>5</v>
      </c>
      <c r="G270" s="9" t="s">
        <v>75</v>
      </c>
      <c r="H270" s="9" t="s">
        <v>324</v>
      </c>
      <c r="I270" s="9">
        <v>15</v>
      </c>
      <c r="J270" s="9" t="s">
        <v>8</v>
      </c>
      <c r="L270" s="9" t="s">
        <v>50</v>
      </c>
      <c r="M270" s="9">
        <v>109990</v>
      </c>
      <c r="N270" s="17" t="str">
        <f t="shared" si="20"/>
        <v>21_105-110</v>
      </c>
      <c r="O270" s="17" t="str">
        <f t="shared" si="21"/>
        <v>10_100-110</v>
      </c>
      <c r="P270" s="17" t="str">
        <f t="shared" si="24"/>
        <v>08_80&gt;</v>
      </c>
      <c r="Q270" s="9" t="s">
        <v>64</v>
      </c>
      <c r="R270" s="9" t="s">
        <v>638</v>
      </c>
      <c r="S270" s="9">
        <f t="shared" si="22"/>
        <v>219980</v>
      </c>
      <c r="T270" s="9">
        <f t="shared" si="23"/>
        <v>2961</v>
      </c>
    </row>
    <row r="271" spans="1:20" x14ac:dyDescent="0.25">
      <c r="A271" s="9">
        <v>73</v>
      </c>
      <c r="B271" s="9" t="s">
        <v>15</v>
      </c>
      <c r="C271" s="9" t="s">
        <v>231</v>
      </c>
      <c r="D271" s="9" t="s">
        <v>228</v>
      </c>
      <c r="E271" s="9" t="s">
        <v>227</v>
      </c>
      <c r="F271" s="9" t="s">
        <v>5</v>
      </c>
      <c r="G271" s="9" t="s">
        <v>169</v>
      </c>
      <c r="H271" s="9" t="s">
        <v>2</v>
      </c>
      <c r="I271" s="9">
        <v>13</v>
      </c>
      <c r="J271" s="9" t="s">
        <v>8</v>
      </c>
      <c r="L271" s="9" t="s">
        <v>50</v>
      </c>
      <c r="M271" s="9">
        <v>71299</v>
      </c>
      <c r="N271" s="17" t="str">
        <f t="shared" si="20"/>
        <v>14_70-75</v>
      </c>
      <c r="O271" s="17" t="str">
        <f t="shared" si="21"/>
        <v>7_70-80</v>
      </c>
      <c r="P271" s="17" t="str">
        <f t="shared" si="24"/>
        <v>07_70-80</v>
      </c>
      <c r="Q271" s="9" t="s">
        <v>64</v>
      </c>
      <c r="R271" s="9" t="s">
        <v>638</v>
      </c>
      <c r="S271" s="9">
        <f t="shared" si="22"/>
        <v>5204827</v>
      </c>
      <c r="T271" s="9">
        <f t="shared" si="23"/>
        <v>70052</v>
      </c>
    </row>
    <row r="272" spans="1:20" x14ac:dyDescent="0.25">
      <c r="A272" s="9">
        <v>117</v>
      </c>
      <c r="B272" s="9" t="s">
        <v>15</v>
      </c>
      <c r="C272" s="9" t="s">
        <v>602</v>
      </c>
      <c r="D272" s="9" t="s">
        <v>228</v>
      </c>
      <c r="E272" s="9" t="s">
        <v>227</v>
      </c>
      <c r="F272" s="9" t="s">
        <v>5</v>
      </c>
      <c r="G272" s="9" t="s">
        <v>524</v>
      </c>
      <c r="H272" s="9" t="s">
        <v>2</v>
      </c>
      <c r="I272" s="9">
        <v>13</v>
      </c>
      <c r="J272" s="9" t="s">
        <v>603</v>
      </c>
      <c r="L272" s="9" t="s">
        <v>50</v>
      </c>
      <c r="M272" s="9">
        <v>76983</v>
      </c>
      <c r="N272" s="17" t="str">
        <f t="shared" si="20"/>
        <v>15_75-80</v>
      </c>
      <c r="O272" s="17" t="str">
        <f t="shared" si="21"/>
        <v>7_70-80</v>
      </c>
      <c r="P272" s="17" t="str">
        <f t="shared" si="24"/>
        <v>07_70-80</v>
      </c>
      <c r="Q272" s="9" t="s">
        <v>64</v>
      </c>
      <c r="R272" s="9" t="s">
        <v>638</v>
      </c>
      <c r="S272" s="9">
        <f t="shared" si="22"/>
        <v>9007011</v>
      </c>
      <c r="T272" s="9">
        <f t="shared" si="23"/>
        <v>121225</v>
      </c>
    </row>
    <row r="273" spans="1:20" x14ac:dyDescent="0.25">
      <c r="A273" s="9">
        <v>420</v>
      </c>
      <c r="B273" s="9" t="s">
        <v>15</v>
      </c>
      <c r="C273" s="9" t="s">
        <v>301</v>
      </c>
      <c r="D273" s="9" t="s">
        <v>228</v>
      </c>
      <c r="E273" s="9" t="s">
        <v>227</v>
      </c>
      <c r="F273" s="9" t="s">
        <v>5</v>
      </c>
      <c r="G273" s="9" t="s">
        <v>169</v>
      </c>
      <c r="H273" s="9" t="s">
        <v>2</v>
      </c>
      <c r="I273" s="9">
        <v>14</v>
      </c>
      <c r="J273" s="9" t="s">
        <v>8</v>
      </c>
      <c r="L273" s="9" t="s">
        <v>50</v>
      </c>
      <c r="M273" s="9">
        <v>68217</v>
      </c>
      <c r="N273" s="17" t="str">
        <f t="shared" si="20"/>
        <v>13_65-70</v>
      </c>
      <c r="O273" s="17" t="str">
        <f t="shared" si="21"/>
        <v>6_60-70</v>
      </c>
      <c r="P273" s="17" t="str">
        <f t="shared" si="24"/>
        <v>06_60-70</v>
      </c>
      <c r="Q273" s="9" t="s">
        <v>64</v>
      </c>
      <c r="R273" s="9" t="s">
        <v>638</v>
      </c>
      <c r="S273" s="9">
        <f t="shared" si="22"/>
        <v>28651140</v>
      </c>
      <c r="T273" s="9">
        <f t="shared" si="23"/>
        <v>385614</v>
      </c>
    </row>
    <row r="274" spans="1:20" x14ac:dyDescent="0.25">
      <c r="A274" s="9">
        <v>215</v>
      </c>
      <c r="B274" s="9" t="s">
        <v>15</v>
      </c>
      <c r="C274" s="9" t="s">
        <v>604</v>
      </c>
      <c r="D274" s="9" t="s">
        <v>228</v>
      </c>
      <c r="E274" s="9" t="s">
        <v>227</v>
      </c>
      <c r="F274" s="9" t="s">
        <v>5</v>
      </c>
      <c r="G274" s="9" t="s">
        <v>524</v>
      </c>
      <c r="H274" s="9" t="s">
        <v>2</v>
      </c>
      <c r="I274" s="9">
        <v>14</v>
      </c>
      <c r="J274" s="9" t="s">
        <v>8</v>
      </c>
      <c r="L274" s="9" t="s">
        <v>50</v>
      </c>
      <c r="M274" s="9">
        <v>64290</v>
      </c>
      <c r="N274" s="17" t="str">
        <f t="shared" si="20"/>
        <v>12_60-65</v>
      </c>
      <c r="O274" s="17" t="str">
        <f t="shared" si="21"/>
        <v>6_60-70</v>
      </c>
      <c r="P274" s="17" t="str">
        <f t="shared" si="24"/>
        <v>06_60-70</v>
      </c>
      <c r="Q274" s="9" t="s">
        <v>64</v>
      </c>
      <c r="R274" s="9" t="s">
        <v>638</v>
      </c>
      <c r="S274" s="9">
        <f t="shared" si="22"/>
        <v>13822350</v>
      </c>
      <c r="T274" s="9">
        <f t="shared" si="23"/>
        <v>186034</v>
      </c>
    </row>
    <row r="275" spans="1:20" x14ac:dyDescent="0.25">
      <c r="A275" s="9">
        <v>781</v>
      </c>
      <c r="B275" s="9" t="s">
        <v>15</v>
      </c>
      <c r="C275" s="9" t="s">
        <v>605</v>
      </c>
      <c r="D275" s="9" t="s">
        <v>224</v>
      </c>
      <c r="E275" s="9" t="s">
        <v>227</v>
      </c>
      <c r="F275" s="9" t="s">
        <v>1</v>
      </c>
      <c r="G275" s="9" t="s">
        <v>305</v>
      </c>
      <c r="H275" s="9" t="s">
        <v>2</v>
      </c>
      <c r="I275" s="9">
        <v>15</v>
      </c>
      <c r="J275" s="9" t="s">
        <v>8</v>
      </c>
      <c r="L275" s="9" t="s">
        <v>50</v>
      </c>
      <c r="M275" s="9">
        <v>45794</v>
      </c>
      <c r="N275" s="17" t="str">
        <f t="shared" si="20"/>
        <v>9_45-50</v>
      </c>
      <c r="O275" s="17" t="str">
        <f t="shared" si="21"/>
        <v>4_40-50</v>
      </c>
      <c r="P275" s="17" t="str">
        <f t="shared" si="24"/>
        <v>04_40-50</v>
      </c>
      <c r="Q275" s="9" t="s">
        <v>64</v>
      </c>
      <c r="R275" s="9" t="s">
        <v>638</v>
      </c>
      <c r="S275" s="9">
        <f t="shared" si="22"/>
        <v>35765114</v>
      </c>
      <c r="T275" s="9">
        <f t="shared" si="23"/>
        <v>481361</v>
      </c>
    </row>
    <row r="276" spans="1:20" x14ac:dyDescent="0.25">
      <c r="A276" s="9">
        <v>1598</v>
      </c>
      <c r="B276" s="9" t="s">
        <v>15</v>
      </c>
      <c r="C276" s="9" t="s">
        <v>232</v>
      </c>
      <c r="D276" s="9" t="s">
        <v>224</v>
      </c>
      <c r="E276" s="9" t="s">
        <v>227</v>
      </c>
      <c r="F276" s="9" t="s">
        <v>5</v>
      </c>
      <c r="G276" s="9" t="s">
        <v>182</v>
      </c>
      <c r="H276" s="9" t="s">
        <v>2</v>
      </c>
      <c r="I276" s="9">
        <v>15</v>
      </c>
      <c r="J276" s="9" t="s">
        <v>8</v>
      </c>
      <c r="L276" s="9" t="s">
        <v>50</v>
      </c>
      <c r="M276" s="9">
        <v>62718</v>
      </c>
      <c r="N276" s="17" t="str">
        <f t="shared" si="20"/>
        <v>12_60-65</v>
      </c>
      <c r="O276" s="17" t="str">
        <f t="shared" si="21"/>
        <v>6_60-70</v>
      </c>
      <c r="P276" s="17" t="str">
        <f t="shared" si="24"/>
        <v>06_60-70</v>
      </c>
      <c r="Q276" s="9" t="s">
        <v>64</v>
      </c>
      <c r="R276" s="9" t="s">
        <v>638</v>
      </c>
      <c r="S276" s="9">
        <f t="shared" si="22"/>
        <v>100223364</v>
      </c>
      <c r="T276" s="9">
        <f t="shared" si="23"/>
        <v>1348901</v>
      </c>
    </row>
    <row r="277" spans="1:20" x14ac:dyDescent="0.25">
      <c r="A277" s="9">
        <v>1</v>
      </c>
      <c r="B277" s="9" t="s">
        <v>15</v>
      </c>
      <c r="C277" s="9" t="s">
        <v>215</v>
      </c>
      <c r="D277" s="9" t="s">
        <v>224</v>
      </c>
      <c r="E277" s="9" t="s">
        <v>227</v>
      </c>
      <c r="F277" s="9" t="s">
        <v>5</v>
      </c>
      <c r="G277" s="9" t="s">
        <v>169</v>
      </c>
      <c r="H277" s="9" t="s">
        <v>2</v>
      </c>
      <c r="I277" s="9">
        <v>15</v>
      </c>
      <c r="J277" s="9" t="s">
        <v>8</v>
      </c>
      <c r="L277" s="9" t="s">
        <v>50</v>
      </c>
      <c r="M277" s="9">
        <v>56255</v>
      </c>
      <c r="N277" s="17" t="str">
        <f t="shared" si="20"/>
        <v>11_55-60</v>
      </c>
      <c r="O277" s="17" t="str">
        <f t="shared" si="21"/>
        <v>5_50-60</v>
      </c>
      <c r="P277" s="17" t="str">
        <f t="shared" si="24"/>
        <v>05_50-60</v>
      </c>
      <c r="Q277" s="9" t="s">
        <v>64</v>
      </c>
      <c r="R277" s="9" t="s">
        <v>638</v>
      </c>
      <c r="S277" s="9">
        <f t="shared" si="22"/>
        <v>56255</v>
      </c>
      <c r="T277" s="9">
        <f t="shared" si="23"/>
        <v>757</v>
      </c>
    </row>
    <row r="278" spans="1:20" x14ac:dyDescent="0.25">
      <c r="A278" s="9">
        <v>14</v>
      </c>
      <c r="B278" s="9" t="s">
        <v>15</v>
      </c>
      <c r="C278" s="9" t="s">
        <v>575</v>
      </c>
      <c r="D278" s="9" t="s">
        <v>224</v>
      </c>
      <c r="E278" s="9" t="s">
        <v>227</v>
      </c>
      <c r="F278" s="9" t="s">
        <v>5</v>
      </c>
      <c r="G278" s="9" t="s">
        <v>524</v>
      </c>
      <c r="H278" s="9" t="s">
        <v>2</v>
      </c>
      <c r="I278" s="9">
        <v>15</v>
      </c>
      <c r="J278" s="9" t="s">
        <v>8</v>
      </c>
      <c r="L278" s="9" t="s">
        <v>50</v>
      </c>
      <c r="M278" s="9">
        <v>65328</v>
      </c>
      <c r="N278" s="17" t="str">
        <f t="shared" si="20"/>
        <v>13_65-70</v>
      </c>
      <c r="O278" s="17" t="str">
        <f t="shared" si="21"/>
        <v>6_60-70</v>
      </c>
      <c r="P278" s="17" t="str">
        <f t="shared" si="24"/>
        <v>06_60-70</v>
      </c>
      <c r="Q278" s="9" t="s">
        <v>64</v>
      </c>
      <c r="R278" s="9" t="s">
        <v>638</v>
      </c>
      <c r="S278" s="9">
        <f t="shared" si="22"/>
        <v>914592</v>
      </c>
      <c r="T278" s="9">
        <f t="shared" si="23"/>
        <v>12309</v>
      </c>
    </row>
    <row r="279" spans="1:20" x14ac:dyDescent="0.25">
      <c r="A279" s="9">
        <v>19</v>
      </c>
      <c r="B279" s="9" t="s">
        <v>15</v>
      </c>
      <c r="C279" s="9" t="s">
        <v>631</v>
      </c>
      <c r="D279" s="9" t="s">
        <v>225</v>
      </c>
      <c r="E279" s="9" t="s">
        <v>227</v>
      </c>
      <c r="F279" s="9" t="s">
        <v>5</v>
      </c>
      <c r="G279" s="9" t="s">
        <v>353</v>
      </c>
      <c r="H279" s="9" t="s">
        <v>112</v>
      </c>
      <c r="I279" s="9">
        <v>15</v>
      </c>
      <c r="J279" s="9" t="s">
        <v>8</v>
      </c>
      <c r="L279" s="9" t="s">
        <v>50</v>
      </c>
      <c r="M279" s="9">
        <v>118190</v>
      </c>
      <c r="N279" s="17" t="str">
        <f t="shared" si="20"/>
        <v>23_115-120</v>
      </c>
      <c r="O279" s="17" t="str">
        <f t="shared" si="21"/>
        <v>11_110-120</v>
      </c>
      <c r="P279" s="17" t="str">
        <f t="shared" si="24"/>
        <v>08_80&gt;</v>
      </c>
      <c r="Q279" s="9" t="s">
        <v>64</v>
      </c>
      <c r="R279" s="9" t="s">
        <v>638</v>
      </c>
      <c r="S279" s="9">
        <f t="shared" si="22"/>
        <v>2245610</v>
      </c>
      <c r="T279" s="9">
        <f t="shared" si="23"/>
        <v>30224</v>
      </c>
    </row>
    <row r="280" spans="1:20" x14ac:dyDescent="0.25">
      <c r="A280" s="9">
        <v>2</v>
      </c>
      <c r="B280" s="9" t="s">
        <v>15</v>
      </c>
      <c r="C280" s="9" t="s">
        <v>471</v>
      </c>
      <c r="D280" s="9" t="s">
        <v>228</v>
      </c>
      <c r="E280" s="9" t="s">
        <v>227</v>
      </c>
      <c r="F280" s="9" t="s">
        <v>5</v>
      </c>
      <c r="G280" s="9" t="s">
        <v>169</v>
      </c>
      <c r="H280" s="9" t="s">
        <v>2</v>
      </c>
      <c r="I280" s="9">
        <v>13</v>
      </c>
      <c r="J280" s="9" t="s">
        <v>472</v>
      </c>
      <c r="K280" s="9" t="s">
        <v>7</v>
      </c>
      <c r="L280" s="9" t="s">
        <v>50</v>
      </c>
      <c r="M280" s="9">
        <v>111140</v>
      </c>
      <c r="N280" s="17" t="str">
        <f t="shared" si="20"/>
        <v>22_110-115</v>
      </c>
      <c r="O280" s="17" t="str">
        <f t="shared" si="21"/>
        <v>11_110-120</v>
      </c>
      <c r="P280" s="17" t="str">
        <f t="shared" si="24"/>
        <v>08_80&gt;</v>
      </c>
      <c r="Q280" s="9" t="s">
        <v>64</v>
      </c>
      <c r="R280" s="9" t="s">
        <v>638</v>
      </c>
      <c r="S280" s="9">
        <f t="shared" si="22"/>
        <v>222280</v>
      </c>
      <c r="T280" s="9">
        <f t="shared" si="23"/>
        <v>2992</v>
      </c>
    </row>
    <row r="281" spans="1:20" x14ac:dyDescent="0.25">
      <c r="A281" s="9">
        <v>71</v>
      </c>
      <c r="B281" s="9" t="s">
        <v>15</v>
      </c>
      <c r="C281" s="9" t="s">
        <v>508</v>
      </c>
      <c r="D281" s="9" t="s">
        <v>228</v>
      </c>
      <c r="E281" s="9" t="s">
        <v>227</v>
      </c>
      <c r="F281" s="9" t="s">
        <v>1</v>
      </c>
      <c r="G281" s="9" t="s">
        <v>305</v>
      </c>
      <c r="H281" s="9" t="s">
        <v>2</v>
      </c>
      <c r="I281" s="9">
        <v>14</v>
      </c>
      <c r="J281" s="9" t="s">
        <v>8</v>
      </c>
      <c r="L281" s="9" t="s">
        <v>50</v>
      </c>
      <c r="M281" s="9">
        <v>75283</v>
      </c>
      <c r="N281" s="17" t="str">
        <f t="shared" si="20"/>
        <v>15_75-80</v>
      </c>
      <c r="O281" s="17" t="str">
        <f t="shared" si="21"/>
        <v>7_70-80</v>
      </c>
      <c r="P281" s="17" t="str">
        <f t="shared" si="24"/>
        <v>07_70-80</v>
      </c>
      <c r="Q281" s="9" t="s">
        <v>64</v>
      </c>
      <c r="R281" s="9" t="s">
        <v>638</v>
      </c>
      <c r="S281" s="9">
        <f t="shared" si="22"/>
        <v>5345093</v>
      </c>
      <c r="T281" s="9">
        <f t="shared" si="23"/>
        <v>71939</v>
      </c>
    </row>
    <row r="282" spans="1:20" x14ac:dyDescent="0.25">
      <c r="A282" s="9">
        <v>2167</v>
      </c>
      <c r="B282" s="9" t="s">
        <v>15</v>
      </c>
      <c r="C282" s="9" t="s">
        <v>765</v>
      </c>
      <c r="D282" s="9" t="s">
        <v>228</v>
      </c>
      <c r="E282" s="9" t="s">
        <v>227</v>
      </c>
      <c r="F282" s="9" t="s">
        <v>5</v>
      </c>
      <c r="G282" s="9" t="s">
        <v>524</v>
      </c>
      <c r="H282" s="9" t="s">
        <v>2</v>
      </c>
      <c r="I282" s="9">
        <v>14</v>
      </c>
      <c r="J282" s="9" t="s">
        <v>8</v>
      </c>
      <c r="L282" s="9" t="s">
        <v>50</v>
      </c>
      <c r="M282" s="9">
        <v>48890</v>
      </c>
      <c r="N282" s="17" t="str">
        <f t="shared" si="20"/>
        <v>9_45-50</v>
      </c>
      <c r="O282" s="17" t="str">
        <f t="shared" si="21"/>
        <v>4_40-50</v>
      </c>
      <c r="P282" s="17" t="str">
        <f t="shared" si="24"/>
        <v>04_40-50</v>
      </c>
      <c r="Q282" s="9" t="s">
        <v>64</v>
      </c>
      <c r="R282" s="9" t="s">
        <v>638</v>
      </c>
      <c r="S282" s="9">
        <f t="shared" si="22"/>
        <v>105944630</v>
      </c>
      <c r="T282" s="9">
        <f t="shared" si="23"/>
        <v>1425903</v>
      </c>
    </row>
    <row r="283" spans="1:20" x14ac:dyDescent="0.25">
      <c r="A283" s="9">
        <v>224</v>
      </c>
      <c r="B283" s="9" t="s">
        <v>15</v>
      </c>
      <c r="C283" s="9" t="s">
        <v>216</v>
      </c>
      <c r="D283" s="9" t="s">
        <v>228</v>
      </c>
      <c r="E283" s="9" t="s">
        <v>227</v>
      </c>
      <c r="F283" s="9" t="s">
        <v>5</v>
      </c>
      <c r="G283" s="9" t="s">
        <v>169</v>
      </c>
      <c r="H283" s="9" t="s">
        <v>2</v>
      </c>
      <c r="I283" s="9">
        <v>14</v>
      </c>
      <c r="J283" s="9" t="s">
        <v>8</v>
      </c>
      <c r="L283" s="9" t="s">
        <v>50</v>
      </c>
      <c r="M283" s="9">
        <v>85154</v>
      </c>
      <c r="N283" s="17" t="str">
        <f t="shared" si="20"/>
        <v>17_85-90</v>
      </c>
      <c r="O283" s="17" t="str">
        <f t="shared" si="21"/>
        <v>8_80-90</v>
      </c>
      <c r="P283" s="17" t="str">
        <f t="shared" si="24"/>
        <v>08_80&gt;</v>
      </c>
      <c r="Q283" s="9" t="s">
        <v>64</v>
      </c>
      <c r="R283" s="9" t="s">
        <v>638</v>
      </c>
      <c r="S283" s="9">
        <f t="shared" si="22"/>
        <v>19074496</v>
      </c>
      <c r="T283" s="9">
        <f t="shared" si="23"/>
        <v>256723</v>
      </c>
    </row>
    <row r="284" spans="1:20" x14ac:dyDescent="0.25">
      <c r="A284" s="9">
        <v>24</v>
      </c>
      <c r="B284" s="9" t="s">
        <v>15</v>
      </c>
      <c r="C284" s="9" t="s">
        <v>509</v>
      </c>
      <c r="D284" s="9" t="s">
        <v>224</v>
      </c>
      <c r="E284" s="9" t="s">
        <v>227</v>
      </c>
      <c r="F284" s="9" t="s">
        <v>1</v>
      </c>
      <c r="G284" s="9" t="s">
        <v>305</v>
      </c>
      <c r="H284" s="9" t="s">
        <v>2</v>
      </c>
      <c r="I284" s="9">
        <v>15</v>
      </c>
      <c r="J284" s="9" t="s">
        <v>8</v>
      </c>
      <c r="L284" s="9" t="s">
        <v>50</v>
      </c>
      <c r="M284" s="9">
        <v>66118</v>
      </c>
      <c r="N284" s="17" t="str">
        <f t="shared" si="20"/>
        <v>13_65-70</v>
      </c>
      <c r="O284" s="17" t="str">
        <f t="shared" si="21"/>
        <v>6_60-70</v>
      </c>
      <c r="P284" s="17" t="str">
        <f t="shared" si="24"/>
        <v>06_60-70</v>
      </c>
      <c r="Q284" s="9" t="s">
        <v>64</v>
      </c>
      <c r="R284" s="9" t="s">
        <v>638</v>
      </c>
      <c r="S284" s="9">
        <f t="shared" si="22"/>
        <v>1586832</v>
      </c>
      <c r="T284" s="9">
        <f t="shared" si="23"/>
        <v>21357</v>
      </c>
    </row>
    <row r="285" spans="1:20" x14ac:dyDescent="0.25">
      <c r="A285" s="9">
        <v>50</v>
      </c>
      <c r="B285" s="9" t="s">
        <v>15</v>
      </c>
      <c r="C285" s="9" t="s">
        <v>217</v>
      </c>
      <c r="D285" s="9" t="s">
        <v>224</v>
      </c>
      <c r="E285" s="9" t="s">
        <v>227</v>
      </c>
      <c r="F285" s="9" t="s">
        <v>5</v>
      </c>
      <c r="G285" s="9" t="s">
        <v>169</v>
      </c>
      <c r="H285" s="9" t="s">
        <v>2</v>
      </c>
      <c r="I285" s="9">
        <v>15</v>
      </c>
      <c r="J285" s="9" t="s">
        <v>8</v>
      </c>
      <c r="L285" s="9" t="s">
        <v>50</v>
      </c>
      <c r="M285" s="9">
        <v>94914</v>
      </c>
      <c r="N285" s="17" t="str">
        <f t="shared" si="20"/>
        <v>18_90-95</v>
      </c>
      <c r="O285" s="17" t="str">
        <f t="shared" si="21"/>
        <v>9_90-100</v>
      </c>
      <c r="P285" s="17" t="str">
        <f t="shared" si="24"/>
        <v>08_80&gt;</v>
      </c>
      <c r="Q285" s="9" t="s">
        <v>64</v>
      </c>
      <c r="R285" s="9" t="s">
        <v>638</v>
      </c>
      <c r="S285" s="9">
        <f t="shared" si="22"/>
        <v>4745700</v>
      </c>
      <c r="T285" s="9">
        <f t="shared" si="23"/>
        <v>63872</v>
      </c>
    </row>
    <row r="286" spans="1:20" x14ac:dyDescent="0.25">
      <c r="A286" s="9">
        <v>104</v>
      </c>
      <c r="B286" s="9" t="s">
        <v>15</v>
      </c>
      <c r="C286" s="9" t="s">
        <v>218</v>
      </c>
      <c r="D286" s="9" t="s">
        <v>228</v>
      </c>
      <c r="E286" s="9" t="s">
        <v>227</v>
      </c>
      <c r="F286" s="9" t="s">
        <v>5</v>
      </c>
      <c r="G286" s="9" t="s">
        <v>169</v>
      </c>
      <c r="H286" s="9" t="s">
        <v>2</v>
      </c>
      <c r="I286" s="9">
        <v>13</v>
      </c>
      <c r="J286" s="9" t="s">
        <v>8</v>
      </c>
      <c r="L286" s="9" t="s">
        <v>50</v>
      </c>
      <c r="M286" s="9">
        <v>76938</v>
      </c>
      <c r="N286" s="17" t="str">
        <f t="shared" si="20"/>
        <v>15_75-80</v>
      </c>
      <c r="O286" s="17" t="str">
        <f t="shared" si="21"/>
        <v>7_70-80</v>
      </c>
      <c r="P286" s="17" t="str">
        <f t="shared" si="24"/>
        <v>07_70-80</v>
      </c>
      <c r="Q286" s="9" t="s">
        <v>64</v>
      </c>
      <c r="R286" s="9" t="s">
        <v>638</v>
      </c>
      <c r="S286" s="9">
        <f t="shared" si="22"/>
        <v>8001552</v>
      </c>
      <c r="T286" s="9">
        <f t="shared" si="23"/>
        <v>107692</v>
      </c>
    </row>
    <row r="287" spans="1:20" x14ac:dyDescent="0.25">
      <c r="A287" s="9">
        <v>19</v>
      </c>
      <c r="B287" s="9" t="s">
        <v>15</v>
      </c>
      <c r="C287" s="9" t="s">
        <v>606</v>
      </c>
      <c r="D287" s="9" t="s">
        <v>228</v>
      </c>
      <c r="E287" s="9" t="s">
        <v>227</v>
      </c>
      <c r="F287" s="9" t="s">
        <v>5</v>
      </c>
      <c r="G287" s="9" t="s">
        <v>524</v>
      </c>
      <c r="H287" s="9" t="s">
        <v>2</v>
      </c>
      <c r="I287" s="9">
        <v>13</v>
      </c>
      <c r="J287" s="9" t="s">
        <v>8</v>
      </c>
      <c r="L287" s="9" t="s">
        <v>50</v>
      </c>
      <c r="M287" s="9">
        <v>73110</v>
      </c>
      <c r="N287" s="17" t="str">
        <f t="shared" si="20"/>
        <v>14_70-75</v>
      </c>
      <c r="O287" s="17" t="str">
        <f t="shared" si="21"/>
        <v>7_70-80</v>
      </c>
      <c r="P287" s="17" t="str">
        <f t="shared" si="24"/>
        <v>07_70-80</v>
      </c>
      <c r="Q287" s="9" t="s">
        <v>64</v>
      </c>
      <c r="R287" s="9" t="s">
        <v>638</v>
      </c>
      <c r="S287" s="9">
        <f t="shared" si="22"/>
        <v>1389090</v>
      </c>
      <c r="T287" s="9">
        <f t="shared" si="23"/>
        <v>18696</v>
      </c>
    </row>
    <row r="288" spans="1:20" x14ac:dyDescent="0.25">
      <c r="A288" s="9">
        <v>23</v>
      </c>
      <c r="B288" s="9" t="s">
        <v>15</v>
      </c>
      <c r="C288" s="9" t="s">
        <v>219</v>
      </c>
      <c r="D288" s="9" t="s">
        <v>228</v>
      </c>
      <c r="E288" s="9" t="s">
        <v>227</v>
      </c>
      <c r="F288" s="9" t="s">
        <v>5</v>
      </c>
      <c r="G288" s="9" t="s">
        <v>169</v>
      </c>
      <c r="H288" s="9" t="s">
        <v>2</v>
      </c>
      <c r="I288" s="9">
        <v>13</v>
      </c>
      <c r="J288" s="9" t="s">
        <v>8</v>
      </c>
      <c r="K288" s="9" t="s">
        <v>7</v>
      </c>
      <c r="L288" s="9" t="s">
        <v>50</v>
      </c>
      <c r="M288" s="9">
        <v>90343</v>
      </c>
      <c r="N288" s="17" t="str">
        <f t="shared" si="20"/>
        <v>18_90-95</v>
      </c>
      <c r="O288" s="17" t="str">
        <f t="shared" si="21"/>
        <v>9_90-100</v>
      </c>
      <c r="P288" s="17" t="str">
        <f t="shared" si="24"/>
        <v>08_80&gt;</v>
      </c>
      <c r="Q288" s="9" t="s">
        <v>64</v>
      </c>
      <c r="R288" s="9" t="s">
        <v>638</v>
      </c>
      <c r="S288" s="9">
        <f t="shared" si="22"/>
        <v>2077889</v>
      </c>
      <c r="T288" s="9">
        <f t="shared" si="23"/>
        <v>27966</v>
      </c>
    </row>
    <row r="289" spans="1:20" x14ac:dyDescent="0.25">
      <c r="A289" s="9">
        <v>98</v>
      </c>
      <c r="B289" s="9" t="s">
        <v>15</v>
      </c>
      <c r="C289" s="9" t="s">
        <v>607</v>
      </c>
      <c r="D289" s="9" t="s">
        <v>228</v>
      </c>
      <c r="E289" s="9" t="s">
        <v>227</v>
      </c>
      <c r="F289" s="9" t="s">
        <v>1</v>
      </c>
      <c r="G289" s="9" t="s">
        <v>305</v>
      </c>
      <c r="H289" s="9" t="s">
        <v>2</v>
      </c>
      <c r="I289" s="9">
        <v>14</v>
      </c>
      <c r="J289" s="9" t="s">
        <v>8</v>
      </c>
      <c r="K289" s="9" t="s">
        <v>7</v>
      </c>
      <c r="L289" s="9" t="s">
        <v>50</v>
      </c>
      <c r="M289" s="9">
        <v>108170</v>
      </c>
      <c r="N289" s="17" t="str">
        <f t="shared" si="20"/>
        <v>21_105-110</v>
      </c>
      <c r="O289" s="17" t="str">
        <f t="shared" si="21"/>
        <v>10_100-110</v>
      </c>
      <c r="P289" s="17" t="str">
        <f t="shared" si="24"/>
        <v>08_80&gt;</v>
      </c>
      <c r="Q289" s="9" t="s">
        <v>64</v>
      </c>
      <c r="R289" s="9" t="s">
        <v>638</v>
      </c>
      <c r="S289" s="9">
        <f t="shared" si="22"/>
        <v>10600660</v>
      </c>
      <c r="T289" s="9">
        <f t="shared" si="23"/>
        <v>142674</v>
      </c>
    </row>
    <row r="290" spans="1:20" x14ac:dyDescent="0.25">
      <c r="A290" s="9">
        <v>24</v>
      </c>
      <c r="B290" s="9" t="s">
        <v>15</v>
      </c>
      <c r="C290" s="9" t="s">
        <v>474</v>
      </c>
      <c r="D290" s="9" t="s">
        <v>228</v>
      </c>
      <c r="E290" s="9" t="s">
        <v>227</v>
      </c>
      <c r="F290" s="9" t="s">
        <v>5</v>
      </c>
      <c r="G290" s="9" t="s">
        <v>169</v>
      </c>
      <c r="H290" s="9" t="s">
        <v>2</v>
      </c>
      <c r="I290" s="9">
        <v>14</v>
      </c>
      <c r="J290" s="9" t="s">
        <v>8</v>
      </c>
      <c r="K290" s="9" t="s">
        <v>7</v>
      </c>
      <c r="L290" s="9" t="s">
        <v>50</v>
      </c>
      <c r="M290" s="9">
        <v>116610</v>
      </c>
      <c r="N290" s="17" t="str">
        <f t="shared" si="20"/>
        <v>23_115-120</v>
      </c>
      <c r="O290" s="17" t="str">
        <f t="shared" si="21"/>
        <v>11_110-120</v>
      </c>
      <c r="P290" s="17" t="str">
        <f t="shared" si="24"/>
        <v>08_80&gt;</v>
      </c>
      <c r="Q290" s="9" t="s">
        <v>64</v>
      </c>
      <c r="R290" s="9" t="s">
        <v>638</v>
      </c>
      <c r="S290" s="9">
        <f t="shared" si="22"/>
        <v>2798640</v>
      </c>
      <c r="T290" s="9">
        <f t="shared" si="23"/>
        <v>37667</v>
      </c>
    </row>
    <row r="291" spans="1:20" x14ac:dyDescent="0.25">
      <c r="A291" s="9">
        <v>2</v>
      </c>
      <c r="B291" s="9" t="s">
        <v>15</v>
      </c>
      <c r="C291" s="9" t="s">
        <v>510</v>
      </c>
      <c r="D291" s="9" t="s">
        <v>224</v>
      </c>
      <c r="E291" s="9" t="s">
        <v>227</v>
      </c>
      <c r="F291" s="9" t="s">
        <v>5</v>
      </c>
      <c r="G291" s="9" t="s">
        <v>353</v>
      </c>
      <c r="H291" s="9" t="s">
        <v>2</v>
      </c>
      <c r="I291" s="9">
        <v>15</v>
      </c>
      <c r="J291" s="9" t="s">
        <v>8</v>
      </c>
      <c r="L291" s="9" t="s">
        <v>50</v>
      </c>
      <c r="M291" s="9">
        <v>114488</v>
      </c>
      <c r="N291" s="17" t="str">
        <f t="shared" si="20"/>
        <v>22_110-115</v>
      </c>
      <c r="O291" s="17" t="str">
        <f t="shared" si="21"/>
        <v>11_110-120</v>
      </c>
      <c r="P291" s="17" t="str">
        <f t="shared" si="24"/>
        <v>08_80&gt;</v>
      </c>
      <c r="Q291" s="9" t="s">
        <v>64</v>
      </c>
      <c r="R291" s="9" t="s">
        <v>638</v>
      </c>
      <c r="S291" s="9">
        <f t="shared" si="22"/>
        <v>228976</v>
      </c>
      <c r="T291" s="9">
        <f t="shared" si="23"/>
        <v>3082</v>
      </c>
    </row>
    <row r="292" spans="1:20" x14ac:dyDescent="0.25">
      <c r="A292" s="9">
        <v>1</v>
      </c>
      <c r="B292" s="9" t="s">
        <v>15</v>
      </c>
      <c r="C292" s="9" t="s">
        <v>103</v>
      </c>
      <c r="D292" s="9" t="s">
        <v>228</v>
      </c>
      <c r="E292" s="9" t="s">
        <v>227</v>
      </c>
      <c r="F292" s="9" t="s">
        <v>5</v>
      </c>
      <c r="G292" s="9" t="s">
        <v>93</v>
      </c>
      <c r="H292" s="9" t="s">
        <v>2</v>
      </c>
      <c r="I292" s="9">
        <v>13</v>
      </c>
      <c r="J292" s="9" t="s">
        <v>8</v>
      </c>
      <c r="K292" s="9" t="s">
        <v>7</v>
      </c>
      <c r="L292" s="9" t="s">
        <v>50</v>
      </c>
      <c r="M292" s="9">
        <v>90910</v>
      </c>
      <c r="N292" s="17" t="str">
        <f t="shared" si="20"/>
        <v>18_90-95</v>
      </c>
      <c r="O292" s="17" t="str">
        <f t="shared" si="21"/>
        <v>9_90-100</v>
      </c>
      <c r="P292" s="17" t="str">
        <f t="shared" si="24"/>
        <v>08_80&gt;</v>
      </c>
      <c r="Q292" s="9" t="s">
        <v>64</v>
      </c>
      <c r="R292" s="9" t="s">
        <v>638</v>
      </c>
      <c r="S292" s="9">
        <f t="shared" si="22"/>
        <v>90910</v>
      </c>
      <c r="T292" s="9">
        <f t="shared" si="23"/>
        <v>1224</v>
      </c>
    </row>
    <row r="293" spans="1:20" x14ac:dyDescent="0.25">
      <c r="A293" s="9">
        <v>7</v>
      </c>
      <c r="B293" s="9" t="s">
        <v>15</v>
      </c>
      <c r="C293" s="9" t="s">
        <v>183</v>
      </c>
      <c r="D293" s="9" t="s">
        <v>230</v>
      </c>
      <c r="E293" s="9" t="s">
        <v>227</v>
      </c>
      <c r="F293" s="9" t="s">
        <v>5</v>
      </c>
      <c r="G293" s="9" t="s">
        <v>75</v>
      </c>
      <c r="H293" s="9" t="s">
        <v>184</v>
      </c>
      <c r="I293" s="9">
        <v>15</v>
      </c>
      <c r="J293" s="9" t="s">
        <v>52</v>
      </c>
      <c r="L293" s="9" t="s">
        <v>50</v>
      </c>
      <c r="M293" s="9">
        <v>217520</v>
      </c>
      <c r="N293" s="17" t="str">
        <f t="shared" si="20"/>
        <v>43_215-220</v>
      </c>
      <c r="O293" s="17" t="str">
        <f t="shared" si="21"/>
        <v>21_210-220</v>
      </c>
      <c r="P293" s="17" t="str">
        <f t="shared" si="24"/>
        <v>08_80&gt;</v>
      </c>
      <c r="Q293" s="9" t="s">
        <v>64</v>
      </c>
      <c r="R293" s="9" t="s">
        <v>638</v>
      </c>
      <c r="S293" s="9">
        <f t="shared" si="22"/>
        <v>1522640</v>
      </c>
      <c r="T293" s="9">
        <f t="shared" si="23"/>
        <v>20493</v>
      </c>
    </row>
    <row r="294" spans="1:20" x14ac:dyDescent="0.25">
      <c r="A294" s="9">
        <v>9</v>
      </c>
      <c r="B294" s="9" t="s">
        <v>15</v>
      </c>
      <c r="C294" s="9" t="s">
        <v>536</v>
      </c>
      <c r="D294" s="9" t="s">
        <v>230</v>
      </c>
      <c r="E294" s="9" t="s">
        <v>227</v>
      </c>
      <c r="F294" s="9" t="s">
        <v>5</v>
      </c>
      <c r="G294" s="9" t="s">
        <v>353</v>
      </c>
      <c r="H294" s="9" t="s">
        <v>608</v>
      </c>
      <c r="I294" s="9">
        <v>15</v>
      </c>
      <c r="J294" s="9" t="s">
        <v>52</v>
      </c>
      <c r="L294" s="9" t="s">
        <v>50</v>
      </c>
      <c r="M294" s="9">
        <v>216756</v>
      </c>
      <c r="N294" s="17" t="str">
        <f t="shared" si="20"/>
        <v>43_215-220</v>
      </c>
      <c r="O294" s="17" t="str">
        <f t="shared" si="21"/>
        <v>21_210-220</v>
      </c>
      <c r="P294" s="17" t="str">
        <f t="shared" si="24"/>
        <v>08_80&gt;</v>
      </c>
      <c r="Q294" s="9" t="s">
        <v>64</v>
      </c>
      <c r="R294" s="9" t="s">
        <v>638</v>
      </c>
      <c r="S294" s="9">
        <f t="shared" si="22"/>
        <v>1950804</v>
      </c>
      <c r="T294" s="9">
        <f t="shared" si="23"/>
        <v>26256</v>
      </c>
    </row>
    <row r="295" spans="1:20" x14ac:dyDescent="0.25">
      <c r="A295" s="9">
        <v>5</v>
      </c>
      <c r="B295" s="9" t="s">
        <v>15</v>
      </c>
      <c r="C295" s="9" t="s">
        <v>609</v>
      </c>
      <c r="D295" s="9" t="s">
        <v>230</v>
      </c>
      <c r="E295" s="9" t="s">
        <v>227</v>
      </c>
      <c r="F295" s="9" t="s">
        <v>1</v>
      </c>
      <c r="G295" s="9" t="s">
        <v>305</v>
      </c>
      <c r="H295" s="9" t="s">
        <v>2</v>
      </c>
      <c r="I295" s="9">
        <v>14</v>
      </c>
      <c r="J295" s="9" t="s">
        <v>52</v>
      </c>
      <c r="L295" s="9" t="s">
        <v>50</v>
      </c>
      <c r="M295" s="9">
        <v>107114</v>
      </c>
      <c r="N295" s="17" t="str">
        <f t="shared" si="20"/>
        <v>21_105-110</v>
      </c>
      <c r="O295" s="17" t="str">
        <f t="shared" si="21"/>
        <v>10_100-110</v>
      </c>
      <c r="P295" s="17" t="str">
        <f t="shared" si="24"/>
        <v>08_80&gt;</v>
      </c>
      <c r="Q295" s="9" t="s">
        <v>64</v>
      </c>
      <c r="R295" s="9" t="s">
        <v>638</v>
      </c>
      <c r="S295" s="9">
        <f t="shared" si="22"/>
        <v>535570</v>
      </c>
      <c r="T295" s="9">
        <f t="shared" si="23"/>
        <v>7208</v>
      </c>
    </row>
    <row r="296" spans="1:20" x14ac:dyDescent="0.25">
      <c r="A296" s="9">
        <v>34</v>
      </c>
      <c r="B296" s="9" t="s">
        <v>15</v>
      </c>
      <c r="C296" s="9" t="s">
        <v>475</v>
      </c>
      <c r="D296" s="9" t="s">
        <v>230</v>
      </c>
      <c r="E296" s="9" t="s">
        <v>227</v>
      </c>
      <c r="F296" s="9" t="s">
        <v>5</v>
      </c>
      <c r="G296" s="9" t="s">
        <v>169</v>
      </c>
      <c r="H296" s="9" t="s">
        <v>187</v>
      </c>
      <c r="I296" s="9">
        <v>14</v>
      </c>
      <c r="J296" s="9" t="s">
        <v>8</v>
      </c>
      <c r="L296" s="9" t="s">
        <v>50</v>
      </c>
      <c r="M296" s="9">
        <v>117935</v>
      </c>
      <c r="N296" s="17" t="str">
        <f t="shared" si="20"/>
        <v>23_115-120</v>
      </c>
      <c r="O296" s="17" t="str">
        <f t="shared" si="21"/>
        <v>11_110-120</v>
      </c>
      <c r="P296" s="17" t="str">
        <f t="shared" si="24"/>
        <v>08_80&gt;</v>
      </c>
      <c r="Q296" s="9" t="s">
        <v>64</v>
      </c>
      <c r="R296" s="9" t="s">
        <v>638</v>
      </c>
      <c r="S296" s="9">
        <f t="shared" si="22"/>
        <v>4009790</v>
      </c>
      <c r="T296" s="9">
        <f t="shared" si="23"/>
        <v>53968</v>
      </c>
    </row>
    <row r="297" spans="1:20" x14ac:dyDescent="0.25">
      <c r="A297" s="9">
        <v>23</v>
      </c>
      <c r="B297" s="9" t="s">
        <v>15</v>
      </c>
      <c r="C297" s="9" t="s">
        <v>558</v>
      </c>
      <c r="D297" s="9" t="s">
        <v>230</v>
      </c>
      <c r="E297" s="9" t="s">
        <v>227</v>
      </c>
      <c r="F297" s="9" t="s">
        <v>5</v>
      </c>
      <c r="G297" s="9" t="s">
        <v>353</v>
      </c>
      <c r="H297" s="9" t="s">
        <v>157</v>
      </c>
      <c r="I297" s="9">
        <v>15</v>
      </c>
      <c r="J297" s="9" t="s">
        <v>55</v>
      </c>
      <c r="L297" s="9" t="s">
        <v>50</v>
      </c>
      <c r="M297" s="9">
        <v>209145</v>
      </c>
      <c r="N297" s="17" t="str">
        <f t="shared" si="20"/>
        <v>41_205-210</v>
      </c>
      <c r="O297" s="17" t="str">
        <f t="shared" si="21"/>
        <v>20_200-210</v>
      </c>
      <c r="P297" s="17" t="str">
        <f t="shared" si="24"/>
        <v>08_80&gt;</v>
      </c>
      <c r="Q297" s="9" t="s">
        <v>64</v>
      </c>
      <c r="R297" s="9" t="s">
        <v>638</v>
      </c>
      <c r="S297" s="9">
        <f t="shared" si="22"/>
        <v>4810335</v>
      </c>
      <c r="T297" s="9">
        <f t="shared" si="23"/>
        <v>64742</v>
      </c>
    </row>
    <row r="298" spans="1:20" x14ac:dyDescent="0.25">
      <c r="A298" s="9">
        <v>11</v>
      </c>
      <c r="B298" s="9" t="s">
        <v>15</v>
      </c>
      <c r="C298" s="9" t="s">
        <v>476</v>
      </c>
      <c r="D298" s="9" t="s">
        <v>230</v>
      </c>
      <c r="E298" s="9" t="s">
        <v>227</v>
      </c>
      <c r="F298" s="9" t="s">
        <v>5</v>
      </c>
      <c r="G298" s="9" t="s">
        <v>169</v>
      </c>
      <c r="H298" s="9" t="s">
        <v>186</v>
      </c>
      <c r="I298" s="9">
        <v>15</v>
      </c>
      <c r="J298" s="9" t="s">
        <v>8</v>
      </c>
      <c r="L298" s="9" t="s">
        <v>50</v>
      </c>
      <c r="M298" s="9">
        <v>134600</v>
      </c>
      <c r="N298" s="17" t="str">
        <f t="shared" si="20"/>
        <v>26_130-135</v>
      </c>
      <c r="O298" s="17" t="str">
        <f t="shared" si="21"/>
        <v>13_130-140</v>
      </c>
      <c r="P298" s="17" t="str">
        <f t="shared" si="24"/>
        <v>08_80&gt;</v>
      </c>
      <c r="Q298" s="9" t="s">
        <v>64</v>
      </c>
      <c r="R298" s="9" t="s">
        <v>638</v>
      </c>
      <c r="S298" s="9">
        <f t="shared" si="22"/>
        <v>1480600</v>
      </c>
      <c r="T298" s="9">
        <f t="shared" si="23"/>
        <v>19927</v>
      </c>
    </row>
    <row r="299" spans="1:20" x14ac:dyDescent="0.25">
      <c r="A299" s="9">
        <v>6</v>
      </c>
      <c r="B299" s="9" t="s">
        <v>15</v>
      </c>
      <c r="C299" s="9" t="s">
        <v>537</v>
      </c>
      <c r="D299" s="9" t="s">
        <v>230</v>
      </c>
      <c r="E299" s="9" t="s">
        <v>227</v>
      </c>
      <c r="F299" s="9" t="s">
        <v>5</v>
      </c>
      <c r="G299" s="9" t="s">
        <v>353</v>
      </c>
      <c r="H299" s="9" t="s">
        <v>538</v>
      </c>
      <c r="I299" s="9">
        <v>15</v>
      </c>
      <c r="J299" s="9" t="s">
        <v>8</v>
      </c>
      <c r="L299" s="9" t="s">
        <v>50</v>
      </c>
      <c r="M299" s="9">
        <v>125500</v>
      </c>
      <c r="N299" s="17" t="str">
        <f t="shared" si="20"/>
        <v>25_125-130</v>
      </c>
      <c r="O299" s="17" t="str">
        <f t="shared" si="21"/>
        <v>12_120-130</v>
      </c>
      <c r="P299" s="17" t="str">
        <f t="shared" si="24"/>
        <v>08_80&gt;</v>
      </c>
      <c r="Q299" s="9" t="s">
        <v>64</v>
      </c>
      <c r="R299" s="9" t="s">
        <v>638</v>
      </c>
      <c r="S299" s="9">
        <f t="shared" si="22"/>
        <v>753000</v>
      </c>
      <c r="T299" s="9">
        <f t="shared" si="23"/>
        <v>10135</v>
      </c>
    </row>
    <row r="300" spans="1:20" x14ac:dyDescent="0.25">
      <c r="A300" s="9">
        <v>19</v>
      </c>
      <c r="B300" s="9" t="s">
        <v>15</v>
      </c>
      <c r="C300" s="9" t="s">
        <v>559</v>
      </c>
      <c r="D300" s="9" t="s">
        <v>230</v>
      </c>
      <c r="E300" s="9" t="s">
        <v>227</v>
      </c>
      <c r="F300" s="9" t="s">
        <v>5</v>
      </c>
      <c r="G300" s="9" t="s">
        <v>353</v>
      </c>
      <c r="H300" s="9" t="s">
        <v>560</v>
      </c>
      <c r="I300" s="9">
        <v>17</v>
      </c>
      <c r="J300" s="9" t="s">
        <v>52</v>
      </c>
      <c r="L300" s="9" t="s">
        <v>50</v>
      </c>
      <c r="M300" s="9">
        <v>410987</v>
      </c>
      <c r="N300" s="17" t="str">
        <f t="shared" si="20"/>
        <v>82_410-415</v>
      </c>
      <c r="O300" s="17" t="str">
        <f t="shared" si="21"/>
        <v>41_410-420</v>
      </c>
      <c r="P300" s="17" t="str">
        <f t="shared" si="24"/>
        <v>08_80&gt;</v>
      </c>
      <c r="Q300" s="9" t="s">
        <v>64</v>
      </c>
      <c r="R300" s="9" t="s">
        <v>638</v>
      </c>
      <c r="S300" s="9">
        <f t="shared" si="22"/>
        <v>7808753</v>
      </c>
      <c r="T300" s="9">
        <f t="shared" si="23"/>
        <v>105098</v>
      </c>
    </row>
    <row r="301" spans="1:20" x14ac:dyDescent="0.25">
      <c r="A301" s="9">
        <v>18</v>
      </c>
      <c r="B301" s="9" t="s">
        <v>15</v>
      </c>
      <c r="C301" s="9" t="s">
        <v>477</v>
      </c>
      <c r="D301" s="9" t="s">
        <v>228</v>
      </c>
      <c r="E301" s="9" t="s">
        <v>227</v>
      </c>
      <c r="F301" s="9" t="s">
        <v>1</v>
      </c>
      <c r="G301" s="9" t="s">
        <v>305</v>
      </c>
      <c r="H301" s="9" t="s">
        <v>2</v>
      </c>
      <c r="I301" s="9">
        <v>14</v>
      </c>
      <c r="J301" s="9" t="s">
        <v>8</v>
      </c>
      <c r="L301" s="9" t="s">
        <v>50</v>
      </c>
      <c r="M301" s="9">
        <v>87330</v>
      </c>
      <c r="N301" s="17" t="str">
        <f t="shared" si="20"/>
        <v>17_85-90</v>
      </c>
      <c r="O301" s="17" t="str">
        <f t="shared" si="21"/>
        <v>8_80-90</v>
      </c>
      <c r="P301" s="17" t="str">
        <f t="shared" si="24"/>
        <v>08_80&gt;</v>
      </c>
      <c r="Q301" s="9" t="s">
        <v>64</v>
      </c>
      <c r="R301" s="9" t="s">
        <v>638</v>
      </c>
      <c r="S301" s="9">
        <f t="shared" si="22"/>
        <v>1571940</v>
      </c>
      <c r="T301" s="9">
        <f t="shared" si="23"/>
        <v>21157</v>
      </c>
    </row>
    <row r="302" spans="1:20" x14ac:dyDescent="0.25">
      <c r="A302" s="9">
        <v>800</v>
      </c>
      <c r="B302" s="9" t="s">
        <v>15</v>
      </c>
      <c r="C302" s="9" t="s">
        <v>374</v>
      </c>
      <c r="D302" s="9" t="s">
        <v>228</v>
      </c>
      <c r="E302" s="9" t="s">
        <v>227</v>
      </c>
      <c r="F302" s="9" t="s">
        <v>5</v>
      </c>
      <c r="G302" s="9" t="s">
        <v>169</v>
      </c>
      <c r="H302" s="9" t="s">
        <v>2</v>
      </c>
      <c r="I302" s="9">
        <v>14</v>
      </c>
      <c r="J302" s="9" t="s">
        <v>52</v>
      </c>
      <c r="L302" s="9" t="s">
        <v>50</v>
      </c>
      <c r="M302" s="9">
        <v>119994</v>
      </c>
      <c r="N302" s="17" t="str">
        <f t="shared" si="20"/>
        <v>23_115-120</v>
      </c>
      <c r="O302" s="17" t="str">
        <f t="shared" si="21"/>
        <v>11_110-120</v>
      </c>
      <c r="P302" s="17" t="str">
        <f t="shared" si="24"/>
        <v>08_80&gt;</v>
      </c>
      <c r="Q302" s="9" t="s">
        <v>64</v>
      </c>
      <c r="R302" s="9" t="s">
        <v>638</v>
      </c>
      <c r="S302" s="9">
        <f t="shared" si="22"/>
        <v>95995200</v>
      </c>
      <c r="T302" s="9">
        <f t="shared" si="23"/>
        <v>1291995</v>
      </c>
    </row>
    <row r="303" spans="1:20" x14ac:dyDescent="0.25">
      <c r="A303" s="9">
        <v>6</v>
      </c>
      <c r="B303" s="9" t="s">
        <v>15</v>
      </c>
      <c r="C303" s="9" t="s">
        <v>511</v>
      </c>
      <c r="D303" s="9" t="s">
        <v>228</v>
      </c>
      <c r="E303" s="9" t="s">
        <v>227</v>
      </c>
      <c r="F303" s="9" t="s">
        <v>1</v>
      </c>
      <c r="G303" s="9" t="s">
        <v>305</v>
      </c>
      <c r="H303" s="9" t="s">
        <v>2</v>
      </c>
      <c r="I303" s="9">
        <v>14</v>
      </c>
      <c r="J303" s="9" t="s">
        <v>8</v>
      </c>
      <c r="L303" s="9" t="s">
        <v>50</v>
      </c>
      <c r="M303" s="9">
        <v>124560</v>
      </c>
      <c r="N303" s="17" t="str">
        <f t="shared" si="20"/>
        <v>24_120-125</v>
      </c>
      <c r="O303" s="17" t="str">
        <f t="shared" si="21"/>
        <v>12_120-130</v>
      </c>
      <c r="P303" s="17" t="str">
        <f t="shared" si="24"/>
        <v>08_80&gt;</v>
      </c>
      <c r="Q303" s="9" t="s">
        <v>64</v>
      </c>
      <c r="R303" s="9" t="s">
        <v>638</v>
      </c>
      <c r="S303" s="9">
        <f t="shared" si="22"/>
        <v>747360</v>
      </c>
      <c r="T303" s="9">
        <f t="shared" si="23"/>
        <v>10059</v>
      </c>
    </row>
    <row r="304" spans="1:20" x14ac:dyDescent="0.25">
      <c r="A304" s="9">
        <v>140</v>
      </c>
      <c r="B304" s="9" t="s">
        <v>15</v>
      </c>
      <c r="C304" s="9" t="s">
        <v>375</v>
      </c>
      <c r="D304" s="9" t="s">
        <v>228</v>
      </c>
      <c r="E304" s="9" t="s">
        <v>227</v>
      </c>
      <c r="F304" s="9" t="s">
        <v>5</v>
      </c>
      <c r="G304" s="9" t="s">
        <v>169</v>
      </c>
      <c r="H304" s="9" t="s">
        <v>2</v>
      </c>
      <c r="I304" s="9">
        <v>14</v>
      </c>
      <c r="J304" s="9" t="s">
        <v>8</v>
      </c>
      <c r="L304" s="9" t="s">
        <v>50</v>
      </c>
      <c r="M304" s="9">
        <v>134443</v>
      </c>
      <c r="N304" s="17" t="str">
        <f t="shared" si="20"/>
        <v>26_130-135</v>
      </c>
      <c r="O304" s="17" t="str">
        <f t="shared" si="21"/>
        <v>13_130-140</v>
      </c>
      <c r="P304" s="17" t="str">
        <f t="shared" si="24"/>
        <v>08_80&gt;</v>
      </c>
      <c r="Q304" s="9" t="s">
        <v>64</v>
      </c>
      <c r="R304" s="9" t="s">
        <v>638</v>
      </c>
      <c r="S304" s="9">
        <f t="shared" si="22"/>
        <v>18822020</v>
      </c>
      <c r="T304" s="9">
        <f t="shared" si="23"/>
        <v>253325</v>
      </c>
    </row>
    <row r="305" spans="1:20" x14ac:dyDescent="0.25">
      <c r="A305" s="9">
        <v>375</v>
      </c>
      <c r="B305" s="9" t="s">
        <v>15</v>
      </c>
      <c r="C305" s="9" t="s">
        <v>428</v>
      </c>
      <c r="D305" s="9" t="s">
        <v>222</v>
      </c>
      <c r="E305" s="9" t="s">
        <v>227</v>
      </c>
      <c r="F305" s="9" t="s">
        <v>5</v>
      </c>
      <c r="G305" s="9" t="s">
        <v>169</v>
      </c>
      <c r="H305" s="9" t="s">
        <v>370</v>
      </c>
      <c r="I305" s="9">
        <v>15</v>
      </c>
      <c r="J305" s="9" t="s">
        <v>8</v>
      </c>
      <c r="L305" s="9" t="s">
        <v>50</v>
      </c>
      <c r="M305" s="9">
        <v>121449</v>
      </c>
      <c r="N305" s="17" t="str">
        <f t="shared" si="20"/>
        <v>24_120-125</v>
      </c>
      <c r="O305" s="17" t="str">
        <f t="shared" si="21"/>
        <v>12_120-130</v>
      </c>
      <c r="P305" s="17" t="str">
        <f t="shared" si="24"/>
        <v>08_80&gt;</v>
      </c>
      <c r="Q305" s="9" t="s">
        <v>64</v>
      </c>
      <c r="R305" s="9" t="s">
        <v>638</v>
      </c>
      <c r="S305" s="9">
        <f t="shared" si="22"/>
        <v>45543375</v>
      </c>
      <c r="T305" s="9">
        <f t="shared" si="23"/>
        <v>612966</v>
      </c>
    </row>
    <row r="306" spans="1:20" x14ac:dyDescent="0.25">
      <c r="A306" s="9">
        <v>6</v>
      </c>
      <c r="B306" s="9" t="s">
        <v>15</v>
      </c>
      <c r="C306" s="9" t="s">
        <v>562</v>
      </c>
      <c r="D306" s="9" t="s">
        <v>222</v>
      </c>
      <c r="E306" s="9" t="s">
        <v>227</v>
      </c>
      <c r="F306" s="9" t="s">
        <v>5</v>
      </c>
      <c r="G306" s="9" t="s">
        <v>169</v>
      </c>
      <c r="H306" s="9" t="s">
        <v>563</v>
      </c>
      <c r="I306" s="9">
        <v>15</v>
      </c>
      <c r="J306" s="9" t="s">
        <v>52</v>
      </c>
      <c r="L306" s="9" t="s">
        <v>50</v>
      </c>
      <c r="M306" s="9">
        <v>129620</v>
      </c>
      <c r="N306" s="17" t="str">
        <f t="shared" si="20"/>
        <v>25_125-130</v>
      </c>
      <c r="O306" s="17" t="str">
        <f t="shared" si="21"/>
        <v>12_120-130</v>
      </c>
      <c r="P306" s="17" t="str">
        <f t="shared" si="24"/>
        <v>08_80&gt;</v>
      </c>
      <c r="Q306" s="9" t="s">
        <v>64</v>
      </c>
      <c r="R306" s="9" t="s">
        <v>638</v>
      </c>
      <c r="S306" s="9">
        <f t="shared" si="22"/>
        <v>777720</v>
      </c>
      <c r="T306" s="9">
        <f t="shared" si="23"/>
        <v>10467</v>
      </c>
    </row>
    <row r="307" spans="1:20" x14ac:dyDescent="0.25">
      <c r="A307" s="9">
        <v>41</v>
      </c>
      <c r="B307" s="9" t="s">
        <v>15</v>
      </c>
      <c r="C307" s="9" t="s">
        <v>108</v>
      </c>
      <c r="D307" s="9" t="s">
        <v>228</v>
      </c>
      <c r="E307" s="9" t="s">
        <v>227</v>
      </c>
      <c r="F307" s="9" t="s">
        <v>5</v>
      </c>
      <c r="G307" s="9" t="s">
        <v>93</v>
      </c>
      <c r="H307" s="9" t="s">
        <v>2</v>
      </c>
      <c r="I307" s="9">
        <v>14</v>
      </c>
      <c r="J307" s="9" t="s">
        <v>49</v>
      </c>
      <c r="L307" s="9" t="s">
        <v>50</v>
      </c>
      <c r="M307" s="9">
        <v>113364</v>
      </c>
      <c r="N307" s="17" t="str">
        <f t="shared" si="20"/>
        <v>22_110-115</v>
      </c>
      <c r="O307" s="17" t="str">
        <f t="shared" si="21"/>
        <v>11_110-120</v>
      </c>
      <c r="P307" s="17" t="str">
        <f t="shared" si="24"/>
        <v>08_80&gt;</v>
      </c>
      <c r="Q307" s="9" t="s">
        <v>64</v>
      </c>
      <c r="R307" s="9" t="s">
        <v>638</v>
      </c>
      <c r="S307" s="9">
        <f t="shared" si="22"/>
        <v>4647924</v>
      </c>
      <c r="T307" s="9">
        <f t="shared" si="23"/>
        <v>62556</v>
      </c>
    </row>
    <row r="308" spans="1:20" x14ac:dyDescent="0.25">
      <c r="A308" s="9">
        <v>5</v>
      </c>
      <c r="B308" s="9" t="s">
        <v>15</v>
      </c>
      <c r="C308" s="9" t="s">
        <v>110</v>
      </c>
      <c r="D308" s="9" t="s">
        <v>222</v>
      </c>
      <c r="E308" s="9" t="s">
        <v>227</v>
      </c>
      <c r="F308" s="9" t="s">
        <v>5</v>
      </c>
      <c r="G308" s="9" t="s">
        <v>93</v>
      </c>
      <c r="H308" s="9" t="s">
        <v>109</v>
      </c>
      <c r="I308" s="9">
        <v>15</v>
      </c>
      <c r="J308" s="9" t="s">
        <v>8</v>
      </c>
      <c r="L308" s="9" t="s">
        <v>50</v>
      </c>
      <c r="M308" s="9">
        <v>117397</v>
      </c>
      <c r="N308" s="17" t="str">
        <f t="shared" si="20"/>
        <v>23_115-120</v>
      </c>
      <c r="O308" s="17" t="str">
        <f t="shared" si="21"/>
        <v>11_110-120</v>
      </c>
      <c r="P308" s="17" t="str">
        <f t="shared" si="24"/>
        <v>08_80&gt;</v>
      </c>
      <c r="Q308" s="9" t="s">
        <v>64</v>
      </c>
      <c r="R308" s="9" t="s">
        <v>638</v>
      </c>
      <c r="S308" s="9">
        <f t="shared" si="22"/>
        <v>586985</v>
      </c>
      <c r="T308" s="9">
        <f t="shared" si="23"/>
        <v>7900</v>
      </c>
    </row>
    <row r="309" spans="1:20" x14ac:dyDescent="0.25">
      <c r="A309" s="9">
        <v>100</v>
      </c>
      <c r="B309" s="9" t="s">
        <v>15</v>
      </c>
      <c r="C309" s="9" t="s">
        <v>122</v>
      </c>
      <c r="D309" s="9" t="s">
        <v>228</v>
      </c>
      <c r="E309" s="9" t="s">
        <v>227</v>
      </c>
      <c r="F309" s="9" t="s">
        <v>5</v>
      </c>
      <c r="G309" s="9" t="s">
        <v>93</v>
      </c>
      <c r="H309" s="9" t="s">
        <v>2</v>
      </c>
      <c r="I309" s="9">
        <v>14</v>
      </c>
      <c r="J309" s="9" t="s">
        <v>49</v>
      </c>
      <c r="L309" s="9" t="s">
        <v>50</v>
      </c>
      <c r="M309" s="9">
        <v>144077</v>
      </c>
      <c r="N309" s="17" t="str">
        <f t="shared" si="20"/>
        <v>28_140-145</v>
      </c>
      <c r="O309" s="17" t="str">
        <f t="shared" si="21"/>
        <v>14_140-150</v>
      </c>
      <c r="P309" s="17" t="str">
        <f t="shared" si="24"/>
        <v>08_80&gt;</v>
      </c>
      <c r="Q309" s="9" t="s">
        <v>64</v>
      </c>
      <c r="R309" s="9" t="s">
        <v>638</v>
      </c>
      <c r="S309" s="9">
        <f t="shared" si="22"/>
        <v>14407700</v>
      </c>
      <c r="T309" s="9">
        <f t="shared" si="23"/>
        <v>193913</v>
      </c>
    </row>
    <row r="310" spans="1:20" x14ac:dyDescent="0.25">
      <c r="A310" s="9">
        <v>97</v>
      </c>
      <c r="B310" s="9" t="s">
        <v>15</v>
      </c>
      <c r="C310" s="9" t="s">
        <v>376</v>
      </c>
      <c r="D310" s="9" t="s">
        <v>228</v>
      </c>
      <c r="E310" s="9" t="s">
        <v>227</v>
      </c>
      <c r="F310" s="9" t="s">
        <v>5</v>
      </c>
      <c r="G310" s="9" t="s">
        <v>169</v>
      </c>
      <c r="H310" s="9" t="s">
        <v>2</v>
      </c>
      <c r="I310" s="9">
        <v>14</v>
      </c>
      <c r="J310" s="9" t="s">
        <v>52</v>
      </c>
      <c r="K310" s="9" t="s">
        <v>7</v>
      </c>
      <c r="L310" s="9" t="s">
        <v>50</v>
      </c>
      <c r="M310" s="9">
        <v>153978</v>
      </c>
      <c r="N310" s="17" t="str">
        <f t="shared" si="20"/>
        <v>30_150-155</v>
      </c>
      <c r="O310" s="17" t="str">
        <f t="shared" si="21"/>
        <v>15_150-160</v>
      </c>
      <c r="P310" s="17" t="str">
        <f t="shared" si="24"/>
        <v>08_80&gt;</v>
      </c>
      <c r="Q310" s="9" t="s">
        <v>64</v>
      </c>
      <c r="R310" s="9" t="s">
        <v>638</v>
      </c>
      <c r="S310" s="9">
        <f t="shared" si="22"/>
        <v>14935866</v>
      </c>
      <c r="T310" s="9">
        <f t="shared" si="23"/>
        <v>201021</v>
      </c>
    </row>
    <row r="311" spans="1:20" x14ac:dyDescent="0.25">
      <c r="A311" s="9">
        <v>1</v>
      </c>
      <c r="B311" s="9" t="s">
        <v>15</v>
      </c>
      <c r="C311" s="9" t="s">
        <v>185</v>
      </c>
      <c r="D311" s="9" t="s">
        <v>225</v>
      </c>
      <c r="E311" s="9" t="s">
        <v>227</v>
      </c>
      <c r="F311" s="9" t="s">
        <v>5</v>
      </c>
      <c r="G311" s="9" t="s">
        <v>75</v>
      </c>
      <c r="H311" s="9" t="s">
        <v>112</v>
      </c>
      <c r="I311" s="9">
        <v>15</v>
      </c>
      <c r="J311" s="9" t="s">
        <v>8</v>
      </c>
      <c r="L311" s="9" t="s">
        <v>50</v>
      </c>
      <c r="M311" s="9">
        <v>163870</v>
      </c>
      <c r="N311" s="17" t="str">
        <f t="shared" si="20"/>
        <v>32_160-165</v>
      </c>
      <c r="O311" s="17" t="str">
        <f t="shared" si="21"/>
        <v>16_160-170</v>
      </c>
      <c r="P311" s="17" t="str">
        <f t="shared" si="24"/>
        <v>08_80&gt;</v>
      </c>
      <c r="Q311" s="9" t="s">
        <v>64</v>
      </c>
      <c r="R311" s="9" t="s">
        <v>638</v>
      </c>
      <c r="S311" s="9">
        <f t="shared" si="22"/>
        <v>163870</v>
      </c>
      <c r="T311" s="9">
        <f t="shared" si="23"/>
        <v>2206</v>
      </c>
    </row>
    <row r="312" spans="1:20" x14ac:dyDescent="0.25">
      <c r="A312" s="9">
        <v>7</v>
      </c>
      <c r="B312" s="9" t="s">
        <v>15</v>
      </c>
      <c r="C312" s="9" t="s">
        <v>564</v>
      </c>
      <c r="D312" s="9" t="s">
        <v>225</v>
      </c>
      <c r="E312" s="9" t="s">
        <v>227</v>
      </c>
      <c r="F312" s="9" t="s">
        <v>5</v>
      </c>
      <c r="G312" s="9" t="s">
        <v>353</v>
      </c>
      <c r="H312" s="9" t="s">
        <v>112</v>
      </c>
      <c r="I312" s="9">
        <v>15</v>
      </c>
      <c r="J312" s="9" t="s">
        <v>52</v>
      </c>
      <c r="L312" s="9" t="s">
        <v>50</v>
      </c>
      <c r="M312" s="9">
        <v>199299</v>
      </c>
      <c r="N312" s="17" t="str">
        <f t="shared" si="20"/>
        <v>39_195-200</v>
      </c>
      <c r="O312" s="17" t="str">
        <f t="shared" si="21"/>
        <v>19_190-200</v>
      </c>
      <c r="P312" s="17" t="str">
        <f t="shared" si="24"/>
        <v>08_80&gt;</v>
      </c>
      <c r="Q312" s="9" t="s">
        <v>64</v>
      </c>
      <c r="R312" s="9" t="s">
        <v>638</v>
      </c>
      <c r="S312" s="9">
        <f t="shared" si="22"/>
        <v>1395093</v>
      </c>
      <c r="T312" s="9">
        <f t="shared" si="23"/>
        <v>18776</v>
      </c>
    </row>
    <row r="313" spans="1:20" x14ac:dyDescent="0.25">
      <c r="A313" s="9">
        <v>12</v>
      </c>
      <c r="B313" s="9" t="s">
        <v>15</v>
      </c>
      <c r="C313" s="9" t="s">
        <v>610</v>
      </c>
      <c r="D313" s="9" t="s">
        <v>228</v>
      </c>
      <c r="E313" s="9" t="s">
        <v>227</v>
      </c>
      <c r="F313" s="9" t="s">
        <v>5</v>
      </c>
      <c r="G313" s="9" t="s">
        <v>807</v>
      </c>
      <c r="H313" s="9" t="s">
        <v>2</v>
      </c>
      <c r="I313" s="9">
        <v>13</v>
      </c>
      <c r="J313" s="9" t="s">
        <v>611</v>
      </c>
      <c r="K313" s="9" t="s">
        <v>7</v>
      </c>
      <c r="L313" s="9" t="s">
        <v>47</v>
      </c>
      <c r="M313" s="9">
        <v>329990</v>
      </c>
      <c r="N313" s="17" t="str">
        <f t="shared" si="20"/>
        <v>65_325-330</v>
      </c>
      <c r="O313" s="17" t="str">
        <f t="shared" si="21"/>
        <v>32_320-330</v>
      </c>
      <c r="P313" s="17" t="str">
        <f t="shared" si="24"/>
        <v>08_80&gt;</v>
      </c>
      <c r="Q313" s="9" t="s">
        <v>64</v>
      </c>
      <c r="R313" s="9" t="s">
        <v>638</v>
      </c>
      <c r="S313" s="9">
        <f t="shared" si="22"/>
        <v>3959880</v>
      </c>
      <c r="T313" s="9">
        <f t="shared" si="23"/>
        <v>53296</v>
      </c>
    </row>
    <row r="314" spans="1:20" x14ac:dyDescent="0.25">
      <c r="A314" s="9">
        <v>19</v>
      </c>
      <c r="B314" s="9" t="s">
        <v>15</v>
      </c>
      <c r="C314" s="9" t="s">
        <v>478</v>
      </c>
      <c r="D314" s="9" t="s">
        <v>228</v>
      </c>
      <c r="E314" s="9" t="s">
        <v>227</v>
      </c>
      <c r="F314" s="9" t="s">
        <v>5</v>
      </c>
      <c r="G314" s="9" t="s">
        <v>93</v>
      </c>
      <c r="H314" s="9" t="s">
        <v>2</v>
      </c>
      <c r="I314" s="9">
        <v>13</v>
      </c>
      <c r="J314" s="9" t="s">
        <v>479</v>
      </c>
      <c r="K314" s="9" t="s">
        <v>7</v>
      </c>
      <c r="L314" s="9" t="s">
        <v>50</v>
      </c>
      <c r="M314" s="9">
        <v>140610</v>
      </c>
      <c r="N314" s="17" t="str">
        <f t="shared" si="20"/>
        <v>28_140-145</v>
      </c>
      <c r="O314" s="17" t="str">
        <f t="shared" si="21"/>
        <v>14_140-150</v>
      </c>
      <c r="P314" s="17" t="str">
        <f t="shared" si="24"/>
        <v>08_80&gt;</v>
      </c>
      <c r="Q314" s="9" t="s">
        <v>64</v>
      </c>
      <c r="R314" s="9" t="s">
        <v>638</v>
      </c>
      <c r="S314" s="9">
        <f t="shared" si="22"/>
        <v>2671590</v>
      </c>
      <c r="T314" s="9">
        <f t="shared" si="23"/>
        <v>35957</v>
      </c>
    </row>
    <row r="315" spans="1:20" x14ac:dyDescent="0.25">
      <c r="A315" s="9">
        <v>11</v>
      </c>
      <c r="B315" s="9" t="s">
        <v>15</v>
      </c>
      <c r="C315" s="9" t="s">
        <v>143</v>
      </c>
      <c r="D315" s="9" t="s">
        <v>228</v>
      </c>
      <c r="E315" s="9" t="s">
        <v>227</v>
      </c>
      <c r="F315" s="9" t="s">
        <v>5</v>
      </c>
      <c r="G315" s="9" t="s">
        <v>93</v>
      </c>
      <c r="H315" s="9" t="s">
        <v>2</v>
      </c>
      <c r="I315" s="9">
        <v>14</v>
      </c>
      <c r="J315" s="9" t="s">
        <v>144</v>
      </c>
      <c r="K315" s="9" t="s">
        <v>7</v>
      </c>
      <c r="L315" s="9" t="s">
        <v>50</v>
      </c>
      <c r="M315" s="9">
        <v>163160</v>
      </c>
      <c r="N315" s="17" t="str">
        <f t="shared" si="20"/>
        <v>32_160-165</v>
      </c>
      <c r="O315" s="17" t="str">
        <f t="shared" si="21"/>
        <v>16_160-170</v>
      </c>
      <c r="P315" s="17" t="str">
        <f t="shared" si="24"/>
        <v>08_80&gt;</v>
      </c>
      <c r="Q315" s="9" t="s">
        <v>64</v>
      </c>
      <c r="R315" s="9" t="s">
        <v>638</v>
      </c>
      <c r="S315" s="9">
        <f t="shared" si="22"/>
        <v>1794760</v>
      </c>
      <c r="T315" s="9">
        <f t="shared" si="23"/>
        <v>24156</v>
      </c>
    </row>
    <row r="316" spans="1:20" x14ac:dyDescent="0.25">
      <c r="A316" s="9">
        <v>193</v>
      </c>
      <c r="B316" s="9" t="s">
        <v>15</v>
      </c>
      <c r="C316" s="9" t="s">
        <v>429</v>
      </c>
      <c r="D316" s="9" t="s">
        <v>228</v>
      </c>
      <c r="E316" s="9" t="s">
        <v>227</v>
      </c>
      <c r="F316" s="9" t="s">
        <v>5</v>
      </c>
      <c r="G316" s="9" t="s">
        <v>169</v>
      </c>
      <c r="H316" s="9" t="s">
        <v>2</v>
      </c>
      <c r="I316" s="9">
        <v>14</v>
      </c>
      <c r="J316" s="9" t="s">
        <v>144</v>
      </c>
      <c r="K316" s="9" t="s">
        <v>7</v>
      </c>
      <c r="L316" s="9" t="s">
        <v>50</v>
      </c>
      <c r="M316" s="9">
        <v>156011</v>
      </c>
      <c r="N316" s="17" t="str">
        <f t="shared" si="20"/>
        <v>31_155-160</v>
      </c>
      <c r="O316" s="17" t="str">
        <f t="shared" si="21"/>
        <v>15_150-160</v>
      </c>
      <c r="P316" s="17" t="str">
        <f t="shared" si="24"/>
        <v>08_80&gt;</v>
      </c>
      <c r="Q316" s="9" t="s">
        <v>64</v>
      </c>
      <c r="R316" s="9" t="s">
        <v>638</v>
      </c>
      <c r="S316" s="9">
        <f t="shared" si="22"/>
        <v>30110123</v>
      </c>
      <c r="T316" s="9">
        <f t="shared" si="23"/>
        <v>405251</v>
      </c>
    </row>
    <row r="317" spans="1:20" x14ac:dyDescent="0.25">
      <c r="A317" s="9">
        <v>16</v>
      </c>
      <c r="B317" s="9" t="s">
        <v>15</v>
      </c>
      <c r="C317" s="9" t="s">
        <v>505</v>
      </c>
      <c r="D317" s="9" t="s">
        <v>228</v>
      </c>
      <c r="E317" s="9" t="s">
        <v>227</v>
      </c>
      <c r="F317" s="9" t="s">
        <v>1</v>
      </c>
      <c r="G317" s="9" t="s">
        <v>305</v>
      </c>
      <c r="H317" s="9" t="s">
        <v>2</v>
      </c>
      <c r="I317" s="9">
        <v>13</v>
      </c>
      <c r="J317" s="9" t="s">
        <v>8</v>
      </c>
      <c r="L317" s="9" t="s">
        <v>50</v>
      </c>
      <c r="M317" s="9">
        <v>113648</v>
      </c>
      <c r="N317" s="17" t="str">
        <f t="shared" si="20"/>
        <v>22_110-115</v>
      </c>
      <c r="O317" s="17" t="str">
        <f t="shared" si="21"/>
        <v>11_110-120</v>
      </c>
      <c r="P317" s="17" t="str">
        <f t="shared" si="24"/>
        <v>08_80&gt;</v>
      </c>
      <c r="Q317" s="9" t="s">
        <v>64</v>
      </c>
      <c r="R317" s="9" t="s">
        <v>638</v>
      </c>
      <c r="S317" s="9">
        <f t="shared" si="22"/>
        <v>1818368</v>
      </c>
      <c r="T317" s="9">
        <f t="shared" si="23"/>
        <v>24473</v>
      </c>
    </row>
    <row r="318" spans="1:20" x14ac:dyDescent="0.25">
      <c r="A318" s="9">
        <v>196</v>
      </c>
      <c r="B318" s="9" t="s">
        <v>15</v>
      </c>
      <c r="C318" s="9" t="s">
        <v>372</v>
      </c>
      <c r="D318" s="9" t="s">
        <v>228</v>
      </c>
      <c r="E318" s="9" t="s">
        <v>227</v>
      </c>
      <c r="F318" s="9" t="s">
        <v>5</v>
      </c>
      <c r="G318" s="9" t="s">
        <v>169</v>
      </c>
      <c r="H318" s="9" t="s">
        <v>2</v>
      </c>
      <c r="I318" s="9">
        <v>13</v>
      </c>
      <c r="J318" s="9" t="s">
        <v>8</v>
      </c>
      <c r="L318" s="9" t="s">
        <v>50</v>
      </c>
      <c r="M318" s="9">
        <v>113713</v>
      </c>
      <c r="N318" s="17" t="str">
        <f t="shared" si="20"/>
        <v>22_110-115</v>
      </c>
      <c r="O318" s="17" t="str">
        <f t="shared" si="21"/>
        <v>11_110-120</v>
      </c>
      <c r="P318" s="17" t="str">
        <f t="shared" si="24"/>
        <v>08_80&gt;</v>
      </c>
      <c r="Q318" s="9" t="s">
        <v>64</v>
      </c>
      <c r="R318" s="9" t="s">
        <v>638</v>
      </c>
      <c r="S318" s="9">
        <f t="shared" si="22"/>
        <v>22287748</v>
      </c>
      <c r="T318" s="9">
        <f t="shared" si="23"/>
        <v>299970</v>
      </c>
    </row>
    <row r="319" spans="1:20" x14ac:dyDescent="0.25">
      <c r="A319" s="9">
        <v>13</v>
      </c>
      <c r="B319" s="9" t="s">
        <v>15</v>
      </c>
      <c r="C319" s="9" t="s">
        <v>473</v>
      </c>
      <c r="D319" s="9" t="s">
        <v>228</v>
      </c>
      <c r="E319" s="9" t="s">
        <v>227</v>
      </c>
      <c r="F319" s="9" t="s">
        <v>5</v>
      </c>
      <c r="G319" s="9" t="s">
        <v>169</v>
      </c>
      <c r="H319" s="9" t="s">
        <v>2</v>
      </c>
      <c r="I319" s="9">
        <v>13</v>
      </c>
      <c r="J319" s="9" t="s">
        <v>8</v>
      </c>
      <c r="K319" s="9" t="s">
        <v>7</v>
      </c>
      <c r="L319" s="9" t="s">
        <v>50</v>
      </c>
      <c r="M319" s="9">
        <v>113088</v>
      </c>
      <c r="N319" s="17" t="str">
        <f t="shared" si="20"/>
        <v>22_110-115</v>
      </c>
      <c r="O319" s="17" t="str">
        <f t="shared" si="21"/>
        <v>11_110-120</v>
      </c>
      <c r="P319" s="17" t="str">
        <f t="shared" si="24"/>
        <v>08_80&gt;</v>
      </c>
      <c r="Q319" s="9" t="s">
        <v>64</v>
      </c>
      <c r="R319" s="9" t="s">
        <v>638</v>
      </c>
      <c r="S319" s="9">
        <f t="shared" si="22"/>
        <v>1470144</v>
      </c>
      <c r="T319" s="9">
        <f t="shared" si="23"/>
        <v>19787</v>
      </c>
    </row>
    <row r="320" spans="1:20" x14ac:dyDescent="0.25">
      <c r="A320" s="9">
        <v>4</v>
      </c>
      <c r="B320" s="9" t="s">
        <v>15</v>
      </c>
      <c r="C320" s="9" t="s">
        <v>111</v>
      </c>
      <c r="D320" s="9" t="s">
        <v>228</v>
      </c>
      <c r="E320" s="9" t="s">
        <v>227</v>
      </c>
      <c r="F320" s="9" t="s">
        <v>5</v>
      </c>
      <c r="G320" s="9" t="s">
        <v>93</v>
      </c>
      <c r="H320" s="9" t="s">
        <v>2</v>
      </c>
      <c r="I320" s="9">
        <v>13</v>
      </c>
      <c r="J320" s="9" t="s">
        <v>8</v>
      </c>
      <c r="L320" s="9" t="s">
        <v>50</v>
      </c>
      <c r="M320" s="9">
        <v>107490</v>
      </c>
      <c r="N320" s="17" t="str">
        <f t="shared" ref="N320:N383" si="25">CONCATENATE(ROUNDDOWN(M320/5000,0),"_",ROUNDDOWN(M320/5000,0)*5,"-",ROUNDUP((M320+1)/5000,0)*5)</f>
        <v>21_105-110</v>
      </c>
      <c r="O320" s="17" t="str">
        <f t="shared" ref="O320:O383" si="26">CONCATENATE(ROUNDDOWN(M320/10000,0),"_",ROUNDDOWN(M320/10000,0)*10,"-",ROUNDUP((M320+1)/10000,0)*10)</f>
        <v>10_100-110</v>
      </c>
      <c r="P320" s="17" t="str">
        <f t="shared" si="24"/>
        <v>08_80&gt;</v>
      </c>
      <c r="Q320" s="9" t="s">
        <v>64</v>
      </c>
      <c r="R320" s="9" t="s">
        <v>638</v>
      </c>
      <c r="S320" s="9">
        <f t="shared" ref="S320:S383" si="27">M320*A320</f>
        <v>429960</v>
      </c>
      <c r="T320" s="9">
        <f t="shared" ref="T320:T383" si="28">ROUND(S320/74.3,0)</f>
        <v>5787</v>
      </c>
    </row>
    <row r="321" spans="1:20" x14ac:dyDescent="0.25">
      <c r="A321" s="9">
        <v>2</v>
      </c>
      <c r="B321" s="9" t="s">
        <v>15</v>
      </c>
      <c r="C321" s="9" t="s">
        <v>145</v>
      </c>
      <c r="D321" s="9" t="s">
        <v>228</v>
      </c>
      <c r="E321" s="9" t="s">
        <v>227</v>
      </c>
      <c r="F321" s="9" t="s">
        <v>5</v>
      </c>
      <c r="G321" s="9" t="s">
        <v>93</v>
      </c>
      <c r="H321" s="9" t="s">
        <v>2</v>
      </c>
      <c r="I321" s="9">
        <v>13</v>
      </c>
      <c r="J321" s="9" t="s">
        <v>8</v>
      </c>
      <c r="K321" s="9" t="s">
        <v>7</v>
      </c>
      <c r="L321" s="9" t="s">
        <v>50</v>
      </c>
      <c r="M321" s="9">
        <v>101525</v>
      </c>
      <c r="N321" s="17" t="str">
        <f t="shared" si="25"/>
        <v>20_100-105</v>
      </c>
      <c r="O321" s="17" t="str">
        <f t="shared" si="26"/>
        <v>10_100-110</v>
      </c>
      <c r="P321" s="17" t="str">
        <f t="shared" si="24"/>
        <v>08_80&gt;</v>
      </c>
      <c r="Q321" s="9" t="s">
        <v>64</v>
      </c>
      <c r="R321" s="9" t="s">
        <v>638</v>
      </c>
      <c r="S321" s="9">
        <f t="shared" si="27"/>
        <v>203050</v>
      </c>
      <c r="T321" s="9">
        <f t="shared" si="28"/>
        <v>2733</v>
      </c>
    </row>
    <row r="322" spans="1:20" x14ac:dyDescent="0.25">
      <c r="A322" s="9">
        <v>468</v>
      </c>
      <c r="B322" s="9" t="s">
        <v>15</v>
      </c>
      <c r="C322" s="9" t="s">
        <v>317</v>
      </c>
      <c r="D322" s="9" t="s">
        <v>224</v>
      </c>
      <c r="E322" s="9" t="s">
        <v>227</v>
      </c>
      <c r="F322" s="9" t="s">
        <v>5</v>
      </c>
      <c r="G322" s="9" t="s">
        <v>60</v>
      </c>
      <c r="H322" s="9" t="s">
        <v>2</v>
      </c>
      <c r="I322" s="9">
        <v>15</v>
      </c>
      <c r="J322" s="9" t="s">
        <v>8</v>
      </c>
      <c r="L322" s="9" t="s">
        <v>50</v>
      </c>
      <c r="M322" s="9">
        <v>52332</v>
      </c>
      <c r="N322" s="17" t="str">
        <f t="shared" si="25"/>
        <v>10_50-55</v>
      </c>
      <c r="O322" s="17" t="str">
        <f t="shared" si="26"/>
        <v>5_50-60</v>
      </c>
      <c r="P322" s="17" t="str">
        <f t="shared" si="24"/>
        <v>05_50-60</v>
      </c>
      <c r="Q322" s="9" t="s">
        <v>64</v>
      </c>
      <c r="R322" s="9" t="s">
        <v>638</v>
      </c>
      <c r="S322" s="9">
        <f t="shared" si="27"/>
        <v>24491376</v>
      </c>
      <c r="T322" s="9">
        <f t="shared" si="28"/>
        <v>329628</v>
      </c>
    </row>
    <row r="323" spans="1:20" x14ac:dyDescent="0.25">
      <c r="A323" s="9">
        <v>2</v>
      </c>
      <c r="B323" s="9" t="s">
        <v>15</v>
      </c>
      <c r="C323" s="9" t="s">
        <v>318</v>
      </c>
      <c r="D323" s="9" t="s">
        <v>224</v>
      </c>
      <c r="E323" s="9" t="s">
        <v>227</v>
      </c>
      <c r="F323" s="9" t="s">
        <v>1</v>
      </c>
      <c r="G323" s="9" t="s">
        <v>59</v>
      </c>
      <c r="H323" s="9" t="s">
        <v>2</v>
      </c>
      <c r="I323" s="9">
        <v>15</v>
      </c>
      <c r="J323" s="9" t="s">
        <v>8</v>
      </c>
      <c r="L323" s="9" t="s">
        <v>50</v>
      </c>
      <c r="M323" s="9">
        <v>38592</v>
      </c>
      <c r="N323" s="17" t="str">
        <f t="shared" si="25"/>
        <v>7_35-40</v>
      </c>
      <c r="O323" s="17" t="str">
        <f t="shared" si="26"/>
        <v>3_30-40</v>
      </c>
      <c r="P323" s="17" t="str">
        <f t="shared" ref="P323:P386" si="29">IF(M323&lt;20000,"01_&lt;20",IF(M323&lt;80000,CONCATENATE(IF((ROUNDDOWN(M323/10000,0)+1)&lt;10,0,),ROUNDDOWN(M323/10000,0),"_",ROUNDDOWN(M323/10000,0)*10,"-",ROUNDUP((M323+1)/10000,0)*10),"08_80&gt;"))</f>
        <v>03_30-40</v>
      </c>
      <c r="Q323" s="9" t="s">
        <v>64</v>
      </c>
      <c r="R323" s="9" t="s">
        <v>638</v>
      </c>
      <c r="S323" s="9">
        <f t="shared" si="27"/>
        <v>77184</v>
      </c>
      <c r="T323" s="9">
        <f t="shared" si="28"/>
        <v>1039</v>
      </c>
    </row>
    <row r="324" spans="1:20" x14ac:dyDescent="0.25">
      <c r="A324" s="9">
        <v>1</v>
      </c>
      <c r="B324" s="9" t="s">
        <v>15</v>
      </c>
      <c r="C324" s="9" t="s">
        <v>430</v>
      </c>
      <c r="D324" s="9" t="s">
        <v>228</v>
      </c>
      <c r="E324" s="9" t="s">
        <v>227</v>
      </c>
      <c r="F324" s="9" t="s">
        <v>1</v>
      </c>
      <c r="G324" s="9" t="s">
        <v>97</v>
      </c>
      <c r="H324" s="9" t="s">
        <v>2</v>
      </c>
      <c r="I324" s="9">
        <v>14</v>
      </c>
      <c r="J324" s="9" t="s">
        <v>8</v>
      </c>
      <c r="L324" s="9" t="s">
        <v>50</v>
      </c>
      <c r="M324" s="9">
        <v>48123</v>
      </c>
      <c r="N324" s="17" t="str">
        <f t="shared" si="25"/>
        <v>9_45-50</v>
      </c>
      <c r="O324" s="17" t="str">
        <f t="shared" si="26"/>
        <v>4_40-50</v>
      </c>
      <c r="P324" s="17" t="str">
        <f t="shared" si="29"/>
        <v>04_40-50</v>
      </c>
      <c r="Q324" s="9" t="s">
        <v>64</v>
      </c>
      <c r="R324" s="9" t="s">
        <v>638</v>
      </c>
      <c r="S324" s="9">
        <f t="shared" si="27"/>
        <v>48123</v>
      </c>
      <c r="T324" s="9">
        <f t="shared" si="28"/>
        <v>648</v>
      </c>
    </row>
    <row r="325" spans="1:20" x14ac:dyDescent="0.25">
      <c r="A325" s="9">
        <v>52</v>
      </c>
      <c r="B325" s="9" t="s">
        <v>15</v>
      </c>
      <c r="C325" s="9" t="s">
        <v>322</v>
      </c>
      <c r="D325" s="9" t="s">
        <v>228</v>
      </c>
      <c r="E325" s="9" t="s">
        <v>227</v>
      </c>
      <c r="F325" s="9" t="s">
        <v>5</v>
      </c>
      <c r="G325" s="9" t="s">
        <v>182</v>
      </c>
      <c r="H325" s="9" t="s">
        <v>2</v>
      </c>
      <c r="I325" s="9">
        <v>14</v>
      </c>
      <c r="J325" s="9" t="s">
        <v>8</v>
      </c>
      <c r="L325" s="9" t="s">
        <v>50</v>
      </c>
      <c r="M325" s="9">
        <v>55297</v>
      </c>
      <c r="N325" s="17" t="str">
        <f t="shared" si="25"/>
        <v>11_55-60</v>
      </c>
      <c r="O325" s="17" t="str">
        <f t="shared" si="26"/>
        <v>5_50-60</v>
      </c>
      <c r="P325" s="17" t="str">
        <f t="shared" si="29"/>
        <v>05_50-60</v>
      </c>
      <c r="Q325" s="9" t="s">
        <v>64</v>
      </c>
      <c r="R325" s="9" t="s">
        <v>638</v>
      </c>
      <c r="S325" s="9">
        <f t="shared" si="27"/>
        <v>2875444</v>
      </c>
      <c r="T325" s="9">
        <f t="shared" si="28"/>
        <v>38700</v>
      </c>
    </row>
    <row r="326" spans="1:20" x14ac:dyDescent="0.25">
      <c r="A326" s="9">
        <v>643</v>
      </c>
      <c r="B326" s="9" t="s">
        <v>15</v>
      </c>
      <c r="C326" s="9" t="s">
        <v>320</v>
      </c>
      <c r="D326" s="9" t="s">
        <v>224</v>
      </c>
      <c r="E326" s="9" t="s">
        <v>227</v>
      </c>
      <c r="F326" s="9" t="s">
        <v>1</v>
      </c>
      <c r="G326" s="9" t="s">
        <v>97</v>
      </c>
      <c r="H326" s="9" t="s">
        <v>2</v>
      </c>
      <c r="I326" s="9">
        <v>15</v>
      </c>
      <c r="J326" s="9" t="s">
        <v>8</v>
      </c>
      <c r="L326" s="9" t="s">
        <v>50</v>
      </c>
      <c r="M326" s="9">
        <v>55629</v>
      </c>
      <c r="N326" s="17" t="str">
        <f t="shared" si="25"/>
        <v>11_55-60</v>
      </c>
      <c r="O326" s="17" t="str">
        <f t="shared" si="26"/>
        <v>5_50-60</v>
      </c>
      <c r="P326" s="17" t="str">
        <f t="shared" si="29"/>
        <v>05_50-60</v>
      </c>
      <c r="Q326" s="9" t="s">
        <v>64</v>
      </c>
      <c r="R326" s="9" t="s">
        <v>638</v>
      </c>
      <c r="S326" s="9">
        <f t="shared" si="27"/>
        <v>35769447</v>
      </c>
      <c r="T326" s="9">
        <f t="shared" si="28"/>
        <v>481419</v>
      </c>
    </row>
    <row r="327" spans="1:20" x14ac:dyDescent="0.25">
      <c r="A327" s="9">
        <v>246</v>
      </c>
      <c r="B327" s="9" t="s">
        <v>15</v>
      </c>
      <c r="C327" s="9" t="s">
        <v>431</v>
      </c>
      <c r="D327" s="9" t="s">
        <v>224</v>
      </c>
      <c r="E327" s="9" t="s">
        <v>227</v>
      </c>
      <c r="F327" s="9" t="s">
        <v>1</v>
      </c>
      <c r="G327" s="9" t="s">
        <v>97</v>
      </c>
      <c r="H327" s="9" t="s">
        <v>2</v>
      </c>
      <c r="I327" s="9">
        <v>15</v>
      </c>
      <c r="J327" s="9" t="s">
        <v>8</v>
      </c>
      <c r="L327" s="9" t="s">
        <v>50</v>
      </c>
      <c r="M327" s="9">
        <v>46817</v>
      </c>
      <c r="N327" s="17" t="str">
        <f t="shared" si="25"/>
        <v>9_45-50</v>
      </c>
      <c r="O327" s="17" t="str">
        <f t="shared" si="26"/>
        <v>4_40-50</v>
      </c>
      <c r="P327" s="17" t="str">
        <f t="shared" si="29"/>
        <v>04_40-50</v>
      </c>
      <c r="Q327" s="9" t="s">
        <v>64</v>
      </c>
      <c r="R327" s="9" t="s">
        <v>638</v>
      </c>
      <c r="S327" s="9">
        <f t="shared" si="27"/>
        <v>11516982</v>
      </c>
      <c r="T327" s="9">
        <f t="shared" si="28"/>
        <v>155006</v>
      </c>
    </row>
    <row r="328" spans="1:20" x14ac:dyDescent="0.25">
      <c r="A328" s="9">
        <v>138</v>
      </c>
      <c r="B328" s="9" t="s">
        <v>15</v>
      </c>
      <c r="C328" s="9" t="s">
        <v>321</v>
      </c>
      <c r="D328" s="9" t="s">
        <v>224</v>
      </c>
      <c r="E328" s="9" t="s">
        <v>227</v>
      </c>
      <c r="F328" s="9" t="s">
        <v>5</v>
      </c>
      <c r="G328" s="9" t="s">
        <v>182</v>
      </c>
      <c r="H328" s="9" t="s">
        <v>2</v>
      </c>
      <c r="I328" s="9">
        <v>15</v>
      </c>
      <c r="J328" s="9" t="s">
        <v>8</v>
      </c>
      <c r="L328" s="9" t="s">
        <v>50</v>
      </c>
      <c r="M328" s="9">
        <v>58542</v>
      </c>
      <c r="N328" s="17" t="str">
        <f t="shared" si="25"/>
        <v>11_55-60</v>
      </c>
      <c r="O328" s="17" t="str">
        <f t="shared" si="26"/>
        <v>5_50-60</v>
      </c>
      <c r="P328" s="17" t="str">
        <f t="shared" si="29"/>
        <v>05_50-60</v>
      </c>
      <c r="Q328" s="9" t="s">
        <v>64</v>
      </c>
      <c r="R328" s="9" t="s">
        <v>638</v>
      </c>
      <c r="S328" s="9">
        <f t="shared" si="27"/>
        <v>8078796</v>
      </c>
      <c r="T328" s="9">
        <f t="shared" si="28"/>
        <v>108732</v>
      </c>
    </row>
    <row r="329" spans="1:20" x14ac:dyDescent="0.25">
      <c r="A329" s="9">
        <v>27</v>
      </c>
      <c r="B329" s="9" t="s">
        <v>15</v>
      </c>
      <c r="C329" s="9" t="s">
        <v>612</v>
      </c>
      <c r="D329" s="9" t="s">
        <v>222</v>
      </c>
      <c r="E329" s="9" t="s">
        <v>227</v>
      </c>
      <c r="F329" s="9" t="s">
        <v>5</v>
      </c>
      <c r="G329" s="9" t="s">
        <v>182</v>
      </c>
      <c r="H329" s="9" t="s">
        <v>370</v>
      </c>
      <c r="I329" s="9">
        <v>17</v>
      </c>
      <c r="J329" s="9" t="s">
        <v>8</v>
      </c>
      <c r="L329" s="9" t="s">
        <v>50</v>
      </c>
      <c r="M329" s="9">
        <v>86979</v>
      </c>
      <c r="N329" s="17" t="str">
        <f t="shared" si="25"/>
        <v>17_85-90</v>
      </c>
      <c r="O329" s="17" t="str">
        <f t="shared" si="26"/>
        <v>8_80-90</v>
      </c>
      <c r="P329" s="17" t="str">
        <f t="shared" si="29"/>
        <v>08_80&gt;</v>
      </c>
      <c r="Q329" s="9" t="s">
        <v>64</v>
      </c>
      <c r="R329" s="9" t="s">
        <v>638</v>
      </c>
      <c r="S329" s="9">
        <f t="shared" si="27"/>
        <v>2348433</v>
      </c>
      <c r="T329" s="9">
        <f t="shared" si="28"/>
        <v>31607</v>
      </c>
    </row>
    <row r="330" spans="1:20" x14ac:dyDescent="0.25">
      <c r="A330" s="9">
        <v>2</v>
      </c>
      <c r="B330" s="9" t="s">
        <v>15</v>
      </c>
      <c r="C330" s="9" t="s">
        <v>319</v>
      </c>
      <c r="D330" s="9" t="s">
        <v>224</v>
      </c>
      <c r="E330" s="9" t="s">
        <v>227</v>
      </c>
      <c r="F330" s="9" t="s">
        <v>5</v>
      </c>
      <c r="G330" s="9" t="s">
        <v>93</v>
      </c>
      <c r="H330" s="9" t="s">
        <v>2</v>
      </c>
      <c r="I330" s="9">
        <v>17</v>
      </c>
      <c r="J330" s="9" t="s">
        <v>8</v>
      </c>
      <c r="L330" s="9" t="s">
        <v>50</v>
      </c>
      <c r="M330" s="9">
        <v>87438</v>
      </c>
      <c r="N330" s="17" t="str">
        <f t="shared" si="25"/>
        <v>17_85-90</v>
      </c>
      <c r="O330" s="17" t="str">
        <f t="shared" si="26"/>
        <v>8_80-90</v>
      </c>
      <c r="P330" s="17" t="str">
        <f t="shared" si="29"/>
        <v>08_80&gt;</v>
      </c>
      <c r="Q330" s="9" t="s">
        <v>64</v>
      </c>
      <c r="R330" s="9" t="s">
        <v>638</v>
      </c>
      <c r="S330" s="9">
        <f t="shared" si="27"/>
        <v>174876</v>
      </c>
      <c r="T330" s="9">
        <f t="shared" si="28"/>
        <v>2354</v>
      </c>
    </row>
    <row r="331" spans="1:20" x14ac:dyDescent="0.25">
      <c r="A331" s="9">
        <v>105</v>
      </c>
      <c r="B331" s="9" t="s">
        <v>15</v>
      </c>
      <c r="C331" s="9" t="s">
        <v>149</v>
      </c>
      <c r="D331" s="9" t="s">
        <v>229</v>
      </c>
      <c r="E331" s="9" t="s">
        <v>223</v>
      </c>
      <c r="F331" s="9" t="s">
        <v>5</v>
      </c>
      <c r="G331" s="9" t="s">
        <v>61</v>
      </c>
      <c r="H331" s="9" t="s">
        <v>2</v>
      </c>
      <c r="I331" s="9">
        <v>11</v>
      </c>
      <c r="J331" s="9" t="s">
        <v>4</v>
      </c>
      <c r="K331" s="9" t="s">
        <v>7</v>
      </c>
      <c r="L331" s="9" t="s">
        <v>46</v>
      </c>
      <c r="M331" s="9">
        <v>38980</v>
      </c>
      <c r="N331" s="17" t="str">
        <f t="shared" si="25"/>
        <v>7_35-40</v>
      </c>
      <c r="O331" s="17" t="str">
        <f t="shared" si="26"/>
        <v>3_30-40</v>
      </c>
      <c r="P331" s="17" t="str">
        <f t="shared" si="29"/>
        <v>03_30-40</v>
      </c>
      <c r="Q331" s="9" t="s">
        <v>64</v>
      </c>
      <c r="R331" s="9" t="s">
        <v>638</v>
      </c>
      <c r="S331" s="9">
        <f t="shared" si="27"/>
        <v>4092900</v>
      </c>
      <c r="T331" s="9">
        <f t="shared" si="28"/>
        <v>55086</v>
      </c>
    </row>
    <row r="332" spans="1:20" x14ac:dyDescent="0.25">
      <c r="A332" s="9">
        <v>2</v>
      </c>
      <c r="B332" s="9" t="s">
        <v>15</v>
      </c>
      <c r="C332" s="9" t="s">
        <v>83</v>
      </c>
      <c r="D332" s="9" t="s">
        <v>228</v>
      </c>
      <c r="E332" s="9" t="s">
        <v>223</v>
      </c>
      <c r="F332" s="9" t="s">
        <v>5</v>
      </c>
      <c r="G332" s="9" t="s">
        <v>67</v>
      </c>
      <c r="H332" s="9" t="s">
        <v>2</v>
      </c>
      <c r="I332" s="9">
        <v>14</v>
      </c>
      <c r="J332" s="9" t="s">
        <v>8</v>
      </c>
      <c r="K332" s="9" t="s">
        <v>7</v>
      </c>
      <c r="L332" s="9" t="s">
        <v>50</v>
      </c>
      <c r="M332" s="9">
        <v>39790</v>
      </c>
      <c r="N332" s="17" t="str">
        <f t="shared" si="25"/>
        <v>7_35-40</v>
      </c>
      <c r="O332" s="17" t="str">
        <f t="shared" si="26"/>
        <v>3_30-40</v>
      </c>
      <c r="P332" s="17" t="str">
        <f t="shared" si="29"/>
        <v>03_30-40</v>
      </c>
      <c r="Q332" s="9" t="s">
        <v>64</v>
      </c>
      <c r="R332" s="9" t="s">
        <v>638</v>
      </c>
      <c r="S332" s="9">
        <f t="shared" si="27"/>
        <v>79580</v>
      </c>
      <c r="T332" s="9">
        <f t="shared" si="28"/>
        <v>1071</v>
      </c>
    </row>
    <row r="333" spans="1:20" x14ac:dyDescent="0.25">
      <c r="A333" s="9">
        <v>61</v>
      </c>
      <c r="B333" s="9" t="s">
        <v>15</v>
      </c>
      <c r="C333" s="9" t="s">
        <v>613</v>
      </c>
      <c r="D333" s="9" t="s">
        <v>228</v>
      </c>
      <c r="E333" s="9" t="s">
        <v>223</v>
      </c>
      <c r="F333" s="9" t="s">
        <v>5</v>
      </c>
      <c r="G333" s="9" t="s">
        <v>524</v>
      </c>
      <c r="H333" s="9" t="s">
        <v>2</v>
      </c>
      <c r="I333" s="9">
        <v>14</v>
      </c>
      <c r="J333" s="9" t="s">
        <v>8</v>
      </c>
      <c r="K333" s="9" t="s">
        <v>7</v>
      </c>
      <c r="L333" s="9" t="s">
        <v>50</v>
      </c>
      <c r="M333" s="9">
        <v>119088</v>
      </c>
      <c r="N333" s="17" t="str">
        <f t="shared" si="25"/>
        <v>23_115-120</v>
      </c>
      <c r="O333" s="17" t="str">
        <f t="shared" si="26"/>
        <v>11_110-120</v>
      </c>
      <c r="P333" s="17" t="str">
        <f t="shared" si="29"/>
        <v>08_80&gt;</v>
      </c>
      <c r="Q333" s="9" t="s">
        <v>64</v>
      </c>
      <c r="R333" s="9" t="s">
        <v>638</v>
      </c>
      <c r="S333" s="9">
        <f t="shared" si="27"/>
        <v>7264368</v>
      </c>
      <c r="T333" s="9">
        <f t="shared" si="28"/>
        <v>97771</v>
      </c>
    </row>
    <row r="334" spans="1:20" x14ac:dyDescent="0.25">
      <c r="A334" s="9">
        <v>16</v>
      </c>
      <c r="B334" s="9" t="s">
        <v>15</v>
      </c>
      <c r="C334" s="9" t="s">
        <v>632</v>
      </c>
      <c r="D334" s="9" t="s">
        <v>224</v>
      </c>
      <c r="E334" s="9" t="s">
        <v>223</v>
      </c>
      <c r="F334" s="9" t="s">
        <v>5</v>
      </c>
      <c r="G334" s="9" t="s">
        <v>524</v>
      </c>
      <c r="H334" s="9" t="s">
        <v>2</v>
      </c>
      <c r="I334" s="9">
        <v>15</v>
      </c>
      <c r="J334" s="9" t="s">
        <v>8</v>
      </c>
      <c r="K334" s="9" t="s">
        <v>7</v>
      </c>
      <c r="L334" s="9" t="s">
        <v>50</v>
      </c>
      <c r="M334" s="9">
        <v>106780</v>
      </c>
      <c r="N334" s="17" t="str">
        <f t="shared" si="25"/>
        <v>21_105-110</v>
      </c>
      <c r="O334" s="17" t="str">
        <f t="shared" si="26"/>
        <v>10_100-110</v>
      </c>
      <c r="P334" s="17" t="str">
        <f t="shared" si="29"/>
        <v>08_80&gt;</v>
      </c>
      <c r="Q334" s="9" t="s">
        <v>64</v>
      </c>
      <c r="R334" s="9" t="s">
        <v>638</v>
      </c>
      <c r="S334" s="9">
        <f t="shared" si="27"/>
        <v>1708480</v>
      </c>
      <c r="T334" s="9">
        <f t="shared" si="28"/>
        <v>22994</v>
      </c>
    </row>
    <row r="335" spans="1:20" x14ac:dyDescent="0.25">
      <c r="A335" s="9">
        <v>11</v>
      </c>
      <c r="B335" s="9" t="s">
        <v>15</v>
      </c>
      <c r="C335" s="9" t="s">
        <v>633</v>
      </c>
      <c r="D335" s="9" t="s">
        <v>228</v>
      </c>
      <c r="E335" s="9" t="s">
        <v>223</v>
      </c>
      <c r="F335" s="9" t="s">
        <v>5</v>
      </c>
      <c r="G335" s="9" t="s">
        <v>524</v>
      </c>
      <c r="H335" s="9" t="s">
        <v>2</v>
      </c>
      <c r="I335" s="9">
        <v>14</v>
      </c>
      <c r="J335" s="9" t="s">
        <v>55</v>
      </c>
      <c r="K335" s="9" t="s">
        <v>7</v>
      </c>
      <c r="L335" s="9" t="s">
        <v>50</v>
      </c>
      <c r="M335" s="9">
        <v>193200</v>
      </c>
      <c r="N335" s="17" t="str">
        <f t="shared" si="25"/>
        <v>38_190-195</v>
      </c>
      <c r="O335" s="17" t="str">
        <f t="shared" si="26"/>
        <v>19_190-200</v>
      </c>
      <c r="P335" s="17" t="str">
        <f t="shared" si="29"/>
        <v>08_80&gt;</v>
      </c>
      <c r="Q335" s="9" t="s">
        <v>64</v>
      </c>
      <c r="R335" s="9" t="s">
        <v>638</v>
      </c>
      <c r="S335" s="9">
        <f t="shared" si="27"/>
        <v>2125200</v>
      </c>
      <c r="T335" s="9">
        <f t="shared" si="28"/>
        <v>28603</v>
      </c>
    </row>
    <row r="336" spans="1:20" x14ac:dyDescent="0.25">
      <c r="A336" s="9">
        <v>10</v>
      </c>
      <c r="B336" s="9" t="s">
        <v>15</v>
      </c>
      <c r="C336" s="9" t="s">
        <v>634</v>
      </c>
      <c r="D336" s="9" t="s">
        <v>225</v>
      </c>
      <c r="E336" s="9" t="s">
        <v>223</v>
      </c>
      <c r="F336" s="9" t="s">
        <v>5</v>
      </c>
      <c r="G336" s="9" t="s">
        <v>353</v>
      </c>
      <c r="H336" s="9" t="s">
        <v>112</v>
      </c>
      <c r="I336" s="9">
        <v>15</v>
      </c>
      <c r="J336" s="9" t="s">
        <v>8</v>
      </c>
      <c r="K336" s="9" t="s">
        <v>7</v>
      </c>
      <c r="L336" s="9" t="s">
        <v>50</v>
      </c>
      <c r="M336" s="9">
        <v>126999</v>
      </c>
      <c r="N336" s="17" t="str">
        <f t="shared" si="25"/>
        <v>25_125-130</v>
      </c>
      <c r="O336" s="17" t="str">
        <f t="shared" si="26"/>
        <v>12_120-130</v>
      </c>
      <c r="P336" s="17" t="str">
        <f t="shared" si="29"/>
        <v>08_80&gt;</v>
      </c>
      <c r="Q336" s="9" t="s">
        <v>64</v>
      </c>
      <c r="R336" s="9" t="s">
        <v>638</v>
      </c>
      <c r="S336" s="9">
        <f t="shared" si="27"/>
        <v>1269990</v>
      </c>
      <c r="T336" s="9">
        <f t="shared" si="28"/>
        <v>17093</v>
      </c>
    </row>
    <row r="337" spans="1:20" x14ac:dyDescent="0.25">
      <c r="A337" s="9">
        <v>2</v>
      </c>
      <c r="B337" s="9" t="s">
        <v>15</v>
      </c>
      <c r="C337" s="9" t="s">
        <v>204</v>
      </c>
      <c r="D337" s="9" t="s">
        <v>228</v>
      </c>
      <c r="E337" s="9" t="s">
        <v>223</v>
      </c>
      <c r="F337" s="9" t="s">
        <v>5</v>
      </c>
      <c r="G337" s="9" t="s">
        <v>182</v>
      </c>
      <c r="H337" s="9" t="s">
        <v>2</v>
      </c>
      <c r="I337" s="9">
        <v>14</v>
      </c>
      <c r="J337" s="9" t="s">
        <v>8</v>
      </c>
      <c r="K337" s="9" t="s">
        <v>7</v>
      </c>
      <c r="L337" s="9" t="s">
        <v>50</v>
      </c>
      <c r="M337" s="9">
        <v>70490</v>
      </c>
      <c r="N337" s="17" t="str">
        <f t="shared" si="25"/>
        <v>14_70-75</v>
      </c>
      <c r="O337" s="17" t="str">
        <f t="shared" si="26"/>
        <v>7_70-80</v>
      </c>
      <c r="P337" s="17" t="str">
        <f t="shared" si="29"/>
        <v>07_70-80</v>
      </c>
      <c r="Q337" s="9" t="s">
        <v>64</v>
      </c>
      <c r="R337" s="9" t="s">
        <v>638</v>
      </c>
      <c r="S337" s="9">
        <f t="shared" si="27"/>
        <v>140980</v>
      </c>
      <c r="T337" s="9">
        <f t="shared" si="28"/>
        <v>1897</v>
      </c>
    </row>
    <row r="338" spans="1:20" x14ac:dyDescent="0.25">
      <c r="A338" s="9">
        <v>2</v>
      </c>
      <c r="B338" s="9" t="s">
        <v>15</v>
      </c>
      <c r="C338" s="9" t="s">
        <v>220</v>
      </c>
      <c r="D338" s="9" t="s">
        <v>225</v>
      </c>
      <c r="E338" s="9" t="s">
        <v>223</v>
      </c>
      <c r="F338" s="9" t="s">
        <v>5</v>
      </c>
      <c r="G338" s="9" t="s">
        <v>75</v>
      </c>
      <c r="H338" s="9" t="s">
        <v>112</v>
      </c>
      <c r="I338" s="9">
        <v>15</v>
      </c>
      <c r="J338" s="9" t="s">
        <v>8</v>
      </c>
      <c r="K338" s="9" t="s">
        <v>7</v>
      </c>
      <c r="L338" s="9" t="s">
        <v>50</v>
      </c>
      <c r="M338" s="9">
        <v>151885</v>
      </c>
      <c r="N338" s="17" t="str">
        <f t="shared" si="25"/>
        <v>30_150-155</v>
      </c>
      <c r="O338" s="17" t="str">
        <f t="shared" si="26"/>
        <v>15_150-160</v>
      </c>
      <c r="P338" s="17" t="str">
        <f t="shared" si="29"/>
        <v>08_80&gt;</v>
      </c>
      <c r="Q338" s="9" t="s">
        <v>64</v>
      </c>
      <c r="R338" s="9" t="s">
        <v>638</v>
      </c>
      <c r="S338" s="9">
        <f t="shared" si="27"/>
        <v>303770</v>
      </c>
      <c r="T338" s="9">
        <f t="shared" si="28"/>
        <v>4088</v>
      </c>
    </row>
    <row r="339" spans="1:20" x14ac:dyDescent="0.25">
      <c r="A339" s="9">
        <v>155</v>
      </c>
      <c r="B339" s="9" t="s">
        <v>15</v>
      </c>
      <c r="C339" s="9" t="s">
        <v>468</v>
      </c>
      <c r="D339" s="9" t="s">
        <v>228</v>
      </c>
      <c r="E339" s="9" t="s">
        <v>223</v>
      </c>
      <c r="F339" s="9" t="s">
        <v>1</v>
      </c>
      <c r="G339" s="9" t="s">
        <v>305</v>
      </c>
      <c r="H339" s="9" t="s">
        <v>2</v>
      </c>
      <c r="I339" s="9">
        <v>14</v>
      </c>
      <c r="J339" s="9" t="s">
        <v>8</v>
      </c>
      <c r="K339" s="9" t="s">
        <v>7</v>
      </c>
      <c r="L339" s="9" t="s">
        <v>50</v>
      </c>
      <c r="M339" s="9">
        <v>91950</v>
      </c>
      <c r="N339" s="17" t="str">
        <f t="shared" si="25"/>
        <v>18_90-95</v>
      </c>
      <c r="O339" s="17" t="str">
        <f t="shared" si="26"/>
        <v>9_90-100</v>
      </c>
      <c r="P339" s="17" t="str">
        <f t="shared" si="29"/>
        <v>08_80&gt;</v>
      </c>
      <c r="Q339" s="9" t="s">
        <v>64</v>
      </c>
      <c r="R339" s="9" t="s">
        <v>638</v>
      </c>
      <c r="S339" s="9">
        <f t="shared" si="27"/>
        <v>14252250</v>
      </c>
      <c r="T339" s="9">
        <f t="shared" si="28"/>
        <v>191820</v>
      </c>
    </row>
    <row r="340" spans="1:20" x14ac:dyDescent="0.25">
      <c r="A340" s="9">
        <v>78</v>
      </c>
      <c r="B340" s="9" t="s">
        <v>15</v>
      </c>
      <c r="C340" s="9" t="s">
        <v>504</v>
      </c>
      <c r="D340" s="9" t="s">
        <v>228</v>
      </c>
      <c r="E340" s="9" t="s">
        <v>223</v>
      </c>
      <c r="F340" s="9" t="s">
        <v>5</v>
      </c>
      <c r="G340" s="9" t="s">
        <v>182</v>
      </c>
      <c r="H340" s="9" t="s">
        <v>2</v>
      </c>
      <c r="I340" s="9">
        <v>14</v>
      </c>
      <c r="J340" s="9" t="s">
        <v>8</v>
      </c>
      <c r="K340" s="9" t="s">
        <v>7</v>
      </c>
      <c r="L340" s="9" t="s">
        <v>50</v>
      </c>
      <c r="M340" s="9">
        <v>100235</v>
      </c>
      <c r="N340" s="17" t="str">
        <f t="shared" si="25"/>
        <v>20_100-105</v>
      </c>
      <c r="O340" s="17" t="str">
        <f t="shared" si="26"/>
        <v>10_100-110</v>
      </c>
      <c r="P340" s="17" t="str">
        <f t="shared" si="29"/>
        <v>08_80&gt;</v>
      </c>
      <c r="Q340" s="9" t="s">
        <v>64</v>
      </c>
      <c r="R340" s="9" t="s">
        <v>638</v>
      </c>
      <c r="S340" s="9">
        <f t="shared" si="27"/>
        <v>7818330</v>
      </c>
      <c r="T340" s="9">
        <f t="shared" si="28"/>
        <v>105227</v>
      </c>
    </row>
    <row r="341" spans="1:20" x14ac:dyDescent="0.25">
      <c r="A341" s="9">
        <v>131</v>
      </c>
      <c r="B341" s="9" t="s">
        <v>15</v>
      </c>
      <c r="C341" s="9" t="s">
        <v>614</v>
      </c>
      <c r="D341" s="9" t="s">
        <v>228</v>
      </c>
      <c r="E341" s="9" t="s">
        <v>223</v>
      </c>
      <c r="F341" s="9" t="s">
        <v>5</v>
      </c>
      <c r="G341" s="9" t="s">
        <v>524</v>
      </c>
      <c r="H341" s="9" t="s">
        <v>2</v>
      </c>
      <c r="I341" s="9">
        <v>14</v>
      </c>
      <c r="J341" s="9" t="s">
        <v>8</v>
      </c>
      <c r="K341" s="9" t="s">
        <v>7</v>
      </c>
      <c r="L341" s="9" t="s">
        <v>50</v>
      </c>
      <c r="M341" s="9">
        <v>103134</v>
      </c>
      <c r="N341" s="17" t="str">
        <f t="shared" si="25"/>
        <v>20_100-105</v>
      </c>
      <c r="O341" s="17" t="str">
        <f t="shared" si="26"/>
        <v>10_100-110</v>
      </c>
      <c r="P341" s="17" t="str">
        <f t="shared" si="29"/>
        <v>08_80&gt;</v>
      </c>
      <c r="Q341" s="9" t="s">
        <v>64</v>
      </c>
      <c r="R341" s="9" t="s">
        <v>638</v>
      </c>
      <c r="S341" s="9">
        <f t="shared" si="27"/>
        <v>13510554</v>
      </c>
      <c r="T341" s="9">
        <f t="shared" si="28"/>
        <v>181838</v>
      </c>
    </row>
    <row r="342" spans="1:20" x14ac:dyDescent="0.25">
      <c r="A342" s="9">
        <v>74</v>
      </c>
      <c r="B342" s="9" t="s">
        <v>15</v>
      </c>
      <c r="C342" s="9" t="s">
        <v>506</v>
      </c>
      <c r="D342" s="9" t="s">
        <v>224</v>
      </c>
      <c r="E342" s="9" t="s">
        <v>223</v>
      </c>
      <c r="F342" s="9" t="s">
        <v>5</v>
      </c>
      <c r="G342" s="9" t="s">
        <v>182</v>
      </c>
      <c r="H342" s="9" t="s">
        <v>2</v>
      </c>
      <c r="I342" s="9">
        <v>15</v>
      </c>
      <c r="J342" s="9" t="s">
        <v>8</v>
      </c>
      <c r="K342" s="9" t="s">
        <v>7</v>
      </c>
      <c r="L342" s="9" t="s">
        <v>50</v>
      </c>
      <c r="M342" s="9">
        <v>72683</v>
      </c>
      <c r="N342" s="17" t="str">
        <f t="shared" si="25"/>
        <v>14_70-75</v>
      </c>
      <c r="O342" s="17" t="str">
        <f t="shared" si="26"/>
        <v>7_70-80</v>
      </c>
      <c r="P342" s="17" t="str">
        <f t="shared" si="29"/>
        <v>07_70-80</v>
      </c>
      <c r="Q342" s="9" t="s">
        <v>64</v>
      </c>
      <c r="R342" s="9" t="s">
        <v>638</v>
      </c>
      <c r="S342" s="9">
        <f t="shared" si="27"/>
        <v>5378542</v>
      </c>
      <c r="T342" s="9">
        <f t="shared" si="28"/>
        <v>72390</v>
      </c>
    </row>
    <row r="343" spans="1:20" x14ac:dyDescent="0.25">
      <c r="A343" s="9">
        <v>10</v>
      </c>
      <c r="B343" s="9" t="s">
        <v>15</v>
      </c>
      <c r="C343" s="9" t="s">
        <v>635</v>
      </c>
      <c r="D343" s="9" t="s">
        <v>228</v>
      </c>
      <c r="E343" s="9" t="s">
        <v>223</v>
      </c>
      <c r="F343" s="9" t="s">
        <v>5</v>
      </c>
      <c r="G343" s="9" t="s">
        <v>524</v>
      </c>
      <c r="H343" s="9" t="s">
        <v>2</v>
      </c>
      <c r="I343" s="9">
        <v>14</v>
      </c>
      <c r="J343" s="9" t="s">
        <v>52</v>
      </c>
      <c r="K343" s="9" t="s">
        <v>7</v>
      </c>
      <c r="L343" s="9" t="s">
        <v>50</v>
      </c>
      <c r="M343" s="9">
        <v>224598</v>
      </c>
      <c r="N343" s="17" t="str">
        <f t="shared" si="25"/>
        <v>44_220-225</v>
      </c>
      <c r="O343" s="17" t="str">
        <f t="shared" si="26"/>
        <v>22_220-230</v>
      </c>
      <c r="P343" s="17" t="str">
        <f t="shared" si="29"/>
        <v>08_80&gt;</v>
      </c>
      <c r="Q343" s="9" t="s">
        <v>64</v>
      </c>
      <c r="R343" s="9" t="s">
        <v>638</v>
      </c>
      <c r="S343" s="9">
        <f t="shared" si="27"/>
        <v>2245980</v>
      </c>
      <c r="T343" s="9">
        <f t="shared" si="28"/>
        <v>30229</v>
      </c>
    </row>
    <row r="344" spans="1:20" x14ac:dyDescent="0.25">
      <c r="A344" s="9">
        <v>15</v>
      </c>
      <c r="B344" s="9" t="s">
        <v>16</v>
      </c>
      <c r="C344" s="9" t="s">
        <v>565</v>
      </c>
      <c r="D344" s="9" t="s">
        <v>225</v>
      </c>
      <c r="E344" s="9" t="s">
        <v>223</v>
      </c>
      <c r="F344" s="9" t="s">
        <v>1</v>
      </c>
      <c r="G344" s="9" t="s">
        <v>305</v>
      </c>
      <c r="H344" s="9" t="s">
        <v>566</v>
      </c>
      <c r="I344" s="9">
        <v>15</v>
      </c>
      <c r="J344" s="9" t="s">
        <v>8</v>
      </c>
      <c r="L344" s="9" t="s">
        <v>50</v>
      </c>
      <c r="M344" s="9">
        <v>104612</v>
      </c>
      <c r="N344" s="17" t="str">
        <f t="shared" si="25"/>
        <v>20_100-105</v>
      </c>
      <c r="O344" s="17" t="str">
        <f t="shared" si="26"/>
        <v>10_100-110</v>
      </c>
      <c r="P344" s="17" t="str">
        <f t="shared" si="29"/>
        <v>08_80&gt;</v>
      </c>
      <c r="Q344" s="9" t="s">
        <v>64</v>
      </c>
      <c r="R344" s="9" t="s">
        <v>638</v>
      </c>
      <c r="S344" s="9">
        <f t="shared" si="27"/>
        <v>1569180</v>
      </c>
      <c r="T344" s="9">
        <f t="shared" si="28"/>
        <v>21120</v>
      </c>
    </row>
    <row r="345" spans="1:20" x14ac:dyDescent="0.25">
      <c r="A345" s="9">
        <v>47</v>
      </c>
      <c r="B345" s="9" t="s">
        <v>16</v>
      </c>
      <c r="C345" s="9" t="s">
        <v>387</v>
      </c>
      <c r="D345" s="9" t="s">
        <v>225</v>
      </c>
      <c r="E345" s="9" t="s">
        <v>223</v>
      </c>
      <c r="F345" s="9" t="s">
        <v>1</v>
      </c>
      <c r="G345" s="9" t="s">
        <v>305</v>
      </c>
      <c r="H345" s="9" t="s">
        <v>221</v>
      </c>
      <c r="I345" s="9">
        <v>15</v>
      </c>
      <c r="J345" s="9" t="s">
        <v>55</v>
      </c>
      <c r="L345" s="9" t="s">
        <v>50</v>
      </c>
      <c r="M345" s="9">
        <v>83429</v>
      </c>
      <c r="N345" s="17" t="str">
        <f t="shared" si="25"/>
        <v>16_80-85</v>
      </c>
      <c r="O345" s="17" t="str">
        <f t="shared" si="26"/>
        <v>8_80-90</v>
      </c>
      <c r="P345" s="17" t="str">
        <f t="shared" si="29"/>
        <v>08_80&gt;</v>
      </c>
      <c r="Q345" s="9" t="s">
        <v>64</v>
      </c>
      <c r="R345" s="9" t="s">
        <v>638</v>
      </c>
      <c r="S345" s="9">
        <f t="shared" si="27"/>
        <v>3921163</v>
      </c>
      <c r="T345" s="9">
        <f t="shared" si="28"/>
        <v>52775</v>
      </c>
    </row>
    <row r="346" spans="1:20" x14ac:dyDescent="0.25">
      <c r="A346" s="9">
        <v>33</v>
      </c>
      <c r="B346" s="9" t="s">
        <v>16</v>
      </c>
      <c r="C346" s="9" t="s">
        <v>438</v>
      </c>
      <c r="D346" s="9" t="s">
        <v>225</v>
      </c>
      <c r="E346" s="9" t="s">
        <v>223</v>
      </c>
      <c r="F346" s="9" t="s">
        <v>5</v>
      </c>
      <c r="G346" s="9" t="s">
        <v>353</v>
      </c>
      <c r="H346" s="9" t="s">
        <v>345</v>
      </c>
      <c r="I346" s="9">
        <v>15</v>
      </c>
      <c r="J346" s="9" t="s">
        <v>8</v>
      </c>
      <c r="L346" s="9" t="s">
        <v>50</v>
      </c>
      <c r="M346" s="9">
        <v>190790</v>
      </c>
      <c r="N346" s="17" t="str">
        <f t="shared" si="25"/>
        <v>38_190-195</v>
      </c>
      <c r="O346" s="17" t="str">
        <f t="shared" si="26"/>
        <v>19_190-200</v>
      </c>
      <c r="P346" s="17" t="str">
        <f t="shared" si="29"/>
        <v>08_80&gt;</v>
      </c>
      <c r="Q346" s="9" t="s">
        <v>64</v>
      </c>
      <c r="R346" s="9" t="s">
        <v>638</v>
      </c>
      <c r="S346" s="9">
        <f t="shared" si="27"/>
        <v>6296070</v>
      </c>
      <c r="T346" s="9">
        <f t="shared" si="28"/>
        <v>84738</v>
      </c>
    </row>
    <row r="347" spans="1:20" x14ac:dyDescent="0.25">
      <c r="A347" s="9">
        <v>27</v>
      </c>
      <c r="B347" s="9" t="s">
        <v>16</v>
      </c>
      <c r="C347" s="9" t="s">
        <v>480</v>
      </c>
      <c r="D347" s="9" t="s">
        <v>225</v>
      </c>
      <c r="E347" s="9" t="s">
        <v>223</v>
      </c>
      <c r="F347" s="9" t="s">
        <v>5</v>
      </c>
      <c r="G347" s="9" t="s">
        <v>353</v>
      </c>
      <c r="H347" s="9" t="s">
        <v>153</v>
      </c>
      <c r="I347" s="9">
        <v>15</v>
      </c>
      <c r="J347" s="9" t="s">
        <v>8</v>
      </c>
      <c r="L347" s="9" t="s">
        <v>50</v>
      </c>
      <c r="M347" s="9">
        <v>126990</v>
      </c>
      <c r="N347" s="17" t="str">
        <f t="shared" si="25"/>
        <v>25_125-130</v>
      </c>
      <c r="O347" s="17" t="str">
        <f t="shared" si="26"/>
        <v>12_120-130</v>
      </c>
      <c r="P347" s="17" t="str">
        <f t="shared" si="29"/>
        <v>08_80&gt;</v>
      </c>
      <c r="Q347" s="9" t="s">
        <v>64</v>
      </c>
      <c r="R347" s="9" t="s">
        <v>638</v>
      </c>
      <c r="S347" s="9">
        <f t="shared" si="27"/>
        <v>3428730</v>
      </c>
      <c r="T347" s="9">
        <f t="shared" si="28"/>
        <v>46147</v>
      </c>
    </row>
    <row r="348" spans="1:20" x14ac:dyDescent="0.25">
      <c r="A348" s="9">
        <v>10</v>
      </c>
      <c r="B348" s="9" t="s">
        <v>16</v>
      </c>
      <c r="C348" s="9" t="s">
        <v>481</v>
      </c>
      <c r="D348" s="9" t="s">
        <v>225</v>
      </c>
      <c r="E348" s="9" t="s">
        <v>223</v>
      </c>
      <c r="F348" s="9" t="s">
        <v>5</v>
      </c>
      <c r="G348" s="9" t="s">
        <v>353</v>
      </c>
      <c r="H348" s="9" t="s">
        <v>345</v>
      </c>
      <c r="I348" s="9">
        <v>17</v>
      </c>
      <c r="J348" s="9" t="s">
        <v>52</v>
      </c>
      <c r="L348" s="9" t="s">
        <v>50</v>
      </c>
      <c r="M348" s="9">
        <v>219151</v>
      </c>
      <c r="N348" s="17" t="str">
        <f t="shared" si="25"/>
        <v>43_215-220</v>
      </c>
      <c r="O348" s="17" t="str">
        <f t="shared" si="26"/>
        <v>21_210-220</v>
      </c>
      <c r="P348" s="17" t="str">
        <f t="shared" si="29"/>
        <v>08_80&gt;</v>
      </c>
      <c r="Q348" s="9" t="s">
        <v>64</v>
      </c>
      <c r="R348" s="9" t="s">
        <v>638</v>
      </c>
      <c r="S348" s="9">
        <f t="shared" si="27"/>
        <v>2191510</v>
      </c>
      <c r="T348" s="9">
        <f t="shared" si="28"/>
        <v>29495</v>
      </c>
    </row>
    <row r="349" spans="1:20" x14ac:dyDescent="0.25">
      <c r="A349" s="9">
        <v>23</v>
      </c>
      <c r="B349" s="9" t="s">
        <v>16</v>
      </c>
      <c r="C349" s="9" t="s">
        <v>380</v>
      </c>
      <c r="D349" s="9" t="s">
        <v>225</v>
      </c>
      <c r="E349" s="9" t="s">
        <v>223</v>
      </c>
      <c r="F349" s="9" t="s">
        <v>5</v>
      </c>
      <c r="G349" s="9" t="s">
        <v>353</v>
      </c>
      <c r="H349" s="9" t="s">
        <v>118</v>
      </c>
      <c r="I349" s="9">
        <v>17</v>
      </c>
      <c r="J349" s="9" t="s">
        <v>52</v>
      </c>
      <c r="L349" s="9" t="s">
        <v>50</v>
      </c>
      <c r="M349" s="9">
        <v>126434</v>
      </c>
      <c r="N349" s="17" t="str">
        <f t="shared" si="25"/>
        <v>25_125-130</v>
      </c>
      <c r="O349" s="17" t="str">
        <f t="shared" si="26"/>
        <v>12_120-130</v>
      </c>
      <c r="P349" s="17" t="str">
        <f t="shared" si="29"/>
        <v>08_80&gt;</v>
      </c>
      <c r="Q349" s="9" t="s">
        <v>64</v>
      </c>
      <c r="R349" s="9" t="s">
        <v>638</v>
      </c>
      <c r="S349" s="9">
        <f t="shared" si="27"/>
        <v>2907982</v>
      </c>
      <c r="T349" s="9">
        <f t="shared" si="28"/>
        <v>39138</v>
      </c>
    </row>
    <row r="350" spans="1:20" x14ac:dyDescent="0.25">
      <c r="A350" s="9">
        <v>62</v>
      </c>
      <c r="B350" s="9" t="s">
        <v>16</v>
      </c>
      <c r="C350" s="9" t="s">
        <v>388</v>
      </c>
      <c r="D350" s="9" t="s">
        <v>228</v>
      </c>
      <c r="E350" s="9" t="s">
        <v>223</v>
      </c>
      <c r="F350" s="9" t="s">
        <v>5</v>
      </c>
      <c r="G350" s="9" t="s">
        <v>169</v>
      </c>
      <c r="H350" s="9" t="s">
        <v>2</v>
      </c>
      <c r="I350" s="9">
        <v>14</v>
      </c>
      <c r="J350" s="9" t="s">
        <v>8</v>
      </c>
      <c r="L350" s="9" t="s">
        <v>50</v>
      </c>
      <c r="M350" s="9">
        <v>64611</v>
      </c>
      <c r="N350" s="17" t="str">
        <f t="shared" si="25"/>
        <v>12_60-65</v>
      </c>
      <c r="O350" s="17" t="str">
        <f t="shared" si="26"/>
        <v>6_60-70</v>
      </c>
      <c r="P350" s="17" t="str">
        <f t="shared" si="29"/>
        <v>06_60-70</v>
      </c>
      <c r="Q350" s="9" t="s">
        <v>64</v>
      </c>
      <c r="R350" s="9" t="s">
        <v>638</v>
      </c>
      <c r="S350" s="9">
        <f t="shared" si="27"/>
        <v>4005882</v>
      </c>
      <c r="T350" s="9">
        <f t="shared" si="28"/>
        <v>53915</v>
      </c>
    </row>
    <row r="351" spans="1:20" x14ac:dyDescent="0.25">
      <c r="A351" s="9">
        <v>33</v>
      </c>
      <c r="B351" s="9" t="s">
        <v>16</v>
      </c>
      <c r="C351" s="9" t="s">
        <v>567</v>
      </c>
      <c r="D351" s="9" t="s">
        <v>228</v>
      </c>
      <c r="E351" s="9" t="s">
        <v>223</v>
      </c>
      <c r="F351" s="9" t="s">
        <v>5</v>
      </c>
      <c r="G351" s="9" t="s">
        <v>169</v>
      </c>
      <c r="H351" s="9" t="s">
        <v>2</v>
      </c>
      <c r="I351" s="9">
        <v>14</v>
      </c>
      <c r="J351" s="9" t="s">
        <v>8</v>
      </c>
      <c r="L351" s="9" t="s">
        <v>50</v>
      </c>
      <c r="M351" s="9">
        <v>75558</v>
      </c>
      <c r="N351" s="17" t="str">
        <f t="shared" si="25"/>
        <v>15_75-80</v>
      </c>
      <c r="O351" s="17" t="str">
        <f t="shared" si="26"/>
        <v>7_70-80</v>
      </c>
      <c r="P351" s="17" t="str">
        <f t="shared" si="29"/>
        <v>07_70-80</v>
      </c>
      <c r="Q351" s="9" t="s">
        <v>64</v>
      </c>
      <c r="R351" s="9" t="s">
        <v>638</v>
      </c>
      <c r="S351" s="9">
        <f t="shared" si="27"/>
        <v>2493414</v>
      </c>
      <c r="T351" s="9">
        <f t="shared" si="28"/>
        <v>33559</v>
      </c>
    </row>
    <row r="352" spans="1:20" x14ac:dyDescent="0.25">
      <c r="A352" s="9">
        <v>60</v>
      </c>
      <c r="B352" s="9" t="s">
        <v>16</v>
      </c>
      <c r="C352" s="9" t="s">
        <v>439</v>
      </c>
      <c r="D352" s="9" t="s">
        <v>228</v>
      </c>
      <c r="E352" s="9" t="s">
        <v>223</v>
      </c>
      <c r="F352" s="9" t="s">
        <v>1</v>
      </c>
      <c r="G352" s="9" t="s">
        <v>305</v>
      </c>
      <c r="H352" s="9" t="s">
        <v>2</v>
      </c>
      <c r="I352" s="9">
        <v>14</v>
      </c>
      <c r="J352" s="9" t="s">
        <v>8</v>
      </c>
      <c r="L352" s="9" t="s">
        <v>50</v>
      </c>
      <c r="M352" s="9">
        <v>56253</v>
      </c>
      <c r="N352" s="17" t="str">
        <f t="shared" si="25"/>
        <v>11_55-60</v>
      </c>
      <c r="O352" s="17" t="str">
        <f t="shared" si="26"/>
        <v>5_50-60</v>
      </c>
      <c r="P352" s="17" t="str">
        <f t="shared" si="29"/>
        <v>05_50-60</v>
      </c>
      <c r="Q352" s="9" t="s">
        <v>64</v>
      </c>
      <c r="R352" s="9" t="s">
        <v>638</v>
      </c>
      <c r="S352" s="9">
        <f t="shared" si="27"/>
        <v>3375180</v>
      </c>
      <c r="T352" s="9">
        <f t="shared" si="28"/>
        <v>45426</v>
      </c>
    </row>
    <row r="353" spans="1:20" x14ac:dyDescent="0.25">
      <c r="A353" s="9">
        <v>35</v>
      </c>
      <c r="B353" s="9" t="s">
        <v>16</v>
      </c>
      <c r="C353" s="9" t="s">
        <v>568</v>
      </c>
      <c r="D353" s="9" t="s">
        <v>222</v>
      </c>
      <c r="E353" s="9" t="s">
        <v>223</v>
      </c>
      <c r="F353" s="9" t="s">
        <v>5</v>
      </c>
      <c r="G353" s="9" t="s">
        <v>524</v>
      </c>
      <c r="H353" s="9" t="s">
        <v>569</v>
      </c>
      <c r="I353" s="9">
        <v>15</v>
      </c>
      <c r="J353" s="9" t="s">
        <v>8</v>
      </c>
      <c r="L353" s="9" t="s">
        <v>50</v>
      </c>
      <c r="M353" s="9">
        <v>82077</v>
      </c>
      <c r="N353" s="17" t="str">
        <f t="shared" si="25"/>
        <v>16_80-85</v>
      </c>
      <c r="O353" s="17" t="str">
        <f t="shared" si="26"/>
        <v>8_80-90</v>
      </c>
      <c r="P353" s="17" t="str">
        <f t="shared" si="29"/>
        <v>08_80&gt;</v>
      </c>
      <c r="Q353" s="9" t="s">
        <v>64</v>
      </c>
      <c r="R353" s="9" t="s">
        <v>638</v>
      </c>
      <c r="S353" s="9">
        <f t="shared" si="27"/>
        <v>2872695</v>
      </c>
      <c r="T353" s="9">
        <f t="shared" si="28"/>
        <v>38663</v>
      </c>
    </row>
    <row r="354" spans="1:20" x14ac:dyDescent="0.25">
      <c r="A354" s="9">
        <v>12</v>
      </c>
      <c r="B354" s="9" t="s">
        <v>16</v>
      </c>
      <c r="C354" s="9" t="s">
        <v>381</v>
      </c>
      <c r="D354" s="9" t="s">
        <v>225</v>
      </c>
      <c r="E354" s="9" t="s">
        <v>223</v>
      </c>
      <c r="F354" s="9" t="s">
        <v>5</v>
      </c>
      <c r="G354" s="9" t="s">
        <v>353</v>
      </c>
      <c r="H354" s="9" t="s">
        <v>345</v>
      </c>
      <c r="I354" s="9">
        <v>15</v>
      </c>
      <c r="J354" s="9" t="s">
        <v>8</v>
      </c>
      <c r="L354" s="9" t="s">
        <v>50</v>
      </c>
      <c r="M354" s="9">
        <v>191256</v>
      </c>
      <c r="N354" s="17" t="str">
        <f t="shared" si="25"/>
        <v>38_190-195</v>
      </c>
      <c r="O354" s="17" t="str">
        <f t="shared" si="26"/>
        <v>19_190-200</v>
      </c>
      <c r="P354" s="17" t="str">
        <f t="shared" si="29"/>
        <v>08_80&gt;</v>
      </c>
      <c r="Q354" s="9" t="s">
        <v>64</v>
      </c>
      <c r="R354" s="9" t="s">
        <v>638</v>
      </c>
      <c r="S354" s="9">
        <f t="shared" si="27"/>
        <v>2295072</v>
      </c>
      <c r="T354" s="9">
        <f t="shared" si="28"/>
        <v>30889</v>
      </c>
    </row>
    <row r="355" spans="1:20" x14ac:dyDescent="0.25">
      <c r="A355" s="9">
        <v>2</v>
      </c>
      <c r="B355" s="9" t="s">
        <v>16</v>
      </c>
      <c r="C355" s="9" t="s">
        <v>344</v>
      </c>
      <c r="D355" s="9" t="s">
        <v>225</v>
      </c>
      <c r="E355" s="9" t="s">
        <v>223</v>
      </c>
      <c r="F355" s="9" t="s">
        <v>5</v>
      </c>
      <c r="G355" s="9" t="s">
        <v>353</v>
      </c>
      <c r="H355" s="9" t="s">
        <v>345</v>
      </c>
      <c r="I355" s="9">
        <v>17</v>
      </c>
      <c r="J355" s="9" t="s">
        <v>8</v>
      </c>
      <c r="L355" s="9" t="s">
        <v>50</v>
      </c>
      <c r="M355" s="9">
        <v>217990</v>
      </c>
      <c r="N355" s="17" t="str">
        <f t="shared" si="25"/>
        <v>43_215-220</v>
      </c>
      <c r="O355" s="17" t="str">
        <f t="shared" si="26"/>
        <v>21_210-220</v>
      </c>
      <c r="P355" s="17" t="str">
        <f t="shared" si="29"/>
        <v>08_80&gt;</v>
      </c>
      <c r="Q355" s="9" t="s">
        <v>64</v>
      </c>
      <c r="R355" s="9" t="s">
        <v>638</v>
      </c>
      <c r="S355" s="9">
        <f t="shared" si="27"/>
        <v>435980</v>
      </c>
      <c r="T355" s="9">
        <f t="shared" si="28"/>
        <v>5868</v>
      </c>
    </row>
    <row r="356" spans="1:20" x14ac:dyDescent="0.25">
      <c r="A356" s="9">
        <v>1002</v>
      </c>
      <c r="B356" s="9" t="s">
        <v>16</v>
      </c>
      <c r="C356" s="9" t="s">
        <v>84</v>
      </c>
      <c r="D356" s="9" t="s">
        <v>225</v>
      </c>
      <c r="E356" s="9" t="s">
        <v>223</v>
      </c>
      <c r="F356" s="9" t="s">
        <v>5</v>
      </c>
      <c r="G356" s="9" t="s">
        <v>75</v>
      </c>
      <c r="H356" s="9" t="s">
        <v>82</v>
      </c>
      <c r="I356" s="9">
        <v>15</v>
      </c>
      <c r="J356" s="9" t="s">
        <v>8</v>
      </c>
      <c r="L356" s="9" t="s">
        <v>50</v>
      </c>
      <c r="M356" s="9">
        <v>74632</v>
      </c>
      <c r="N356" s="17" t="str">
        <f t="shared" si="25"/>
        <v>14_70-75</v>
      </c>
      <c r="O356" s="17" t="str">
        <f t="shared" si="26"/>
        <v>7_70-80</v>
      </c>
      <c r="P356" s="17" t="str">
        <f t="shared" si="29"/>
        <v>07_70-80</v>
      </c>
      <c r="Q356" s="9" t="s">
        <v>64</v>
      </c>
      <c r="R356" s="9" t="s">
        <v>638</v>
      </c>
      <c r="S356" s="9">
        <f t="shared" si="27"/>
        <v>74781264</v>
      </c>
      <c r="T356" s="9">
        <f t="shared" si="28"/>
        <v>1006477</v>
      </c>
    </row>
    <row r="357" spans="1:20" x14ac:dyDescent="0.25">
      <c r="A357" s="9">
        <v>1322</v>
      </c>
      <c r="B357" s="9" t="s">
        <v>16</v>
      </c>
      <c r="C357" s="9" t="s">
        <v>382</v>
      </c>
      <c r="D357" s="9" t="s">
        <v>225</v>
      </c>
      <c r="E357" s="9" t="s">
        <v>223</v>
      </c>
      <c r="F357" s="9" t="s">
        <v>5</v>
      </c>
      <c r="G357" s="9" t="s">
        <v>75</v>
      </c>
      <c r="H357" s="9" t="s">
        <v>98</v>
      </c>
      <c r="I357" s="9">
        <v>15</v>
      </c>
      <c r="J357" s="9" t="s">
        <v>8</v>
      </c>
      <c r="L357" s="9" t="s">
        <v>50</v>
      </c>
      <c r="M357" s="9">
        <v>89551</v>
      </c>
      <c r="N357" s="17" t="str">
        <f t="shared" si="25"/>
        <v>17_85-90</v>
      </c>
      <c r="O357" s="17" t="str">
        <f t="shared" si="26"/>
        <v>8_80-90</v>
      </c>
      <c r="P357" s="17" t="str">
        <f t="shared" si="29"/>
        <v>08_80&gt;</v>
      </c>
      <c r="Q357" s="9" t="s">
        <v>64</v>
      </c>
      <c r="R357" s="9" t="s">
        <v>638</v>
      </c>
      <c r="S357" s="9">
        <f t="shared" si="27"/>
        <v>118386422</v>
      </c>
      <c r="T357" s="9">
        <f t="shared" si="28"/>
        <v>1593357</v>
      </c>
    </row>
    <row r="358" spans="1:20" x14ac:dyDescent="0.25">
      <c r="A358" s="9">
        <v>1328</v>
      </c>
      <c r="B358" s="9" t="s">
        <v>16</v>
      </c>
      <c r="C358" s="9" t="s">
        <v>105</v>
      </c>
      <c r="D358" s="9" t="s">
        <v>225</v>
      </c>
      <c r="E358" s="9" t="s">
        <v>223</v>
      </c>
      <c r="F358" s="9" t="s">
        <v>5</v>
      </c>
      <c r="G358" s="9" t="s">
        <v>75</v>
      </c>
      <c r="H358" s="9" t="s">
        <v>63</v>
      </c>
      <c r="I358" s="9">
        <v>17</v>
      </c>
      <c r="J358" s="9" t="s">
        <v>8</v>
      </c>
      <c r="L358" s="9" t="s">
        <v>50</v>
      </c>
      <c r="M358" s="9">
        <v>79997</v>
      </c>
      <c r="N358" s="17" t="str">
        <f t="shared" si="25"/>
        <v>15_75-80</v>
      </c>
      <c r="O358" s="17" t="str">
        <f t="shared" si="26"/>
        <v>7_70-80</v>
      </c>
      <c r="P358" s="17" t="str">
        <f t="shared" si="29"/>
        <v>07_70-80</v>
      </c>
      <c r="Q358" s="9" t="s">
        <v>64</v>
      </c>
      <c r="R358" s="9" t="s">
        <v>638</v>
      </c>
      <c r="S358" s="9">
        <f t="shared" si="27"/>
        <v>106236016</v>
      </c>
      <c r="T358" s="9">
        <f t="shared" si="28"/>
        <v>1429825</v>
      </c>
    </row>
    <row r="359" spans="1:20" x14ac:dyDescent="0.25">
      <c r="A359" s="9">
        <v>192</v>
      </c>
      <c r="B359" s="9" t="s">
        <v>16</v>
      </c>
      <c r="C359" s="9" t="s">
        <v>346</v>
      </c>
      <c r="D359" s="9" t="s">
        <v>225</v>
      </c>
      <c r="E359" s="9" t="s">
        <v>223</v>
      </c>
      <c r="F359" s="9" t="s">
        <v>5</v>
      </c>
      <c r="G359" s="9" t="s">
        <v>353</v>
      </c>
      <c r="H359" s="9" t="s">
        <v>197</v>
      </c>
      <c r="I359" s="9">
        <v>15</v>
      </c>
      <c r="J359" s="9" t="s">
        <v>8</v>
      </c>
      <c r="L359" s="9" t="s">
        <v>50</v>
      </c>
      <c r="M359" s="9">
        <v>90132</v>
      </c>
      <c r="N359" s="17" t="str">
        <f t="shared" si="25"/>
        <v>18_90-95</v>
      </c>
      <c r="O359" s="17" t="str">
        <f t="shared" si="26"/>
        <v>9_90-100</v>
      </c>
      <c r="P359" s="17" t="str">
        <f t="shared" si="29"/>
        <v>08_80&gt;</v>
      </c>
      <c r="Q359" s="9" t="s">
        <v>64</v>
      </c>
      <c r="R359" s="9" t="s">
        <v>638</v>
      </c>
      <c r="S359" s="9">
        <f t="shared" si="27"/>
        <v>17305344</v>
      </c>
      <c r="T359" s="9">
        <f t="shared" si="28"/>
        <v>232912</v>
      </c>
    </row>
    <row r="360" spans="1:20" x14ac:dyDescent="0.25">
      <c r="A360" s="9">
        <v>30</v>
      </c>
      <c r="B360" s="9" t="s">
        <v>16</v>
      </c>
      <c r="C360" s="9" t="s">
        <v>168</v>
      </c>
      <c r="D360" s="9" t="s">
        <v>225</v>
      </c>
      <c r="E360" s="9" t="s">
        <v>223</v>
      </c>
      <c r="F360" s="9" t="s">
        <v>5</v>
      </c>
      <c r="G360" s="9" t="s">
        <v>75</v>
      </c>
      <c r="H360" s="9" t="s">
        <v>148</v>
      </c>
      <c r="I360" s="9">
        <v>17</v>
      </c>
      <c r="J360" s="9" t="s">
        <v>8</v>
      </c>
      <c r="L360" s="9" t="s">
        <v>50</v>
      </c>
      <c r="M360" s="9">
        <v>99930</v>
      </c>
      <c r="N360" s="17" t="str">
        <f t="shared" si="25"/>
        <v>19_95-100</v>
      </c>
      <c r="O360" s="17" t="str">
        <f t="shared" si="26"/>
        <v>9_90-100</v>
      </c>
      <c r="P360" s="17" t="str">
        <f t="shared" si="29"/>
        <v>08_80&gt;</v>
      </c>
      <c r="Q360" s="9" t="s">
        <v>64</v>
      </c>
      <c r="R360" s="9" t="s">
        <v>638</v>
      </c>
      <c r="S360" s="9">
        <f t="shared" si="27"/>
        <v>2997900</v>
      </c>
      <c r="T360" s="9">
        <f t="shared" si="28"/>
        <v>40349</v>
      </c>
    </row>
    <row r="361" spans="1:20" x14ac:dyDescent="0.25">
      <c r="A361" s="9">
        <v>164</v>
      </c>
      <c r="B361" s="9" t="s">
        <v>16</v>
      </c>
      <c r="C361" s="9" t="s">
        <v>347</v>
      </c>
      <c r="D361" s="9" t="s">
        <v>225</v>
      </c>
      <c r="E361" s="9" t="s">
        <v>223</v>
      </c>
      <c r="F361" s="9" t="s">
        <v>5</v>
      </c>
      <c r="G361" s="9" t="s">
        <v>169</v>
      </c>
      <c r="H361" s="9" t="s">
        <v>197</v>
      </c>
      <c r="I361" s="9">
        <v>17</v>
      </c>
      <c r="J361" s="9" t="s">
        <v>8</v>
      </c>
      <c r="L361" s="9" t="s">
        <v>50</v>
      </c>
      <c r="M361" s="9">
        <v>92898</v>
      </c>
      <c r="N361" s="17" t="str">
        <f t="shared" si="25"/>
        <v>18_90-95</v>
      </c>
      <c r="O361" s="17" t="str">
        <f t="shared" si="26"/>
        <v>9_90-100</v>
      </c>
      <c r="P361" s="17" t="str">
        <f t="shared" si="29"/>
        <v>08_80&gt;</v>
      </c>
      <c r="Q361" s="9" t="s">
        <v>64</v>
      </c>
      <c r="R361" s="9" t="s">
        <v>638</v>
      </c>
      <c r="S361" s="9">
        <f t="shared" si="27"/>
        <v>15235272</v>
      </c>
      <c r="T361" s="9">
        <f t="shared" si="28"/>
        <v>205051</v>
      </c>
    </row>
    <row r="362" spans="1:20" x14ac:dyDescent="0.25">
      <c r="A362" s="9">
        <v>100</v>
      </c>
      <c r="B362" s="9" t="s">
        <v>16</v>
      </c>
      <c r="C362" s="9" t="s">
        <v>383</v>
      </c>
      <c r="D362" s="9" t="s">
        <v>225</v>
      </c>
      <c r="E362" s="9" t="s">
        <v>223</v>
      </c>
      <c r="F362" s="9" t="s">
        <v>5</v>
      </c>
      <c r="G362" s="9" t="s">
        <v>353</v>
      </c>
      <c r="H362" s="9" t="s">
        <v>99</v>
      </c>
      <c r="I362" s="9">
        <v>15</v>
      </c>
      <c r="J362" s="9" t="s">
        <v>8</v>
      </c>
      <c r="L362" s="9" t="s">
        <v>50</v>
      </c>
      <c r="M362" s="9">
        <v>142492</v>
      </c>
      <c r="N362" s="17" t="str">
        <f t="shared" si="25"/>
        <v>28_140-145</v>
      </c>
      <c r="O362" s="17" t="str">
        <f t="shared" si="26"/>
        <v>14_140-150</v>
      </c>
      <c r="P362" s="17" t="str">
        <f t="shared" si="29"/>
        <v>08_80&gt;</v>
      </c>
      <c r="Q362" s="9" t="s">
        <v>64</v>
      </c>
      <c r="R362" s="9" t="s">
        <v>638</v>
      </c>
      <c r="S362" s="9">
        <f t="shared" si="27"/>
        <v>14249200</v>
      </c>
      <c r="T362" s="9">
        <f t="shared" si="28"/>
        <v>191779</v>
      </c>
    </row>
    <row r="363" spans="1:20" x14ac:dyDescent="0.25">
      <c r="A363" s="9">
        <v>20</v>
      </c>
      <c r="B363" s="9" t="s">
        <v>16</v>
      </c>
      <c r="C363" s="9" t="s">
        <v>384</v>
      </c>
      <c r="D363" s="9" t="s">
        <v>225</v>
      </c>
      <c r="E363" s="9" t="s">
        <v>223</v>
      </c>
      <c r="F363" s="9" t="s">
        <v>5</v>
      </c>
      <c r="G363" s="9" t="s">
        <v>353</v>
      </c>
      <c r="H363" s="9" t="s">
        <v>99</v>
      </c>
      <c r="I363" s="9">
        <v>17</v>
      </c>
      <c r="J363" s="9" t="s">
        <v>8</v>
      </c>
      <c r="L363" s="9" t="s">
        <v>50</v>
      </c>
      <c r="M363" s="9">
        <v>139892</v>
      </c>
      <c r="N363" s="17" t="str">
        <f t="shared" si="25"/>
        <v>27_135-140</v>
      </c>
      <c r="O363" s="17" t="str">
        <f t="shared" si="26"/>
        <v>13_130-140</v>
      </c>
      <c r="P363" s="17" t="str">
        <f t="shared" si="29"/>
        <v>08_80&gt;</v>
      </c>
      <c r="Q363" s="9" t="s">
        <v>64</v>
      </c>
      <c r="R363" s="9" t="s">
        <v>638</v>
      </c>
      <c r="S363" s="9">
        <f t="shared" si="27"/>
        <v>2797840</v>
      </c>
      <c r="T363" s="9">
        <f t="shared" si="28"/>
        <v>37656</v>
      </c>
    </row>
    <row r="364" spans="1:20" x14ac:dyDescent="0.25">
      <c r="A364" s="9">
        <v>10</v>
      </c>
      <c r="B364" s="9" t="s">
        <v>16</v>
      </c>
      <c r="C364" s="9" t="s">
        <v>385</v>
      </c>
      <c r="D364" s="9" t="s">
        <v>225</v>
      </c>
      <c r="E364" s="9" t="s">
        <v>223</v>
      </c>
      <c r="F364" s="9" t="s">
        <v>5</v>
      </c>
      <c r="G364" s="9" t="s">
        <v>353</v>
      </c>
      <c r="H364" s="9" t="s">
        <v>99</v>
      </c>
      <c r="I364" s="9">
        <v>15</v>
      </c>
      <c r="J364" s="9" t="s">
        <v>8</v>
      </c>
      <c r="L364" s="9" t="s">
        <v>50</v>
      </c>
      <c r="M364" s="9">
        <v>231794</v>
      </c>
      <c r="N364" s="17" t="str">
        <f t="shared" si="25"/>
        <v>46_230-235</v>
      </c>
      <c r="O364" s="17" t="str">
        <f t="shared" si="26"/>
        <v>23_230-240</v>
      </c>
      <c r="P364" s="17" t="str">
        <f t="shared" si="29"/>
        <v>08_80&gt;</v>
      </c>
      <c r="Q364" s="9" t="s">
        <v>64</v>
      </c>
      <c r="R364" s="9" t="s">
        <v>638</v>
      </c>
      <c r="S364" s="9">
        <f t="shared" si="27"/>
        <v>2317940</v>
      </c>
      <c r="T364" s="9">
        <f t="shared" si="28"/>
        <v>31197</v>
      </c>
    </row>
    <row r="365" spans="1:20" x14ac:dyDescent="0.25">
      <c r="A365" s="9">
        <v>7</v>
      </c>
      <c r="B365" s="9" t="s">
        <v>16</v>
      </c>
      <c r="C365" s="9" t="s">
        <v>386</v>
      </c>
      <c r="D365" s="9" t="s">
        <v>225</v>
      </c>
      <c r="E365" s="9" t="s">
        <v>223</v>
      </c>
      <c r="F365" s="9" t="s">
        <v>5</v>
      </c>
      <c r="G365" s="9" t="s">
        <v>353</v>
      </c>
      <c r="H365" s="9" t="s">
        <v>345</v>
      </c>
      <c r="I365" s="9">
        <v>17</v>
      </c>
      <c r="J365" s="9" t="s">
        <v>8</v>
      </c>
      <c r="L365" s="9" t="s">
        <v>50</v>
      </c>
      <c r="M365" s="9">
        <v>217990</v>
      </c>
      <c r="N365" s="17" t="str">
        <f t="shared" si="25"/>
        <v>43_215-220</v>
      </c>
      <c r="O365" s="17" t="str">
        <f t="shared" si="26"/>
        <v>21_210-220</v>
      </c>
      <c r="P365" s="17" t="str">
        <f t="shared" si="29"/>
        <v>08_80&gt;</v>
      </c>
      <c r="Q365" s="9" t="s">
        <v>64</v>
      </c>
      <c r="R365" s="9" t="s">
        <v>638</v>
      </c>
      <c r="S365" s="9">
        <f t="shared" si="27"/>
        <v>1525930</v>
      </c>
      <c r="T365" s="9">
        <f t="shared" si="28"/>
        <v>20537</v>
      </c>
    </row>
    <row r="366" spans="1:20" x14ac:dyDescent="0.25">
      <c r="A366" s="9">
        <v>3</v>
      </c>
      <c r="B366" s="9" t="s">
        <v>16</v>
      </c>
      <c r="C366" s="9" t="s">
        <v>441</v>
      </c>
      <c r="D366" s="9" t="s">
        <v>230</v>
      </c>
      <c r="E366" s="9" t="s">
        <v>223</v>
      </c>
      <c r="F366" s="9" t="s">
        <v>5</v>
      </c>
      <c r="G366" s="9" t="s">
        <v>353</v>
      </c>
      <c r="H366" s="9" t="s">
        <v>442</v>
      </c>
      <c r="I366" s="9">
        <v>17</v>
      </c>
      <c r="J366" s="9" t="s">
        <v>8</v>
      </c>
      <c r="L366" s="9" t="s">
        <v>50</v>
      </c>
      <c r="M366" s="9">
        <v>253400</v>
      </c>
      <c r="N366" s="17" t="str">
        <f t="shared" si="25"/>
        <v>50_250-255</v>
      </c>
      <c r="O366" s="17" t="str">
        <f t="shared" si="26"/>
        <v>25_250-260</v>
      </c>
      <c r="P366" s="17" t="str">
        <f t="shared" si="29"/>
        <v>08_80&gt;</v>
      </c>
      <c r="Q366" s="9" t="s">
        <v>64</v>
      </c>
      <c r="R366" s="9" t="s">
        <v>638</v>
      </c>
      <c r="S366" s="9">
        <f t="shared" si="27"/>
        <v>760200</v>
      </c>
      <c r="T366" s="9">
        <f t="shared" si="28"/>
        <v>10231</v>
      </c>
    </row>
    <row r="367" spans="1:20" x14ac:dyDescent="0.25">
      <c r="A367" s="9">
        <v>3</v>
      </c>
      <c r="B367" s="9" t="s">
        <v>16</v>
      </c>
      <c r="C367" s="9" t="s">
        <v>440</v>
      </c>
      <c r="D367" s="9" t="s">
        <v>228</v>
      </c>
      <c r="E367" s="9" t="s">
        <v>223</v>
      </c>
      <c r="F367" s="9" t="s">
        <v>5</v>
      </c>
      <c r="G367" s="9" t="s">
        <v>169</v>
      </c>
      <c r="H367" s="9" t="s">
        <v>340</v>
      </c>
      <c r="I367" s="9">
        <v>14</v>
      </c>
      <c r="J367" s="9" t="s">
        <v>8</v>
      </c>
      <c r="L367" s="9" t="s">
        <v>50</v>
      </c>
      <c r="M367" s="9">
        <v>123993</v>
      </c>
      <c r="N367" s="17" t="str">
        <f t="shared" si="25"/>
        <v>24_120-125</v>
      </c>
      <c r="O367" s="17" t="str">
        <f t="shared" si="26"/>
        <v>12_120-130</v>
      </c>
      <c r="P367" s="17" t="str">
        <f t="shared" si="29"/>
        <v>08_80&gt;</v>
      </c>
      <c r="Q367" s="9" t="s">
        <v>64</v>
      </c>
      <c r="R367" s="9" t="s">
        <v>638</v>
      </c>
      <c r="S367" s="9">
        <f t="shared" si="27"/>
        <v>371979</v>
      </c>
      <c r="T367" s="9">
        <f t="shared" si="28"/>
        <v>5006</v>
      </c>
    </row>
    <row r="368" spans="1:20" x14ac:dyDescent="0.25">
      <c r="A368" s="9">
        <v>50</v>
      </c>
      <c r="B368" s="9" t="s">
        <v>16</v>
      </c>
      <c r="C368" s="9" t="s">
        <v>205</v>
      </c>
      <c r="D368" s="9" t="s">
        <v>228</v>
      </c>
      <c r="E368" s="9" t="s">
        <v>223</v>
      </c>
      <c r="F368" s="9" t="s">
        <v>5</v>
      </c>
      <c r="G368" s="9" t="s">
        <v>169</v>
      </c>
      <c r="H368" s="9" t="s">
        <v>112</v>
      </c>
      <c r="I368" s="9">
        <v>14</v>
      </c>
      <c r="J368" s="9" t="s">
        <v>8</v>
      </c>
      <c r="L368" s="9" t="s">
        <v>50</v>
      </c>
      <c r="M368" s="9">
        <v>97660</v>
      </c>
      <c r="N368" s="17" t="str">
        <f t="shared" si="25"/>
        <v>19_95-100</v>
      </c>
      <c r="O368" s="17" t="str">
        <f t="shared" si="26"/>
        <v>9_90-100</v>
      </c>
      <c r="P368" s="17" t="str">
        <f t="shared" si="29"/>
        <v>08_80&gt;</v>
      </c>
      <c r="Q368" s="9" t="s">
        <v>64</v>
      </c>
      <c r="R368" s="9" t="s">
        <v>638</v>
      </c>
      <c r="S368" s="9">
        <f t="shared" si="27"/>
        <v>4883000</v>
      </c>
      <c r="T368" s="9">
        <f t="shared" si="28"/>
        <v>65720</v>
      </c>
    </row>
    <row r="369" spans="1:20" x14ac:dyDescent="0.25">
      <c r="A369" s="9">
        <v>33</v>
      </c>
      <c r="B369" s="9" t="s">
        <v>16</v>
      </c>
      <c r="C369" s="9" t="s">
        <v>570</v>
      </c>
      <c r="D369" s="9" t="s">
        <v>228</v>
      </c>
      <c r="E369" s="9" t="s">
        <v>223</v>
      </c>
      <c r="F369" s="9" t="s">
        <v>5</v>
      </c>
      <c r="G369" s="9" t="s">
        <v>524</v>
      </c>
      <c r="H369" s="9" t="s">
        <v>112</v>
      </c>
      <c r="I369" s="9">
        <v>14</v>
      </c>
      <c r="J369" s="9" t="s">
        <v>8</v>
      </c>
      <c r="L369" s="9" t="s">
        <v>50</v>
      </c>
      <c r="M369" s="9">
        <v>129014</v>
      </c>
      <c r="N369" s="17" t="str">
        <f t="shared" si="25"/>
        <v>25_125-130</v>
      </c>
      <c r="O369" s="17" t="str">
        <f t="shared" si="26"/>
        <v>12_120-130</v>
      </c>
      <c r="P369" s="17" t="str">
        <f t="shared" si="29"/>
        <v>08_80&gt;</v>
      </c>
      <c r="Q369" s="9" t="s">
        <v>64</v>
      </c>
      <c r="R369" s="9" t="s">
        <v>638</v>
      </c>
      <c r="S369" s="9">
        <f t="shared" si="27"/>
        <v>4257462</v>
      </c>
      <c r="T369" s="9">
        <f t="shared" si="28"/>
        <v>57301</v>
      </c>
    </row>
    <row r="370" spans="1:20" x14ac:dyDescent="0.25">
      <c r="A370" s="9">
        <v>10</v>
      </c>
      <c r="B370" s="9" t="s">
        <v>16</v>
      </c>
      <c r="C370" s="9" t="s">
        <v>188</v>
      </c>
      <c r="D370" s="9" t="s">
        <v>225</v>
      </c>
      <c r="E370" s="9" t="s">
        <v>223</v>
      </c>
      <c r="F370" s="9" t="s">
        <v>5</v>
      </c>
      <c r="G370" s="9" t="s">
        <v>169</v>
      </c>
      <c r="H370" s="9" t="s">
        <v>112</v>
      </c>
      <c r="I370" s="9">
        <v>15</v>
      </c>
      <c r="J370" s="9" t="s">
        <v>8</v>
      </c>
      <c r="L370" s="9" t="s">
        <v>50</v>
      </c>
      <c r="M370" s="9">
        <v>106243</v>
      </c>
      <c r="N370" s="17" t="str">
        <f t="shared" si="25"/>
        <v>21_105-110</v>
      </c>
      <c r="O370" s="17" t="str">
        <f t="shared" si="26"/>
        <v>10_100-110</v>
      </c>
      <c r="P370" s="17" t="str">
        <f t="shared" si="29"/>
        <v>08_80&gt;</v>
      </c>
      <c r="Q370" s="9" t="s">
        <v>64</v>
      </c>
      <c r="R370" s="9" t="s">
        <v>638</v>
      </c>
      <c r="S370" s="9">
        <f t="shared" si="27"/>
        <v>1062430</v>
      </c>
      <c r="T370" s="9">
        <f t="shared" si="28"/>
        <v>14299</v>
      </c>
    </row>
    <row r="371" spans="1:20" x14ac:dyDescent="0.25">
      <c r="A371" s="9">
        <v>47</v>
      </c>
      <c r="B371" s="9" t="s">
        <v>16</v>
      </c>
      <c r="C371" s="9" t="s">
        <v>571</v>
      </c>
      <c r="D371" s="9" t="s">
        <v>225</v>
      </c>
      <c r="E371" s="9" t="s">
        <v>223</v>
      </c>
      <c r="F371" s="9" t="s">
        <v>5</v>
      </c>
      <c r="G371" s="9" t="s">
        <v>524</v>
      </c>
      <c r="H371" s="9" t="s">
        <v>112</v>
      </c>
      <c r="I371" s="9">
        <v>15</v>
      </c>
      <c r="J371" s="9" t="s">
        <v>8</v>
      </c>
      <c r="L371" s="9" t="s">
        <v>50</v>
      </c>
      <c r="M371" s="9">
        <v>136500</v>
      </c>
      <c r="N371" s="17" t="str">
        <f t="shared" si="25"/>
        <v>27_135-140</v>
      </c>
      <c r="O371" s="17" t="str">
        <f t="shared" si="26"/>
        <v>13_130-140</v>
      </c>
      <c r="P371" s="17" t="str">
        <f t="shared" si="29"/>
        <v>08_80&gt;</v>
      </c>
      <c r="Q371" s="9" t="s">
        <v>64</v>
      </c>
      <c r="R371" s="9" t="s">
        <v>638</v>
      </c>
      <c r="S371" s="9">
        <f t="shared" si="27"/>
        <v>6415500</v>
      </c>
      <c r="T371" s="9">
        <f t="shared" si="28"/>
        <v>86346</v>
      </c>
    </row>
    <row r="372" spans="1:20" x14ac:dyDescent="0.25">
      <c r="A372" s="9">
        <v>20</v>
      </c>
      <c r="B372" s="9" t="s">
        <v>16</v>
      </c>
      <c r="C372" s="9" t="s">
        <v>615</v>
      </c>
      <c r="D372" s="9" t="s">
        <v>225</v>
      </c>
      <c r="E372" s="9" t="s">
        <v>223</v>
      </c>
      <c r="F372" s="9" t="s">
        <v>5</v>
      </c>
      <c r="G372" s="9" t="s">
        <v>524</v>
      </c>
      <c r="H372" s="9" t="s">
        <v>98</v>
      </c>
      <c r="I372" s="9">
        <v>15</v>
      </c>
      <c r="J372" s="9" t="s">
        <v>8</v>
      </c>
      <c r="L372" s="9" t="s">
        <v>50</v>
      </c>
      <c r="M372" s="9">
        <v>123316</v>
      </c>
      <c r="N372" s="17" t="str">
        <f t="shared" si="25"/>
        <v>24_120-125</v>
      </c>
      <c r="O372" s="17" t="str">
        <f t="shared" si="26"/>
        <v>12_120-130</v>
      </c>
      <c r="P372" s="17" t="str">
        <f t="shared" si="29"/>
        <v>08_80&gt;</v>
      </c>
      <c r="Q372" s="9" t="s">
        <v>64</v>
      </c>
      <c r="R372" s="9" t="s">
        <v>638</v>
      </c>
      <c r="S372" s="9">
        <f t="shared" si="27"/>
        <v>2466320</v>
      </c>
      <c r="T372" s="9">
        <f t="shared" si="28"/>
        <v>33194</v>
      </c>
    </row>
    <row r="373" spans="1:20" x14ac:dyDescent="0.25">
      <c r="A373" s="9">
        <v>8</v>
      </c>
      <c r="B373" s="9" t="s">
        <v>16</v>
      </c>
      <c r="C373" s="9" t="s">
        <v>572</v>
      </c>
      <c r="D373" s="9" t="s">
        <v>228</v>
      </c>
      <c r="E373" s="9" t="s">
        <v>223</v>
      </c>
      <c r="F373" s="9" t="s">
        <v>5</v>
      </c>
      <c r="G373" s="9" t="s">
        <v>524</v>
      </c>
      <c r="H373" s="9" t="s">
        <v>112</v>
      </c>
      <c r="I373" s="9">
        <v>14</v>
      </c>
      <c r="J373" s="9" t="s">
        <v>8</v>
      </c>
      <c r="K373" s="9" t="s">
        <v>7</v>
      </c>
      <c r="L373" s="9" t="s">
        <v>50</v>
      </c>
      <c r="M373" s="9">
        <v>135016</v>
      </c>
      <c r="N373" s="17" t="str">
        <f t="shared" si="25"/>
        <v>27_135-140</v>
      </c>
      <c r="O373" s="17" t="str">
        <f t="shared" si="26"/>
        <v>13_130-140</v>
      </c>
      <c r="P373" s="17" t="str">
        <f t="shared" si="29"/>
        <v>08_80&gt;</v>
      </c>
      <c r="Q373" s="9" t="s">
        <v>64</v>
      </c>
      <c r="R373" s="9" t="s">
        <v>638</v>
      </c>
      <c r="S373" s="9">
        <f t="shared" si="27"/>
        <v>1080128</v>
      </c>
      <c r="T373" s="9">
        <f t="shared" si="28"/>
        <v>14537</v>
      </c>
    </row>
    <row r="374" spans="1:20" x14ac:dyDescent="0.25">
      <c r="A374" s="9">
        <v>12</v>
      </c>
      <c r="B374" s="9" t="s">
        <v>16</v>
      </c>
      <c r="C374" s="9" t="s">
        <v>573</v>
      </c>
      <c r="D374" s="9" t="s">
        <v>225</v>
      </c>
      <c r="E374" s="9" t="s">
        <v>223</v>
      </c>
      <c r="F374" s="9" t="s">
        <v>5</v>
      </c>
      <c r="G374" s="9" t="s">
        <v>524</v>
      </c>
      <c r="H374" s="9" t="s">
        <v>112</v>
      </c>
      <c r="I374" s="9">
        <v>15</v>
      </c>
      <c r="J374" s="9" t="s">
        <v>8</v>
      </c>
      <c r="K374" s="9" t="s">
        <v>7</v>
      </c>
      <c r="L374" s="9" t="s">
        <v>50</v>
      </c>
      <c r="M374" s="9">
        <v>134696</v>
      </c>
      <c r="N374" s="17" t="str">
        <f t="shared" si="25"/>
        <v>26_130-135</v>
      </c>
      <c r="O374" s="17" t="str">
        <f t="shared" si="26"/>
        <v>13_130-140</v>
      </c>
      <c r="P374" s="17" t="str">
        <f t="shared" si="29"/>
        <v>08_80&gt;</v>
      </c>
      <c r="Q374" s="9" t="s">
        <v>64</v>
      </c>
      <c r="R374" s="9" t="s">
        <v>638</v>
      </c>
      <c r="S374" s="9">
        <f t="shared" si="27"/>
        <v>1616352</v>
      </c>
      <c r="T374" s="9">
        <f t="shared" si="28"/>
        <v>21754</v>
      </c>
    </row>
    <row r="375" spans="1:20" x14ac:dyDescent="0.25">
      <c r="A375" s="9">
        <v>18</v>
      </c>
      <c r="B375" s="9" t="s">
        <v>286</v>
      </c>
      <c r="C375" s="9" t="s">
        <v>389</v>
      </c>
      <c r="D375" s="9" t="s">
        <v>228</v>
      </c>
      <c r="E375" s="9" t="s">
        <v>223</v>
      </c>
      <c r="F375" s="9" t="s">
        <v>1</v>
      </c>
      <c r="G375" s="9" t="s">
        <v>97</v>
      </c>
      <c r="H375" s="9" t="s">
        <v>2</v>
      </c>
      <c r="I375" s="9">
        <v>13</v>
      </c>
      <c r="J375" s="9" t="s">
        <v>390</v>
      </c>
      <c r="L375" s="9" t="s">
        <v>50</v>
      </c>
      <c r="M375" s="9">
        <v>64529</v>
      </c>
      <c r="N375" s="17" t="str">
        <f t="shared" si="25"/>
        <v>12_60-65</v>
      </c>
      <c r="O375" s="17" t="str">
        <f t="shared" si="26"/>
        <v>6_60-70</v>
      </c>
      <c r="P375" s="17" t="str">
        <f t="shared" si="29"/>
        <v>06_60-70</v>
      </c>
      <c r="Q375" s="9" t="s">
        <v>64</v>
      </c>
      <c r="R375" s="9" t="s">
        <v>638</v>
      </c>
      <c r="S375" s="9">
        <f t="shared" si="27"/>
        <v>1161522</v>
      </c>
      <c r="T375" s="9">
        <f t="shared" si="28"/>
        <v>15633</v>
      </c>
    </row>
    <row r="376" spans="1:20" x14ac:dyDescent="0.25">
      <c r="A376" s="9">
        <v>10</v>
      </c>
      <c r="B376" s="9" t="s">
        <v>286</v>
      </c>
      <c r="C376" s="9" t="s">
        <v>636</v>
      </c>
      <c r="D376" s="9" t="s">
        <v>228</v>
      </c>
      <c r="E376" s="9" t="s">
        <v>223</v>
      </c>
      <c r="F376" s="9" t="s">
        <v>1</v>
      </c>
      <c r="G376" s="9" t="s">
        <v>305</v>
      </c>
      <c r="H376" s="9" t="s">
        <v>2</v>
      </c>
      <c r="I376" s="9">
        <v>14</v>
      </c>
      <c r="J376" s="9" t="s">
        <v>8</v>
      </c>
      <c r="L376" s="9" t="s">
        <v>50</v>
      </c>
      <c r="M376" s="9">
        <v>59400</v>
      </c>
      <c r="N376" s="17" t="str">
        <f t="shared" si="25"/>
        <v>11_55-60</v>
      </c>
      <c r="O376" s="17" t="str">
        <f t="shared" si="26"/>
        <v>5_50-60</v>
      </c>
      <c r="P376" s="17" t="str">
        <f t="shared" si="29"/>
        <v>05_50-60</v>
      </c>
      <c r="Q376" s="9" t="s">
        <v>64</v>
      </c>
      <c r="R376" s="9" t="s">
        <v>638</v>
      </c>
      <c r="S376" s="9">
        <f t="shared" si="27"/>
        <v>594000</v>
      </c>
      <c r="T376" s="9">
        <f t="shared" si="28"/>
        <v>7995</v>
      </c>
    </row>
    <row r="377" spans="1:20" x14ac:dyDescent="0.25">
      <c r="A377" s="9">
        <v>87</v>
      </c>
      <c r="B377" s="9" t="s">
        <v>286</v>
      </c>
      <c r="C377" s="9" t="s">
        <v>392</v>
      </c>
      <c r="D377" s="9" t="s">
        <v>228</v>
      </c>
      <c r="E377" s="9" t="s">
        <v>223</v>
      </c>
      <c r="F377" s="9" t="s">
        <v>1</v>
      </c>
      <c r="G377" s="9" t="s">
        <v>97</v>
      </c>
      <c r="H377" s="9" t="s">
        <v>2</v>
      </c>
      <c r="I377" s="9">
        <v>14</v>
      </c>
      <c r="J377" s="9" t="s">
        <v>8</v>
      </c>
      <c r="L377" s="9" t="s">
        <v>50</v>
      </c>
      <c r="M377" s="9">
        <v>54643</v>
      </c>
      <c r="N377" s="17" t="str">
        <f t="shared" si="25"/>
        <v>10_50-55</v>
      </c>
      <c r="O377" s="17" t="str">
        <f t="shared" si="26"/>
        <v>5_50-60</v>
      </c>
      <c r="P377" s="17" t="str">
        <f t="shared" si="29"/>
        <v>05_50-60</v>
      </c>
      <c r="Q377" s="9" t="s">
        <v>64</v>
      </c>
      <c r="R377" s="9" t="s">
        <v>638</v>
      </c>
      <c r="S377" s="9">
        <f t="shared" si="27"/>
        <v>4753941</v>
      </c>
      <c r="T377" s="9">
        <f t="shared" si="28"/>
        <v>63983</v>
      </c>
    </row>
    <row r="378" spans="1:20" x14ac:dyDescent="0.25">
      <c r="A378" s="9">
        <v>6</v>
      </c>
      <c r="B378" s="9" t="s">
        <v>286</v>
      </c>
      <c r="C378" s="9" t="s">
        <v>391</v>
      </c>
      <c r="D378" s="9" t="s">
        <v>228</v>
      </c>
      <c r="E378" s="9" t="s">
        <v>223</v>
      </c>
      <c r="F378" s="9" t="s">
        <v>5</v>
      </c>
      <c r="G378" s="9" t="s">
        <v>169</v>
      </c>
      <c r="H378" s="9" t="s">
        <v>107</v>
      </c>
      <c r="I378" s="9">
        <v>14</v>
      </c>
      <c r="J378" s="9" t="s">
        <v>8</v>
      </c>
      <c r="L378" s="9" t="s">
        <v>50</v>
      </c>
      <c r="M378" s="9">
        <v>63208</v>
      </c>
      <c r="N378" s="17" t="str">
        <f t="shared" si="25"/>
        <v>12_60-65</v>
      </c>
      <c r="O378" s="17" t="str">
        <f t="shared" si="26"/>
        <v>6_60-70</v>
      </c>
      <c r="P378" s="17" t="str">
        <f t="shared" si="29"/>
        <v>06_60-70</v>
      </c>
      <c r="Q378" s="9" t="s">
        <v>64</v>
      </c>
      <c r="R378" s="9" t="s">
        <v>638</v>
      </c>
      <c r="S378" s="9">
        <f t="shared" si="27"/>
        <v>379248</v>
      </c>
      <c r="T378" s="9">
        <f t="shared" si="28"/>
        <v>5104</v>
      </c>
    </row>
    <row r="379" spans="1:20" x14ac:dyDescent="0.25">
      <c r="A379" s="9">
        <v>257</v>
      </c>
      <c r="B379" s="9" t="s">
        <v>286</v>
      </c>
      <c r="C379" s="9" t="s">
        <v>325</v>
      </c>
      <c r="D379" s="9" t="s">
        <v>224</v>
      </c>
      <c r="E379" s="9" t="s">
        <v>223</v>
      </c>
      <c r="F379" s="9" t="s">
        <v>1</v>
      </c>
      <c r="G379" s="9" t="s">
        <v>97</v>
      </c>
      <c r="H379" s="9" t="s">
        <v>2</v>
      </c>
      <c r="I379" s="9">
        <v>15</v>
      </c>
      <c r="J379" s="9" t="s">
        <v>8</v>
      </c>
      <c r="L379" s="9" t="s">
        <v>50</v>
      </c>
      <c r="M379" s="9">
        <v>56379</v>
      </c>
      <c r="N379" s="17" t="str">
        <f t="shared" si="25"/>
        <v>11_55-60</v>
      </c>
      <c r="O379" s="17" t="str">
        <f t="shared" si="26"/>
        <v>5_50-60</v>
      </c>
      <c r="P379" s="17" t="str">
        <f t="shared" si="29"/>
        <v>05_50-60</v>
      </c>
      <c r="Q379" s="9" t="s">
        <v>64</v>
      </c>
      <c r="R379" s="9" t="s">
        <v>638</v>
      </c>
      <c r="S379" s="9">
        <f t="shared" si="27"/>
        <v>14489403</v>
      </c>
      <c r="T379" s="9">
        <f t="shared" si="28"/>
        <v>195012</v>
      </c>
    </row>
    <row r="380" spans="1:20" x14ac:dyDescent="0.25">
      <c r="A380" s="9">
        <v>29</v>
      </c>
      <c r="B380" s="9" t="s">
        <v>286</v>
      </c>
      <c r="C380" s="9" t="s">
        <v>616</v>
      </c>
      <c r="D380" s="9" t="s">
        <v>224</v>
      </c>
      <c r="E380" s="9" t="s">
        <v>223</v>
      </c>
      <c r="F380" s="9" t="s">
        <v>1</v>
      </c>
      <c r="G380" s="9" t="s">
        <v>305</v>
      </c>
      <c r="H380" s="9" t="s">
        <v>2</v>
      </c>
      <c r="I380" s="9">
        <v>15</v>
      </c>
      <c r="J380" s="9" t="s">
        <v>8</v>
      </c>
      <c r="L380" s="9" t="s">
        <v>50</v>
      </c>
      <c r="M380" s="9">
        <v>53404</v>
      </c>
      <c r="N380" s="17" t="str">
        <f t="shared" si="25"/>
        <v>10_50-55</v>
      </c>
      <c r="O380" s="17" t="str">
        <f t="shared" si="26"/>
        <v>5_50-60</v>
      </c>
      <c r="P380" s="17" t="str">
        <f t="shared" si="29"/>
        <v>05_50-60</v>
      </c>
      <c r="Q380" s="9" t="s">
        <v>64</v>
      </c>
      <c r="R380" s="9" t="s">
        <v>638</v>
      </c>
      <c r="S380" s="9">
        <f t="shared" si="27"/>
        <v>1548716</v>
      </c>
      <c r="T380" s="9">
        <f t="shared" si="28"/>
        <v>20844</v>
      </c>
    </row>
    <row r="381" spans="1:20" x14ac:dyDescent="0.25">
      <c r="A381" s="9">
        <v>3</v>
      </c>
      <c r="B381" s="9" t="s">
        <v>286</v>
      </c>
      <c r="C381" s="9" t="s">
        <v>326</v>
      </c>
      <c r="D381" s="9" t="s">
        <v>228</v>
      </c>
      <c r="E381" s="9" t="s">
        <v>223</v>
      </c>
      <c r="F381" s="9" t="s">
        <v>5</v>
      </c>
      <c r="G381" s="9" t="s">
        <v>169</v>
      </c>
      <c r="H381" s="9" t="s">
        <v>512</v>
      </c>
      <c r="I381" s="9">
        <v>14</v>
      </c>
      <c r="J381" s="9" t="s">
        <v>393</v>
      </c>
      <c r="L381" s="9" t="s">
        <v>50</v>
      </c>
      <c r="M381" s="9">
        <v>117943</v>
      </c>
      <c r="N381" s="17" t="str">
        <f t="shared" si="25"/>
        <v>23_115-120</v>
      </c>
      <c r="O381" s="17" t="str">
        <f t="shared" si="26"/>
        <v>11_110-120</v>
      </c>
      <c r="P381" s="17" t="str">
        <f t="shared" si="29"/>
        <v>08_80&gt;</v>
      </c>
      <c r="Q381" s="9" t="s">
        <v>64</v>
      </c>
      <c r="R381" s="9" t="s">
        <v>638</v>
      </c>
      <c r="S381" s="9">
        <f t="shared" si="27"/>
        <v>353829</v>
      </c>
      <c r="T381" s="9">
        <f t="shared" si="28"/>
        <v>4762</v>
      </c>
    </row>
    <row r="382" spans="1:20" x14ac:dyDescent="0.25">
      <c r="A382" s="9">
        <v>140</v>
      </c>
      <c r="B382" s="9" t="s">
        <v>637</v>
      </c>
      <c r="C382" s="9" t="s">
        <v>394</v>
      </c>
      <c r="D382" s="9" t="s">
        <v>228</v>
      </c>
      <c r="E382" s="9" t="s">
        <v>223</v>
      </c>
      <c r="F382" s="9" t="s">
        <v>1</v>
      </c>
      <c r="G382" s="9" t="s">
        <v>97</v>
      </c>
      <c r="H382" s="9" t="s">
        <v>2</v>
      </c>
      <c r="I382" s="9">
        <v>14</v>
      </c>
      <c r="J382" s="9" t="s">
        <v>8</v>
      </c>
      <c r="L382" s="9" t="s">
        <v>50</v>
      </c>
      <c r="M382" s="9">
        <v>53225</v>
      </c>
      <c r="N382" s="17" t="str">
        <f t="shared" si="25"/>
        <v>10_50-55</v>
      </c>
      <c r="O382" s="17" t="str">
        <f t="shared" si="26"/>
        <v>5_50-60</v>
      </c>
      <c r="P382" s="17" t="str">
        <f t="shared" si="29"/>
        <v>05_50-60</v>
      </c>
      <c r="Q382" s="9" t="s">
        <v>64</v>
      </c>
      <c r="R382" s="9" t="s">
        <v>638</v>
      </c>
      <c r="S382" s="9">
        <f t="shared" si="27"/>
        <v>7451500</v>
      </c>
      <c r="T382" s="9">
        <f t="shared" si="28"/>
        <v>100289</v>
      </c>
    </row>
    <row r="383" spans="1:20" x14ac:dyDescent="0.25">
      <c r="A383" s="9">
        <v>125</v>
      </c>
      <c r="B383" s="9" t="s">
        <v>637</v>
      </c>
      <c r="C383" s="9" t="s">
        <v>395</v>
      </c>
      <c r="D383" s="9" t="s">
        <v>225</v>
      </c>
      <c r="E383" s="9" t="s">
        <v>223</v>
      </c>
      <c r="F383" s="9" t="s">
        <v>1</v>
      </c>
      <c r="G383" s="9" t="s">
        <v>97</v>
      </c>
      <c r="H383" s="9" t="s">
        <v>2</v>
      </c>
      <c r="I383" s="9">
        <v>15</v>
      </c>
      <c r="J383" s="9" t="s">
        <v>8</v>
      </c>
      <c r="L383" s="9" t="s">
        <v>50</v>
      </c>
      <c r="M383" s="9">
        <v>54702</v>
      </c>
      <c r="N383" s="17" t="str">
        <f t="shared" si="25"/>
        <v>10_50-55</v>
      </c>
      <c r="O383" s="17" t="str">
        <f t="shared" si="26"/>
        <v>5_50-60</v>
      </c>
      <c r="P383" s="17" t="str">
        <f t="shared" si="29"/>
        <v>05_50-60</v>
      </c>
      <c r="Q383" s="9" t="s">
        <v>64</v>
      </c>
      <c r="R383" s="9" t="s">
        <v>638</v>
      </c>
      <c r="S383" s="9">
        <f t="shared" si="27"/>
        <v>6837750</v>
      </c>
      <c r="T383" s="9">
        <f t="shared" si="28"/>
        <v>92029</v>
      </c>
    </row>
    <row r="384" spans="1:20" x14ac:dyDescent="0.25">
      <c r="A384" s="9">
        <v>13</v>
      </c>
      <c r="B384" s="9" t="s">
        <v>637</v>
      </c>
      <c r="C384" s="9" t="s">
        <v>513</v>
      </c>
      <c r="D384" s="9" t="s">
        <v>225</v>
      </c>
      <c r="E384" s="9" t="s">
        <v>223</v>
      </c>
      <c r="F384" s="9" t="s">
        <v>1</v>
      </c>
      <c r="G384" s="9" t="s">
        <v>305</v>
      </c>
      <c r="H384" s="9" t="s">
        <v>2</v>
      </c>
      <c r="I384" s="9">
        <v>15</v>
      </c>
      <c r="J384" s="9" t="s">
        <v>8</v>
      </c>
      <c r="L384" s="9" t="s">
        <v>50</v>
      </c>
      <c r="M384" s="9">
        <v>60995</v>
      </c>
      <c r="N384" s="17" t="str">
        <f t="shared" ref="N384:N386" si="30">CONCATENATE(ROUNDDOWN(M384/5000,0),"_",ROUNDDOWN(M384/5000,0)*5,"-",ROUNDUP((M384+1)/5000,0)*5)</f>
        <v>12_60-65</v>
      </c>
      <c r="O384" s="17" t="str">
        <f t="shared" ref="O384:O386" si="31">CONCATENATE(ROUNDDOWN(M384/10000,0),"_",ROUNDDOWN(M384/10000,0)*10,"-",ROUNDUP((M384+1)/10000,0)*10)</f>
        <v>6_60-70</v>
      </c>
      <c r="P384" s="17" t="str">
        <f t="shared" si="29"/>
        <v>06_60-70</v>
      </c>
      <c r="Q384" s="9" t="s">
        <v>64</v>
      </c>
      <c r="R384" s="9" t="s">
        <v>638</v>
      </c>
      <c r="S384" s="9">
        <f t="shared" ref="S384:S386" si="32">M384*A384</f>
        <v>792935</v>
      </c>
      <c r="T384" s="9">
        <f t="shared" ref="T384:T386" si="33">ROUND(S384/74.3,0)</f>
        <v>10672</v>
      </c>
    </row>
    <row r="385" spans="1:20" x14ac:dyDescent="0.25">
      <c r="A385" s="9">
        <v>473</v>
      </c>
      <c r="B385" s="9" t="s">
        <v>637</v>
      </c>
      <c r="C385" s="9" t="s">
        <v>327</v>
      </c>
      <c r="D385" s="9" t="s">
        <v>224</v>
      </c>
      <c r="E385" s="9" t="s">
        <v>223</v>
      </c>
      <c r="F385" s="9" t="s">
        <v>1</v>
      </c>
      <c r="G385" s="9" t="s">
        <v>97</v>
      </c>
      <c r="H385" s="9" t="s">
        <v>2</v>
      </c>
      <c r="I385" s="9">
        <v>16</v>
      </c>
      <c r="J385" s="9" t="s">
        <v>8</v>
      </c>
      <c r="L385" s="9" t="s">
        <v>50</v>
      </c>
      <c r="M385" s="9">
        <v>59529</v>
      </c>
      <c r="N385" s="17" t="str">
        <f t="shared" si="30"/>
        <v>11_55-60</v>
      </c>
      <c r="O385" s="17" t="str">
        <f t="shared" si="31"/>
        <v>5_50-60</v>
      </c>
      <c r="P385" s="17" t="str">
        <f t="shared" si="29"/>
        <v>05_50-60</v>
      </c>
      <c r="Q385" s="9" t="s">
        <v>64</v>
      </c>
      <c r="R385" s="9" t="s">
        <v>638</v>
      </c>
      <c r="S385" s="9">
        <f t="shared" si="32"/>
        <v>28157217</v>
      </c>
      <c r="T385" s="9">
        <f t="shared" si="33"/>
        <v>378967</v>
      </c>
    </row>
    <row r="386" spans="1:20" x14ac:dyDescent="0.25">
      <c r="A386" s="9">
        <v>39</v>
      </c>
      <c r="B386" s="9" t="s">
        <v>637</v>
      </c>
      <c r="C386" s="9" t="s">
        <v>574</v>
      </c>
      <c r="D386" s="9" t="s">
        <v>222</v>
      </c>
      <c r="E386" s="9" t="s">
        <v>223</v>
      </c>
      <c r="F386" s="9" t="s">
        <v>5</v>
      </c>
      <c r="G386" s="9" t="s">
        <v>353</v>
      </c>
      <c r="H386" s="9" t="s">
        <v>334</v>
      </c>
      <c r="I386" s="9">
        <v>16</v>
      </c>
      <c r="J386" s="9" t="s">
        <v>8</v>
      </c>
      <c r="L386" s="9" t="s">
        <v>50</v>
      </c>
      <c r="M386" s="9">
        <v>92140</v>
      </c>
      <c r="N386" s="17" t="str">
        <f t="shared" si="30"/>
        <v>18_90-95</v>
      </c>
      <c r="O386" s="17" t="str">
        <f t="shared" si="31"/>
        <v>9_90-100</v>
      </c>
      <c r="P386" s="17" t="str">
        <f t="shared" si="29"/>
        <v>08_80&gt;</v>
      </c>
      <c r="Q386" s="9" t="s">
        <v>64</v>
      </c>
      <c r="R386" s="9" t="s">
        <v>638</v>
      </c>
      <c r="S386" s="9">
        <f t="shared" si="32"/>
        <v>3593460</v>
      </c>
      <c r="T386" s="9">
        <f t="shared" si="33"/>
        <v>48364</v>
      </c>
    </row>
    <row r="387" spans="1:20" x14ac:dyDescent="0.25">
      <c r="A387" s="9">
        <v>50</v>
      </c>
      <c r="B387" s="9" t="s">
        <v>29</v>
      </c>
      <c r="C387" s="9" t="s">
        <v>29</v>
      </c>
      <c r="D387" s="9" t="s">
        <v>228</v>
      </c>
      <c r="E387" s="9" t="s">
        <v>223</v>
      </c>
      <c r="F387" s="9" t="s">
        <v>5</v>
      </c>
      <c r="G387" s="9" t="s">
        <v>56</v>
      </c>
      <c r="H387" s="9" t="s">
        <v>2</v>
      </c>
      <c r="I387" s="9">
        <v>14</v>
      </c>
      <c r="J387" s="9" t="s">
        <v>4</v>
      </c>
      <c r="L387" s="9" t="s">
        <v>47</v>
      </c>
      <c r="M387" s="9">
        <v>25400</v>
      </c>
      <c r="N387" s="17" t="str">
        <f t="shared" ref="N387:N450" si="34">CONCATENATE(ROUNDDOWN(M387/5000,0),"_",ROUNDDOWN(M387/5000,0)*5,"-",ROUNDUP((M387+1)/5000,0)*5)</f>
        <v>5_25-30</v>
      </c>
      <c r="O387" s="17" t="str">
        <f t="shared" ref="O387:O410" si="35">CONCATENATE(ROUNDDOWN(M387/10000,0),"_",ROUNDDOWN(M387/10000,0)*10,"-",ROUNDUP((M387+1)/10000,0)*10)</f>
        <v>2_20-30</v>
      </c>
      <c r="P387" s="17" t="str">
        <f t="shared" ref="P387:P410" si="36">IF(M387&lt;20000,"01_&lt;20",IF(M387&lt;80000,CONCATENATE(IF((ROUNDDOWN(M387/10000,0)+1)&lt;10,0,),ROUNDDOWN(M387/10000,0),"_",ROUNDDOWN(M387/10000,0)*10,"-",ROUNDUP((M387+1)/10000,0)*10),"08_80&gt;"))</f>
        <v>02_20-30</v>
      </c>
      <c r="Q387" s="9" t="s">
        <v>64</v>
      </c>
      <c r="R387" s="9" t="s">
        <v>638</v>
      </c>
      <c r="S387" s="9">
        <f t="shared" ref="S387:S410" si="37">M387*A387</f>
        <v>1270000</v>
      </c>
      <c r="T387" s="9">
        <f t="shared" ref="T387:T405" si="38">ROUND(S387/73.7,0)</f>
        <v>17232</v>
      </c>
    </row>
    <row r="388" spans="1:20" x14ac:dyDescent="0.25">
      <c r="A388" s="9">
        <v>50</v>
      </c>
      <c r="B388" s="9" t="s">
        <v>29</v>
      </c>
      <c r="C388" s="9" t="s">
        <v>29</v>
      </c>
      <c r="D388" s="9" t="s">
        <v>224</v>
      </c>
      <c r="E388" s="9" t="s">
        <v>223</v>
      </c>
      <c r="F388" s="9" t="s">
        <v>5</v>
      </c>
      <c r="G388" s="9" t="s">
        <v>76</v>
      </c>
      <c r="H388" s="9" t="s">
        <v>2</v>
      </c>
      <c r="I388" s="9">
        <v>15</v>
      </c>
      <c r="L388" s="9" t="s">
        <v>46</v>
      </c>
      <c r="M388" s="9">
        <v>31000</v>
      </c>
      <c r="N388" s="17" t="str">
        <f t="shared" si="34"/>
        <v>6_30-35</v>
      </c>
      <c r="O388" s="17" t="str">
        <f t="shared" si="35"/>
        <v>3_30-40</v>
      </c>
      <c r="P388" s="17" t="str">
        <f t="shared" si="36"/>
        <v>03_30-40</v>
      </c>
      <c r="Q388" s="9" t="s">
        <v>64</v>
      </c>
      <c r="R388" s="9" t="s">
        <v>638</v>
      </c>
      <c r="S388" s="9">
        <f t="shared" si="37"/>
        <v>1550000</v>
      </c>
      <c r="T388" s="9">
        <f t="shared" si="38"/>
        <v>21031</v>
      </c>
    </row>
    <row r="389" spans="1:20" x14ac:dyDescent="0.25">
      <c r="A389" s="9">
        <v>10</v>
      </c>
      <c r="B389" s="9" t="s">
        <v>29</v>
      </c>
      <c r="C389" s="9" t="s">
        <v>29</v>
      </c>
      <c r="D389" s="9" t="s">
        <v>224</v>
      </c>
      <c r="E389" s="9" t="s">
        <v>223</v>
      </c>
      <c r="F389" s="9" t="s">
        <v>5</v>
      </c>
      <c r="G389" s="9" t="s">
        <v>93</v>
      </c>
      <c r="H389" s="9" t="s">
        <v>2</v>
      </c>
      <c r="I389" s="9">
        <v>15</v>
      </c>
      <c r="L389" s="9" t="s">
        <v>50</v>
      </c>
      <c r="M389" s="9">
        <v>35700</v>
      </c>
      <c r="N389" s="17" t="str">
        <f t="shared" si="34"/>
        <v>7_35-40</v>
      </c>
      <c r="O389" s="17" t="str">
        <f t="shared" si="35"/>
        <v>3_30-40</v>
      </c>
      <c r="P389" s="17" t="str">
        <f t="shared" si="36"/>
        <v>03_30-40</v>
      </c>
      <c r="Q389" s="9" t="s">
        <v>64</v>
      </c>
      <c r="R389" s="9" t="s">
        <v>638</v>
      </c>
      <c r="S389" s="9">
        <f t="shared" si="37"/>
        <v>357000</v>
      </c>
      <c r="T389" s="9">
        <f t="shared" si="38"/>
        <v>4844</v>
      </c>
    </row>
    <row r="390" spans="1:20" x14ac:dyDescent="0.25">
      <c r="A390" s="9">
        <v>20</v>
      </c>
      <c r="B390" s="9" t="s">
        <v>29</v>
      </c>
      <c r="C390" s="9" t="s">
        <v>29</v>
      </c>
      <c r="D390" s="9" t="s">
        <v>224</v>
      </c>
      <c r="E390" s="9" t="s">
        <v>223</v>
      </c>
      <c r="F390" s="9" t="s">
        <v>5</v>
      </c>
      <c r="G390" s="9" t="s">
        <v>169</v>
      </c>
      <c r="H390" s="9" t="s">
        <v>2</v>
      </c>
      <c r="I390" s="9">
        <v>15</v>
      </c>
      <c r="L390" s="9" t="s">
        <v>50</v>
      </c>
      <c r="M390" s="9">
        <v>38000</v>
      </c>
      <c r="N390" s="17" t="str">
        <f t="shared" si="34"/>
        <v>7_35-40</v>
      </c>
      <c r="O390" s="17" t="str">
        <f t="shared" si="35"/>
        <v>3_30-40</v>
      </c>
      <c r="P390" s="17" t="str">
        <f t="shared" si="36"/>
        <v>03_30-40</v>
      </c>
      <c r="Q390" s="9" t="s">
        <v>64</v>
      </c>
      <c r="R390" s="9" t="s">
        <v>638</v>
      </c>
      <c r="S390" s="9">
        <f t="shared" si="37"/>
        <v>760000</v>
      </c>
      <c r="T390" s="9">
        <f t="shared" si="38"/>
        <v>10312</v>
      </c>
    </row>
    <row r="391" spans="1:20" x14ac:dyDescent="0.25">
      <c r="A391" s="9">
        <v>30</v>
      </c>
      <c r="B391" s="9" t="s">
        <v>29</v>
      </c>
      <c r="C391" s="9" t="s">
        <v>29</v>
      </c>
      <c r="D391" s="9" t="s">
        <v>224</v>
      </c>
      <c r="E391" s="9" t="s">
        <v>223</v>
      </c>
      <c r="F391" s="9" t="s">
        <v>5</v>
      </c>
      <c r="G391" s="9" t="s">
        <v>182</v>
      </c>
      <c r="H391" s="9" t="s">
        <v>2</v>
      </c>
      <c r="I391" s="9">
        <v>15</v>
      </c>
      <c r="L391" s="9" t="s">
        <v>50</v>
      </c>
      <c r="M391" s="9">
        <v>38500</v>
      </c>
      <c r="N391" s="17" t="str">
        <f t="shared" si="34"/>
        <v>7_35-40</v>
      </c>
      <c r="O391" s="17" t="str">
        <f t="shared" si="35"/>
        <v>3_30-40</v>
      </c>
      <c r="P391" s="17" t="str">
        <f t="shared" si="36"/>
        <v>03_30-40</v>
      </c>
      <c r="Q391" s="9" t="s">
        <v>64</v>
      </c>
      <c r="R391" s="9" t="s">
        <v>638</v>
      </c>
      <c r="S391" s="9">
        <f t="shared" si="37"/>
        <v>1155000</v>
      </c>
      <c r="T391" s="9">
        <f t="shared" si="38"/>
        <v>15672</v>
      </c>
    </row>
    <row r="392" spans="1:20" x14ac:dyDescent="0.25">
      <c r="A392" s="9">
        <v>10</v>
      </c>
      <c r="B392" s="9" t="s">
        <v>29</v>
      </c>
      <c r="C392" s="9" t="s">
        <v>29</v>
      </c>
      <c r="D392" s="9" t="s">
        <v>222</v>
      </c>
      <c r="E392" s="9" t="s">
        <v>223</v>
      </c>
      <c r="F392" s="9" t="s">
        <v>1</v>
      </c>
      <c r="G392" s="9" t="s">
        <v>97</v>
      </c>
      <c r="H392" s="9" t="s">
        <v>2</v>
      </c>
      <c r="I392" s="9">
        <v>15</v>
      </c>
      <c r="L392" s="9" t="s">
        <v>50</v>
      </c>
      <c r="M392" s="9">
        <v>35000</v>
      </c>
      <c r="N392" s="17" t="str">
        <f t="shared" si="34"/>
        <v>7_35-40</v>
      </c>
      <c r="O392" s="17" t="str">
        <f t="shared" si="35"/>
        <v>3_30-40</v>
      </c>
      <c r="P392" s="17" t="str">
        <f t="shared" si="36"/>
        <v>03_30-40</v>
      </c>
      <c r="Q392" s="9" t="s">
        <v>64</v>
      </c>
      <c r="R392" s="9" t="s">
        <v>638</v>
      </c>
      <c r="S392" s="9">
        <f t="shared" si="37"/>
        <v>350000</v>
      </c>
      <c r="T392" s="9">
        <f t="shared" si="38"/>
        <v>4749</v>
      </c>
    </row>
    <row r="393" spans="1:20" x14ac:dyDescent="0.25">
      <c r="A393" s="9">
        <v>20</v>
      </c>
      <c r="B393" s="9" t="s">
        <v>29</v>
      </c>
      <c r="C393" s="9" t="s">
        <v>29</v>
      </c>
      <c r="D393" s="9" t="s">
        <v>222</v>
      </c>
      <c r="E393" s="9" t="s">
        <v>223</v>
      </c>
      <c r="F393" s="9" t="s">
        <v>1</v>
      </c>
      <c r="G393" s="9" t="s">
        <v>305</v>
      </c>
      <c r="H393" s="9" t="s">
        <v>2</v>
      </c>
      <c r="I393" s="9">
        <v>15</v>
      </c>
      <c r="L393" s="9" t="s">
        <v>50</v>
      </c>
      <c r="M393" s="9">
        <v>35000</v>
      </c>
      <c r="N393" s="17" t="str">
        <f t="shared" si="34"/>
        <v>7_35-40</v>
      </c>
      <c r="O393" s="17" t="str">
        <f t="shared" si="35"/>
        <v>3_30-40</v>
      </c>
      <c r="P393" s="17" t="str">
        <f t="shared" si="36"/>
        <v>03_30-40</v>
      </c>
      <c r="Q393" s="9" t="s">
        <v>64</v>
      </c>
      <c r="R393" s="9" t="s">
        <v>638</v>
      </c>
      <c r="S393" s="9">
        <f t="shared" si="37"/>
        <v>700000</v>
      </c>
      <c r="T393" s="9">
        <f t="shared" si="38"/>
        <v>9498</v>
      </c>
    </row>
    <row r="394" spans="1:20" x14ac:dyDescent="0.25">
      <c r="A394" s="9">
        <v>40</v>
      </c>
      <c r="B394" s="9" t="s">
        <v>29</v>
      </c>
      <c r="C394" s="9" t="s">
        <v>29</v>
      </c>
      <c r="D394" s="9" t="s">
        <v>225</v>
      </c>
      <c r="E394" s="9" t="s">
        <v>223</v>
      </c>
      <c r="F394" s="9" t="s">
        <v>5</v>
      </c>
      <c r="G394" s="9" t="s">
        <v>75</v>
      </c>
      <c r="H394" s="9" t="s">
        <v>2</v>
      </c>
      <c r="I394" s="9">
        <v>15</v>
      </c>
      <c r="L394" s="9" t="s">
        <v>50</v>
      </c>
      <c r="M394" s="9">
        <v>61000</v>
      </c>
      <c r="N394" s="17" t="str">
        <f t="shared" si="34"/>
        <v>12_60-65</v>
      </c>
      <c r="O394" s="17" t="str">
        <f t="shared" si="35"/>
        <v>6_60-70</v>
      </c>
      <c r="P394" s="17" t="str">
        <f t="shared" si="36"/>
        <v>06_60-70</v>
      </c>
      <c r="Q394" s="9" t="s">
        <v>64</v>
      </c>
      <c r="R394" s="9" t="s">
        <v>638</v>
      </c>
      <c r="S394" s="9">
        <f t="shared" si="37"/>
        <v>2440000</v>
      </c>
      <c r="T394" s="9">
        <f t="shared" si="38"/>
        <v>33107</v>
      </c>
    </row>
    <row r="395" spans="1:20" x14ac:dyDescent="0.25">
      <c r="A395" s="9">
        <v>160</v>
      </c>
      <c r="B395" s="9" t="s">
        <v>29</v>
      </c>
      <c r="C395" s="9" t="s">
        <v>29</v>
      </c>
      <c r="D395" s="9" t="s">
        <v>228</v>
      </c>
      <c r="E395" s="9" t="s">
        <v>223</v>
      </c>
      <c r="F395" s="9" t="s">
        <v>5</v>
      </c>
      <c r="G395" s="9" t="s">
        <v>56</v>
      </c>
      <c r="H395" s="9" t="s">
        <v>2</v>
      </c>
      <c r="I395" s="9">
        <v>13</v>
      </c>
      <c r="K395" s="9" t="s">
        <v>7</v>
      </c>
      <c r="L395" s="9" t="s">
        <v>47</v>
      </c>
      <c r="M395" s="9">
        <v>25600</v>
      </c>
      <c r="N395" s="17" t="str">
        <f t="shared" si="34"/>
        <v>5_25-30</v>
      </c>
      <c r="O395" s="17" t="str">
        <f t="shared" si="35"/>
        <v>2_20-30</v>
      </c>
      <c r="P395" s="17" t="str">
        <f t="shared" si="36"/>
        <v>02_20-30</v>
      </c>
      <c r="Q395" s="9" t="s">
        <v>64</v>
      </c>
      <c r="R395" s="9" t="s">
        <v>638</v>
      </c>
      <c r="S395" s="9">
        <f t="shared" si="37"/>
        <v>4096000</v>
      </c>
      <c r="T395" s="9">
        <f t="shared" si="38"/>
        <v>55577</v>
      </c>
    </row>
    <row r="396" spans="1:20" x14ac:dyDescent="0.25">
      <c r="A396" s="9">
        <v>120</v>
      </c>
      <c r="B396" s="9" t="s">
        <v>29</v>
      </c>
      <c r="C396" s="9" t="s">
        <v>29</v>
      </c>
      <c r="D396" s="9" t="s">
        <v>228</v>
      </c>
      <c r="E396" s="9" t="s">
        <v>223</v>
      </c>
      <c r="F396" s="9" t="s">
        <v>5</v>
      </c>
      <c r="G396" s="9" t="s">
        <v>76</v>
      </c>
      <c r="H396" s="9" t="s">
        <v>2</v>
      </c>
      <c r="I396" s="9">
        <v>13</v>
      </c>
      <c r="L396" s="9" t="s">
        <v>46</v>
      </c>
      <c r="M396" s="9">
        <v>25400</v>
      </c>
      <c r="N396" s="17" t="str">
        <f t="shared" si="34"/>
        <v>5_25-30</v>
      </c>
      <c r="O396" s="17" t="str">
        <f t="shared" si="35"/>
        <v>2_20-30</v>
      </c>
      <c r="P396" s="17" t="str">
        <f t="shared" si="36"/>
        <v>02_20-30</v>
      </c>
      <c r="Q396" s="9" t="s">
        <v>64</v>
      </c>
      <c r="R396" s="9" t="s">
        <v>638</v>
      </c>
      <c r="S396" s="9">
        <f t="shared" si="37"/>
        <v>3048000</v>
      </c>
      <c r="T396" s="9">
        <f t="shared" si="38"/>
        <v>41357</v>
      </c>
    </row>
    <row r="397" spans="1:20" x14ac:dyDescent="0.25">
      <c r="A397" s="9">
        <v>10</v>
      </c>
      <c r="B397" s="9" t="s">
        <v>29</v>
      </c>
      <c r="C397" s="9" t="s">
        <v>29</v>
      </c>
      <c r="D397" s="9" t="s">
        <v>228</v>
      </c>
      <c r="E397" s="9" t="s">
        <v>223</v>
      </c>
      <c r="F397" s="9" t="s">
        <v>5</v>
      </c>
      <c r="G397" s="9" t="s">
        <v>169</v>
      </c>
      <c r="H397" s="9" t="s">
        <v>2</v>
      </c>
      <c r="I397" s="9">
        <v>13</v>
      </c>
      <c r="L397" s="9" t="s">
        <v>50</v>
      </c>
      <c r="M397" s="9">
        <v>31000</v>
      </c>
      <c r="N397" s="17" t="str">
        <f t="shared" si="34"/>
        <v>6_30-35</v>
      </c>
      <c r="O397" s="17" t="str">
        <f t="shared" si="35"/>
        <v>3_30-40</v>
      </c>
      <c r="P397" s="17" t="str">
        <f t="shared" si="36"/>
        <v>03_30-40</v>
      </c>
      <c r="Q397" s="9" t="s">
        <v>64</v>
      </c>
      <c r="R397" s="9" t="s">
        <v>638</v>
      </c>
      <c r="S397" s="9">
        <f t="shared" si="37"/>
        <v>310000</v>
      </c>
      <c r="T397" s="9">
        <f t="shared" si="38"/>
        <v>4206</v>
      </c>
    </row>
    <row r="398" spans="1:20" x14ac:dyDescent="0.25">
      <c r="A398" s="9">
        <v>10</v>
      </c>
      <c r="B398" s="9" t="s">
        <v>29</v>
      </c>
      <c r="C398" s="9" t="s">
        <v>29</v>
      </c>
      <c r="D398" s="9" t="s">
        <v>228</v>
      </c>
      <c r="E398" s="9" t="s">
        <v>223</v>
      </c>
      <c r="F398" s="9" t="s">
        <v>5</v>
      </c>
      <c r="G398" s="9" t="s">
        <v>93</v>
      </c>
      <c r="H398" s="9" t="s">
        <v>2</v>
      </c>
      <c r="I398" s="9">
        <v>14</v>
      </c>
      <c r="L398" s="9" t="s">
        <v>50</v>
      </c>
      <c r="M398" s="9">
        <v>29000</v>
      </c>
      <c r="N398" s="17" t="str">
        <f t="shared" si="34"/>
        <v>5_25-30</v>
      </c>
      <c r="O398" s="17" t="str">
        <f t="shared" si="35"/>
        <v>2_20-30</v>
      </c>
      <c r="P398" s="17" t="str">
        <f t="shared" si="36"/>
        <v>02_20-30</v>
      </c>
      <c r="Q398" s="9" t="s">
        <v>64</v>
      </c>
      <c r="R398" s="9" t="s">
        <v>638</v>
      </c>
      <c r="S398" s="9">
        <f t="shared" si="37"/>
        <v>290000</v>
      </c>
      <c r="T398" s="9">
        <f t="shared" si="38"/>
        <v>3935</v>
      </c>
    </row>
    <row r="399" spans="1:20" x14ac:dyDescent="0.25">
      <c r="A399" s="9">
        <v>20</v>
      </c>
      <c r="B399" s="9" t="s">
        <v>29</v>
      </c>
      <c r="C399" s="9" t="s">
        <v>29</v>
      </c>
      <c r="D399" s="9" t="s">
        <v>228</v>
      </c>
      <c r="E399" s="9" t="s">
        <v>223</v>
      </c>
      <c r="F399" s="9" t="s">
        <v>5</v>
      </c>
      <c r="G399" s="9" t="s">
        <v>76</v>
      </c>
      <c r="H399" s="9" t="s">
        <v>2</v>
      </c>
      <c r="I399" s="9">
        <v>14</v>
      </c>
      <c r="L399" s="9" t="s">
        <v>46</v>
      </c>
      <c r="M399" s="9">
        <v>28300</v>
      </c>
      <c r="N399" s="17" t="str">
        <f t="shared" si="34"/>
        <v>5_25-30</v>
      </c>
      <c r="O399" s="17" t="str">
        <f t="shared" si="35"/>
        <v>2_20-30</v>
      </c>
      <c r="P399" s="17" t="str">
        <f t="shared" si="36"/>
        <v>02_20-30</v>
      </c>
      <c r="Q399" s="9" t="s">
        <v>64</v>
      </c>
      <c r="R399" s="9" t="s">
        <v>638</v>
      </c>
      <c r="S399" s="9">
        <f t="shared" si="37"/>
        <v>566000</v>
      </c>
      <c r="T399" s="9">
        <f t="shared" si="38"/>
        <v>7680</v>
      </c>
    </row>
    <row r="400" spans="1:20" x14ac:dyDescent="0.25">
      <c r="A400" s="9">
        <v>90</v>
      </c>
      <c r="B400" s="9" t="s">
        <v>29</v>
      </c>
      <c r="C400" s="9" t="s">
        <v>29</v>
      </c>
      <c r="D400" s="9" t="s">
        <v>228</v>
      </c>
      <c r="E400" s="9" t="s">
        <v>223</v>
      </c>
      <c r="F400" s="9" t="s">
        <v>1</v>
      </c>
      <c r="G400" s="9" t="s">
        <v>59</v>
      </c>
      <c r="H400" s="9" t="s">
        <v>2</v>
      </c>
      <c r="I400" s="9">
        <v>14</v>
      </c>
      <c r="L400" s="9" t="s">
        <v>50</v>
      </c>
      <c r="M400" s="9">
        <v>27300</v>
      </c>
      <c r="N400" s="17" t="str">
        <f t="shared" si="34"/>
        <v>5_25-30</v>
      </c>
      <c r="O400" s="17" t="str">
        <f t="shared" si="35"/>
        <v>2_20-30</v>
      </c>
      <c r="P400" s="17" t="str">
        <f t="shared" si="36"/>
        <v>02_20-30</v>
      </c>
      <c r="Q400" s="9" t="s">
        <v>64</v>
      </c>
      <c r="R400" s="9" t="s">
        <v>638</v>
      </c>
      <c r="S400" s="9">
        <f t="shared" si="37"/>
        <v>2457000</v>
      </c>
      <c r="T400" s="9">
        <f t="shared" si="38"/>
        <v>33338</v>
      </c>
    </row>
    <row r="401" spans="1:23" x14ac:dyDescent="0.25">
      <c r="A401" s="9">
        <v>250</v>
      </c>
      <c r="B401" s="9" t="s">
        <v>29</v>
      </c>
      <c r="C401" s="9" t="s">
        <v>29</v>
      </c>
      <c r="D401" s="9" t="s">
        <v>228</v>
      </c>
      <c r="E401" s="9" t="s">
        <v>223</v>
      </c>
      <c r="F401" s="9" t="s">
        <v>5</v>
      </c>
      <c r="G401" s="9" t="s">
        <v>61</v>
      </c>
      <c r="H401" s="9" t="s">
        <v>2</v>
      </c>
      <c r="I401" s="9">
        <v>14</v>
      </c>
      <c r="L401" s="9" t="s">
        <v>46</v>
      </c>
      <c r="M401" s="9">
        <v>21500</v>
      </c>
      <c r="N401" s="17" t="str">
        <f t="shared" si="34"/>
        <v>4_20-25</v>
      </c>
      <c r="O401" s="17" t="str">
        <f t="shared" si="35"/>
        <v>2_20-30</v>
      </c>
      <c r="P401" s="17" t="str">
        <f t="shared" si="36"/>
        <v>02_20-30</v>
      </c>
      <c r="Q401" s="9" t="s">
        <v>64</v>
      </c>
      <c r="R401" s="9" t="s">
        <v>638</v>
      </c>
      <c r="S401" s="9">
        <f t="shared" si="37"/>
        <v>5375000</v>
      </c>
      <c r="T401" s="9">
        <f t="shared" si="38"/>
        <v>72931</v>
      </c>
    </row>
    <row r="402" spans="1:23" x14ac:dyDescent="0.25">
      <c r="A402" s="9">
        <v>150</v>
      </c>
      <c r="B402" s="9" t="s">
        <v>29</v>
      </c>
      <c r="C402" s="9" t="s">
        <v>29</v>
      </c>
      <c r="D402" s="9" t="s">
        <v>228</v>
      </c>
      <c r="E402" s="9" t="s">
        <v>223</v>
      </c>
      <c r="F402" s="9" t="s">
        <v>5</v>
      </c>
      <c r="G402" s="9" t="s">
        <v>56</v>
      </c>
      <c r="H402" s="9" t="s">
        <v>2</v>
      </c>
      <c r="I402" s="9">
        <v>14</v>
      </c>
      <c r="L402" s="9" t="s">
        <v>47</v>
      </c>
      <c r="M402" s="9">
        <v>17900</v>
      </c>
      <c r="N402" s="17" t="str">
        <f t="shared" si="34"/>
        <v>3_15-20</v>
      </c>
      <c r="O402" s="17" t="str">
        <f t="shared" si="35"/>
        <v>1_10-20</v>
      </c>
      <c r="P402" s="17" t="str">
        <f t="shared" si="36"/>
        <v>01_&lt;20</v>
      </c>
      <c r="Q402" s="9" t="s">
        <v>64</v>
      </c>
      <c r="R402" s="9" t="s">
        <v>638</v>
      </c>
      <c r="S402" s="9">
        <f t="shared" si="37"/>
        <v>2685000</v>
      </c>
      <c r="T402" s="9">
        <f t="shared" si="38"/>
        <v>36431</v>
      </c>
    </row>
    <row r="403" spans="1:23" x14ac:dyDescent="0.25">
      <c r="A403" s="9">
        <v>20</v>
      </c>
      <c r="B403" s="9" t="s">
        <v>29</v>
      </c>
      <c r="C403" s="9" t="s">
        <v>29</v>
      </c>
      <c r="D403" s="9" t="s">
        <v>228</v>
      </c>
      <c r="E403" s="9" t="s">
        <v>223</v>
      </c>
      <c r="F403" s="9" t="s">
        <v>5</v>
      </c>
      <c r="G403" s="9" t="s">
        <v>182</v>
      </c>
      <c r="I403" s="9">
        <v>13</v>
      </c>
      <c r="L403" s="9" t="s">
        <v>50</v>
      </c>
      <c r="M403" s="9">
        <v>60000</v>
      </c>
      <c r="N403" s="17" t="str">
        <f t="shared" si="34"/>
        <v>12_60-65</v>
      </c>
      <c r="O403" s="17" t="str">
        <f t="shared" si="35"/>
        <v>6_60-70</v>
      </c>
      <c r="P403" s="17" t="str">
        <f t="shared" si="36"/>
        <v>06_60-70</v>
      </c>
      <c r="Q403" s="9" t="s">
        <v>64</v>
      </c>
      <c r="R403" s="9" t="s">
        <v>638</v>
      </c>
      <c r="S403" s="9">
        <f t="shared" si="37"/>
        <v>1200000</v>
      </c>
      <c r="T403" s="9">
        <f t="shared" si="38"/>
        <v>16282</v>
      </c>
    </row>
    <row r="404" spans="1:23" x14ac:dyDescent="0.25">
      <c r="A404" s="9">
        <v>130</v>
      </c>
      <c r="B404" s="9" t="s">
        <v>29</v>
      </c>
      <c r="C404" s="9" t="s">
        <v>29</v>
      </c>
      <c r="D404" s="9" t="s">
        <v>228</v>
      </c>
      <c r="E404" s="9" t="s">
        <v>223</v>
      </c>
      <c r="F404" s="9" t="s">
        <v>5</v>
      </c>
      <c r="G404" s="9" t="s">
        <v>182</v>
      </c>
      <c r="I404" s="9">
        <v>14</v>
      </c>
      <c r="L404" s="9" t="s">
        <v>50</v>
      </c>
      <c r="M404" s="9">
        <v>65000</v>
      </c>
      <c r="N404" s="17" t="str">
        <f t="shared" si="34"/>
        <v>13_65-70</v>
      </c>
      <c r="O404" s="17" t="str">
        <f t="shared" si="35"/>
        <v>6_60-70</v>
      </c>
      <c r="P404" s="17" t="str">
        <f t="shared" si="36"/>
        <v>06_60-70</v>
      </c>
      <c r="Q404" s="9" t="s">
        <v>64</v>
      </c>
      <c r="R404" s="9" t="s">
        <v>638</v>
      </c>
      <c r="S404" s="9">
        <f t="shared" si="37"/>
        <v>8450000</v>
      </c>
      <c r="T404" s="9">
        <f t="shared" si="38"/>
        <v>114654</v>
      </c>
    </row>
    <row r="405" spans="1:23" x14ac:dyDescent="0.25">
      <c r="A405" s="9">
        <v>10</v>
      </c>
      <c r="B405" s="9" t="s">
        <v>29</v>
      </c>
      <c r="C405" s="9" t="s">
        <v>29</v>
      </c>
      <c r="D405" s="9" t="s">
        <v>229</v>
      </c>
      <c r="E405" s="9" t="s">
        <v>223</v>
      </c>
      <c r="F405" s="9" t="s">
        <v>5</v>
      </c>
      <c r="G405" s="9" t="s">
        <v>56</v>
      </c>
      <c r="H405" s="9" t="s">
        <v>2</v>
      </c>
      <c r="I405" s="9">
        <v>10</v>
      </c>
      <c r="L405" s="9" t="s">
        <v>47</v>
      </c>
      <c r="M405" s="9">
        <v>17800</v>
      </c>
      <c r="N405" s="17" t="str">
        <f t="shared" si="34"/>
        <v>3_15-20</v>
      </c>
      <c r="O405" s="17" t="str">
        <f t="shared" si="35"/>
        <v>1_10-20</v>
      </c>
      <c r="P405" s="17" t="str">
        <f t="shared" si="36"/>
        <v>01_&lt;20</v>
      </c>
      <c r="Q405" s="9" t="s">
        <v>64</v>
      </c>
      <c r="R405" s="9" t="s">
        <v>638</v>
      </c>
      <c r="S405" s="9">
        <f t="shared" si="37"/>
        <v>178000</v>
      </c>
      <c r="T405" s="9">
        <f t="shared" si="38"/>
        <v>2415</v>
      </c>
    </row>
    <row r="406" spans="1:23" x14ac:dyDescent="0.25">
      <c r="A406" s="9">
        <v>260</v>
      </c>
      <c r="B406" s="9" t="s">
        <v>29</v>
      </c>
      <c r="C406" s="9" t="s">
        <v>29</v>
      </c>
      <c r="D406" s="9" t="s">
        <v>229</v>
      </c>
      <c r="E406" s="9" t="s">
        <v>223</v>
      </c>
      <c r="F406" s="9" t="s">
        <v>5</v>
      </c>
      <c r="G406" s="9" t="s">
        <v>54</v>
      </c>
      <c r="H406" s="9" t="s">
        <v>2</v>
      </c>
      <c r="I406" s="9">
        <v>10</v>
      </c>
      <c r="K406" s="9" t="s">
        <v>7</v>
      </c>
      <c r="L406" s="9" t="s">
        <v>47</v>
      </c>
      <c r="M406" s="9">
        <v>19300</v>
      </c>
      <c r="N406" s="17" t="str">
        <f t="shared" si="34"/>
        <v>3_15-20</v>
      </c>
      <c r="O406" s="17" t="str">
        <f t="shared" si="35"/>
        <v>1_10-20</v>
      </c>
      <c r="P406" s="17" t="str">
        <f t="shared" si="36"/>
        <v>01_&lt;20</v>
      </c>
      <c r="Q406" s="9" t="s">
        <v>64</v>
      </c>
      <c r="R406" s="9" t="s">
        <v>638</v>
      </c>
      <c r="S406" s="9">
        <f t="shared" si="37"/>
        <v>5018000</v>
      </c>
      <c r="T406" s="9">
        <f>ROUND(S406/76.5,0)</f>
        <v>65595</v>
      </c>
    </row>
    <row r="407" spans="1:23" x14ac:dyDescent="0.25">
      <c r="A407" s="9">
        <v>160</v>
      </c>
      <c r="B407" s="9" t="s">
        <v>29</v>
      </c>
      <c r="C407" s="9" t="s">
        <v>29</v>
      </c>
      <c r="D407" s="9" t="s">
        <v>229</v>
      </c>
      <c r="E407" s="9" t="s">
        <v>223</v>
      </c>
      <c r="F407" s="9" t="s">
        <v>5</v>
      </c>
      <c r="G407" s="9" t="s">
        <v>76</v>
      </c>
      <c r="H407" s="9" t="s">
        <v>2</v>
      </c>
      <c r="I407" s="9">
        <v>11</v>
      </c>
      <c r="L407" s="9" t="s">
        <v>46</v>
      </c>
      <c r="M407" s="9">
        <v>21300</v>
      </c>
      <c r="N407" s="17" t="str">
        <f t="shared" si="34"/>
        <v>4_20-25</v>
      </c>
      <c r="O407" s="17" t="str">
        <f t="shared" si="35"/>
        <v>2_20-30</v>
      </c>
      <c r="P407" s="17" t="str">
        <f t="shared" si="36"/>
        <v>02_20-30</v>
      </c>
      <c r="Q407" s="9" t="s">
        <v>64</v>
      </c>
      <c r="R407" s="9" t="s">
        <v>638</v>
      </c>
      <c r="S407" s="9">
        <f t="shared" si="37"/>
        <v>3408000</v>
      </c>
      <c r="T407" s="9">
        <f>ROUND(S407/76.5,0)</f>
        <v>44549</v>
      </c>
    </row>
    <row r="408" spans="1:23" x14ac:dyDescent="0.25">
      <c r="A408" s="9">
        <v>1690</v>
      </c>
      <c r="B408" s="9" t="s">
        <v>29</v>
      </c>
      <c r="C408" s="9" t="s">
        <v>29</v>
      </c>
      <c r="D408" s="9" t="s">
        <v>229</v>
      </c>
      <c r="E408" s="9" t="s">
        <v>227</v>
      </c>
      <c r="F408" s="9" t="s">
        <v>5</v>
      </c>
      <c r="G408" s="9" t="s">
        <v>56</v>
      </c>
      <c r="H408" s="9" t="s">
        <v>2</v>
      </c>
      <c r="I408" s="9">
        <v>11</v>
      </c>
      <c r="K408" s="9" t="s">
        <v>7</v>
      </c>
      <c r="L408" s="9" t="s">
        <v>47</v>
      </c>
      <c r="M408" s="9">
        <v>25600</v>
      </c>
      <c r="N408" s="17" t="str">
        <f t="shared" si="34"/>
        <v>5_25-30</v>
      </c>
      <c r="O408" s="17" t="str">
        <f t="shared" si="35"/>
        <v>2_20-30</v>
      </c>
      <c r="P408" s="17" t="str">
        <f t="shared" si="36"/>
        <v>02_20-30</v>
      </c>
      <c r="Q408" s="9" t="s">
        <v>64</v>
      </c>
      <c r="R408" s="9" t="s">
        <v>638</v>
      </c>
      <c r="S408" s="9">
        <f t="shared" si="37"/>
        <v>43264000</v>
      </c>
      <c r="T408" s="9">
        <f>ROUND(S408/76.5,0)</f>
        <v>565542</v>
      </c>
    </row>
    <row r="409" spans="1:23" x14ac:dyDescent="0.25">
      <c r="A409" s="9">
        <v>1650</v>
      </c>
      <c r="B409" s="9" t="s">
        <v>29</v>
      </c>
      <c r="C409" s="9" t="s">
        <v>29</v>
      </c>
      <c r="D409" s="9" t="s">
        <v>229</v>
      </c>
      <c r="E409" s="9" t="s">
        <v>227</v>
      </c>
      <c r="F409" s="9" t="s">
        <v>5</v>
      </c>
      <c r="G409" s="9" t="s">
        <v>76</v>
      </c>
      <c r="H409" s="9" t="s">
        <v>2</v>
      </c>
      <c r="I409" s="9">
        <v>11</v>
      </c>
      <c r="K409" s="9" t="s">
        <v>7</v>
      </c>
      <c r="L409" s="9" t="s">
        <v>46</v>
      </c>
      <c r="M409" s="9">
        <v>26700</v>
      </c>
      <c r="N409" s="17" t="str">
        <f t="shared" si="34"/>
        <v>5_25-30</v>
      </c>
      <c r="O409" s="17" t="str">
        <f t="shared" si="35"/>
        <v>2_20-30</v>
      </c>
      <c r="P409" s="17" t="str">
        <f t="shared" si="36"/>
        <v>02_20-30</v>
      </c>
      <c r="Q409" s="9" t="s">
        <v>64</v>
      </c>
      <c r="R409" s="9" t="s">
        <v>638</v>
      </c>
      <c r="S409" s="9">
        <f t="shared" si="37"/>
        <v>44055000</v>
      </c>
      <c r="T409" s="9">
        <f>ROUND(S409/76.5,0)</f>
        <v>575882</v>
      </c>
    </row>
    <row r="410" spans="1:23" x14ac:dyDescent="0.25">
      <c r="A410" s="9">
        <v>870</v>
      </c>
      <c r="B410" s="9" t="s">
        <v>29</v>
      </c>
      <c r="C410" s="9" t="s">
        <v>29</v>
      </c>
      <c r="D410" s="9" t="s">
        <v>228</v>
      </c>
      <c r="E410" s="9" t="s">
        <v>227</v>
      </c>
      <c r="F410" s="9" t="s">
        <v>5</v>
      </c>
      <c r="G410" s="9" t="s">
        <v>93</v>
      </c>
      <c r="H410" s="9" t="s">
        <v>2</v>
      </c>
      <c r="I410" s="9">
        <v>14</v>
      </c>
      <c r="K410" s="9" t="s">
        <v>7</v>
      </c>
      <c r="L410" s="9" t="s">
        <v>50</v>
      </c>
      <c r="M410" s="9">
        <v>30120</v>
      </c>
      <c r="N410" s="17" t="str">
        <f t="shared" si="34"/>
        <v>6_30-35</v>
      </c>
      <c r="O410" s="17" t="str">
        <f t="shared" si="35"/>
        <v>3_30-40</v>
      </c>
      <c r="P410" s="17" t="str">
        <f t="shared" si="36"/>
        <v>03_30-40</v>
      </c>
      <c r="Q410" s="9" t="s">
        <v>64</v>
      </c>
      <c r="R410" s="9" t="s">
        <v>638</v>
      </c>
      <c r="S410" s="9">
        <f t="shared" si="37"/>
        <v>26204400</v>
      </c>
      <c r="T410" s="9">
        <f>ROUND(S410/76.5,0)</f>
        <v>342541</v>
      </c>
    </row>
    <row r="411" spans="1:23" s="99" customFormat="1" x14ac:dyDescent="0.25">
      <c r="A411" s="99">
        <v>556</v>
      </c>
      <c r="B411" s="99" t="s">
        <v>0</v>
      </c>
      <c r="C411" s="99" t="s">
        <v>171</v>
      </c>
      <c r="D411" s="99" t="s">
        <v>224</v>
      </c>
      <c r="E411" s="99" t="s">
        <v>223</v>
      </c>
      <c r="F411" s="99" t="s">
        <v>1</v>
      </c>
      <c r="G411" s="99" t="s">
        <v>59</v>
      </c>
      <c r="H411" s="99" t="s">
        <v>2</v>
      </c>
      <c r="I411" s="99">
        <v>15</v>
      </c>
      <c r="J411" s="99" t="s">
        <v>4</v>
      </c>
      <c r="L411" s="99" t="s">
        <v>50</v>
      </c>
      <c r="M411" s="99">
        <v>29337</v>
      </c>
      <c r="N411" s="100" t="str">
        <f t="shared" si="34"/>
        <v>5_25-30</v>
      </c>
      <c r="O411" s="100" t="str">
        <f t="shared" ref="O411" si="39">CONCATENATE(ROUNDDOWN(M411/10000,0),"_",ROUNDDOWN(M411/10000,0)*10,"-",ROUNDUP((M411+1)/10000,0)*10)</f>
        <v>2_20-30</v>
      </c>
      <c r="P411" s="100" t="str">
        <f t="shared" ref="P411" si="40">IF(M411&lt;20000,"01_&lt;20",IF(M411&lt;80000,CONCATENATE(IF((ROUNDDOWN(M411/10000,0)+1)&lt;10,0,),ROUNDDOWN(M411/10000,0),"_",ROUNDDOWN(M411/10000,0)*10,"-",ROUNDUP((M411+1)/10000,0)*10),"08_80&gt;"))</f>
        <v>02_20-30</v>
      </c>
      <c r="Q411" s="99" t="s">
        <v>285</v>
      </c>
      <c r="R411" s="99" t="s">
        <v>638</v>
      </c>
      <c r="S411" s="99">
        <f t="shared" ref="S411" si="41">M411*A411</f>
        <v>16311372</v>
      </c>
      <c r="T411" s="99">
        <f>ROUND(S411/73.4,0)</f>
        <v>222226</v>
      </c>
    </row>
    <row r="412" spans="1:23" x14ac:dyDescent="0.25">
      <c r="A412" s="9">
        <v>4112</v>
      </c>
      <c r="B412" s="9" t="s">
        <v>0</v>
      </c>
      <c r="C412" s="9" t="s">
        <v>448</v>
      </c>
      <c r="D412" s="9" t="s">
        <v>224</v>
      </c>
      <c r="E412" s="9" t="s">
        <v>223</v>
      </c>
      <c r="F412" s="9" t="s">
        <v>1</v>
      </c>
      <c r="G412" s="9" t="s">
        <v>97</v>
      </c>
      <c r="H412" s="9" t="s">
        <v>2</v>
      </c>
      <c r="I412" s="9">
        <v>15</v>
      </c>
      <c r="J412" s="9" t="s">
        <v>8</v>
      </c>
      <c r="L412" s="9" t="s">
        <v>50</v>
      </c>
      <c r="M412" s="9">
        <v>43649</v>
      </c>
      <c r="N412" s="17" t="str">
        <f t="shared" si="34"/>
        <v>8_40-45</v>
      </c>
      <c r="O412" s="17" t="str">
        <f t="shared" ref="O412:O475" si="42">CONCATENATE(ROUNDDOWN(M412/10000,0),"_",ROUNDDOWN(M412/10000,0)*10,"-",ROUNDUP((M412+1)/10000,0)*10)</f>
        <v>4_40-50</v>
      </c>
      <c r="P412" s="17" t="str">
        <f t="shared" ref="P412:P475" si="43">IF(M412&lt;20000,"01_&lt;20",IF(M412&lt;80000,CONCATENATE(IF((ROUNDDOWN(M412/10000,0)+1)&lt;10,0,),ROUNDDOWN(M412/10000,0),"_",ROUNDDOWN(M412/10000,0)*10,"-",ROUNDUP((M412+1)/10000,0)*10),"08_80&gt;"))</f>
        <v>04_40-50</v>
      </c>
      <c r="Q412" s="9" t="s">
        <v>285</v>
      </c>
      <c r="R412" s="9" t="s">
        <v>638</v>
      </c>
      <c r="S412" s="9">
        <f t="shared" ref="S412:S475" si="44">M412*A412</f>
        <v>179484688</v>
      </c>
      <c r="T412" s="9">
        <f t="shared" ref="T412:T475" si="45">ROUND(S412/73.4,0)</f>
        <v>2445295</v>
      </c>
      <c r="W412" s="99"/>
    </row>
    <row r="413" spans="1:23" x14ac:dyDescent="0.25">
      <c r="A413" s="9">
        <v>5520</v>
      </c>
      <c r="B413" s="9" t="s">
        <v>0</v>
      </c>
      <c r="C413" s="9" t="s">
        <v>447</v>
      </c>
      <c r="D413" s="9" t="s">
        <v>222</v>
      </c>
      <c r="E413" s="9" t="s">
        <v>223</v>
      </c>
      <c r="F413" s="9" t="s">
        <v>1</v>
      </c>
      <c r="G413" s="9" t="s">
        <v>97</v>
      </c>
      <c r="H413" s="9">
        <v>540</v>
      </c>
      <c r="I413" s="9">
        <v>15</v>
      </c>
      <c r="J413" s="9" t="s">
        <v>8</v>
      </c>
      <c r="L413" s="9" t="s">
        <v>50</v>
      </c>
      <c r="M413" s="9">
        <v>46106</v>
      </c>
      <c r="N413" s="17" t="str">
        <f t="shared" si="34"/>
        <v>9_45-50</v>
      </c>
      <c r="O413" s="17" t="str">
        <f t="shared" si="42"/>
        <v>4_40-50</v>
      </c>
      <c r="P413" s="17" t="str">
        <f t="shared" si="43"/>
        <v>04_40-50</v>
      </c>
      <c r="Q413" s="9" t="s">
        <v>285</v>
      </c>
      <c r="R413" s="9" t="s">
        <v>638</v>
      </c>
      <c r="S413" s="9">
        <f t="shared" si="44"/>
        <v>254505120</v>
      </c>
      <c r="T413" s="9">
        <f t="shared" si="45"/>
        <v>3467372</v>
      </c>
      <c r="W413" s="99"/>
    </row>
    <row r="414" spans="1:23" x14ac:dyDescent="0.25">
      <c r="A414" s="9">
        <v>390</v>
      </c>
      <c r="B414" s="9" t="s">
        <v>0</v>
      </c>
      <c r="C414" s="9" t="s">
        <v>189</v>
      </c>
      <c r="D414" s="9" t="s">
        <v>224</v>
      </c>
      <c r="E414" s="9" t="s">
        <v>223</v>
      </c>
      <c r="F414" s="9" t="s">
        <v>5</v>
      </c>
      <c r="G414" s="9" t="s">
        <v>76</v>
      </c>
      <c r="H414" s="9" t="s">
        <v>2</v>
      </c>
      <c r="I414" s="9">
        <v>15</v>
      </c>
      <c r="J414" s="9" t="s">
        <v>4</v>
      </c>
      <c r="L414" s="9" t="s">
        <v>46</v>
      </c>
      <c r="M414" s="9">
        <v>34590</v>
      </c>
      <c r="N414" s="17" t="str">
        <f t="shared" si="34"/>
        <v>6_30-35</v>
      </c>
      <c r="O414" s="17" t="str">
        <f t="shared" si="42"/>
        <v>3_30-40</v>
      </c>
      <c r="P414" s="17" t="str">
        <f t="shared" si="43"/>
        <v>03_30-40</v>
      </c>
      <c r="Q414" s="9" t="s">
        <v>285</v>
      </c>
      <c r="R414" s="9" t="s">
        <v>638</v>
      </c>
      <c r="S414" s="9">
        <f t="shared" si="44"/>
        <v>13490100</v>
      </c>
      <c r="T414" s="9">
        <f t="shared" si="45"/>
        <v>183789</v>
      </c>
      <c r="W414" s="99"/>
    </row>
    <row r="415" spans="1:23" x14ac:dyDescent="0.25">
      <c r="A415" s="9">
        <v>195</v>
      </c>
      <c r="B415" s="9" t="s">
        <v>0</v>
      </c>
      <c r="C415" s="9" t="s">
        <v>123</v>
      </c>
      <c r="D415" s="9" t="s">
        <v>224</v>
      </c>
      <c r="E415" s="9" t="s">
        <v>223</v>
      </c>
      <c r="F415" s="9" t="s">
        <v>1</v>
      </c>
      <c r="G415" s="9" t="s">
        <v>97</v>
      </c>
      <c r="H415" s="9" t="s">
        <v>2</v>
      </c>
      <c r="I415" s="9">
        <v>15</v>
      </c>
      <c r="J415" s="9" t="s">
        <v>91</v>
      </c>
      <c r="L415" s="9" t="s">
        <v>50</v>
      </c>
      <c r="M415" s="9">
        <v>55460</v>
      </c>
      <c r="N415" s="17" t="str">
        <f t="shared" si="34"/>
        <v>11_55-60</v>
      </c>
      <c r="O415" s="17" t="str">
        <f t="shared" si="42"/>
        <v>5_50-60</v>
      </c>
      <c r="P415" s="17" t="str">
        <f t="shared" si="43"/>
        <v>05_50-60</v>
      </c>
      <c r="Q415" s="9" t="s">
        <v>285</v>
      </c>
      <c r="R415" s="9" t="s">
        <v>638</v>
      </c>
      <c r="S415" s="9">
        <f t="shared" si="44"/>
        <v>10814700</v>
      </c>
      <c r="T415" s="9">
        <f t="shared" si="45"/>
        <v>147339</v>
      </c>
      <c r="W415" s="99"/>
    </row>
    <row r="416" spans="1:23" x14ac:dyDescent="0.25">
      <c r="A416" s="9">
        <v>51</v>
      </c>
      <c r="B416" s="9" t="s">
        <v>0</v>
      </c>
      <c r="C416" s="9" t="s">
        <v>150</v>
      </c>
      <c r="D416" s="9" t="s">
        <v>222</v>
      </c>
      <c r="E416" s="9" t="s">
        <v>223</v>
      </c>
      <c r="F416" s="9" t="s">
        <v>1</v>
      </c>
      <c r="G416" s="9" t="s">
        <v>97</v>
      </c>
      <c r="H416" s="9" t="s">
        <v>129</v>
      </c>
      <c r="I416" s="9">
        <v>15</v>
      </c>
      <c r="J416" s="9" t="s">
        <v>72</v>
      </c>
      <c r="L416" s="9" t="s">
        <v>50</v>
      </c>
      <c r="M416" s="9">
        <v>48709</v>
      </c>
      <c r="N416" s="17" t="str">
        <f t="shared" si="34"/>
        <v>9_45-50</v>
      </c>
      <c r="O416" s="17" t="str">
        <f t="shared" si="42"/>
        <v>4_40-50</v>
      </c>
      <c r="P416" s="17" t="str">
        <f t="shared" si="43"/>
        <v>04_40-50</v>
      </c>
      <c r="Q416" s="9" t="s">
        <v>285</v>
      </c>
      <c r="R416" s="9" t="s">
        <v>638</v>
      </c>
      <c r="S416" s="9">
        <f t="shared" si="44"/>
        <v>2484159</v>
      </c>
      <c r="T416" s="9">
        <f t="shared" si="45"/>
        <v>33844</v>
      </c>
      <c r="W416" s="99"/>
    </row>
    <row r="417" spans="1:23" x14ac:dyDescent="0.25">
      <c r="A417" s="9">
        <v>3827</v>
      </c>
      <c r="B417" s="9" t="s">
        <v>0</v>
      </c>
      <c r="C417" s="9" t="s">
        <v>226</v>
      </c>
      <c r="D417" s="9" t="s">
        <v>224</v>
      </c>
      <c r="E417" s="9" t="s">
        <v>223</v>
      </c>
      <c r="F417" s="9" t="s">
        <v>5</v>
      </c>
      <c r="G417" s="9" t="s">
        <v>182</v>
      </c>
      <c r="H417" s="9" t="s">
        <v>2</v>
      </c>
      <c r="I417" s="9">
        <v>15</v>
      </c>
      <c r="J417" s="9" t="s">
        <v>8</v>
      </c>
      <c r="L417" s="9" t="s">
        <v>50</v>
      </c>
      <c r="M417" s="9">
        <v>46178</v>
      </c>
      <c r="N417" s="17" t="str">
        <f t="shared" si="34"/>
        <v>9_45-50</v>
      </c>
      <c r="O417" s="17" t="str">
        <f t="shared" si="42"/>
        <v>4_40-50</v>
      </c>
      <c r="P417" s="17" t="str">
        <f t="shared" si="43"/>
        <v>04_40-50</v>
      </c>
      <c r="Q417" s="9" t="s">
        <v>285</v>
      </c>
      <c r="R417" s="9" t="s">
        <v>638</v>
      </c>
      <c r="S417" s="9">
        <f t="shared" si="44"/>
        <v>176723206</v>
      </c>
      <c r="T417" s="9">
        <f t="shared" si="45"/>
        <v>2407673</v>
      </c>
      <c r="W417" s="99"/>
    </row>
    <row r="418" spans="1:23" x14ac:dyDescent="0.25">
      <c r="A418" s="9">
        <v>5223</v>
      </c>
      <c r="B418" s="9" t="s">
        <v>0</v>
      </c>
      <c r="C418" s="9" t="s">
        <v>515</v>
      </c>
      <c r="D418" s="9" t="s">
        <v>222</v>
      </c>
      <c r="E418" s="9" t="s">
        <v>223</v>
      </c>
      <c r="F418" s="9" t="s">
        <v>5</v>
      </c>
      <c r="G418" s="9" t="s">
        <v>182</v>
      </c>
      <c r="H418" s="9" t="s">
        <v>340</v>
      </c>
      <c r="I418" s="9">
        <v>15</v>
      </c>
      <c r="J418" s="9" t="s">
        <v>8</v>
      </c>
      <c r="L418" s="9" t="s">
        <v>50</v>
      </c>
      <c r="M418" s="9">
        <v>48681</v>
      </c>
      <c r="N418" s="17" t="str">
        <f t="shared" si="34"/>
        <v>9_45-50</v>
      </c>
      <c r="O418" s="17" t="str">
        <f t="shared" si="42"/>
        <v>4_40-50</v>
      </c>
      <c r="P418" s="17" t="str">
        <f t="shared" si="43"/>
        <v>04_40-50</v>
      </c>
      <c r="Q418" s="9" t="s">
        <v>285</v>
      </c>
      <c r="R418" s="9" t="s">
        <v>638</v>
      </c>
      <c r="S418" s="9">
        <f t="shared" si="44"/>
        <v>254260863</v>
      </c>
      <c r="T418" s="9">
        <f t="shared" si="45"/>
        <v>3464044</v>
      </c>
      <c r="W418" s="99"/>
    </row>
    <row r="419" spans="1:23" x14ac:dyDescent="0.25">
      <c r="A419" s="9">
        <v>4252</v>
      </c>
      <c r="B419" s="9" t="s">
        <v>0</v>
      </c>
      <c r="C419" s="9" t="s">
        <v>332</v>
      </c>
      <c r="D419" s="9" t="s">
        <v>224</v>
      </c>
      <c r="E419" s="9" t="s">
        <v>223</v>
      </c>
      <c r="F419" s="9" t="s">
        <v>5</v>
      </c>
      <c r="G419" s="9" t="s">
        <v>76</v>
      </c>
      <c r="H419" s="9" t="s">
        <v>2</v>
      </c>
      <c r="I419" s="9">
        <v>17</v>
      </c>
      <c r="J419" s="9" t="s">
        <v>6</v>
      </c>
      <c r="L419" s="9" t="s">
        <v>46</v>
      </c>
      <c r="M419" s="9">
        <v>38991</v>
      </c>
      <c r="N419" s="17" t="str">
        <f t="shared" si="34"/>
        <v>7_35-40</v>
      </c>
      <c r="O419" s="17" t="str">
        <f t="shared" si="42"/>
        <v>3_30-40</v>
      </c>
      <c r="P419" s="17" t="str">
        <f t="shared" si="43"/>
        <v>03_30-40</v>
      </c>
      <c r="Q419" s="9" t="s">
        <v>285</v>
      </c>
      <c r="R419" s="9" t="s">
        <v>638</v>
      </c>
      <c r="S419" s="9">
        <f t="shared" si="44"/>
        <v>165789732</v>
      </c>
      <c r="T419" s="9">
        <f t="shared" si="45"/>
        <v>2258716</v>
      </c>
      <c r="W419" s="99"/>
    </row>
    <row r="420" spans="1:23" x14ac:dyDescent="0.25">
      <c r="A420" s="9">
        <v>9</v>
      </c>
      <c r="B420" s="9" t="s">
        <v>0</v>
      </c>
      <c r="C420" s="9" t="s">
        <v>152</v>
      </c>
      <c r="D420" s="9" t="s">
        <v>222</v>
      </c>
      <c r="E420" s="9" t="s">
        <v>223</v>
      </c>
      <c r="F420" s="9" t="s">
        <v>5</v>
      </c>
      <c r="G420" s="9" t="s">
        <v>93</v>
      </c>
      <c r="H420" s="9" t="s">
        <v>125</v>
      </c>
      <c r="I420" s="9">
        <v>17</v>
      </c>
      <c r="J420" s="9" t="s">
        <v>8</v>
      </c>
      <c r="L420" s="9" t="s">
        <v>50</v>
      </c>
      <c r="M420" s="9">
        <v>62125</v>
      </c>
      <c r="N420" s="17" t="str">
        <f t="shared" si="34"/>
        <v>12_60-65</v>
      </c>
      <c r="O420" s="17" t="str">
        <f t="shared" si="42"/>
        <v>6_60-70</v>
      </c>
      <c r="P420" s="17" t="str">
        <f t="shared" si="43"/>
        <v>06_60-70</v>
      </c>
      <c r="Q420" s="9" t="s">
        <v>285</v>
      </c>
      <c r="R420" s="9" t="s">
        <v>638</v>
      </c>
      <c r="S420" s="9">
        <f t="shared" si="44"/>
        <v>559125</v>
      </c>
      <c r="T420" s="9">
        <f t="shared" si="45"/>
        <v>7618</v>
      </c>
      <c r="W420" s="99"/>
    </row>
    <row r="421" spans="1:23" x14ac:dyDescent="0.25">
      <c r="A421" s="9">
        <v>3</v>
      </c>
      <c r="B421" s="9" t="s">
        <v>0</v>
      </c>
      <c r="C421" s="9" t="s">
        <v>451</v>
      </c>
      <c r="D421" s="9" t="s">
        <v>224</v>
      </c>
      <c r="E421" s="9" t="s">
        <v>223</v>
      </c>
      <c r="F421" s="9" t="s">
        <v>5</v>
      </c>
      <c r="G421" s="9" t="s">
        <v>182</v>
      </c>
      <c r="H421" s="9" t="s">
        <v>2</v>
      </c>
      <c r="I421" s="9">
        <v>17</v>
      </c>
      <c r="J421" s="9" t="s">
        <v>8</v>
      </c>
      <c r="L421" s="9" t="s">
        <v>50</v>
      </c>
      <c r="M421" s="9">
        <v>49950</v>
      </c>
      <c r="N421" s="17" t="str">
        <f t="shared" si="34"/>
        <v>9_45-50</v>
      </c>
      <c r="O421" s="17" t="str">
        <f t="shared" si="42"/>
        <v>4_40-50</v>
      </c>
      <c r="P421" s="17" t="str">
        <f t="shared" si="43"/>
        <v>04_40-50</v>
      </c>
      <c r="Q421" s="9" t="s">
        <v>285</v>
      </c>
      <c r="R421" s="9" t="s">
        <v>638</v>
      </c>
      <c r="S421" s="9">
        <f t="shared" si="44"/>
        <v>149850</v>
      </c>
      <c r="T421" s="9">
        <f t="shared" si="45"/>
        <v>2042</v>
      </c>
      <c r="W421" s="99"/>
    </row>
    <row r="422" spans="1:23" x14ac:dyDescent="0.25">
      <c r="A422" s="9">
        <v>202</v>
      </c>
      <c r="B422" s="9" t="s">
        <v>0</v>
      </c>
      <c r="C422" s="9" t="s">
        <v>487</v>
      </c>
      <c r="D422" s="9" t="s">
        <v>224</v>
      </c>
      <c r="E422" s="9" t="s">
        <v>223</v>
      </c>
      <c r="F422" s="9" t="s">
        <v>1</v>
      </c>
      <c r="G422" s="9" t="s">
        <v>305</v>
      </c>
      <c r="H422" s="9" t="s">
        <v>2</v>
      </c>
      <c r="I422" s="9">
        <v>15</v>
      </c>
      <c r="J422" s="9" t="s">
        <v>8</v>
      </c>
      <c r="L422" s="9" t="s">
        <v>50</v>
      </c>
      <c r="M422" s="9">
        <v>57572</v>
      </c>
      <c r="N422" s="17" t="str">
        <f t="shared" si="34"/>
        <v>11_55-60</v>
      </c>
      <c r="O422" s="17" t="str">
        <f t="shared" si="42"/>
        <v>5_50-60</v>
      </c>
      <c r="P422" s="17" t="str">
        <f t="shared" si="43"/>
        <v>05_50-60</v>
      </c>
      <c r="Q422" s="9" t="s">
        <v>285</v>
      </c>
      <c r="R422" s="9" t="s">
        <v>638</v>
      </c>
      <c r="S422" s="9">
        <f t="shared" si="44"/>
        <v>11629544</v>
      </c>
      <c r="T422" s="9">
        <f t="shared" si="45"/>
        <v>158441</v>
      </c>
      <c r="W422" s="99"/>
    </row>
    <row r="423" spans="1:23" x14ac:dyDescent="0.25">
      <c r="A423" s="9">
        <v>1</v>
      </c>
      <c r="B423" s="9" t="s">
        <v>0</v>
      </c>
      <c r="C423" s="9" t="s">
        <v>283</v>
      </c>
      <c r="D423" s="9" t="s">
        <v>224</v>
      </c>
      <c r="E423" s="9" t="s">
        <v>223</v>
      </c>
      <c r="F423" s="9" t="s">
        <v>5</v>
      </c>
      <c r="G423" s="9" t="s">
        <v>182</v>
      </c>
      <c r="H423" s="9" t="s">
        <v>2</v>
      </c>
      <c r="I423" s="9">
        <v>15</v>
      </c>
      <c r="J423" s="9" t="s">
        <v>8</v>
      </c>
      <c r="L423" s="9" t="s">
        <v>50</v>
      </c>
      <c r="M423" s="9">
        <v>50728</v>
      </c>
      <c r="N423" s="17" t="str">
        <f t="shared" si="34"/>
        <v>10_50-55</v>
      </c>
      <c r="O423" s="17" t="str">
        <f t="shared" si="42"/>
        <v>5_50-60</v>
      </c>
      <c r="P423" s="17" t="str">
        <f t="shared" si="43"/>
        <v>05_50-60</v>
      </c>
      <c r="Q423" s="9" t="s">
        <v>285</v>
      </c>
      <c r="R423" s="9" t="s">
        <v>638</v>
      </c>
      <c r="S423" s="9">
        <f t="shared" si="44"/>
        <v>50728</v>
      </c>
      <c r="T423" s="9">
        <f t="shared" si="45"/>
        <v>691</v>
      </c>
      <c r="W423" s="99"/>
    </row>
    <row r="424" spans="1:23" x14ac:dyDescent="0.25">
      <c r="A424" s="9">
        <v>640</v>
      </c>
      <c r="B424" s="9" t="s">
        <v>0</v>
      </c>
      <c r="C424" s="9" t="s">
        <v>516</v>
      </c>
      <c r="D424" s="9" t="s">
        <v>222</v>
      </c>
      <c r="E424" s="9" t="s">
        <v>223</v>
      </c>
      <c r="F424" s="9" t="s">
        <v>5</v>
      </c>
      <c r="G424" s="9" t="s">
        <v>182</v>
      </c>
      <c r="H424" s="9" t="s">
        <v>334</v>
      </c>
      <c r="I424" s="9">
        <v>15</v>
      </c>
      <c r="J424" s="9" t="s">
        <v>8</v>
      </c>
      <c r="L424" s="9" t="s">
        <v>50</v>
      </c>
      <c r="M424" s="9">
        <v>53727</v>
      </c>
      <c r="N424" s="17" t="str">
        <f t="shared" si="34"/>
        <v>10_50-55</v>
      </c>
      <c r="O424" s="17" t="str">
        <f t="shared" si="42"/>
        <v>5_50-60</v>
      </c>
      <c r="P424" s="17" t="str">
        <f t="shared" si="43"/>
        <v>05_50-60</v>
      </c>
      <c r="Q424" s="9" t="s">
        <v>285</v>
      </c>
      <c r="R424" s="9" t="s">
        <v>638</v>
      </c>
      <c r="S424" s="9">
        <f t="shared" si="44"/>
        <v>34385280</v>
      </c>
      <c r="T424" s="9">
        <f t="shared" si="45"/>
        <v>468464</v>
      </c>
      <c r="W424" s="99"/>
    </row>
    <row r="425" spans="1:23" x14ac:dyDescent="0.25">
      <c r="A425" s="9">
        <v>408</v>
      </c>
      <c r="B425" s="9" t="s">
        <v>0</v>
      </c>
      <c r="C425" s="9" t="s">
        <v>488</v>
      </c>
      <c r="D425" s="9" t="s">
        <v>225</v>
      </c>
      <c r="E425" s="9" t="s">
        <v>223</v>
      </c>
      <c r="F425" s="9" t="s">
        <v>1</v>
      </c>
      <c r="G425" s="9" t="s">
        <v>97</v>
      </c>
      <c r="H425" s="9" t="s">
        <v>112</v>
      </c>
      <c r="I425" s="9">
        <v>15</v>
      </c>
      <c r="J425" s="9" t="s">
        <v>8</v>
      </c>
      <c r="L425" s="9" t="s">
        <v>50</v>
      </c>
      <c r="M425" s="9">
        <v>64283</v>
      </c>
      <c r="N425" s="17" t="str">
        <f t="shared" si="34"/>
        <v>12_60-65</v>
      </c>
      <c r="O425" s="17" t="str">
        <f t="shared" si="42"/>
        <v>6_60-70</v>
      </c>
      <c r="P425" s="17" t="str">
        <f t="shared" si="43"/>
        <v>06_60-70</v>
      </c>
      <c r="Q425" s="9" t="s">
        <v>285</v>
      </c>
      <c r="R425" s="9" t="s">
        <v>638</v>
      </c>
      <c r="S425" s="9">
        <f t="shared" si="44"/>
        <v>26227464</v>
      </c>
      <c r="T425" s="9">
        <f t="shared" si="45"/>
        <v>357322</v>
      </c>
      <c r="W425" s="99"/>
    </row>
    <row r="426" spans="1:23" x14ac:dyDescent="0.25">
      <c r="A426" s="9">
        <v>1543</v>
      </c>
      <c r="B426" s="9" t="s">
        <v>0</v>
      </c>
      <c r="C426" s="9" t="s">
        <v>645</v>
      </c>
      <c r="D426" s="9" t="s">
        <v>225</v>
      </c>
      <c r="E426" s="9" t="s">
        <v>223</v>
      </c>
      <c r="F426" s="9" t="s">
        <v>5</v>
      </c>
      <c r="G426" s="9" t="s">
        <v>75</v>
      </c>
      <c r="H426" s="9" t="s">
        <v>112</v>
      </c>
      <c r="I426" s="9">
        <v>15</v>
      </c>
      <c r="J426" s="9" t="s">
        <v>8</v>
      </c>
      <c r="L426" s="9" t="s">
        <v>50</v>
      </c>
      <c r="M426" s="9">
        <v>73522</v>
      </c>
      <c r="N426" s="17" t="str">
        <f t="shared" si="34"/>
        <v>14_70-75</v>
      </c>
      <c r="O426" s="17" t="str">
        <f t="shared" si="42"/>
        <v>7_70-80</v>
      </c>
      <c r="P426" s="17" t="str">
        <f t="shared" si="43"/>
        <v>07_70-80</v>
      </c>
      <c r="Q426" s="9" t="s">
        <v>285</v>
      </c>
      <c r="R426" s="9" t="s">
        <v>638</v>
      </c>
      <c r="S426" s="9">
        <f t="shared" si="44"/>
        <v>113444446</v>
      </c>
      <c r="T426" s="9">
        <f t="shared" si="45"/>
        <v>1545565</v>
      </c>
      <c r="W426" s="99"/>
    </row>
    <row r="427" spans="1:23" x14ac:dyDescent="0.25">
      <c r="A427" s="9">
        <v>553</v>
      </c>
      <c r="B427" s="9" t="s">
        <v>0</v>
      </c>
      <c r="C427" s="9" t="s">
        <v>399</v>
      </c>
      <c r="D427" s="9" t="s">
        <v>225</v>
      </c>
      <c r="E427" s="9" t="s">
        <v>223</v>
      </c>
      <c r="F427" s="9" t="s">
        <v>1</v>
      </c>
      <c r="G427" s="9" t="s">
        <v>71</v>
      </c>
      <c r="H427" s="9" t="s">
        <v>68</v>
      </c>
      <c r="I427" s="9">
        <v>15</v>
      </c>
      <c r="J427" s="9" t="s">
        <v>8</v>
      </c>
      <c r="L427" s="9" t="s">
        <v>50</v>
      </c>
      <c r="M427" s="9">
        <v>63097</v>
      </c>
      <c r="N427" s="17" t="str">
        <f t="shared" si="34"/>
        <v>12_60-65</v>
      </c>
      <c r="O427" s="17" t="str">
        <f t="shared" si="42"/>
        <v>6_60-70</v>
      </c>
      <c r="P427" s="17" t="str">
        <f t="shared" si="43"/>
        <v>06_60-70</v>
      </c>
      <c r="Q427" s="9" t="s">
        <v>285</v>
      </c>
      <c r="R427" s="9" t="s">
        <v>638</v>
      </c>
      <c r="S427" s="9">
        <f t="shared" si="44"/>
        <v>34892641</v>
      </c>
      <c r="T427" s="9">
        <f t="shared" si="45"/>
        <v>475377</v>
      </c>
      <c r="W427" s="99"/>
    </row>
    <row r="428" spans="1:23" x14ac:dyDescent="0.25">
      <c r="A428" s="9">
        <v>312</v>
      </c>
      <c r="B428" s="9" t="s">
        <v>0</v>
      </c>
      <c r="C428" s="9" t="s">
        <v>126</v>
      </c>
      <c r="D428" s="9" t="s">
        <v>225</v>
      </c>
      <c r="E428" s="9" t="s">
        <v>223</v>
      </c>
      <c r="F428" s="9" t="s">
        <v>5</v>
      </c>
      <c r="G428" s="9" t="s">
        <v>75</v>
      </c>
      <c r="H428" s="9" t="s">
        <v>161</v>
      </c>
      <c r="I428" s="9">
        <v>15</v>
      </c>
      <c r="J428" s="9" t="s">
        <v>8</v>
      </c>
      <c r="L428" s="9" t="s">
        <v>50</v>
      </c>
      <c r="M428" s="9">
        <v>78495</v>
      </c>
      <c r="N428" s="17" t="str">
        <f t="shared" si="34"/>
        <v>15_75-80</v>
      </c>
      <c r="O428" s="17" t="str">
        <f t="shared" si="42"/>
        <v>7_70-80</v>
      </c>
      <c r="P428" s="17" t="str">
        <f t="shared" si="43"/>
        <v>07_70-80</v>
      </c>
      <c r="Q428" s="9" t="s">
        <v>285</v>
      </c>
      <c r="R428" s="9" t="s">
        <v>638</v>
      </c>
      <c r="S428" s="9">
        <f t="shared" si="44"/>
        <v>24490440</v>
      </c>
      <c r="T428" s="9">
        <f t="shared" si="45"/>
        <v>333657</v>
      </c>
      <c r="W428" s="99"/>
    </row>
    <row r="429" spans="1:23" x14ac:dyDescent="0.25">
      <c r="A429" s="9">
        <v>419</v>
      </c>
      <c r="B429" s="9" t="s">
        <v>0</v>
      </c>
      <c r="C429" s="9" t="s">
        <v>453</v>
      </c>
      <c r="D429" s="9" t="s">
        <v>225</v>
      </c>
      <c r="E429" s="9" t="s">
        <v>223</v>
      </c>
      <c r="F429" s="9" t="s">
        <v>5</v>
      </c>
      <c r="G429" s="9" t="s">
        <v>353</v>
      </c>
      <c r="H429" s="9" t="s">
        <v>450</v>
      </c>
      <c r="I429" s="9">
        <v>15</v>
      </c>
      <c r="J429" s="9" t="s">
        <v>8</v>
      </c>
      <c r="L429" s="9" t="s">
        <v>50</v>
      </c>
      <c r="M429" s="9">
        <v>86938</v>
      </c>
      <c r="N429" s="17" t="str">
        <f t="shared" si="34"/>
        <v>17_85-90</v>
      </c>
      <c r="O429" s="17" t="str">
        <f t="shared" si="42"/>
        <v>8_80-90</v>
      </c>
      <c r="P429" s="17" t="str">
        <f t="shared" si="43"/>
        <v>08_80&gt;</v>
      </c>
      <c r="Q429" s="9" t="s">
        <v>285</v>
      </c>
      <c r="R429" s="9" t="s">
        <v>638</v>
      </c>
      <c r="S429" s="9">
        <f t="shared" si="44"/>
        <v>36427022</v>
      </c>
      <c r="T429" s="9">
        <f t="shared" si="45"/>
        <v>496281</v>
      </c>
      <c r="W429" s="99"/>
    </row>
    <row r="430" spans="1:23" x14ac:dyDescent="0.25">
      <c r="A430" s="9">
        <v>3</v>
      </c>
      <c r="B430" s="9" t="s">
        <v>0</v>
      </c>
      <c r="C430" s="9" t="s">
        <v>127</v>
      </c>
      <c r="D430" s="9" t="s">
        <v>225</v>
      </c>
      <c r="E430" s="9" t="s">
        <v>223</v>
      </c>
      <c r="F430" s="9" t="s">
        <v>5</v>
      </c>
      <c r="G430" s="9" t="s">
        <v>75</v>
      </c>
      <c r="H430" s="9" t="s">
        <v>63</v>
      </c>
      <c r="I430" s="9">
        <v>17</v>
      </c>
      <c r="J430" s="9" t="s">
        <v>8</v>
      </c>
      <c r="L430" s="9" t="s">
        <v>50</v>
      </c>
      <c r="M430" s="9">
        <v>79764</v>
      </c>
      <c r="N430" s="17" t="str">
        <f t="shared" si="34"/>
        <v>15_75-80</v>
      </c>
      <c r="O430" s="17" t="str">
        <f t="shared" si="42"/>
        <v>7_70-80</v>
      </c>
      <c r="P430" s="17" t="str">
        <f t="shared" si="43"/>
        <v>07_70-80</v>
      </c>
      <c r="Q430" s="9" t="s">
        <v>285</v>
      </c>
      <c r="R430" s="9" t="s">
        <v>638</v>
      </c>
      <c r="S430" s="9">
        <f t="shared" si="44"/>
        <v>239292</v>
      </c>
      <c r="T430" s="9">
        <f t="shared" si="45"/>
        <v>3260</v>
      </c>
      <c r="W430" s="99"/>
    </row>
    <row r="431" spans="1:23" x14ac:dyDescent="0.25">
      <c r="A431" s="9">
        <v>18</v>
      </c>
      <c r="B431" s="9" t="s">
        <v>0</v>
      </c>
      <c r="C431" s="9" t="s">
        <v>449</v>
      </c>
      <c r="D431" s="9" t="s">
        <v>225</v>
      </c>
      <c r="E431" s="9" t="s">
        <v>223</v>
      </c>
      <c r="F431" s="9" t="s">
        <v>5</v>
      </c>
      <c r="G431" s="9" t="s">
        <v>353</v>
      </c>
      <c r="H431" s="9" t="s">
        <v>450</v>
      </c>
      <c r="I431" s="9">
        <v>17</v>
      </c>
      <c r="J431" s="9" t="s">
        <v>8</v>
      </c>
      <c r="L431" s="9" t="s">
        <v>50</v>
      </c>
      <c r="M431" s="9">
        <v>90097</v>
      </c>
      <c r="N431" s="17" t="str">
        <f t="shared" si="34"/>
        <v>18_90-95</v>
      </c>
      <c r="O431" s="17" t="str">
        <f t="shared" si="42"/>
        <v>9_90-100</v>
      </c>
      <c r="P431" s="17" t="str">
        <f t="shared" si="43"/>
        <v>08_80&gt;</v>
      </c>
      <c r="Q431" s="9" t="s">
        <v>285</v>
      </c>
      <c r="R431" s="9" t="s">
        <v>638</v>
      </c>
      <c r="S431" s="9">
        <f t="shared" si="44"/>
        <v>1621746</v>
      </c>
      <c r="T431" s="9">
        <f t="shared" si="45"/>
        <v>22095</v>
      </c>
      <c r="W431" s="99"/>
    </row>
    <row r="432" spans="1:23" x14ac:dyDescent="0.25">
      <c r="A432" s="9">
        <v>0</v>
      </c>
      <c r="B432" s="9" t="s">
        <v>0</v>
      </c>
      <c r="C432" s="9" t="s">
        <v>646</v>
      </c>
      <c r="D432" s="9" t="s">
        <v>230</v>
      </c>
      <c r="E432" s="9" t="s">
        <v>227</v>
      </c>
      <c r="F432" s="9" t="s">
        <v>5</v>
      </c>
      <c r="G432" s="9" t="s">
        <v>353</v>
      </c>
      <c r="H432" s="9" t="s">
        <v>112</v>
      </c>
      <c r="I432" s="9">
        <v>15</v>
      </c>
      <c r="J432" s="9" t="s">
        <v>8</v>
      </c>
      <c r="L432" s="9" t="s">
        <v>50</v>
      </c>
      <c r="M432" s="9">
        <v>205700</v>
      </c>
      <c r="N432" s="17" t="str">
        <f t="shared" si="34"/>
        <v>41_205-210</v>
      </c>
      <c r="O432" s="17" t="str">
        <f t="shared" si="42"/>
        <v>20_200-210</v>
      </c>
      <c r="P432" s="17" t="str">
        <f t="shared" si="43"/>
        <v>08_80&gt;</v>
      </c>
      <c r="Q432" s="9" t="s">
        <v>285</v>
      </c>
      <c r="R432" s="9" t="s">
        <v>638</v>
      </c>
      <c r="S432" s="9">
        <f t="shared" si="44"/>
        <v>0</v>
      </c>
      <c r="T432" s="9">
        <f t="shared" si="45"/>
        <v>0</v>
      </c>
      <c r="W432" s="99"/>
    </row>
    <row r="433" spans="1:23" x14ac:dyDescent="0.25">
      <c r="A433" s="9">
        <v>0</v>
      </c>
      <c r="B433" s="9" t="s">
        <v>0</v>
      </c>
      <c r="C433" s="9" t="s">
        <v>647</v>
      </c>
      <c r="D433" s="9" t="s">
        <v>230</v>
      </c>
      <c r="E433" s="9" t="s">
        <v>227</v>
      </c>
      <c r="F433" s="9" t="s">
        <v>5</v>
      </c>
      <c r="G433" s="9" t="s">
        <v>353</v>
      </c>
      <c r="H433" s="9" t="s">
        <v>184</v>
      </c>
      <c r="I433" s="9">
        <v>15</v>
      </c>
      <c r="J433" s="9" t="s">
        <v>8</v>
      </c>
      <c r="L433" s="9" t="s">
        <v>50</v>
      </c>
      <c r="M433" s="9">
        <v>214295</v>
      </c>
      <c r="N433" s="17" t="str">
        <f t="shared" si="34"/>
        <v>42_210-215</v>
      </c>
      <c r="O433" s="17" t="str">
        <f t="shared" si="42"/>
        <v>21_210-220</v>
      </c>
      <c r="P433" s="17" t="str">
        <f t="shared" si="43"/>
        <v>08_80&gt;</v>
      </c>
      <c r="Q433" s="9" t="s">
        <v>285</v>
      </c>
      <c r="R433" s="9" t="s">
        <v>638</v>
      </c>
      <c r="S433" s="9">
        <f t="shared" si="44"/>
        <v>0</v>
      </c>
      <c r="T433" s="9">
        <f t="shared" si="45"/>
        <v>0</v>
      </c>
      <c r="W433" s="99"/>
    </row>
    <row r="434" spans="1:23" x14ac:dyDescent="0.25">
      <c r="A434" s="9">
        <v>0</v>
      </c>
      <c r="B434" s="9" t="s">
        <v>0</v>
      </c>
      <c r="C434" s="9" t="s">
        <v>648</v>
      </c>
      <c r="D434" s="9" t="s">
        <v>230</v>
      </c>
      <c r="E434" s="9" t="s">
        <v>227</v>
      </c>
      <c r="F434" s="9" t="s">
        <v>5</v>
      </c>
      <c r="G434" s="9" t="s">
        <v>353</v>
      </c>
      <c r="H434" s="9" t="s">
        <v>345</v>
      </c>
      <c r="I434" s="9">
        <v>15</v>
      </c>
      <c r="J434" s="9" t="s">
        <v>55</v>
      </c>
      <c r="L434" s="9" t="s">
        <v>50</v>
      </c>
      <c r="M434" s="9">
        <v>363877</v>
      </c>
      <c r="N434" s="17" t="str">
        <f t="shared" si="34"/>
        <v>72_360-365</v>
      </c>
      <c r="O434" s="17" t="str">
        <f t="shared" si="42"/>
        <v>36_360-370</v>
      </c>
      <c r="P434" s="17" t="str">
        <f t="shared" si="43"/>
        <v>08_80&gt;</v>
      </c>
      <c r="Q434" s="9" t="s">
        <v>285</v>
      </c>
      <c r="R434" s="9" t="s">
        <v>638</v>
      </c>
      <c r="S434" s="9">
        <f t="shared" si="44"/>
        <v>0</v>
      </c>
      <c r="T434" s="9">
        <f t="shared" si="45"/>
        <v>0</v>
      </c>
      <c r="W434" s="99"/>
    </row>
    <row r="435" spans="1:23" x14ac:dyDescent="0.25">
      <c r="A435" s="9">
        <v>0</v>
      </c>
      <c r="B435" s="9" t="s">
        <v>0</v>
      </c>
      <c r="C435" s="9" t="s">
        <v>649</v>
      </c>
      <c r="D435" s="9" t="s">
        <v>228</v>
      </c>
      <c r="E435" s="9" t="s">
        <v>227</v>
      </c>
      <c r="F435" s="9" t="s">
        <v>5</v>
      </c>
      <c r="G435" s="9" t="s">
        <v>169</v>
      </c>
      <c r="H435" s="9" t="s">
        <v>2</v>
      </c>
      <c r="I435" s="9">
        <v>14</v>
      </c>
      <c r="J435" s="9" t="s">
        <v>8</v>
      </c>
      <c r="L435" s="9" t="s">
        <v>50</v>
      </c>
      <c r="M435" s="9">
        <v>144628</v>
      </c>
      <c r="N435" s="17" t="str">
        <f t="shared" si="34"/>
        <v>28_140-145</v>
      </c>
      <c r="O435" s="17" t="str">
        <f t="shared" si="42"/>
        <v>14_140-150</v>
      </c>
      <c r="P435" s="17" t="str">
        <f t="shared" si="43"/>
        <v>08_80&gt;</v>
      </c>
      <c r="Q435" s="9" t="s">
        <v>285</v>
      </c>
      <c r="R435" s="9" t="s">
        <v>638</v>
      </c>
      <c r="S435" s="9">
        <f t="shared" si="44"/>
        <v>0</v>
      </c>
      <c r="T435" s="9">
        <f t="shared" si="45"/>
        <v>0</v>
      </c>
      <c r="W435" s="99"/>
    </row>
    <row r="436" spans="1:23" x14ac:dyDescent="0.25">
      <c r="A436" s="9">
        <v>5</v>
      </c>
      <c r="B436" s="9" t="s">
        <v>0</v>
      </c>
      <c r="C436" s="9" t="s">
        <v>191</v>
      </c>
      <c r="D436" s="9" t="s">
        <v>224</v>
      </c>
      <c r="E436" s="9" t="s">
        <v>223</v>
      </c>
      <c r="F436" s="9" t="s">
        <v>1</v>
      </c>
      <c r="G436" s="9" t="s">
        <v>59</v>
      </c>
      <c r="H436" s="9" t="s">
        <v>2</v>
      </c>
      <c r="I436" s="9">
        <v>15</v>
      </c>
      <c r="J436" s="9" t="s">
        <v>11</v>
      </c>
      <c r="L436" s="9" t="s">
        <v>50</v>
      </c>
      <c r="M436" s="9">
        <v>35072</v>
      </c>
      <c r="N436" s="17" t="str">
        <f t="shared" si="34"/>
        <v>7_35-40</v>
      </c>
      <c r="O436" s="17" t="str">
        <f t="shared" si="42"/>
        <v>3_30-40</v>
      </c>
      <c r="P436" s="17" t="str">
        <f t="shared" si="43"/>
        <v>03_30-40</v>
      </c>
      <c r="Q436" s="9" t="s">
        <v>285</v>
      </c>
      <c r="R436" s="9" t="s">
        <v>638</v>
      </c>
      <c r="S436" s="9">
        <f t="shared" si="44"/>
        <v>175360</v>
      </c>
      <c r="T436" s="9">
        <f t="shared" si="45"/>
        <v>2389</v>
      </c>
      <c r="W436" s="99"/>
    </row>
    <row r="437" spans="1:23" x14ac:dyDescent="0.25">
      <c r="A437" s="9">
        <v>1</v>
      </c>
      <c r="B437" s="9" t="s">
        <v>0</v>
      </c>
      <c r="C437" s="9" t="s">
        <v>650</v>
      </c>
      <c r="D437" s="9" t="s">
        <v>222</v>
      </c>
      <c r="E437" s="9" t="s">
        <v>223</v>
      </c>
      <c r="F437" s="9" t="s">
        <v>1</v>
      </c>
      <c r="G437" s="9" t="s">
        <v>59</v>
      </c>
      <c r="H437" s="9">
        <v>530</v>
      </c>
      <c r="I437" s="9">
        <v>15</v>
      </c>
      <c r="J437" s="9" t="s">
        <v>8</v>
      </c>
      <c r="L437" s="9" t="s">
        <v>50</v>
      </c>
      <c r="M437" s="9">
        <v>38900</v>
      </c>
      <c r="N437" s="17" t="str">
        <f t="shared" si="34"/>
        <v>7_35-40</v>
      </c>
      <c r="O437" s="17" t="str">
        <f t="shared" si="42"/>
        <v>3_30-40</v>
      </c>
      <c r="P437" s="17" t="str">
        <f t="shared" si="43"/>
        <v>03_30-40</v>
      </c>
      <c r="Q437" s="9" t="s">
        <v>285</v>
      </c>
      <c r="R437" s="9" t="s">
        <v>638</v>
      </c>
      <c r="S437" s="9">
        <f t="shared" si="44"/>
        <v>38900</v>
      </c>
      <c r="T437" s="9">
        <f t="shared" si="45"/>
        <v>530</v>
      </c>
      <c r="W437" s="99"/>
    </row>
    <row r="438" spans="1:23" x14ac:dyDescent="0.25">
      <c r="A438" s="9">
        <v>2240</v>
      </c>
      <c r="B438" s="9" t="s">
        <v>0</v>
      </c>
      <c r="C438" s="9" t="s">
        <v>190</v>
      </c>
      <c r="D438" s="9" t="s">
        <v>224</v>
      </c>
      <c r="E438" s="9" t="s">
        <v>223</v>
      </c>
      <c r="F438" s="9" t="s">
        <v>5</v>
      </c>
      <c r="G438" s="9" t="s">
        <v>76</v>
      </c>
      <c r="H438" s="9" t="s">
        <v>2</v>
      </c>
      <c r="I438" s="9">
        <v>15</v>
      </c>
      <c r="J438" s="9" t="s">
        <v>11</v>
      </c>
      <c r="L438" s="9" t="s">
        <v>46</v>
      </c>
      <c r="M438" s="9">
        <v>36324</v>
      </c>
      <c r="N438" s="17" t="str">
        <f t="shared" si="34"/>
        <v>7_35-40</v>
      </c>
      <c r="O438" s="17" t="str">
        <f t="shared" si="42"/>
        <v>3_30-40</v>
      </c>
      <c r="P438" s="17" t="str">
        <f t="shared" si="43"/>
        <v>03_30-40</v>
      </c>
      <c r="Q438" s="9" t="s">
        <v>285</v>
      </c>
      <c r="R438" s="9" t="s">
        <v>638</v>
      </c>
      <c r="S438" s="9">
        <f t="shared" si="44"/>
        <v>81365760</v>
      </c>
      <c r="T438" s="9">
        <f t="shared" si="45"/>
        <v>1108525</v>
      </c>
      <c r="W438" s="99"/>
    </row>
    <row r="439" spans="1:23" x14ac:dyDescent="0.25">
      <c r="A439" s="9">
        <v>4</v>
      </c>
      <c r="B439" s="9" t="s">
        <v>0</v>
      </c>
      <c r="C439" s="9" t="s">
        <v>172</v>
      </c>
      <c r="D439" s="9" t="s">
        <v>224</v>
      </c>
      <c r="E439" s="9" t="s">
        <v>223</v>
      </c>
      <c r="F439" s="9" t="s">
        <v>5</v>
      </c>
      <c r="G439" s="9" t="s">
        <v>60</v>
      </c>
      <c r="H439" s="9" t="s">
        <v>2</v>
      </c>
      <c r="I439" s="9">
        <v>15</v>
      </c>
      <c r="J439" s="9" t="s">
        <v>173</v>
      </c>
      <c r="L439" s="9" t="s">
        <v>50</v>
      </c>
      <c r="M439" s="9">
        <v>44057</v>
      </c>
      <c r="N439" s="17" t="str">
        <f t="shared" si="34"/>
        <v>8_40-45</v>
      </c>
      <c r="O439" s="17" t="str">
        <f t="shared" si="42"/>
        <v>4_40-50</v>
      </c>
      <c r="P439" s="17" t="str">
        <f t="shared" si="43"/>
        <v>04_40-50</v>
      </c>
      <c r="Q439" s="9" t="s">
        <v>285</v>
      </c>
      <c r="R439" s="9" t="s">
        <v>638</v>
      </c>
      <c r="S439" s="9">
        <f t="shared" si="44"/>
        <v>176228</v>
      </c>
      <c r="T439" s="9">
        <f t="shared" si="45"/>
        <v>2401</v>
      </c>
      <c r="W439" s="99"/>
    </row>
    <row r="440" spans="1:23" x14ac:dyDescent="0.25">
      <c r="A440" s="9">
        <v>177</v>
      </c>
      <c r="B440" s="9" t="s">
        <v>0</v>
      </c>
      <c r="C440" s="9" t="s">
        <v>446</v>
      </c>
      <c r="D440" s="9" t="s">
        <v>224</v>
      </c>
      <c r="E440" s="9" t="s">
        <v>223</v>
      </c>
      <c r="F440" s="9" t="s">
        <v>5</v>
      </c>
      <c r="G440" s="9" t="s">
        <v>182</v>
      </c>
      <c r="H440" s="9" t="s">
        <v>2</v>
      </c>
      <c r="I440" s="9">
        <v>15</v>
      </c>
      <c r="J440" s="9" t="s">
        <v>8</v>
      </c>
      <c r="L440" s="9" t="s">
        <v>50</v>
      </c>
      <c r="M440" s="9">
        <v>50378</v>
      </c>
      <c r="N440" s="17" t="str">
        <f t="shared" si="34"/>
        <v>10_50-55</v>
      </c>
      <c r="O440" s="17" t="str">
        <f t="shared" si="42"/>
        <v>5_50-60</v>
      </c>
      <c r="P440" s="17" t="str">
        <f t="shared" si="43"/>
        <v>05_50-60</v>
      </c>
      <c r="Q440" s="9" t="s">
        <v>285</v>
      </c>
      <c r="R440" s="9" t="s">
        <v>638</v>
      </c>
      <c r="S440" s="9">
        <f t="shared" si="44"/>
        <v>8916906</v>
      </c>
      <c r="T440" s="9">
        <f t="shared" si="45"/>
        <v>121484</v>
      </c>
      <c r="W440" s="99"/>
    </row>
    <row r="441" spans="1:23" x14ac:dyDescent="0.25">
      <c r="A441" s="9">
        <v>2951</v>
      </c>
      <c r="B441" s="9" t="s">
        <v>0</v>
      </c>
      <c r="C441" s="9" t="s">
        <v>517</v>
      </c>
      <c r="D441" s="9" t="s">
        <v>224</v>
      </c>
      <c r="E441" s="9" t="s">
        <v>223</v>
      </c>
      <c r="F441" s="9" t="s">
        <v>1</v>
      </c>
      <c r="G441" s="9" t="s">
        <v>97</v>
      </c>
      <c r="H441" s="9" t="s">
        <v>2</v>
      </c>
      <c r="I441" s="9">
        <v>15</v>
      </c>
      <c r="J441" s="9" t="s">
        <v>8</v>
      </c>
      <c r="L441" s="9" t="s">
        <v>50</v>
      </c>
      <c r="M441" s="9">
        <v>45965</v>
      </c>
      <c r="N441" s="17" t="str">
        <f t="shared" si="34"/>
        <v>9_45-50</v>
      </c>
      <c r="O441" s="17" t="str">
        <f t="shared" si="42"/>
        <v>4_40-50</v>
      </c>
      <c r="P441" s="17" t="str">
        <f t="shared" si="43"/>
        <v>04_40-50</v>
      </c>
      <c r="Q441" s="9" t="s">
        <v>285</v>
      </c>
      <c r="R441" s="9" t="s">
        <v>638</v>
      </c>
      <c r="S441" s="9">
        <f t="shared" si="44"/>
        <v>135642715</v>
      </c>
      <c r="T441" s="9">
        <f t="shared" si="45"/>
        <v>1847993</v>
      </c>
      <c r="W441" s="99"/>
    </row>
    <row r="442" spans="1:23" x14ac:dyDescent="0.25">
      <c r="A442" s="9">
        <v>729</v>
      </c>
      <c r="B442" s="9" t="s">
        <v>0</v>
      </c>
      <c r="C442" s="9" t="s">
        <v>518</v>
      </c>
      <c r="D442" s="9" t="s">
        <v>222</v>
      </c>
      <c r="E442" s="9" t="s">
        <v>223</v>
      </c>
      <c r="F442" s="9" t="s">
        <v>1</v>
      </c>
      <c r="G442" s="9" t="s">
        <v>97</v>
      </c>
      <c r="H442" s="9">
        <v>625</v>
      </c>
      <c r="I442" s="9">
        <v>15</v>
      </c>
      <c r="J442" s="9" t="s">
        <v>8</v>
      </c>
      <c r="L442" s="9" t="s">
        <v>50</v>
      </c>
      <c r="M442" s="9">
        <v>49254</v>
      </c>
      <c r="N442" s="17" t="str">
        <f t="shared" si="34"/>
        <v>9_45-50</v>
      </c>
      <c r="O442" s="17" t="str">
        <f t="shared" si="42"/>
        <v>4_40-50</v>
      </c>
      <c r="P442" s="17" t="str">
        <f t="shared" si="43"/>
        <v>04_40-50</v>
      </c>
      <c r="Q442" s="9" t="s">
        <v>285</v>
      </c>
      <c r="R442" s="9" t="s">
        <v>638</v>
      </c>
      <c r="S442" s="9">
        <f t="shared" si="44"/>
        <v>35906166</v>
      </c>
      <c r="T442" s="9">
        <f t="shared" si="45"/>
        <v>489185</v>
      </c>
      <c r="W442" s="99"/>
    </row>
    <row r="443" spans="1:23" x14ac:dyDescent="0.25">
      <c r="A443" s="9">
        <v>407</v>
      </c>
      <c r="B443" s="9" t="s">
        <v>0</v>
      </c>
      <c r="C443" s="9" t="s">
        <v>542</v>
      </c>
      <c r="D443" s="9" t="s">
        <v>222</v>
      </c>
      <c r="E443" s="9" t="s">
        <v>223</v>
      </c>
      <c r="F443" s="9" t="s">
        <v>5</v>
      </c>
      <c r="G443" s="9" t="s">
        <v>182</v>
      </c>
      <c r="H443" s="9" t="s">
        <v>340</v>
      </c>
      <c r="I443" s="9">
        <v>15</v>
      </c>
      <c r="J443" s="9" t="s">
        <v>8</v>
      </c>
      <c r="L443" s="9" t="s">
        <v>50</v>
      </c>
      <c r="M443" s="9">
        <v>56851</v>
      </c>
      <c r="N443" s="17" t="str">
        <f t="shared" si="34"/>
        <v>11_55-60</v>
      </c>
      <c r="O443" s="17" t="str">
        <f t="shared" si="42"/>
        <v>5_50-60</v>
      </c>
      <c r="P443" s="17" t="str">
        <f t="shared" si="43"/>
        <v>05_50-60</v>
      </c>
      <c r="Q443" s="9" t="s">
        <v>285</v>
      </c>
      <c r="R443" s="9" t="s">
        <v>638</v>
      </c>
      <c r="S443" s="9">
        <f t="shared" si="44"/>
        <v>23138357</v>
      </c>
      <c r="T443" s="9">
        <f t="shared" si="45"/>
        <v>315236</v>
      </c>
      <c r="W443" s="99"/>
    </row>
    <row r="444" spans="1:23" x14ac:dyDescent="0.25">
      <c r="A444" s="9">
        <v>6</v>
      </c>
      <c r="B444" s="9" t="s">
        <v>0</v>
      </c>
      <c r="C444" s="9" t="s">
        <v>398</v>
      </c>
      <c r="D444" s="9" t="s">
        <v>225</v>
      </c>
      <c r="E444" s="9" t="s">
        <v>223</v>
      </c>
      <c r="F444" s="9" t="s">
        <v>5</v>
      </c>
      <c r="G444" s="9" t="s">
        <v>353</v>
      </c>
      <c r="H444" s="9" t="s">
        <v>118</v>
      </c>
      <c r="I444" s="9">
        <v>15</v>
      </c>
      <c r="J444" s="9" t="s">
        <v>8</v>
      </c>
      <c r="L444" s="9" t="s">
        <v>50</v>
      </c>
      <c r="M444" s="9">
        <v>114258</v>
      </c>
      <c r="N444" s="17" t="str">
        <f t="shared" si="34"/>
        <v>22_110-115</v>
      </c>
      <c r="O444" s="17" t="str">
        <f t="shared" si="42"/>
        <v>11_110-120</v>
      </c>
      <c r="P444" s="17" t="str">
        <f t="shared" si="43"/>
        <v>08_80&gt;</v>
      </c>
      <c r="Q444" s="9" t="s">
        <v>285</v>
      </c>
      <c r="R444" s="9" t="s">
        <v>638</v>
      </c>
      <c r="S444" s="9">
        <f t="shared" si="44"/>
        <v>685548</v>
      </c>
      <c r="T444" s="9">
        <f t="shared" si="45"/>
        <v>9340</v>
      </c>
      <c r="W444" s="99"/>
    </row>
    <row r="445" spans="1:23" x14ac:dyDescent="0.25">
      <c r="A445" s="9">
        <v>59</v>
      </c>
      <c r="B445" s="9" t="s">
        <v>0</v>
      </c>
      <c r="C445" s="9" t="s">
        <v>651</v>
      </c>
      <c r="D445" s="9" t="s">
        <v>225</v>
      </c>
      <c r="E445" s="9" t="s">
        <v>223</v>
      </c>
      <c r="F445" s="9" t="s">
        <v>5</v>
      </c>
      <c r="G445" s="9" t="s">
        <v>353</v>
      </c>
      <c r="H445" s="9" t="s">
        <v>99</v>
      </c>
      <c r="I445" s="9">
        <v>15</v>
      </c>
      <c r="J445" s="9" t="s">
        <v>8</v>
      </c>
      <c r="L445" s="9" t="s">
        <v>50</v>
      </c>
      <c r="M445" s="9">
        <v>181856</v>
      </c>
      <c r="N445" s="17" t="str">
        <f t="shared" si="34"/>
        <v>36_180-185</v>
      </c>
      <c r="O445" s="17" t="str">
        <f t="shared" si="42"/>
        <v>18_180-190</v>
      </c>
      <c r="P445" s="17" t="str">
        <f t="shared" si="43"/>
        <v>08_80&gt;</v>
      </c>
      <c r="Q445" s="9" t="s">
        <v>285</v>
      </c>
      <c r="R445" s="9" t="s">
        <v>638</v>
      </c>
      <c r="S445" s="9">
        <f t="shared" si="44"/>
        <v>10729504</v>
      </c>
      <c r="T445" s="9">
        <f t="shared" si="45"/>
        <v>146179</v>
      </c>
      <c r="W445" s="99"/>
    </row>
    <row r="446" spans="1:23" x14ac:dyDescent="0.25">
      <c r="A446" s="9">
        <v>652</v>
      </c>
      <c r="B446" s="9" t="s">
        <v>0</v>
      </c>
      <c r="C446" s="9" t="s">
        <v>519</v>
      </c>
      <c r="D446" s="9" t="s">
        <v>228</v>
      </c>
      <c r="E446" s="9" t="s">
        <v>223</v>
      </c>
      <c r="F446" s="9" t="s">
        <v>5</v>
      </c>
      <c r="G446" s="9" t="s">
        <v>76</v>
      </c>
      <c r="H446" s="9" t="s">
        <v>2</v>
      </c>
      <c r="I446" s="9">
        <v>14</v>
      </c>
      <c r="J446" s="9" t="s">
        <v>8</v>
      </c>
      <c r="L446" s="9" t="s">
        <v>46</v>
      </c>
      <c r="M446" s="9">
        <v>35990</v>
      </c>
      <c r="N446" s="17" t="str">
        <f t="shared" si="34"/>
        <v>7_35-40</v>
      </c>
      <c r="O446" s="17" t="str">
        <f t="shared" si="42"/>
        <v>3_30-40</v>
      </c>
      <c r="P446" s="17" t="str">
        <f t="shared" si="43"/>
        <v>03_30-40</v>
      </c>
      <c r="Q446" s="9" t="s">
        <v>285</v>
      </c>
      <c r="R446" s="9" t="s">
        <v>638</v>
      </c>
      <c r="S446" s="9">
        <f t="shared" si="44"/>
        <v>23465480</v>
      </c>
      <c r="T446" s="9">
        <f t="shared" si="45"/>
        <v>319693</v>
      </c>
      <c r="W446" s="99"/>
    </row>
    <row r="447" spans="1:23" x14ac:dyDescent="0.25">
      <c r="A447" s="9">
        <v>41</v>
      </c>
      <c r="B447" s="9" t="s">
        <v>0</v>
      </c>
      <c r="C447" s="9" t="s">
        <v>304</v>
      </c>
      <c r="D447" s="9" t="s">
        <v>228</v>
      </c>
      <c r="E447" s="9" t="s">
        <v>223</v>
      </c>
      <c r="F447" s="9" t="s">
        <v>1</v>
      </c>
      <c r="G447" s="9" t="s">
        <v>305</v>
      </c>
      <c r="H447" s="9" t="s">
        <v>2</v>
      </c>
      <c r="I447" s="9">
        <v>14</v>
      </c>
      <c r="J447" s="9" t="s">
        <v>8</v>
      </c>
      <c r="L447" s="9" t="s">
        <v>50</v>
      </c>
      <c r="M447" s="9">
        <v>62904</v>
      </c>
      <c r="N447" s="17" t="str">
        <f t="shared" si="34"/>
        <v>12_60-65</v>
      </c>
      <c r="O447" s="17" t="str">
        <f t="shared" si="42"/>
        <v>6_60-70</v>
      </c>
      <c r="P447" s="17" t="str">
        <f t="shared" si="43"/>
        <v>06_60-70</v>
      </c>
      <c r="Q447" s="9" t="s">
        <v>285</v>
      </c>
      <c r="R447" s="9" t="s">
        <v>638</v>
      </c>
      <c r="S447" s="9">
        <f t="shared" si="44"/>
        <v>2579064</v>
      </c>
      <c r="T447" s="9">
        <f t="shared" si="45"/>
        <v>35137</v>
      </c>
      <c r="W447" s="99"/>
    </row>
    <row r="448" spans="1:23" x14ac:dyDescent="0.25">
      <c r="A448" s="9">
        <v>285</v>
      </c>
      <c r="B448" s="9" t="s">
        <v>0</v>
      </c>
      <c r="C448" s="9" t="s">
        <v>652</v>
      </c>
      <c r="D448" s="9" t="s">
        <v>228</v>
      </c>
      <c r="E448" s="9" t="s">
        <v>223</v>
      </c>
      <c r="F448" s="9" t="s">
        <v>5</v>
      </c>
      <c r="G448" s="9" t="s">
        <v>524</v>
      </c>
      <c r="H448" s="9" t="s">
        <v>653</v>
      </c>
      <c r="I448" s="9">
        <v>14</v>
      </c>
      <c r="J448" s="9" t="s">
        <v>8</v>
      </c>
      <c r="L448" s="9" t="s">
        <v>50</v>
      </c>
      <c r="M448" s="9">
        <v>107300</v>
      </c>
      <c r="N448" s="17" t="str">
        <f t="shared" si="34"/>
        <v>21_105-110</v>
      </c>
      <c r="O448" s="17" t="str">
        <f t="shared" si="42"/>
        <v>10_100-110</v>
      </c>
      <c r="P448" s="17" t="str">
        <f t="shared" si="43"/>
        <v>08_80&gt;</v>
      </c>
      <c r="Q448" s="9" t="s">
        <v>285</v>
      </c>
      <c r="R448" s="9" t="s">
        <v>638</v>
      </c>
      <c r="S448" s="9">
        <f t="shared" si="44"/>
        <v>30580500</v>
      </c>
      <c r="T448" s="9">
        <f t="shared" si="45"/>
        <v>416628</v>
      </c>
      <c r="W448" s="99"/>
    </row>
    <row r="449" spans="1:23" x14ac:dyDescent="0.25">
      <c r="A449" s="9">
        <v>8</v>
      </c>
      <c r="B449" s="9" t="s">
        <v>0</v>
      </c>
      <c r="C449" s="9" t="s">
        <v>192</v>
      </c>
      <c r="D449" s="9" t="s">
        <v>228</v>
      </c>
      <c r="E449" s="9" t="s">
        <v>223</v>
      </c>
      <c r="F449" s="9" t="s">
        <v>5</v>
      </c>
      <c r="G449" s="9" t="s">
        <v>182</v>
      </c>
      <c r="H449" s="9" t="s">
        <v>109</v>
      </c>
      <c r="I449" s="9">
        <v>14</v>
      </c>
      <c r="J449" s="9" t="s">
        <v>8</v>
      </c>
      <c r="L449" s="9" t="s">
        <v>50</v>
      </c>
      <c r="M449" s="9">
        <v>77778</v>
      </c>
      <c r="N449" s="17" t="str">
        <f t="shared" si="34"/>
        <v>15_75-80</v>
      </c>
      <c r="O449" s="17" t="str">
        <f t="shared" si="42"/>
        <v>7_70-80</v>
      </c>
      <c r="P449" s="17" t="str">
        <f t="shared" si="43"/>
        <v>07_70-80</v>
      </c>
      <c r="Q449" s="9" t="s">
        <v>285</v>
      </c>
      <c r="R449" s="9" t="s">
        <v>638</v>
      </c>
      <c r="S449" s="9">
        <f t="shared" si="44"/>
        <v>622224</v>
      </c>
      <c r="T449" s="9">
        <f t="shared" si="45"/>
        <v>8477</v>
      </c>
      <c r="W449" s="99"/>
    </row>
    <row r="450" spans="1:23" x14ac:dyDescent="0.25">
      <c r="A450" s="9">
        <v>5</v>
      </c>
      <c r="B450" s="9" t="s">
        <v>0</v>
      </c>
      <c r="C450" s="9" t="s">
        <v>193</v>
      </c>
      <c r="D450" s="9" t="s">
        <v>228</v>
      </c>
      <c r="E450" s="9" t="s">
        <v>223</v>
      </c>
      <c r="F450" s="9" t="s">
        <v>5</v>
      </c>
      <c r="G450" s="9" t="s">
        <v>182</v>
      </c>
      <c r="H450" s="9" t="s">
        <v>107</v>
      </c>
      <c r="I450" s="9">
        <v>14</v>
      </c>
      <c r="J450" s="9" t="s">
        <v>8</v>
      </c>
      <c r="L450" s="9" t="s">
        <v>50</v>
      </c>
      <c r="M450" s="9">
        <v>82603</v>
      </c>
      <c r="N450" s="17" t="str">
        <f t="shared" si="34"/>
        <v>16_80-85</v>
      </c>
      <c r="O450" s="17" t="str">
        <f t="shared" si="42"/>
        <v>8_80-90</v>
      </c>
      <c r="P450" s="17" t="str">
        <f t="shared" si="43"/>
        <v>08_80&gt;</v>
      </c>
      <c r="Q450" s="9" t="s">
        <v>285</v>
      </c>
      <c r="R450" s="9" t="s">
        <v>638</v>
      </c>
      <c r="S450" s="9">
        <f t="shared" si="44"/>
        <v>413015</v>
      </c>
      <c r="T450" s="9">
        <f t="shared" si="45"/>
        <v>5627</v>
      </c>
      <c r="W450" s="99"/>
    </row>
    <row r="451" spans="1:23" x14ac:dyDescent="0.25">
      <c r="A451" s="9">
        <v>4</v>
      </c>
      <c r="B451" s="9" t="s">
        <v>0</v>
      </c>
      <c r="C451" s="9" t="s">
        <v>577</v>
      </c>
      <c r="D451" s="9" t="s">
        <v>228</v>
      </c>
      <c r="E451" s="9" t="s">
        <v>223</v>
      </c>
      <c r="F451" s="9" t="s">
        <v>5</v>
      </c>
      <c r="G451" s="9" t="s">
        <v>524</v>
      </c>
      <c r="H451" s="9" t="s">
        <v>2</v>
      </c>
      <c r="I451" s="9">
        <v>14</v>
      </c>
      <c r="J451" s="9" t="s">
        <v>8</v>
      </c>
      <c r="L451" s="9" t="s">
        <v>50</v>
      </c>
      <c r="M451" s="9">
        <v>79913</v>
      </c>
      <c r="N451" s="17" t="str">
        <f t="shared" ref="N451:N514" si="46">CONCATENATE(ROUNDDOWN(M451/5000,0),"_",ROUNDDOWN(M451/5000,0)*5,"-",ROUNDUP((M451+1)/5000,0)*5)</f>
        <v>15_75-80</v>
      </c>
      <c r="O451" s="17" t="str">
        <f t="shared" si="42"/>
        <v>7_70-80</v>
      </c>
      <c r="P451" s="17" t="str">
        <f t="shared" si="43"/>
        <v>07_70-80</v>
      </c>
      <c r="Q451" s="9" t="s">
        <v>285</v>
      </c>
      <c r="R451" s="9" t="s">
        <v>638</v>
      </c>
      <c r="S451" s="9">
        <f t="shared" si="44"/>
        <v>319652</v>
      </c>
      <c r="T451" s="9">
        <f t="shared" si="45"/>
        <v>4355</v>
      </c>
      <c r="W451" s="99"/>
    </row>
    <row r="452" spans="1:23" x14ac:dyDescent="0.25">
      <c r="A452" s="9">
        <v>1</v>
      </c>
      <c r="B452" s="9" t="s">
        <v>0</v>
      </c>
      <c r="C452" s="9" t="s">
        <v>654</v>
      </c>
      <c r="D452" s="9" t="s">
        <v>228</v>
      </c>
      <c r="E452" s="9" t="s">
        <v>223</v>
      </c>
      <c r="F452" s="9" t="s">
        <v>5</v>
      </c>
      <c r="G452" s="9" t="s">
        <v>524</v>
      </c>
      <c r="H452" s="9" t="s">
        <v>2</v>
      </c>
      <c r="I452" s="9">
        <v>14</v>
      </c>
      <c r="J452" s="9" t="s">
        <v>8</v>
      </c>
      <c r="L452" s="9" t="s">
        <v>50</v>
      </c>
      <c r="M452" s="9">
        <v>100201</v>
      </c>
      <c r="N452" s="17" t="str">
        <f t="shared" si="46"/>
        <v>20_100-105</v>
      </c>
      <c r="O452" s="17" t="str">
        <f t="shared" si="42"/>
        <v>10_100-110</v>
      </c>
      <c r="P452" s="17" t="str">
        <f t="shared" si="43"/>
        <v>08_80&gt;</v>
      </c>
      <c r="Q452" s="9" t="s">
        <v>285</v>
      </c>
      <c r="R452" s="9" t="s">
        <v>638</v>
      </c>
      <c r="S452" s="9">
        <f t="shared" si="44"/>
        <v>100201</v>
      </c>
      <c r="T452" s="9">
        <f t="shared" si="45"/>
        <v>1365</v>
      </c>
      <c r="W452" s="99"/>
    </row>
    <row r="453" spans="1:23" x14ac:dyDescent="0.25">
      <c r="A453" s="9">
        <v>5094</v>
      </c>
      <c r="B453" s="9" t="s">
        <v>0</v>
      </c>
      <c r="C453" s="9" t="s">
        <v>1010</v>
      </c>
      <c r="D453" s="9" t="s">
        <v>229</v>
      </c>
      <c r="E453" s="9" t="s">
        <v>227</v>
      </c>
      <c r="F453" s="9" t="s">
        <v>5</v>
      </c>
      <c r="G453" s="9" t="s">
        <v>61</v>
      </c>
      <c r="H453" s="9" t="s">
        <v>2</v>
      </c>
      <c r="I453" s="9">
        <v>11</v>
      </c>
      <c r="J453" s="9" t="s">
        <v>8</v>
      </c>
      <c r="L453" s="9" t="s">
        <v>46</v>
      </c>
      <c r="M453" s="9">
        <v>22326</v>
      </c>
      <c r="N453" s="17" t="str">
        <f t="shared" si="46"/>
        <v>4_20-25</v>
      </c>
      <c r="O453" s="17" t="str">
        <f t="shared" si="42"/>
        <v>2_20-30</v>
      </c>
      <c r="P453" s="17" t="str">
        <f t="shared" si="43"/>
        <v>02_20-30</v>
      </c>
      <c r="Q453" s="9" t="s">
        <v>285</v>
      </c>
      <c r="R453" s="9" t="s">
        <v>638</v>
      </c>
      <c r="S453" s="9">
        <f t="shared" si="44"/>
        <v>113728644</v>
      </c>
      <c r="T453" s="9">
        <f t="shared" si="45"/>
        <v>1549437</v>
      </c>
      <c r="W453" s="99"/>
    </row>
    <row r="454" spans="1:23" x14ac:dyDescent="0.25">
      <c r="A454" s="9">
        <v>122</v>
      </c>
      <c r="B454" s="9" t="s">
        <v>0</v>
      </c>
      <c r="C454" s="9" t="s">
        <v>333</v>
      </c>
      <c r="D454" s="9" t="s">
        <v>228</v>
      </c>
      <c r="E454" s="9" t="s">
        <v>227</v>
      </c>
      <c r="F454" s="9" t="s">
        <v>5</v>
      </c>
      <c r="G454" s="9" t="s">
        <v>169</v>
      </c>
      <c r="H454" s="9" t="s">
        <v>2</v>
      </c>
      <c r="I454" s="9">
        <v>14</v>
      </c>
      <c r="J454" s="9" t="s">
        <v>8</v>
      </c>
      <c r="L454" s="9" t="s">
        <v>50</v>
      </c>
      <c r="M454" s="9">
        <v>65508</v>
      </c>
      <c r="N454" s="17" t="str">
        <f t="shared" si="46"/>
        <v>13_65-70</v>
      </c>
      <c r="O454" s="17" t="str">
        <f t="shared" si="42"/>
        <v>6_60-70</v>
      </c>
      <c r="P454" s="17" t="str">
        <f t="shared" si="43"/>
        <v>06_60-70</v>
      </c>
      <c r="Q454" s="9" t="s">
        <v>285</v>
      </c>
      <c r="R454" s="9" t="s">
        <v>638</v>
      </c>
      <c r="S454" s="9">
        <f t="shared" si="44"/>
        <v>7991976</v>
      </c>
      <c r="T454" s="9">
        <f t="shared" si="45"/>
        <v>108883</v>
      </c>
      <c r="W454" s="99"/>
    </row>
    <row r="455" spans="1:23" x14ac:dyDescent="0.25">
      <c r="A455" s="9">
        <v>3</v>
      </c>
      <c r="B455" s="9" t="s">
        <v>0</v>
      </c>
      <c r="C455" s="9" t="s">
        <v>655</v>
      </c>
      <c r="D455" s="9" t="s">
        <v>224</v>
      </c>
      <c r="E455" s="9" t="s">
        <v>227</v>
      </c>
      <c r="F455" s="9" t="s">
        <v>5</v>
      </c>
      <c r="G455" s="9" t="s">
        <v>524</v>
      </c>
      <c r="H455" s="9" t="s">
        <v>2</v>
      </c>
      <c r="I455" s="9">
        <v>14</v>
      </c>
      <c r="J455" s="9" t="s">
        <v>8</v>
      </c>
      <c r="L455" s="9" t="s">
        <v>50</v>
      </c>
      <c r="M455" s="9">
        <v>71312</v>
      </c>
      <c r="N455" s="17" t="str">
        <f t="shared" si="46"/>
        <v>14_70-75</v>
      </c>
      <c r="O455" s="17" t="str">
        <f t="shared" si="42"/>
        <v>7_70-80</v>
      </c>
      <c r="P455" s="17" t="str">
        <f t="shared" si="43"/>
        <v>07_70-80</v>
      </c>
      <c r="Q455" s="9" t="s">
        <v>285</v>
      </c>
      <c r="R455" s="9" t="s">
        <v>638</v>
      </c>
      <c r="S455" s="9">
        <f t="shared" si="44"/>
        <v>213936</v>
      </c>
      <c r="T455" s="9">
        <f t="shared" si="45"/>
        <v>2915</v>
      </c>
      <c r="W455" s="99"/>
    </row>
    <row r="456" spans="1:23" x14ac:dyDescent="0.25">
      <c r="A456" s="9">
        <v>1</v>
      </c>
      <c r="B456" s="9" t="s">
        <v>0</v>
      </c>
      <c r="C456" s="9" t="s">
        <v>656</v>
      </c>
      <c r="D456" s="9" t="s">
        <v>222</v>
      </c>
      <c r="E456" s="9" t="s">
        <v>227</v>
      </c>
      <c r="F456" s="9" t="s">
        <v>5</v>
      </c>
      <c r="G456" s="9" t="s">
        <v>67</v>
      </c>
      <c r="H456" s="9" t="s">
        <v>125</v>
      </c>
      <c r="I456" s="9">
        <v>15</v>
      </c>
      <c r="J456" s="9" t="s">
        <v>8</v>
      </c>
      <c r="L456" s="9" t="s">
        <v>50</v>
      </c>
      <c r="M456" s="9">
        <v>50884</v>
      </c>
      <c r="N456" s="17" t="str">
        <f t="shared" si="46"/>
        <v>10_50-55</v>
      </c>
      <c r="O456" s="17" t="str">
        <f t="shared" si="42"/>
        <v>5_50-60</v>
      </c>
      <c r="P456" s="17" t="str">
        <f t="shared" si="43"/>
        <v>05_50-60</v>
      </c>
      <c r="Q456" s="9" t="s">
        <v>285</v>
      </c>
      <c r="R456" s="9" t="s">
        <v>638</v>
      </c>
      <c r="S456" s="9">
        <f t="shared" si="44"/>
        <v>50884</v>
      </c>
      <c r="T456" s="9">
        <f t="shared" si="45"/>
        <v>693</v>
      </c>
      <c r="W456" s="99"/>
    </row>
    <row r="457" spans="1:23" x14ac:dyDescent="0.25">
      <c r="A457" s="9">
        <v>9</v>
      </c>
      <c r="B457" s="9" t="s">
        <v>0</v>
      </c>
      <c r="C457" s="9" t="s">
        <v>303</v>
      </c>
      <c r="D457" s="9" t="s">
        <v>224</v>
      </c>
      <c r="E457" s="9" t="s">
        <v>227</v>
      </c>
      <c r="F457" s="9" t="s">
        <v>5</v>
      </c>
      <c r="G457" s="9" t="s">
        <v>169</v>
      </c>
      <c r="H457" s="9" t="s">
        <v>2</v>
      </c>
      <c r="I457" s="9">
        <v>15</v>
      </c>
      <c r="J457" s="9" t="s">
        <v>8</v>
      </c>
      <c r="L457" s="9" t="s">
        <v>50</v>
      </c>
      <c r="M457" s="9">
        <v>67644</v>
      </c>
      <c r="N457" s="17" t="str">
        <f t="shared" si="46"/>
        <v>13_65-70</v>
      </c>
      <c r="O457" s="17" t="str">
        <f t="shared" si="42"/>
        <v>6_60-70</v>
      </c>
      <c r="P457" s="17" t="str">
        <f t="shared" si="43"/>
        <v>06_60-70</v>
      </c>
      <c r="Q457" s="9" t="s">
        <v>285</v>
      </c>
      <c r="R457" s="9" t="s">
        <v>638</v>
      </c>
      <c r="S457" s="9">
        <f t="shared" si="44"/>
        <v>608796</v>
      </c>
      <c r="T457" s="9">
        <f t="shared" si="45"/>
        <v>8294</v>
      </c>
      <c r="W457" s="99"/>
    </row>
    <row r="458" spans="1:23" x14ac:dyDescent="0.25">
      <c r="A458" s="9">
        <v>8</v>
      </c>
      <c r="B458" s="9" t="s">
        <v>0</v>
      </c>
      <c r="C458" s="9" t="s">
        <v>657</v>
      </c>
      <c r="D458" s="9" t="s">
        <v>224</v>
      </c>
      <c r="E458" s="9" t="s">
        <v>227</v>
      </c>
      <c r="F458" s="9" t="s">
        <v>5</v>
      </c>
      <c r="G458" s="9" t="s">
        <v>524</v>
      </c>
      <c r="H458" s="9" t="s">
        <v>2</v>
      </c>
      <c r="I458" s="9">
        <v>15</v>
      </c>
      <c r="J458" s="9" t="s">
        <v>8</v>
      </c>
      <c r="L458" s="9" t="s">
        <v>50</v>
      </c>
      <c r="M458" s="9">
        <v>72900</v>
      </c>
      <c r="N458" s="17" t="str">
        <f t="shared" si="46"/>
        <v>14_70-75</v>
      </c>
      <c r="O458" s="17" t="str">
        <f t="shared" si="42"/>
        <v>7_70-80</v>
      </c>
      <c r="P458" s="17" t="str">
        <f t="shared" si="43"/>
        <v>07_70-80</v>
      </c>
      <c r="Q458" s="9" t="s">
        <v>285</v>
      </c>
      <c r="R458" s="9" t="s">
        <v>638</v>
      </c>
      <c r="S458" s="9">
        <f t="shared" si="44"/>
        <v>583200</v>
      </c>
      <c r="T458" s="9">
        <f t="shared" si="45"/>
        <v>7946</v>
      </c>
      <c r="W458" s="99"/>
    </row>
    <row r="459" spans="1:23" x14ac:dyDescent="0.25">
      <c r="A459" s="9">
        <v>1</v>
      </c>
      <c r="B459" s="9" t="s">
        <v>0</v>
      </c>
      <c r="C459" s="9" t="s">
        <v>658</v>
      </c>
      <c r="D459" s="9" t="s">
        <v>228</v>
      </c>
      <c r="E459" s="9" t="s">
        <v>227</v>
      </c>
      <c r="F459" s="9" t="s">
        <v>5</v>
      </c>
      <c r="G459" s="9" t="s">
        <v>169</v>
      </c>
      <c r="H459" s="9" t="s">
        <v>2</v>
      </c>
      <c r="I459" s="9">
        <v>14</v>
      </c>
      <c r="J459" s="9" t="s">
        <v>8</v>
      </c>
      <c r="L459" s="9" t="s">
        <v>50</v>
      </c>
      <c r="M459" s="9">
        <v>115893</v>
      </c>
      <c r="N459" s="17" t="str">
        <f t="shared" si="46"/>
        <v>23_115-120</v>
      </c>
      <c r="O459" s="17" t="str">
        <f t="shared" si="42"/>
        <v>11_110-120</v>
      </c>
      <c r="P459" s="17" t="str">
        <f t="shared" si="43"/>
        <v>08_80&gt;</v>
      </c>
      <c r="Q459" s="9" t="s">
        <v>285</v>
      </c>
      <c r="R459" s="9" t="s">
        <v>638</v>
      </c>
      <c r="S459" s="9">
        <f t="shared" si="44"/>
        <v>115893</v>
      </c>
      <c r="T459" s="9">
        <f t="shared" si="45"/>
        <v>1579</v>
      </c>
      <c r="W459" s="99"/>
    </row>
    <row r="460" spans="1:23" x14ac:dyDescent="0.25">
      <c r="A460" s="9">
        <v>5</v>
      </c>
      <c r="B460" s="9" t="s">
        <v>9</v>
      </c>
      <c r="C460" s="9" t="s">
        <v>659</v>
      </c>
      <c r="D460" s="9" t="s">
        <v>228</v>
      </c>
      <c r="E460" s="9" t="s">
        <v>223</v>
      </c>
      <c r="F460" s="9" t="s">
        <v>5</v>
      </c>
      <c r="G460" s="9" t="s">
        <v>660</v>
      </c>
      <c r="H460" s="9" t="s">
        <v>2</v>
      </c>
      <c r="I460" s="9">
        <v>13</v>
      </c>
      <c r="J460" s="9" t="s">
        <v>92</v>
      </c>
      <c r="L460" s="9" t="s">
        <v>47</v>
      </c>
      <c r="M460" s="9">
        <v>101770</v>
      </c>
      <c r="N460" s="17" t="str">
        <f t="shared" si="46"/>
        <v>20_100-105</v>
      </c>
      <c r="O460" s="17" t="str">
        <f t="shared" si="42"/>
        <v>10_100-110</v>
      </c>
      <c r="P460" s="17" t="str">
        <f t="shared" si="43"/>
        <v>08_80&gt;</v>
      </c>
      <c r="Q460" s="9" t="s">
        <v>285</v>
      </c>
      <c r="R460" s="9" t="s">
        <v>638</v>
      </c>
      <c r="S460" s="9">
        <f t="shared" si="44"/>
        <v>508850</v>
      </c>
      <c r="T460" s="9">
        <f t="shared" si="45"/>
        <v>6933</v>
      </c>
      <c r="W460" s="99"/>
    </row>
    <row r="461" spans="1:23" x14ac:dyDescent="0.25">
      <c r="A461" s="9">
        <v>70</v>
      </c>
      <c r="B461" s="9" t="s">
        <v>9</v>
      </c>
      <c r="C461" s="9" t="s">
        <v>661</v>
      </c>
      <c r="D461" s="9" t="s">
        <v>228</v>
      </c>
      <c r="E461" s="9" t="s">
        <v>223</v>
      </c>
      <c r="F461" s="9" t="s">
        <v>5</v>
      </c>
      <c r="G461" s="9" t="s">
        <v>182</v>
      </c>
      <c r="H461" s="9" t="s">
        <v>2</v>
      </c>
      <c r="I461" s="9">
        <v>13</v>
      </c>
      <c r="J461" s="9" t="s">
        <v>92</v>
      </c>
      <c r="L461" s="9" t="s">
        <v>50</v>
      </c>
      <c r="M461" s="9">
        <v>122163</v>
      </c>
      <c r="N461" s="17" t="str">
        <f t="shared" si="46"/>
        <v>24_120-125</v>
      </c>
      <c r="O461" s="17" t="str">
        <f t="shared" si="42"/>
        <v>12_120-130</v>
      </c>
      <c r="P461" s="17" t="str">
        <f t="shared" si="43"/>
        <v>08_80&gt;</v>
      </c>
      <c r="Q461" s="9" t="s">
        <v>285</v>
      </c>
      <c r="R461" s="9" t="s">
        <v>638</v>
      </c>
      <c r="S461" s="9">
        <f t="shared" si="44"/>
        <v>8551410</v>
      </c>
      <c r="T461" s="9">
        <f t="shared" si="45"/>
        <v>116504</v>
      </c>
      <c r="W461" s="99"/>
    </row>
    <row r="462" spans="1:23" x14ac:dyDescent="0.25">
      <c r="A462" s="9">
        <v>150</v>
      </c>
      <c r="B462" s="9" t="s">
        <v>9</v>
      </c>
      <c r="C462" s="9" t="s">
        <v>351</v>
      </c>
      <c r="D462" s="9" t="s">
        <v>228</v>
      </c>
      <c r="E462" s="9" t="s">
        <v>223</v>
      </c>
      <c r="F462" s="9" t="s">
        <v>5</v>
      </c>
      <c r="G462" s="9" t="s">
        <v>62</v>
      </c>
      <c r="H462" s="9" t="s">
        <v>2</v>
      </c>
      <c r="I462" s="9">
        <v>13</v>
      </c>
      <c r="J462" s="9" t="s">
        <v>92</v>
      </c>
      <c r="L462" s="9" t="s">
        <v>47</v>
      </c>
      <c r="M462" s="9">
        <v>109389</v>
      </c>
      <c r="N462" s="17" t="str">
        <f t="shared" si="46"/>
        <v>21_105-110</v>
      </c>
      <c r="O462" s="17" t="str">
        <f t="shared" si="42"/>
        <v>10_100-110</v>
      </c>
      <c r="P462" s="17" t="str">
        <f t="shared" si="43"/>
        <v>08_80&gt;</v>
      </c>
      <c r="Q462" s="9" t="s">
        <v>285</v>
      </c>
      <c r="R462" s="9" t="s">
        <v>638</v>
      </c>
      <c r="S462" s="9">
        <f t="shared" si="44"/>
        <v>16408350</v>
      </c>
      <c r="T462" s="9">
        <f t="shared" si="45"/>
        <v>223547</v>
      </c>
      <c r="W462" s="99"/>
    </row>
    <row r="463" spans="1:23" x14ac:dyDescent="0.25">
      <c r="A463" s="9">
        <v>4840</v>
      </c>
      <c r="B463" s="9" t="s">
        <v>9</v>
      </c>
      <c r="C463" s="9" t="s">
        <v>543</v>
      </c>
      <c r="D463" s="9" t="s">
        <v>228</v>
      </c>
      <c r="E463" s="9" t="s">
        <v>223</v>
      </c>
      <c r="F463" s="9" t="s">
        <v>9</v>
      </c>
      <c r="G463" s="9" t="s">
        <v>544</v>
      </c>
      <c r="H463" s="9" t="s">
        <v>2</v>
      </c>
      <c r="I463" s="9">
        <v>13</v>
      </c>
      <c r="J463" s="9" t="s">
        <v>43</v>
      </c>
      <c r="L463" s="9" t="s">
        <v>545</v>
      </c>
      <c r="M463" s="9">
        <v>141908</v>
      </c>
      <c r="N463" s="17" t="str">
        <f t="shared" si="46"/>
        <v>28_140-145</v>
      </c>
      <c r="O463" s="17" t="str">
        <f t="shared" si="42"/>
        <v>14_140-150</v>
      </c>
      <c r="P463" s="17" t="str">
        <f t="shared" si="43"/>
        <v>08_80&gt;</v>
      </c>
      <c r="Q463" s="9" t="s">
        <v>285</v>
      </c>
      <c r="R463" s="9" t="s">
        <v>638</v>
      </c>
      <c r="S463" s="9">
        <f t="shared" si="44"/>
        <v>686834720</v>
      </c>
      <c r="T463" s="9">
        <f t="shared" si="45"/>
        <v>9357421</v>
      </c>
      <c r="W463" s="99"/>
    </row>
    <row r="464" spans="1:23" x14ac:dyDescent="0.25">
      <c r="A464" s="9">
        <v>2656</v>
      </c>
      <c r="B464" s="9" t="s">
        <v>9</v>
      </c>
      <c r="C464" s="9" t="s">
        <v>335</v>
      </c>
      <c r="D464" s="9" t="s">
        <v>228</v>
      </c>
      <c r="E464" s="9" t="s">
        <v>223</v>
      </c>
      <c r="F464" s="9" t="s">
        <v>5</v>
      </c>
      <c r="G464" s="9" t="s">
        <v>182</v>
      </c>
      <c r="H464" s="9" t="s">
        <v>2</v>
      </c>
      <c r="I464" s="9">
        <v>13</v>
      </c>
      <c r="J464" s="9" t="s">
        <v>43</v>
      </c>
      <c r="L464" s="9" t="s">
        <v>50</v>
      </c>
      <c r="M464" s="9">
        <v>224832</v>
      </c>
      <c r="N464" s="17" t="str">
        <f t="shared" si="46"/>
        <v>44_220-225</v>
      </c>
      <c r="O464" s="17" t="str">
        <f t="shared" si="42"/>
        <v>22_220-230</v>
      </c>
      <c r="P464" s="17" t="str">
        <f t="shared" si="43"/>
        <v>08_80&gt;</v>
      </c>
      <c r="Q464" s="9" t="s">
        <v>285</v>
      </c>
      <c r="R464" s="9" t="s">
        <v>638</v>
      </c>
      <c r="S464" s="9">
        <f t="shared" si="44"/>
        <v>597153792</v>
      </c>
      <c r="T464" s="9">
        <f t="shared" si="45"/>
        <v>8135610</v>
      </c>
      <c r="W464" s="99"/>
    </row>
    <row r="465" spans="1:23" x14ac:dyDescent="0.25">
      <c r="A465" s="9">
        <v>1321</v>
      </c>
      <c r="B465" s="9" t="s">
        <v>9</v>
      </c>
      <c r="C465" s="9" t="s">
        <v>546</v>
      </c>
      <c r="D465" s="9" t="s">
        <v>228</v>
      </c>
      <c r="E465" s="9" t="s">
        <v>223</v>
      </c>
      <c r="F465" s="9" t="s">
        <v>9</v>
      </c>
      <c r="G465" s="9" t="s">
        <v>544</v>
      </c>
      <c r="H465" s="9" t="s">
        <v>2</v>
      </c>
      <c r="I465" s="9">
        <v>13</v>
      </c>
      <c r="J465" s="9" t="s">
        <v>43</v>
      </c>
      <c r="L465" s="9" t="s">
        <v>545</v>
      </c>
      <c r="M465" s="9">
        <v>169386</v>
      </c>
      <c r="N465" s="17" t="str">
        <f t="shared" si="46"/>
        <v>33_165-170</v>
      </c>
      <c r="O465" s="17" t="str">
        <f t="shared" si="42"/>
        <v>16_160-170</v>
      </c>
      <c r="P465" s="17" t="str">
        <f t="shared" si="43"/>
        <v>08_80&gt;</v>
      </c>
      <c r="Q465" s="9" t="s">
        <v>285</v>
      </c>
      <c r="R465" s="9" t="s">
        <v>638</v>
      </c>
      <c r="S465" s="9">
        <f t="shared" si="44"/>
        <v>223758906</v>
      </c>
      <c r="T465" s="9">
        <f t="shared" si="45"/>
        <v>3048486</v>
      </c>
      <c r="W465" s="99"/>
    </row>
    <row r="466" spans="1:23" x14ac:dyDescent="0.25">
      <c r="A466" s="9">
        <v>2518</v>
      </c>
      <c r="B466" s="9" t="s">
        <v>9</v>
      </c>
      <c r="C466" s="9" t="s">
        <v>194</v>
      </c>
      <c r="D466" s="9" t="s">
        <v>225</v>
      </c>
      <c r="E466" s="9" t="s">
        <v>223</v>
      </c>
      <c r="F466" s="9" t="s">
        <v>5</v>
      </c>
      <c r="G466" s="9" t="s">
        <v>75</v>
      </c>
      <c r="H466" s="9" t="s">
        <v>454</v>
      </c>
      <c r="I466" s="9">
        <v>16</v>
      </c>
      <c r="J466" s="9" t="s">
        <v>195</v>
      </c>
      <c r="L466" s="9" t="s">
        <v>50</v>
      </c>
      <c r="M466" s="9">
        <v>324685</v>
      </c>
      <c r="N466" s="17" t="str">
        <f t="shared" si="46"/>
        <v>64_320-325</v>
      </c>
      <c r="O466" s="17" t="str">
        <f t="shared" si="42"/>
        <v>32_320-330</v>
      </c>
      <c r="P466" s="17" t="str">
        <f t="shared" si="43"/>
        <v>08_80&gt;</v>
      </c>
      <c r="Q466" s="9" t="s">
        <v>285</v>
      </c>
      <c r="R466" s="9" t="s">
        <v>638</v>
      </c>
      <c r="S466" s="9">
        <f t="shared" si="44"/>
        <v>817556830</v>
      </c>
      <c r="T466" s="9">
        <f t="shared" si="45"/>
        <v>11138376</v>
      </c>
      <c r="W466" s="99"/>
    </row>
    <row r="467" spans="1:23" x14ac:dyDescent="0.25">
      <c r="A467" s="9">
        <v>360</v>
      </c>
      <c r="B467" s="9" t="s">
        <v>10</v>
      </c>
      <c r="C467" s="9" t="s">
        <v>662</v>
      </c>
      <c r="D467" s="9" t="s">
        <v>224</v>
      </c>
      <c r="E467" s="9" t="s">
        <v>223</v>
      </c>
      <c r="F467" s="9" t="s">
        <v>5</v>
      </c>
      <c r="G467" s="9" t="s">
        <v>182</v>
      </c>
      <c r="H467" s="9" t="s">
        <v>2</v>
      </c>
      <c r="I467" s="9">
        <v>15</v>
      </c>
      <c r="J467" s="9" t="s">
        <v>8</v>
      </c>
      <c r="L467" s="9" t="s">
        <v>50</v>
      </c>
      <c r="M467" s="9">
        <v>46700</v>
      </c>
      <c r="N467" s="17" t="str">
        <f t="shared" si="46"/>
        <v>9_45-50</v>
      </c>
      <c r="O467" s="17" t="str">
        <f t="shared" si="42"/>
        <v>4_40-50</v>
      </c>
      <c r="P467" s="17" t="str">
        <f t="shared" si="43"/>
        <v>04_40-50</v>
      </c>
      <c r="Q467" s="9" t="s">
        <v>285</v>
      </c>
      <c r="R467" s="9" t="s">
        <v>638</v>
      </c>
      <c r="S467" s="9">
        <f t="shared" si="44"/>
        <v>16812000</v>
      </c>
      <c r="T467" s="9">
        <f t="shared" si="45"/>
        <v>229046</v>
      </c>
      <c r="W467" s="99"/>
    </row>
    <row r="468" spans="1:23" x14ac:dyDescent="0.25">
      <c r="A468" s="9">
        <v>2063</v>
      </c>
      <c r="B468" s="9" t="s">
        <v>10</v>
      </c>
      <c r="C468" s="9" t="s">
        <v>663</v>
      </c>
      <c r="D468" s="9" t="s">
        <v>228</v>
      </c>
      <c r="E468" s="9" t="s">
        <v>223</v>
      </c>
      <c r="F468" s="9" t="s">
        <v>5</v>
      </c>
      <c r="G468" s="9" t="s">
        <v>76</v>
      </c>
      <c r="H468" s="9" t="s">
        <v>2</v>
      </c>
      <c r="I468" s="9">
        <v>14</v>
      </c>
      <c r="J468" s="9" t="s">
        <v>8</v>
      </c>
      <c r="L468" s="9" t="s">
        <v>46</v>
      </c>
      <c r="M468" s="9">
        <v>33170</v>
      </c>
      <c r="N468" s="17" t="str">
        <f t="shared" si="46"/>
        <v>6_30-35</v>
      </c>
      <c r="O468" s="17" t="str">
        <f t="shared" si="42"/>
        <v>3_30-40</v>
      </c>
      <c r="P468" s="17" t="str">
        <f t="shared" si="43"/>
        <v>03_30-40</v>
      </c>
      <c r="Q468" s="9" t="s">
        <v>285</v>
      </c>
      <c r="R468" s="9" t="s">
        <v>638</v>
      </c>
      <c r="S468" s="9">
        <f t="shared" si="44"/>
        <v>68429710</v>
      </c>
      <c r="T468" s="9">
        <f t="shared" si="45"/>
        <v>932285</v>
      </c>
      <c r="W468" s="99"/>
    </row>
    <row r="469" spans="1:23" x14ac:dyDescent="0.25">
      <c r="A469" s="9">
        <v>5176</v>
      </c>
      <c r="B469" s="9" t="s">
        <v>10</v>
      </c>
      <c r="C469" s="9" t="s">
        <v>96</v>
      </c>
      <c r="D469" s="9" t="s">
        <v>225</v>
      </c>
      <c r="E469" s="9" t="s">
        <v>223</v>
      </c>
      <c r="F469" s="9" t="s">
        <v>1</v>
      </c>
      <c r="G469" s="9" t="s">
        <v>97</v>
      </c>
      <c r="H469" s="9" t="s">
        <v>68</v>
      </c>
      <c r="I469" s="9">
        <v>15</v>
      </c>
      <c r="J469" s="9" t="s">
        <v>8</v>
      </c>
      <c r="L469" s="9" t="s">
        <v>50</v>
      </c>
      <c r="M469" s="9">
        <v>67080</v>
      </c>
      <c r="N469" s="17" t="str">
        <f t="shared" si="46"/>
        <v>13_65-70</v>
      </c>
      <c r="O469" s="17" t="str">
        <f t="shared" si="42"/>
        <v>6_60-70</v>
      </c>
      <c r="P469" s="17" t="str">
        <f t="shared" si="43"/>
        <v>06_60-70</v>
      </c>
      <c r="Q469" s="9" t="s">
        <v>285</v>
      </c>
      <c r="R469" s="9" t="s">
        <v>638</v>
      </c>
      <c r="S469" s="9">
        <f t="shared" si="44"/>
        <v>347206080</v>
      </c>
      <c r="T469" s="9">
        <f t="shared" si="45"/>
        <v>4730328</v>
      </c>
      <c r="W469" s="99"/>
    </row>
    <row r="470" spans="1:23" x14ac:dyDescent="0.25">
      <c r="A470" s="9">
        <v>825</v>
      </c>
      <c r="B470" s="9" t="s">
        <v>10</v>
      </c>
      <c r="C470" s="9" t="s">
        <v>338</v>
      </c>
      <c r="D470" s="9" t="s">
        <v>225</v>
      </c>
      <c r="E470" s="9" t="s">
        <v>223</v>
      </c>
      <c r="F470" s="9" t="s">
        <v>1</v>
      </c>
      <c r="G470" s="9" t="s">
        <v>305</v>
      </c>
      <c r="H470" s="9" t="s">
        <v>148</v>
      </c>
      <c r="I470" s="9">
        <v>15</v>
      </c>
      <c r="J470" s="9" t="s">
        <v>8</v>
      </c>
      <c r="L470" s="9" t="s">
        <v>50</v>
      </c>
      <c r="M470" s="9">
        <v>84861</v>
      </c>
      <c r="N470" s="17" t="str">
        <f t="shared" si="46"/>
        <v>16_80-85</v>
      </c>
      <c r="O470" s="17" t="str">
        <f t="shared" si="42"/>
        <v>8_80-90</v>
      </c>
      <c r="P470" s="17" t="str">
        <f t="shared" si="43"/>
        <v>08_80&gt;</v>
      </c>
      <c r="Q470" s="9" t="s">
        <v>285</v>
      </c>
      <c r="R470" s="9" t="s">
        <v>638</v>
      </c>
      <c r="S470" s="9">
        <f t="shared" si="44"/>
        <v>70010325</v>
      </c>
      <c r="T470" s="9">
        <f t="shared" si="45"/>
        <v>953819</v>
      </c>
      <c r="W470" s="99"/>
    </row>
    <row r="471" spans="1:23" x14ac:dyDescent="0.25">
      <c r="A471" s="9">
        <v>878</v>
      </c>
      <c r="B471" s="9" t="s">
        <v>10</v>
      </c>
      <c r="C471" s="9" t="s">
        <v>664</v>
      </c>
      <c r="D471" s="9" t="s">
        <v>225</v>
      </c>
      <c r="E471" s="9" t="s">
        <v>223</v>
      </c>
      <c r="F471" s="9" t="s">
        <v>5</v>
      </c>
      <c r="G471" s="9" t="s">
        <v>665</v>
      </c>
      <c r="H471" s="9" t="s">
        <v>666</v>
      </c>
      <c r="I471" s="9">
        <v>15</v>
      </c>
      <c r="J471" s="9" t="s">
        <v>8</v>
      </c>
      <c r="L471" s="9" t="s">
        <v>50</v>
      </c>
      <c r="M471" s="9">
        <v>145992</v>
      </c>
      <c r="N471" s="17" t="str">
        <f t="shared" si="46"/>
        <v>29_145-150</v>
      </c>
      <c r="O471" s="17" t="str">
        <f t="shared" si="42"/>
        <v>14_140-150</v>
      </c>
      <c r="P471" s="17" t="str">
        <f t="shared" si="43"/>
        <v>08_80&gt;</v>
      </c>
      <c r="Q471" s="9" t="s">
        <v>285</v>
      </c>
      <c r="R471" s="9" t="s">
        <v>638</v>
      </c>
      <c r="S471" s="9">
        <f t="shared" si="44"/>
        <v>128180976</v>
      </c>
      <c r="T471" s="9">
        <f t="shared" si="45"/>
        <v>1746335</v>
      </c>
      <c r="W471" s="99"/>
    </row>
    <row r="472" spans="1:23" x14ac:dyDescent="0.25">
      <c r="A472" s="9">
        <v>224</v>
      </c>
      <c r="B472" s="9" t="s">
        <v>10</v>
      </c>
      <c r="C472" s="9" t="s">
        <v>339</v>
      </c>
      <c r="D472" s="9" t="s">
        <v>225</v>
      </c>
      <c r="E472" s="9" t="s">
        <v>223</v>
      </c>
      <c r="F472" s="9" t="s">
        <v>1</v>
      </c>
      <c r="G472" s="9" t="s">
        <v>305</v>
      </c>
      <c r="H472" s="9" t="s">
        <v>197</v>
      </c>
      <c r="I472" s="9">
        <v>17</v>
      </c>
      <c r="J472" s="9" t="s">
        <v>8</v>
      </c>
      <c r="L472" s="9" t="s">
        <v>50</v>
      </c>
      <c r="M472" s="9">
        <v>90399</v>
      </c>
      <c r="N472" s="17" t="str">
        <f t="shared" si="46"/>
        <v>18_90-95</v>
      </c>
      <c r="O472" s="17" t="str">
        <f t="shared" si="42"/>
        <v>9_90-100</v>
      </c>
      <c r="P472" s="17" t="str">
        <f t="shared" si="43"/>
        <v>08_80&gt;</v>
      </c>
      <c r="Q472" s="9" t="s">
        <v>285</v>
      </c>
      <c r="R472" s="9" t="s">
        <v>638</v>
      </c>
      <c r="S472" s="9">
        <f t="shared" si="44"/>
        <v>20249376</v>
      </c>
      <c r="T472" s="9">
        <f t="shared" si="45"/>
        <v>275877</v>
      </c>
      <c r="W472" s="99"/>
    </row>
    <row r="473" spans="1:23" x14ac:dyDescent="0.25">
      <c r="A473" s="9">
        <v>586</v>
      </c>
      <c r="B473" s="9" t="s">
        <v>10</v>
      </c>
      <c r="C473" s="9" t="s">
        <v>667</v>
      </c>
      <c r="D473" s="9" t="s">
        <v>225</v>
      </c>
      <c r="E473" s="9" t="s">
        <v>223</v>
      </c>
      <c r="F473" s="9" t="s">
        <v>5</v>
      </c>
      <c r="G473" s="9" t="s">
        <v>353</v>
      </c>
      <c r="H473" s="9" t="s">
        <v>197</v>
      </c>
      <c r="I473" s="9">
        <v>17</v>
      </c>
      <c r="J473" s="9" t="s">
        <v>8</v>
      </c>
      <c r="L473" s="9" t="s">
        <v>50</v>
      </c>
      <c r="M473" s="9">
        <v>82326</v>
      </c>
      <c r="N473" s="17" t="str">
        <f t="shared" si="46"/>
        <v>16_80-85</v>
      </c>
      <c r="O473" s="17" t="str">
        <f t="shared" si="42"/>
        <v>8_80-90</v>
      </c>
      <c r="P473" s="17" t="str">
        <f t="shared" si="43"/>
        <v>08_80&gt;</v>
      </c>
      <c r="Q473" s="9" t="s">
        <v>285</v>
      </c>
      <c r="R473" s="9" t="s">
        <v>638</v>
      </c>
      <c r="S473" s="9">
        <f t="shared" si="44"/>
        <v>48243036</v>
      </c>
      <c r="T473" s="9">
        <f t="shared" si="45"/>
        <v>657262</v>
      </c>
      <c r="W473" s="99"/>
    </row>
    <row r="474" spans="1:23" x14ac:dyDescent="0.25">
      <c r="A474" s="9">
        <v>27</v>
      </c>
      <c r="B474" s="9" t="s">
        <v>10</v>
      </c>
      <c r="C474" s="9" t="s">
        <v>401</v>
      </c>
      <c r="D474" s="9" t="s">
        <v>225</v>
      </c>
      <c r="E474" s="9" t="s">
        <v>223</v>
      </c>
      <c r="F474" s="9" t="s">
        <v>5</v>
      </c>
      <c r="G474" s="9" t="s">
        <v>353</v>
      </c>
      <c r="H474" s="9" t="s">
        <v>147</v>
      </c>
      <c r="I474" s="9">
        <v>15</v>
      </c>
      <c r="J474" s="9" t="s">
        <v>8</v>
      </c>
      <c r="L474" s="9" t="s">
        <v>50</v>
      </c>
      <c r="M474" s="9">
        <v>114284</v>
      </c>
      <c r="N474" s="17" t="str">
        <f t="shared" si="46"/>
        <v>22_110-115</v>
      </c>
      <c r="O474" s="17" t="str">
        <f t="shared" si="42"/>
        <v>11_110-120</v>
      </c>
      <c r="P474" s="17" t="str">
        <f t="shared" si="43"/>
        <v>08_80&gt;</v>
      </c>
      <c r="Q474" s="9" t="s">
        <v>285</v>
      </c>
      <c r="R474" s="9" t="s">
        <v>638</v>
      </c>
      <c r="S474" s="9">
        <f t="shared" si="44"/>
        <v>3085668</v>
      </c>
      <c r="T474" s="9">
        <f t="shared" si="45"/>
        <v>42039</v>
      </c>
      <c r="W474" s="99"/>
    </row>
    <row r="475" spans="1:23" x14ac:dyDescent="0.25">
      <c r="A475" s="9">
        <v>86</v>
      </c>
      <c r="B475" s="9" t="s">
        <v>10</v>
      </c>
      <c r="C475" s="9" t="s">
        <v>668</v>
      </c>
      <c r="D475" s="9" t="s">
        <v>225</v>
      </c>
      <c r="E475" s="9" t="s">
        <v>223</v>
      </c>
      <c r="F475" s="9" t="s">
        <v>1</v>
      </c>
      <c r="G475" s="9" t="s">
        <v>669</v>
      </c>
      <c r="H475" s="9" t="s">
        <v>666</v>
      </c>
      <c r="I475" s="9">
        <v>15</v>
      </c>
      <c r="J475" s="9" t="s">
        <v>8</v>
      </c>
      <c r="L475" s="9" t="s">
        <v>50</v>
      </c>
      <c r="M475" s="9">
        <v>178900</v>
      </c>
      <c r="N475" s="17" t="str">
        <f t="shared" si="46"/>
        <v>35_175-180</v>
      </c>
      <c r="O475" s="17" t="str">
        <f t="shared" si="42"/>
        <v>17_170-180</v>
      </c>
      <c r="P475" s="17" t="str">
        <f t="shared" si="43"/>
        <v>08_80&gt;</v>
      </c>
      <c r="Q475" s="9" t="s">
        <v>285</v>
      </c>
      <c r="R475" s="9" t="s">
        <v>638</v>
      </c>
      <c r="S475" s="9">
        <f t="shared" si="44"/>
        <v>15385400</v>
      </c>
      <c r="T475" s="9">
        <f t="shared" si="45"/>
        <v>209610</v>
      </c>
      <c r="W475" s="99"/>
    </row>
    <row r="476" spans="1:23" x14ac:dyDescent="0.25">
      <c r="A476" s="9">
        <v>7</v>
      </c>
      <c r="B476" s="9" t="s">
        <v>10</v>
      </c>
      <c r="C476" s="9" t="s">
        <v>455</v>
      </c>
      <c r="D476" s="9" t="s">
        <v>225</v>
      </c>
      <c r="E476" s="9" t="s">
        <v>223</v>
      </c>
      <c r="F476" s="9" t="s">
        <v>5</v>
      </c>
      <c r="G476" s="9" t="s">
        <v>353</v>
      </c>
      <c r="H476" s="9" t="s">
        <v>99</v>
      </c>
      <c r="I476" s="9">
        <v>15</v>
      </c>
      <c r="J476" s="9" t="s">
        <v>8</v>
      </c>
      <c r="L476" s="9" t="s">
        <v>50</v>
      </c>
      <c r="M476" s="9">
        <v>155067</v>
      </c>
      <c r="N476" s="17" t="str">
        <f t="shared" si="46"/>
        <v>31_155-160</v>
      </c>
      <c r="O476" s="17" t="str">
        <f t="shared" ref="O476:O539" si="47">CONCATENATE(ROUNDDOWN(M476/10000,0),"_",ROUNDDOWN(M476/10000,0)*10,"-",ROUNDUP((M476+1)/10000,0)*10)</f>
        <v>15_150-160</v>
      </c>
      <c r="P476" s="17" t="str">
        <f t="shared" ref="P476:P539" si="48">IF(M476&lt;20000,"01_&lt;20",IF(M476&lt;80000,CONCATENATE(IF((ROUNDDOWN(M476/10000,0)+1)&lt;10,0,),ROUNDDOWN(M476/10000,0),"_",ROUNDDOWN(M476/10000,0)*10,"-",ROUNDUP((M476+1)/10000,0)*10),"08_80&gt;"))</f>
        <v>08_80&gt;</v>
      </c>
      <c r="Q476" s="9" t="s">
        <v>285</v>
      </c>
      <c r="R476" s="9" t="s">
        <v>638</v>
      </c>
      <c r="S476" s="9">
        <f t="shared" ref="S476:S539" si="49">M476*A476</f>
        <v>1085469</v>
      </c>
      <c r="T476" s="9">
        <f t="shared" ref="T476:T539" si="50">ROUND(S476/73.4,0)</f>
        <v>14788</v>
      </c>
      <c r="W476" s="99"/>
    </row>
    <row r="477" spans="1:23" x14ac:dyDescent="0.25">
      <c r="A477" s="9">
        <v>33</v>
      </c>
      <c r="B477" s="9" t="s">
        <v>10</v>
      </c>
      <c r="C477" s="9" t="s">
        <v>670</v>
      </c>
      <c r="D477" s="9" t="s">
        <v>225</v>
      </c>
      <c r="E477" s="9" t="s">
        <v>223</v>
      </c>
      <c r="F477" s="9" t="s">
        <v>1</v>
      </c>
      <c r="G477" s="9" t="s">
        <v>669</v>
      </c>
      <c r="H477" s="9" t="s">
        <v>666</v>
      </c>
      <c r="I477" s="9">
        <v>15</v>
      </c>
      <c r="J477" s="9" t="s">
        <v>8</v>
      </c>
      <c r="L477" s="9" t="s">
        <v>50</v>
      </c>
      <c r="M477" s="9">
        <v>202990</v>
      </c>
      <c r="N477" s="17" t="str">
        <f t="shared" si="46"/>
        <v>40_200-205</v>
      </c>
      <c r="O477" s="17" t="str">
        <f t="shared" si="47"/>
        <v>20_200-210</v>
      </c>
      <c r="P477" s="17" t="str">
        <f t="shared" si="48"/>
        <v>08_80&gt;</v>
      </c>
      <c r="Q477" s="9" t="s">
        <v>285</v>
      </c>
      <c r="R477" s="9" t="s">
        <v>638</v>
      </c>
      <c r="S477" s="9">
        <f t="shared" si="49"/>
        <v>6698670</v>
      </c>
      <c r="T477" s="9">
        <f t="shared" si="50"/>
        <v>91263</v>
      </c>
      <c r="W477" s="99"/>
    </row>
    <row r="478" spans="1:23" x14ac:dyDescent="0.25">
      <c r="A478" s="9">
        <v>15</v>
      </c>
      <c r="B478" s="9" t="s">
        <v>10</v>
      </c>
      <c r="C478" s="9" t="s">
        <v>352</v>
      </c>
      <c r="D478" s="9" t="s">
        <v>225</v>
      </c>
      <c r="E478" s="9" t="s">
        <v>223</v>
      </c>
      <c r="F478" s="9" t="s">
        <v>5</v>
      </c>
      <c r="G478" s="9" t="s">
        <v>353</v>
      </c>
      <c r="H478" s="9" t="s">
        <v>98</v>
      </c>
      <c r="I478" s="9">
        <v>17</v>
      </c>
      <c r="J478" s="9" t="s">
        <v>8</v>
      </c>
      <c r="L478" s="9" t="s">
        <v>50</v>
      </c>
      <c r="M478" s="9">
        <v>128542</v>
      </c>
      <c r="N478" s="17" t="str">
        <f t="shared" si="46"/>
        <v>25_125-130</v>
      </c>
      <c r="O478" s="17" t="str">
        <f t="shared" si="47"/>
        <v>12_120-130</v>
      </c>
      <c r="P478" s="17" t="str">
        <f t="shared" si="48"/>
        <v>08_80&gt;</v>
      </c>
      <c r="Q478" s="9" t="s">
        <v>285</v>
      </c>
      <c r="R478" s="9" t="s">
        <v>638</v>
      </c>
      <c r="S478" s="9">
        <f t="shared" si="49"/>
        <v>1928130</v>
      </c>
      <c r="T478" s="9">
        <f t="shared" si="50"/>
        <v>26269</v>
      </c>
      <c r="W478" s="99"/>
    </row>
    <row r="479" spans="1:23" x14ac:dyDescent="0.25">
      <c r="A479" s="9">
        <v>214</v>
      </c>
      <c r="B479" s="9" t="s">
        <v>10</v>
      </c>
      <c r="C479" s="9" t="s">
        <v>671</v>
      </c>
      <c r="D479" s="9" t="s">
        <v>225</v>
      </c>
      <c r="E479" s="9" t="s">
        <v>223</v>
      </c>
      <c r="F479" s="9" t="s">
        <v>1</v>
      </c>
      <c r="G479" s="9" t="s">
        <v>669</v>
      </c>
      <c r="H479" s="9" t="s">
        <v>666</v>
      </c>
      <c r="I479" s="9">
        <v>17</v>
      </c>
      <c r="J479" s="9" t="s">
        <v>8</v>
      </c>
      <c r="L479" s="9" t="s">
        <v>50</v>
      </c>
      <c r="M479" s="9">
        <v>191995</v>
      </c>
      <c r="N479" s="17" t="str">
        <f t="shared" si="46"/>
        <v>38_190-195</v>
      </c>
      <c r="O479" s="17" t="str">
        <f t="shared" si="47"/>
        <v>19_190-200</v>
      </c>
      <c r="P479" s="17" t="str">
        <f t="shared" si="48"/>
        <v>08_80&gt;</v>
      </c>
      <c r="Q479" s="9" t="s">
        <v>285</v>
      </c>
      <c r="R479" s="9" t="s">
        <v>638</v>
      </c>
      <c r="S479" s="9">
        <f t="shared" si="49"/>
        <v>41086930</v>
      </c>
      <c r="T479" s="9">
        <f t="shared" si="50"/>
        <v>559767</v>
      </c>
      <c r="W479" s="99"/>
    </row>
    <row r="480" spans="1:23" x14ac:dyDescent="0.25">
      <c r="A480" s="9">
        <v>25</v>
      </c>
      <c r="B480" s="9" t="s">
        <v>10</v>
      </c>
      <c r="C480" s="9" t="s">
        <v>354</v>
      </c>
      <c r="D480" s="9" t="s">
        <v>225</v>
      </c>
      <c r="E480" s="9" t="s">
        <v>223</v>
      </c>
      <c r="F480" s="9" t="s">
        <v>5</v>
      </c>
      <c r="G480" s="9" t="s">
        <v>353</v>
      </c>
      <c r="H480" s="9" t="s">
        <v>350</v>
      </c>
      <c r="I480" s="9">
        <v>17</v>
      </c>
      <c r="J480" s="9" t="s">
        <v>8</v>
      </c>
      <c r="L480" s="9" t="s">
        <v>50</v>
      </c>
      <c r="M480" s="9">
        <v>179884</v>
      </c>
      <c r="N480" s="17" t="str">
        <f t="shared" si="46"/>
        <v>35_175-180</v>
      </c>
      <c r="O480" s="17" t="str">
        <f t="shared" si="47"/>
        <v>17_170-180</v>
      </c>
      <c r="P480" s="17" t="str">
        <f t="shared" si="48"/>
        <v>08_80&gt;</v>
      </c>
      <c r="Q480" s="9" t="s">
        <v>285</v>
      </c>
      <c r="R480" s="9" t="s">
        <v>638</v>
      </c>
      <c r="S480" s="9">
        <f t="shared" si="49"/>
        <v>4497100</v>
      </c>
      <c r="T480" s="9">
        <f t="shared" si="50"/>
        <v>61268</v>
      </c>
      <c r="W480" s="99"/>
    </row>
    <row r="481" spans="1:23" x14ac:dyDescent="0.25">
      <c r="A481" s="9">
        <v>174</v>
      </c>
      <c r="B481" s="9" t="s">
        <v>10</v>
      </c>
      <c r="C481" s="9" t="s">
        <v>672</v>
      </c>
      <c r="D481" s="9" t="s">
        <v>225</v>
      </c>
      <c r="E481" s="9" t="s">
        <v>223</v>
      </c>
      <c r="F481" s="9" t="s">
        <v>1</v>
      </c>
      <c r="G481" s="9" t="s">
        <v>669</v>
      </c>
      <c r="H481" s="9" t="s">
        <v>673</v>
      </c>
      <c r="I481" s="9">
        <v>17</v>
      </c>
      <c r="J481" s="9" t="s">
        <v>8</v>
      </c>
      <c r="L481" s="9" t="s">
        <v>50</v>
      </c>
      <c r="M481" s="9">
        <v>258323</v>
      </c>
      <c r="N481" s="17" t="str">
        <f t="shared" si="46"/>
        <v>51_255-260</v>
      </c>
      <c r="O481" s="17" t="str">
        <f t="shared" si="47"/>
        <v>25_250-260</v>
      </c>
      <c r="P481" s="17" t="str">
        <f t="shared" si="48"/>
        <v>08_80&gt;</v>
      </c>
      <c r="Q481" s="9" t="s">
        <v>285</v>
      </c>
      <c r="R481" s="9" t="s">
        <v>638</v>
      </c>
      <c r="S481" s="9">
        <f t="shared" si="49"/>
        <v>44948202</v>
      </c>
      <c r="T481" s="9">
        <f t="shared" si="50"/>
        <v>612373</v>
      </c>
      <c r="W481" s="99"/>
    </row>
    <row r="482" spans="1:23" x14ac:dyDescent="0.25">
      <c r="A482" s="9">
        <v>115</v>
      </c>
      <c r="B482" s="9" t="s">
        <v>10</v>
      </c>
      <c r="C482" s="9" t="s">
        <v>336</v>
      </c>
      <c r="D482" s="9" t="s">
        <v>228</v>
      </c>
      <c r="E482" s="9" t="s">
        <v>223</v>
      </c>
      <c r="F482" s="9" t="s">
        <v>1</v>
      </c>
      <c r="G482" s="9" t="s">
        <v>305</v>
      </c>
      <c r="H482" s="9" t="s">
        <v>197</v>
      </c>
      <c r="I482" s="9">
        <v>14</v>
      </c>
      <c r="J482" s="9" t="s">
        <v>49</v>
      </c>
      <c r="L482" s="9" t="s">
        <v>50</v>
      </c>
      <c r="M482" s="9">
        <v>117636</v>
      </c>
      <c r="N482" s="17" t="str">
        <f t="shared" si="46"/>
        <v>23_115-120</v>
      </c>
      <c r="O482" s="17" t="str">
        <f t="shared" si="47"/>
        <v>11_110-120</v>
      </c>
      <c r="P482" s="17" t="str">
        <f t="shared" si="48"/>
        <v>08_80&gt;</v>
      </c>
      <c r="Q482" s="9" t="s">
        <v>285</v>
      </c>
      <c r="R482" s="9" t="s">
        <v>638</v>
      </c>
      <c r="S482" s="9">
        <f t="shared" si="49"/>
        <v>13528140</v>
      </c>
      <c r="T482" s="9">
        <f t="shared" si="50"/>
        <v>184307</v>
      </c>
      <c r="W482" s="99"/>
    </row>
    <row r="483" spans="1:23" x14ac:dyDescent="0.25">
      <c r="A483" s="9">
        <v>8</v>
      </c>
      <c r="B483" s="9" t="s">
        <v>10</v>
      </c>
      <c r="C483" s="9" t="s">
        <v>337</v>
      </c>
      <c r="D483" s="9" t="s">
        <v>225</v>
      </c>
      <c r="E483" s="9" t="s">
        <v>223</v>
      </c>
      <c r="F483" s="9" t="s">
        <v>1</v>
      </c>
      <c r="G483" s="9" t="s">
        <v>305</v>
      </c>
      <c r="H483" s="9" t="s">
        <v>153</v>
      </c>
      <c r="I483" s="9">
        <v>15</v>
      </c>
      <c r="J483" s="9" t="s">
        <v>49</v>
      </c>
      <c r="L483" s="9" t="s">
        <v>50</v>
      </c>
      <c r="M483" s="9">
        <v>108081</v>
      </c>
      <c r="N483" s="17" t="str">
        <f t="shared" si="46"/>
        <v>21_105-110</v>
      </c>
      <c r="O483" s="17" t="str">
        <f t="shared" si="47"/>
        <v>10_100-110</v>
      </c>
      <c r="P483" s="17" t="str">
        <f t="shared" si="48"/>
        <v>08_80&gt;</v>
      </c>
      <c r="Q483" s="9" t="s">
        <v>285</v>
      </c>
      <c r="R483" s="9" t="s">
        <v>638</v>
      </c>
      <c r="S483" s="9">
        <f t="shared" si="49"/>
        <v>864648</v>
      </c>
      <c r="T483" s="9">
        <f t="shared" si="50"/>
        <v>11780</v>
      </c>
      <c r="W483" s="99"/>
    </row>
    <row r="484" spans="1:23" x14ac:dyDescent="0.25">
      <c r="A484" s="9">
        <v>43</v>
      </c>
      <c r="B484" s="9" t="s">
        <v>10</v>
      </c>
      <c r="C484" s="9" t="s">
        <v>618</v>
      </c>
      <c r="D484" s="9" t="s">
        <v>225</v>
      </c>
      <c r="E484" s="9" t="s">
        <v>223</v>
      </c>
      <c r="F484" s="9" t="s">
        <v>5</v>
      </c>
      <c r="G484" s="9" t="s">
        <v>353</v>
      </c>
      <c r="H484" s="9" t="s">
        <v>147</v>
      </c>
      <c r="I484" s="9">
        <v>17</v>
      </c>
      <c r="J484" s="9" t="s">
        <v>8</v>
      </c>
      <c r="L484" s="9" t="s">
        <v>50</v>
      </c>
      <c r="M484" s="9">
        <v>105193</v>
      </c>
      <c r="N484" s="17" t="str">
        <f t="shared" si="46"/>
        <v>21_105-110</v>
      </c>
      <c r="O484" s="17" t="str">
        <f t="shared" si="47"/>
        <v>10_100-110</v>
      </c>
      <c r="P484" s="17" t="str">
        <f t="shared" si="48"/>
        <v>08_80&gt;</v>
      </c>
      <c r="Q484" s="9" t="s">
        <v>285</v>
      </c>
      <c r="R484" s="9" t="s">
        <v>638</v>
      </c>
      <c r="S484" s="9">
        <f t="shared" si="49"/>
        <v>4523299</v>
      </c>
      <c r="T484" s="9">
        <f t="shared" si="50"/>
        <v>61625</v>
      </c>
      <c r="W484" s="99"/>
    </row>
    <row r="485" spans="1:23" x14ac:dyDescent="0.25">
      <c r="A485" s="9">
        <v>53</v>
      </c>
      <c r="B485" s="9" t="s">
        <v>10</v>
      </c>
      <c r="C485" s="9" t="s">
        <v>456</v>
      </c>
      <c r="D485" s="9" t="s">
        <v>225</v>
      </c>
      <c r="E485" s="9" t="s">
        <v>223</v>
      </c>
      <c r="F485" s="9" t="s">
        <v>5</v>
      </c>
      <c r="G485" s="9" t="s">
        <v>353</v>
      </c>
      <c r="H485" s="9" t="s">
        <v>98</v>
      </c>
      <c r="I485" s="9">
        <v>15</v>
      </c>
      <c r="J485" s="9" t="s">
        <v>8</v>
      </c>
      <c r="L485" s="9" t="s">
        <v>50</v>
      </c>
      <c r="M485" s="9">
        <v>149307</v>
      </c>
      <c r="N485" s="17" t="str">
        <f t="shared" si="46"/>
        <v>29_145-150</v>
      </c>
      <c r="O485" s="17" t="str">
        <f t="shared" si="47"/>
        <v>14_140-150</v>
      </c>
      <c r="P485" s="17" t="str">
        <f t="shared" si="48"/>
        <v>08_80&gt;</v>
      </c>
      <c r="Q485" s="9" t="s">
        <v>285</v>
      </c>
      <c r="R485" s="9" t="s">
        <v>638</v>
      </c>
      <c r="S485" s="9">
        <f t="shared" si="49"/>
        <v>7913271</v>
      </c>
      <c r="T485" s="9">
        <f t="shared" si="50"/>
        <v>107810</v>
      </c>
      <c r="W485" s="99"/>
    </row>
    <row r="486" spans="1:23" x14ac:dyDescent="0.25">
      <c r="A486" s="9">
        <v>883</v>
      </c>
      <c r="B486" s="9" t="s">
        <v>10</v>
      </c>
      <c r="C486" s="9" t="s">
        <v>674</v>
      </c>
      <c r="D486" s="9" t="s">
        <v>224</v>
      </c>
      <c r="E486" s="9" t="s">
        <v>223</v>
      </c>
      <c r="F486" s="9" t="s">
        <v>1</v>
      </c>
      <c r="G486" s="9" t="s">
        <v>97</v>
      </c>
      <c r="H486" s="9" t="s">
        <v>2</v>
      </c>
      <c r="I486" s="9">
        <v>15</v>
      </c>
      <c r="J486" s="9" t="s">
        <v>4</v>
      </c>
      <c r="L486" s="9" t="s">
        <v>50</v>
      </c>
      <c r="M486" s="9">
        <v>32450</v>
      </c>
      <c r="N486" s="17" t="str">
        <f t="shared" si="46"/>
        <v>6_30-35</v>
      </c>
      <c r="O486" s="17" t="str">
        <f t="shared" si="47"/>
        <v>3_30-40</v>
      </c>
      <c r="P486" s="17" t="str">
        <f t="shared" si="48"/>
        <v>03_30-40</v>
      </c>
      <c r="Q486" s="9" t="s">
        <v>285</v>
      </c>
      <c r="R486" s="9" t="s">
        <v>638</v>
      </c>
      <c r="S486" s="9">
        <f t="shared" si="49"/>
        <v>28653350</v>
      </c>
      <c r="T486" s="9">
        <f t="shared" si="50"/>
        <v>390373</v>
      </c>
      <c r="W486" s="99"/>
    </row>
    <row r="487" spans="1:23" x14ac:dyDescent="0.25">
      <c r="A487" s="9">
        <v>1036</v>
      </c>
      <c r="B487" s="9" t="s">
        <v>10</v>
      </c>
      <c r="C487" s="9" t="s">
        <v>177</v>
      </c>
      <c r="D487" s="9" t="s">
        <v>228</v>
      </c>
      <c r="E487" s="9" t="s">
        <v>227</v>
      </c>
      <c r="F487" s="9" t="s">
        <v>5</v>
      </c>
      <c r="G487" s="9" t="s">
        <v>169</v>
      </c>
      <c r="H487" s="9" t="s">
        <v>2</v>
      </c>
      <c r="I487" s="9">
        <v>14</v>
      </c>
      <c r="J487" s="9" t="s">
        <v>8</v>
      </c>
      <c r="L487" s="9" t="s">
        <v>50</v>
      </c>
      <c r="M487" s="9">
        <v>52479</v>
      </c>
      <c r="N487" s="17" t="str">
        <f t="shared" si="46"/>
        <v>10_50-55</v>
      </c>
      <c r="O487" s="17" t="str">
        <f t="shared" si="47"/>
        <v>5_50-60</v>
      </c>
      <c r="P487" s="17" t="str">
        <f t="shared" si="48"/>
        <v>05_50-60</v>
      </c>
      <c r="Q487" s="9" t="s">
        <v>285</v>
      </c>
      <c r="R487" s="9" t="s">
        <v>638</v>
      </c>
      <c r="S487" s="9">
        <f t="shared" si="49"/>
        <v>54368244</v>
      </c>
      <c r="T487" s="9">
        <f t="shared" si="50"/>
        <v>740712</v>
      </c>
      <c r="W487" s="99"/>
    </row>
    <row r="488" spans="1:23" x14ac:dyDescent="0.25">
      <c r="A488" s="9">
        <v>1774</v>
      </c>
      <c r="B488" s="9" t="s">
        <v>10</v>
      </c>
      <c r="C488" s="9" t="s">
        <v>178</v>
      </c>
      <c r="D488" s="9" t="s">
        <v>222</v>
      </c>
      <c r="E488" s="9" t="s">
        <v>227</v>
      </c>
      <c r="F488" s="9" t="s">
        <v>5</v>
      </c>
      <c r="G488" s="9" t="s">
        <v>169</v>
      </c>
      <c r="H488" s="9" t="s">
        <v>128</v>
      </c>
      <c r="I488" s="9">
        <v>15</v>
      </c>
      <c r="J488" s="9" t="s">
        <v>8</v>
      </c>
      <c r="L488" s="9" t="s">
        <v>50</v>
      </c>
      <c r="M488" s="9">
        <v>56921</v>
      </c>
      <c r="N488" s="17" t="str">
        <f t="shared" si="46"/>
        <v>11_55-60</v>
      </c>
      <c r="O488" s="17" t="str">
        <f t="shared" si="47"/>
        <v>5_50-60</v>
      </c>
      <c r="P488" s="17" t="str">
        <f t="shared" si="48"/>
        <v>05_50-60</v>
      </c>
      <c r="Q488" s="9" t="s">
        <v>285</v>
      </c>
      <c r="R488" s="9" t="s">
        <v>638</v>
      </c>
      <c r="S488" s="9">
        <f t="shared" si="49"/>
        <v>100977854</v>
      </c>
      <c r="T488" s="9">
        <f t="shared" si="50"/>
        <v>1375720</v>
      </c>
      <c r="W488" s="99"/>
    </row>
    <row r="489" spans="1:23" x14ac:dyDescent="0.25">
      <c r="A489" s="9">
        <v>857</v>
      </c>
      <c r="B489" s="9" t="s">
        <v>10</v>
      </c>
      <c r="C489" s="9" t="s">
        <v>675</v>
      </c>
      <c r="D489" s="9" t="s">
        <v>224</v>
      </c>
      <c r="E489" s="9" t="s">
        <v>227</v>
      </c>
      <c r="F489" s="9" t="s">
        <v>5</v>
      </c>
      <c r="G489" s="9" t="s">
        <v>169</v>
      </c>
      <c r="H489" s="9" t="s">
        <v>2</v>
      </c>
      <c r="I489" s="9">
        <v>15</v>
      </c>
      <c r="J489" s="9" t="s">
        <v>8</v>
      </c>
      <c r="L489" s="9" t="s">
        <v>50</v>
      </c>
      <c r="M489" s="9">
        <v>63025</v>
      </c>
      <c r="N489" s="17" t="str">
        <f t="shared" si="46"/>
        <v>12_60-65</v>
      </c>
      <c r="O489" s="17" t="str">
        <f t="shared" si="47"/>
        <v>6_60-70</v>
      </c>
      <c r="P489" s="17" t="str">
        <f t="shared" si="48"/>
        <v>06_60-70</v>
      </c>
      <c r="Q489" s="9" t="s">
        <v>285</v>
      </c>
      <c r="R489" s="9" t="s">
        <v>638</v>
      </c>
      <c r="S489" s="9">
        <f t="shared" si="49"/>
        <v>54012425</v>
      </c>
      <c r="T489" s="9">
        <f t="shared" si="50"/>
        <v>735864</v>
      </c>
      <c r="W489" s="99"/>
    </row>
    <row r="490" spans="1:23" x14ac:dyDescent="0.25">
      <c r="A490" s="9">
        <v>322</v>
      </c>
      <c r="B490" s="9" t="s">
        <v>10</v>
      </c>
      <c r="C490" s="9" t="s">
        <v>206</v>
      </c>
      <c r="D490" s="9" t="s">
        <v>224</v>
      </c>
      <c r="E490" s="9" t="s">
        <v>227</v>
      </c>
      <c r="F490" s="9" t="s">
        <v>5</v>
      </c>
      <c r="G490" s="9" t="s">
        <v>169</v>
      </c>
      <c r="H490" s="9" t="s">
        <v>2</v>
      </c>
      <c r="I490" s="9">
        <v>15</v>
      </c>
      <c r="J490" s="9" t="s">
        <v>8</v>
      </c>
      <c r="L490" s="9" t="s">
        <v>50</v>
      </c>
      <c r="M490" s="9">
        <v>60174</v>
      </c>
      <c r="N490" s="17" t="str">
        <f t="shared" si="46"/>
        <v>12_60-65</v>
      </c>
      <c r="O490" s="17" t="str">
        <f t="shared" si="47"/>
        <v>6_60-70</v>
      </c>
      <c r="P490" s="17" t="str">
        <f t="shared" si="48"/>
        <v>06_60-70</v>
      </c>
      <c r="Q490" s="9" t="s">
        <v>285</v>
      </c>
      <c r="R490" s="9" t="s">
        <v>638</v>
      </c>
      <c r="S490" s="9">
        <f t="shared" si="49"/>
        <v>19376028</v>
      </c>
      <c r="T490" s="9">
        <f t="shared" si="50"/>
        <v>263979</v>
      </c>
      <c r="W490" s="99"/>
    </row>
    <row r="491" spans="1:23" x14ac:dyDescent="0.25">
      <c r="A491" s="9">
        <v>1706</v>
      </c>
      <c r="B491" s="9" t="s">
        <v>10</v>
      </c>
      <c r="C491" s="9" t="s">
        <v>207</v>
      </c>
      <c r="D491" s="9" t="s">
        <v>222</v>
      </c>
      <c r="E491" s="9" t="s">
        <v>223</v>
      </c>
      <c r="F491" s="9" t="s">
        <v>1</v>
      </c>
      <c r="G491" s="9" t="s">
        <v>97</v>
      </c>
      <c r="H491" s="9" t="s">
        <v>174</v>
      </c>
      <c r="I491" s="9">
        <v>15</v>
      </c>
      <c r="J491" s="9" t="s">
        <v>8</v>
      </c>
      <c r="L491" s="9" t="s">
        <v>50</v>
      </c>
      <c r="M491" s="9">
        <v>47202</v>
      </c>
      <c r="N491" s="17" t="str">
        <f t="shared" si="46"/>
        <v>9_45-50</v>
      </c>
      <c r="O491" s="17" t="str">
        <f t="shared" si="47"/>
        <v>4_40-50</v>
      </c>
      <c r="P491" s="17" t="str">
        <f t="shared" si="48"/>
        <v>04_40-50</v>
      </c>
      <c r="Q491" s="9" t="s">
        <v>285</v>
      </c>
      <c r="R491" s="9" t="s">
        <v>638</v>
      </c>
      <c r="S491" s="9">
        <f t="shared" si="49"/>
        <v>80526612</v>
      </c>
      <c r="T491" s="9">
        <f t="shared" si="50"/>
        <v>1097093</v>
      </c>
      <c r="W491" s="99"/>
    </row>
    <row r="492" spans="1:23" x14ac:dyDescent="0.25">
      <c r="A492" s="9">
        <v>63</v>
      </c>
      <c r="B492" s="9" t="s">
        <v>10</v>
      </c>
      <c r="C492" s="9" t="s">
        <v>676</v>
      </c>
      <c r="D492" s="9" t="s">
        <v>222</v>
      </c>
      <c r="E492" s="9" t="s">
        <v>223</v>
      </c>
      <c r="F492" s="9" t="s">
        <v>5</v>
      </c>
      <c r="G492" s="9" t="s">
        <v>93</v>
      </c>
      <c r="H492" s="9" t="s">
        <v>109</v>
      </c>
      <c r="I492" s="9">
        <v>15</v>
      </c>
      <c r="J492" s="9" t="s">
        <v>8</v>
      </c>
      <c r="L492" s="9" t="s">
        <v>50</v>
      </c>
      <c r="M492" s="9">
        <v>47091</v>
      </c>
      <c r="N492" s="17" t="str">
        <f t="shared" si="46"/>
        <v>9_45-50</v>
      </c>
      <c r="O492" s="17" t="str">
        <f t="shared" si="47"/>
        <v>4_40-50</v>
      </c>
      <c r="P492" s="17" t="str">
        <f t="shared" si="48"/>
        <v>04_40-50</v>
      </c>
      <c r="Q492" s="9" t="s">
        <v>285</v>
      </c>
      <c r="R492" s="9" t="s">
        <v>638</v>
      </c>
      <c r="S492" s="9">
        <f t="shared" si="49"/>
        <v>2966733</v>
      </c>
      <c r="T492" s="9">
        <f t="shared" si="50"/>
        <v>40419</v>
      </c>
      <c r="W492" s="99"/>
    </row>
    <row r="493" spans="1:23" x14ac:dyDescent="0.25">
      <c r="A493" s="9">
        <v>63</v>
      </c>
      <c r="B493" s="9" t="s">
        <v>10</v>
      </c>
      <c r="C493" s="9" t="s">
        <v>484</v>
      </c>
      <c r="D493" s="9" t="s">
        <v>222</v>
      </c>
      <c r="E493" s="9" t="s">
        <v>223</v>
      </c>
      <c r="F493" s="9" t="s">
        <v>5</v>
      </c>
      <c r="G493" s="9" t="s">
        <v>182</v>
      </c>
      <c r="H493" s="9" t="s">
        <v>128</v>
      </c>
      <c r="I493" s="9">
        <v>15</v>
      </c>
      <c r="J493" s="9" t="s">
        <v>8</v>
      </c>
      <c r="L493" s="9" t="s">
        <v>50</v>
      </c>
      <c r="M493" s="9">
        <v>51142</v>
      </c>
      <c r="N493" s="17" t="str">
        <f t="shared" si="46"/>
        <v>10_50-55</v>
      </c>
      <c r="O493" s="17" t="str">
        <f t="shared" si="47"/>
        <v>5_50-60</v>
      </c>
      <c r="P493" s="17" t="str">
        <f t="shared" si="48"/>
        <v>05_50-60</v>
      </c>
      <c r="Q493" s="9" t="s">
        <v>285</v>
      </c>
      <c r="R493" s="9" t="s">
        <v>638</v>
      </c>
      <c r="S493" s="9">
        <f t="shared" si="49"/>
        <v>3221946</v>
      </c>
      <c r="T493" s="9">
        <f t="shared" si="50"/>
        <v>43896</v>
      </c>
      <c r="W493" s="99"/>
    </row>
    <row r="494" spans="1:23" x14ac:dyDescent="0.25">
      <c r="A494" s="9">
        <v>523</v>
      </c>
      <c r="B494" s="9" t="s">
        <v>10</v>
      </c>
      <c r="C494" s="9" t="s">
        <v>521</v>
      </c>
      <c r="D494" s="9" t="s">
        <v>222</v>
      </c>
      <c r="E494" s="9" t="s">
        <v>223</v>
      </c>
      <c r="F494" s="9" t="s">
        <v>5</v>
      </c>
      <c r="G494" s="9" t="s">
        <v>182</v>
      </c>
      <c r="H494" s="9" t="s">
        <v>73</v>
      </c>
      <c r="I494" s="9">
        <v>15</v>
      </c>
      <c r="J494" s="9" t="s">
        <v>8</v>
      </c>
      <c r="L494" s="9" t="s">
        <v>50</v>
      </c>
      <c r="M494" s="9">
        <v>58081</v>
      </c>
      <c r="N494" s="17" t="str">
        <f t="shared" si="46"/>
        <v>11_55-60</v>
      </c>
      <c r="O494" s="17" t="str">
        <f t="shared" si="47"/>
        <v>5_50-60</v>
      </c>
      <c r="P494" s="17" t="str">
        <f t="shared" si="48"/>
        <v>05_50-60</v>
      </c>
      <c r="Q494" s="9" t="s">
        <v>285</v>
      </c>
      <c r="R494" s="9" t="s">
        <v>638</v>
      </c>
      <c r="S494" s="9">
        <f t="shared" si="49"/>
        <v>30376363</v>
      </c>
      <c r="T494" s="9">
        <f t="shared" si="50"/>
        <v>413847</v>
      </c>
      <c r="W494" s="99"/>
    </row>
    <row r="495" spans="1:23" x14ac:dyDescent="0.25">
      <c r="A495" s="9">
        <v>3176</v>
      </c>
      <c r="B495" s="9" t="s">
        <v>10</v>
      </c>
      <c r="C495" s="9" t="s">
        <v>208</v>
      </c>
      <c r="D495" s="9" t="s">
        <v>224</v>
      </c>
      <c r="E495" s="9" t="s">
        <v>223</v>
      </c>
      <c r="F495" s="9" t="s">
        <v>1</v>
      </c>
      <c r="G495" s="9" t="s">
        <v>59</v>
      </c>
      <c r="H495" s="9" t="s">
        <v>2</v>
      </c>
      <c r="I495" s="9">
        <v>15</v>
      </c>
      <c r="J495" s="9" t="s">
        <v>8</v>
      </c>
      <c r="L495" s="9" t="s">
        <v>50</v>
      </c>
      <c r="M495" s="9">
        <v>34460</v>
      </c>
      <c r="N495" s="17" t="str">
        <f t="shared" si="46"/>
        <v>6_30-35</v>
      </c>
      <c r="O495" s="17" t="str">
        <f t="shared" si="47"/>
        <v>3_30-40</v>
      </c>
      <c r="P495" s="17" t="str">
        <f t="shared" si="48"/>
        <v>03_30-40</v>
      </c>
      <c r="Q495" s="9" t="s">
        <v>285</v>
      </c>
      <c r="R495" s="9" t="s">
        <v>638</v>
      </c>
      <c r="S495" s="9">
        <f t="shared" si="49"/>
        <v>109444960</v>
      </c>
      <c r="T495" s="9">
        <f t="shared" si="50"/>
        <v>1491076</v>
      </c>
      <c r="W495" s="99"/>
    </row>
    <row r="496" spans="1:23" x14ac:dyDescent="0.25">
      <c r="A496" s="9">
        <v>23</v>
      </c>
      <c r="B496" s="9" t="s">
        <v>10</v>
      </c>
      <c r="C496" s="9" t="s">
        <v>196</v>
      </c>
      <c r="D496" s="9" t="s">
        <v>225</v>
      </c>
      <c r="E496" s="9" t="s">
        <v>223</v>
      </c>
      <c r="F496" s="9" t="s">
        <v>1</v>
      </c>
      <c r="G496" s="9" t="s">
        <v>97</v>
      </c>
      <c r="H496" s="9" t="s">
        <v>63</v>
      </c>
      <c r="I496" s="9">
        <v>15</v>
      </c>
      <c r="J496" s="9" t="s">
        <v>8</v>
      </c>
      <c r="L496" s="9" t="s">
        <v>50</v>
      </c>
      <c r="M496" s="9">
        <v>60121</v>
      </c>
      <c r="N496" s="17" t="str">
        <f t="shared" si="46"/>
        <v>12_60-65</v>
      </c>
      <c r="O496" s="17" t="str">
        <f t="shared" si="47"/>
        <v>6_60-70</v>
      </c>
      <c r="P496" s="17" t="str">
        <f t="shared" si="48"/>
        <v>06_60-70</v>
      </c>
      <c r="Q496" s="9" t="s">
        <v>285</v>
      </c>
      <c r="R496" s="9" t="s">
        <v>638</v>
      </c>
      <c r="S496" s="9">
        <f t="shared" si="49"/>
        <v>1382783</v>
      </c>
      <c r="T496" s="9">
        <f t="shared" si="50"/>
        <v>18839</v>
      </c>
      <c r="W496" s="99"/>
    </row>
    <row r="497" spans="1:23" x14ac:dyDescent="0.25">
      <c r="A497" s="9">
        <v>85</v>
      </c>
      <c r="B497" s="9" t="s">
        <v>10</v>
      </c>
      <c r="C497" s="9" t="s">
        <v>547</v>
      </c>
      <c r="D497" s="9" t="s">
        <v>228</v>
      </c>
      <c r="E497" s="9" t="s">
        <v>227</v>
      </c>
      <c r="F497" s="9" t="s">
        <v>5</v>
      </c>
      <c r="G497" s="9" t="s">
        <v>524</v>
      </c>
      <c r="H497" s="9" t="s">
        <v>2</v>
      </c>
      <c r="I497" s="9">
        <v>14</v>
      </c>
      <c r="J497" s="9" t="s">
        <v>8</v>
      </c>
      <c r="L497" s="9" t="s">
        <v>50</v>
      </c>
      <c r="M497" s="9">
        <v>116151</v>
      </c>
      <c r="N497" s="17" t="str">
        <f t="shared" si="46"/>
        <v>23_115-120</v>
      </c>
      <c r="O497" s="17" t="str">
        <f t="shared" si="47"/>
        <v>11_110-120</v>
      </c>
      <c r="P497" s="17" t="str">
        <f t="shared" si="48"/>
        <v>08_80&gt;</v>
      </c>
      <c r="Q497" s="9" t="s">
        <v>285</v>
      </c>
      <c r="R497" s="9" t="s">
        <v>638</v>
      </c>
      <c r="S497" s="9">
        <f t="shared" si="49"/>
        <v>9872835</v>
      </c>
      <c r="T497" s="9">
        <f t="shared" si="50"/>
        <v>134507</v>
      </c>
      <c r="W497" s="99"/>
    </row>
    <row r="498" spans="1:23" x14ac:dyDescent="0.25">
      <c r="A498" s="9">
        <v>17</v>
      </c>
      <c r="B498" s="9" t="s">
        <v>10</v>
      </c>
      <c r="C498" s="9" t="s">
        <v>306</v>
      </c>
      <c r="D498" s="9" t="s">
        <v>228</v>
      </c>
      <c r="E498" s="9" t="s">
        <v>227</v>
      </c>
      <c r="F498" s="9" t="s">
        <v>5</v>
      </c>
      <c r="G498" s="9" t="s">
        <v>169</v>
      </c>
      <c r="H498" s="9" t="s">
        <v>2</v>
      </c>
      <c r="I498" s="9">
        <v>14</v>
      </c>
      <c r="J498" s="9" t="s">
        <v>8</v>
      </c>
      <c r="L498" s="9" t="s">
        <v>50</v>
      </c>
      <c r="M498" s="9">
        <v>97274</v>
      </c>
      <c r="N498" s="17" t="str">
        <f t="shared" si="46"/>
        <v>19_95-100</v>
      </c>
      <c r="O498" s="17" t="str">
        <f t="shared" si="47"/>
        <v>9_90-100</v>
      </c>
      <c r="P498" s="17" t="str">
        <f t="shared" si="48"/>
        <v>08_80&gt;</v>
      </c>
      <c r="Q498" s="9" t="s">
        <v>285</v>
      </c>
      <c r="R498" s="9" t="s">
        <v>638</v>
      </c>
      <c r="S498" s="9">
        <f t="shared" si="49"/>
        <v>1653658</v>
      </c>
      <c r="T498" s="9">
        <f t="shared" si="50"/>
        <v>22529</v>
      </c>
      <c r="W498" s="99"/>
    </row>
    <row r="499" spans="1:23" x14ac:dyDescent="0.25">
      <c r="A499" s="9">
        <v>375</v>
      </c>
      <c r="B499" s="9" t="s">
        <v>10</v>
      </c>
      <c r="C499" s="9" t="s">
        <v>677</v>
      </c>
      <c r="D499" s="9" t="s">
        <v>224</v>
      </c>
      <c r="E499" s="9" t="s">
        <v>227</v>
      </c>
      <c r="F499" s="9" t="s">
        <v>1</v>
      </c>
      <c r="G499" s="9" t="s">
        <v>97</v>
      </c>
      <c r="H499" s="9" t="s">
        <v>2</v>
      </c>
      <c r="I499" s="9">
        <v>15</v>
      </c>
      <c r="J499" s="9" t="s">
        <v>8</v>
      </c>
      <c r="L499" s="9" t="s">
        <v>50</v>
      </c>
      <c r="M499" s="9">
        <v>49380</v>
      </c>
      <c r="N499" s="17" t="str">
        <f t="shared" si="46"/>
        <v>9_45-50</v>
      </c>
      <c r="O499" s="17" t="str">
        <f t="shared" si="47"/>
        <v>4_40-50</v>
      </c>
      <c r="P499" s="17" t="str">
        <f t="shared" si="48"/>
        <v>04_40-50</v>
      </c>
      <c r="Q499" s="9" t="s">
        <v>285</v>
      </c>
      <c r="R499" s="9" t="s">
        <v>638</v>
      </c>
      <c r="S499" s="9">
        <f t="shared" si="49"/>
        <v>18517500</v>
      </c>
      <c r="T499" s="9">
        <f t="shared" si="50"/>
        <v>252282</v>
      </c>
      <c r="W499" s="99"/>
    </row>
    <row r="500" spans="1:23" x14ac:dyDescent="0.25">
      <c r="A500" s="9">
        <v>253</v>
      </c>
      <c r="B500" s="9" t="s">
        <v>10</v>
      </c>
      <c r="C500" s="9" t="s">
        <v>678</v>
      </c>
      <c r="D500" s="9" t="s">
        <v>228</v>
      </c>
      <c r="E500" s="9" t="s">
        <v>227</v>
      </c>
      <c r="F500" s="9" t="s">
        <v>5</v>
      </c>
      <c r="G500" s="9" t="s">
        <v>169</v>
      </c>
      <c r="H500" s="9" t="s">
        <v>2</v>
      </c>
      <c r="I500" s="9">
        <v>14</v>
      </c>
      <c r="J500" s="9" t="s">
        <v>8</v>
      </c>
      <c r="L500" s="9" t="s">
        <v>50</v>
      </c>
      <c r="M500" s="9">
        <v>52990</v>
      </c>
      <c r="N500" s="17" t="str">
        <f t="shared" si="46"/>
        <v>10_50-55</v>
      </c>
      <c r="O500" s="17" t="str">
        <f t="shared" si="47"/>
        <v>5_50-60</v>
      </c>
      <c r="P500" s="17" t="str">
        <f t="shared" si="48"/>
        <v>05_50-60</v>
      </c>
      <c r="Q500" s="9" t="s">
        <v>285</v>
      </c>
      <c r="R500" s="9" t="s">
        <v>638</v>
      </c>
      <c r="S500" s="9">
        <f t="shared" si="49"/>
        <v>13406470</v>
      </c>
      <c r="T500" s="9">
        <f t="shared" si="50"/>
        <v>182649</v>
      </c>
      <c r="W500" s="99"/>
    </row>
    <row r="501" spans="1:23" x14ac:dyDescent="0.25">
      <c r="A501" s="9">
        <v>52</v>
      </c>
      <c r="B501" s="9" t="s">
        <v>10</v>
      </c>
      <c r="C501" s="9" t="s">
        <v>679</v>
      </c>
      <c r="D501" s="9" t="s">
        <v>228</v>
      </c>
      <c r="E501" s="9" t="s">
        <v>223</v>
      </c>
      <c r="F501" s="9" t="s">
        <v>1</v>
      </c>
      <c r="G501" s="9" t="s">
        <v>669</v>
      </c>
      <c r="H501" s="9" t="s">
        <v>112</v>
      </c>
      <c r="I501" s="9">
        <v>13</v>
      </c>
      <c r="J501" s="9" t="s">
        <v>179</v>
      </c>
      <c r="K501" s="9" t="s">
        <v>7</v>
      </c>
      <c r="L501" s="9" t="s">
        <v>50</v>
      </c>
      <c r="M501" s="9">
        <v>130909</v>
      </c>
      <c r="N501" s="17" t="str">
        <f t="shared" si="46"/>
        <v>26_130-135</v>
      </c>
      <c r="O501" s="17" t="str">
        <f t="shared" si="47"/>
        <v>13_130-140</v>
      </c>
      <c r="P501" s="17" t="str">
        <f t="shared" si="48"/>
        <v>08_80&gt;</v>
      </c>
      <c r="Q501" s="9" t="s">
        <v>285</v>
      </c>
      <c r="R501" s="9" t="s">
        <v>638</v>
      </c>
      <c r="S501" s="9">
        <f t="shared" si="49"/>
        <v>6807268</v>
      </c>
      <c r="T501" s="9">
        <f t="shared" si="50"/>
        <v>92742</v>
      </c>
      <c r="W501" s="99"/>
    </row>
    <row r="502" spans="1:23" x14ac:dyDescent="0.25">
      <c r="A502" s="9">
        <v>17</v>
      </c>
      <c r="B502" s="9" t="s">
        <v>10</v>
      </c>
      <c r="C502" s="9" t="s">
        <v>522</v>
      </c>
      <c r="D502" s="9" t="s">
        <v>230</v>
      </c>
      <c r="E502" s="9" t="s">
        <v>227</v>
      </c>
      <c r="F502" s="9" t="s">
        <v>5</v>
      </c>
      <c r="G502" s="9" t="s">
        <v>75</v>
      </c>
      <c r="H502" s="9" t="s">
        <v>98</v>
      </c>
      <c r="I502" s="9">
        <v>15</v>
      </c>
      <c r="J502" s="9" t="s">
        <v>55</v>
      </c>
      <c r="L502" s="9" t="s">
        <v>50</v>
      </c>
      <c r="M502" s="9">
        <v>156790</v>
      </c>
      <c r="N502" s="17" t="str">
        <f t="shared" si="46"/>
        <v>31_155-160</v>
      </c>
      <c r="O502" s="17" t="str">
        <f t="shared" si="47"/>
        <v>15_150-160</v>
      </c>
      <c r="P502" s="17" t="str">
        <f t="shared" si="48"/>
        <v>08_80&gt;</v>
      </c>
      <c r="Q502" s="9" t="s">
        <v>285</v>
      </c>
      <c r="R502" s="9" t="s">
        <v>638</v>
      </c>
      <c r="S502" s="9">
        <f t="shared" si="49"/>
        <v>2665430</v>
      </c>
      <c r="T502" s="9">
        <f t="shared" si="50"/>
        <v>36314</v>
      </c>
      <c r="W502" s="99"/>
    </row>
    <row r="503" spans="1:23" x14ac:dyDescent="0.25">
      <c r="A503" s="9">
        <v>13</v>
      </c>
      <c r="B503" s="9" t="s">
        <v>10</v>
      </c>
      <c r="C503" s="9" t="s">
        <v>680</v>
      </c>
      <c r="D503" s="9" t="s">
        <v>230</v>
      </c>
      <c r="E503" s="9" t="s">
        <v>227</v>
      </c>
      <c r="F503" s="9" t="s">
        <v>5</v>
      </c>
      <c r="G503" s="9" t="s">
        <v>75</v>
      </c>
      <c r="H503" s="9" t="s">
        <v>98</v>
      </c>
      <c r="I503" s="9">
        <v>17</v>
      </c>
      <c r="J503" s="9" t="s">
        <v>179</v>
      </c>
      <c r="L503" s="9" t="s">
        <v>50</v>
      </c>
      <c r="M503" s="9">
        <v>145990</v>
      </c>
      <c r="N503" s="17" t="str">
        <f t="shared" si="46"/>
        <v>29_145-150</v>
      </c>
      <c r="O503" s="17" t="str">
        <f t="shared" si="47"/>
        <v>14_140-150</v>
      </c>
      <c r="P503" s="17" t="str">
        <f t="shared" si="48"/>
        <v>08_80&gt;</v>
      </c>
      <c r="Q503" s="9" t="s">
        <v>285</v>
      </c>
      <c r="R503" s="9" t="s">
        <v>638</v>
      </c>
      <c r="S503" s="9">
        <f t="shared" si="49"/>
        <v>1897870</v>
      </c>
      <c r="T503" s="9">
        <f t="shared" si="50"/>
        <v>25857</v>
      </c>
      <c r="W503" s="99"/>
    </row>
    <row r="504" spans="1:23" x14ac:dyDescent="0.25">
      <c r="A504" s="9">
        <v>18</v>
      </c>
      <c r="B504" s="9" t="s">
        <v>10</v>
      </c>
      <c r="C504" s="9" t="s">
        <v>298</v>
      </c>
      <c r="D504" s="9" t="s">
        <v>230</v>
      </c>
      <c r="E504" s="9" t="s">
        <v>227</v>
      </c>
      <c r="F504" s="9" t="s">
        <v>5</v>
      </c>
      <c r="G504" s="9" t="s">
        <v>75</v>
      </c>
      <c r="H504" s="9" t="s">
        <v>299</v>
      </c>
      <c r="I504" s="9">
        <v>17</v>
      </c>
      <c r="J504" s="9" t="s">
        <v>179</v>
      </c>
      <c r="L504" s="9" t="s">
        <v>50</v>
      </c>
      <c r="M504" s="9">
        <v>379260</v>
      </c>
      <c r="N504" s="17" t="str">
        <f t="shared" si="46"/>
        <v>75_375-380</v>
      </c>
      <c r="O504" s="17" t="str">
        <f t="shared" si="47"/>
        <v>37_370-380</v>
      </c>
      <c r="P504" s="17" t="str">
        <f t="shared" si="48"/>
        <v>08_80&gt;</v>
      </c>
      <c r="Q504" s="9" t="s">
        <v>285</v>
      </c>
      <c r="R504" s="9" t="s">
        <v>638</v>
      </c>
      <c r="S504" s="9">
        <f t="shared" si="49"/>
        <v>6826680</v>
      </c>
      <c r="T504" s="9">
        <f t="shared" si="50"/>
        <v>93007</v>
      </c>
      <c r="W504" s="99"/>
    </row>
    <row r="505" spans="1:23" x14ac:dyDescent="0.25">
      <c r="A505" s="9">
        <v>106</v>
      </c>
      <c r="B505" s="9" t="s">
        <v>10</v>
      </c>
      <c r="C505" s="9" t="s">
        <v>681</v>
      </c>
      <c r="D505" s="9" t="s">
        <v>228</v>
      </c>
      <c r="E505" s="9" t="s">
        <v>223</v>
      </c>
      <c r="F505" s="9" t="s">
        <v>5</v>
      </c>
      <c r="G505" s="9" t="s">
        <v>524</v>
      </c>
      <c r="H505" s="9" t="s">
        <v>653</v>
      </c>
      <c r="I505" s="9">
        <v>14</v>
      </c>
      <c r="J505" s="9" t="s">
        <v>8</v>
      </c>
      <c r="K505" s="9" t="s">
        <v>7</v>
      </c>
      <c r="L505" s="9" t="s">
        <v>50</v>
      </c>
      <c r="M505" s="9">
        <v>88100</v>
      </c>
      <c r="N505" s="17" t="str">
        <f t="shared" si="46"/>
        <v>17_85-90</v>
      </c>
      <c r="O505" s="17" t="str">
        <f t="shared" si="47"/>
        <v>8_80-90</v>
      </c>
      <c r="P505" s="17" t="str">
        <f t="shared" si="48"/>
        <v>08_80&gt;</v>
      </c>
      <c r="Q505" s="9" t="s">
        <v>285</v>
      </c>
      <c r="R505" s="9" t="s">
        <v>638</v>
      </c>
      <c r="S505" s="9">
        <f t="shared" si="49"/>
        <v>9338600</v>
      </c>
      <c r="T505" s="9">
        <f t="shared" si="50"/>
        <v>127229</v>
      </c>
      <c r="W505" s="99"/>
    </row>
    <row r="506" spans="1:23" x14ac:dyDescent="0.25">
      <c r="A506" s="9">
        <v>133</v>
      </c>
      <c r="B506" s="9" t="s">
        <v>10</v>
      </c>
      <c r="C506" s="9" t="s">
        <v>682</v>
      </c>
      <c r="D506" s="9" t="s">
        <v>228</v>
      </c>
      <c r="E506" s="9" t="s">
        <v>223</v>
      </c>
      <c r="F506" s="9" t="s">
        <v>5</v>
      </c>
      <c r="G506" s="9" t="s">
        <v>182</v>
      </c>
      <c r="H506" s="9" t="s">
        <v>2</v>
      </c>
      <c r="I506" s="9">
        <v>14</v>
      </c>
      <c r="J506" s="9" t="s">
        <v>8</v>
      </c>
      <c r="L506" s="9" t="s">
        <v>50</v>
      </c>
      <c r="M506" s="9">
        <v>45990</v>
      </c>
      <c r="N506" s="17" t="str">
        <f t="shared" si="46"/>
        <v>9_45-50</v>
      </c>
      <c r="O506" s="17" t="str">
        <f t="shared" si="47"/>
        <v>4_40-50</v>
      </c>
      <c r="P506" s="17" t="str">
        <f t="shared" si="48"/>
        <v>04_40-50</v>
      </c>
      <c r="Q506" s="9" t="s">
        <v>285</v>
      </c>
      <c r="R506" s="9" t="s">
        <v>638</v>
      </c>
      <c r="S506" s="9">
        <f t="shared" si="49"/>
        <v>6116670</v>
      </c>
      <c r="T506" s="9">
        <f t="shared" si="50"/>
        <v>83333</v>
      </c>
      <c r="W506" s="99"/>
    </row>
    <row r="507" spans="1:23" x14ac:dyDescent="0.25">
      <c r="A507" s="9">
        <v>451</v>
      </c>
      <c r="B507" s="9" t="s">
        <v>10</v>
      </c>
      <c r="C507" s="9" t="s">
        <v>683</v>
      </c>
      <c r="D507" s="9" t="s">
        <v>228</v>
      </c>
      <c r="E507" s="9" t="s">
        <v>223</v>
      </c>
      <c r="F507" s="9" t="s">
        <v>1</v>
      </c>
      <c r="G507" s="9" t="s">
        <v>305</v>
      </c>
      <c r="H507" s="9" t="s">
        <v>2</v>
      </c>
      <c r="I507" s="9">
        <v>14</v>
      </c>
      <c r="J507" s="9" t="s">
        <v>8</v>
      </c>
      <c r="L507" s="9" t="s">
        <v>50</v>
      </c>
      <c r="M507" s="9">
        <v>56561</v>
      </c>
      <c r="N507" s="17" t="str">
        <f t="shared" si="46"/>
        <v>11_55-60</v>
      </c>
      <c r="O507" s="17" t="str">
        <f t="shared" si="47"/>
        <v>5_50-60</v>
      </c>
      <c r="P507" s="17" t="str">
        <f t="shared" si="48"/>
        <v>05_50-60</v>
      </c>
      <c r="Q507" s="9" t="s">
        <v>285</v>
      </c>
      <c r="R507" s="9" t="s">
        <v>638</v>
      </c>
      <c r="S507" s="9">
        <f t="shared" si="49"/>
        <v>25509011</v>
      </c>
      <c r="T507" s="9">
        <f t="shared" si="50"/>
        <v>347534</v>
      </c>
      <c r="W507" s="99"/>
    </row>
    <row r="508" spans="1:23" x14ac:dyDescent="0.25">
      <c r="A508" s="9">
        <v>110</v>
      </c>
      <c r="B508" s="9" t="s">
        <v>10</v>
      </c>
      <c r="C508" s="9" t="s">
        <v>684</v>
      </c>
      <c r="D508" s="9" t="s">
        <v>224</v>
      </c>
      <c r="E508" s="9" t="s">
        <v>223</v>
      </c>
      <c r="F508" s="9" t="s">
        <v>1</v>
      </c>
      <c r="G508" s="9" t="s">
        <v>305</v>
      </c>
      <c r="H508" s="9" t="s">
        <v>2</v>
      </c>
      <c r="I508" s="9">
        <v>15</v>
      </c>
      <c r="J508" s="9" t="s">
        <v>8</v>
      </c>
      <c r="L508" s="9" t="s">
        <v>50</v>
      </c>
      <c r="M508" s="9">
        <v>58920</v>
      </c>
      <c r="N508" s="17" t="str">
        <f t="shared" si="46"/>
        <v>11_55-60</v>
      </c>
      <c r="O508" s="17" t="str">
        <f t="shared" si="47"/>
        <v>5_50-60</v>
      </c>
      <c r="P508" s="17" t="str">
        <f t="shared" si="48"/>
        <v>05_50-60</v>
      </c>
      <c r="Q508" s="9" t="s">
        <v>285</v>
      </c>
      <c r="R508" s="9" t="s">
        <v>638</v>
      </c>
      <c r="S508" s="9">
        <f t="shared" si="49"/>
        <v>6481200</v>
      </c>
      <c r="T508" s="9">
        <f t="shared" si="50"/>
        <v>88300</v>
      </c>
      <c r="W508" s="99"/>
    </row>
    <row r="509" spans="1:23" x14ac:dyDescent="0.25">
      <c r="A509" s="9">
        <v>1759</v>
      </c>
      <c r="B509" s="9" t="s">
        <v>10</v>
      </c>
      <c r="C509" s="9" t="s">
        <v>685</v>
      </c>
      <c r="D509" s="9" t="s">
        <v>222</v>
      </c>
      <c r="E509" s="9" t="s">
        <v>223</v>
      </c>
      <c r="F509" s="9" t="s">
        <v>5</v>
      </c>
      <c r="G509" s="9" t="s">
        <v>182</v>
      </c>
      <c r="H509" s="9" t="s">
        <v>340</v>
      </c>
      <c r="I509" s="9">
        <v>15</v>
      </c>
      <c r="J509" s="9" t="s">
        <v>8</v>
      </c>
      <c r="L509" s="9" t="s">
        <v>50</v>
      </c>
      <c r="M509" s="9">
        <v>58990</v>
      </c>
      <c r="N509" s="17" t="str">
        <f t="shared" si="46"/>
        <v>11_55-60</v>
      </c>
      <c r="O509" s="17" t="str">
        <f t="shared" si="47"/>
        <v>5_50-60</v>
      </c>
      <c r="P509" s="17" t="str">
        <f t="shared" si="48"/>
        <v>05_50-60</v>
      </c>
      <c r="Q509" s="9" t="s">
        <v>285</v>
      </c>
      <c r="R509" s="9" t="s">
        <v>638</v>
      </c>
      <c r="S509" s="9">
        <f t="shared" si="49"/>
        <v>103763410</v>
      </c>
      <c r="T509" s="9">
        <f t="shared" si="50"/>
        <v>1413670</v>
      </c>
      <c r="W509" s="99"/>
    </row>
    <row r="510" spans="1:23" x14ac:dyDescent="0.25">
      <c r="A510" s="9">
        <v>699</v>
      </c>
      <c r="B510" s="9" t="s">
        <v>10</v>
      </c>
      <c r="C510" s="9" t="s">
        <v>400</v>
      </c>
      <c r="D510" s="9" t="s">
        <v>224</v>
      </c>
      <c r="E510" s="9" t="s">
        <v>223</v>
      </c>
      <c r="F510" s="9" t="s">
        <v>1</v>
      </c>
      <c r="G510" s="9" t="s">
        <v>305</v>
      </c>
      <c r="H510" s="9" t="s">
        <v>2</v>
      </c>
      <c r="I510" s="9">
        <v>15</v>
      </c>
      <c r="J510" s="9" t="s">
        <v>8</v>
      </c>
      <c r="L510" s="9" t="s">
        <v>50</v>
      </c>
      <c r="M510" s="9">
        <v>61393</v>
      </c>
      <c r="N510" s="17" t="str">
        <f t="shared" si="46"/>
        <v>12_60-65</v>
      </c>
      <c r="O510" s="17" t="str">
        <f t="shared" si="47"/>
        <v>6_60-70</v>
      </c>
      <c r="P510" s="17" t="str">
        <f t="shared" si="48"/>
        <v>06_60-70</v>
      </c>
      <c r="Q510" s="9" t="s">
        <v>285</v>
      </c>
      <c r="R510" s="9" t="s">
        <v>638</v>
      </c>
      <c r="S510" s="9">
        <f t="shared" si="49"/>
        <v>42913707</v>
      </c>
      <c r="T510" s="9">
        <f t="shared" si="50"/>
        <v>584655</v>
      </c>
      <c r="W510" s="99"/>
    </row>
    <row r="511" spans="1:23" x14ac:dyDescent="0.25">
      <c r="A511" s="9">
        <v>150</v>
      </c>
      <c r="B511" s="9" t="s">
        <v>10</v>
      </c>
      <c r="C511" s="9" t="s">
        <v>686</v>
      </c>
      <c r="D511" s="9" t="s">
        <v>224</v>
      </c>
      <c r="E511" s="9" t="s">
        <v>223</v>
      </c>
      <c r="F511" s="9" t="s">
        <v>5</v>
      </c>
      <c r="G511" s="9" t="s">
        <v>524</v>
      </c>
      <c r="H511" s="9" t="s">
        <v>2</v>
      </c>
      <c r="I511" s="9">
        <v>15</v>
      </c>
      <c r="J511" s="9" t="s">
        <v>8</v>
      </c>
      <c r="L511" s="9" t="s">
        <v>50</v>
      </c>
      <c r="M511" s="9">
        <v>99999</v>
      </c>
      <c r="N511" s="17" t="str">
        <f t="shared" si="46"/>
        <v>19_95-100</v>
      </c>
      <c r="O511" s="17" t="str">
        <f t="shared" si="47"/>
        <v>9_90-100</v>
      </c>
      <c r="P511" s="17" t="str">
        <f t="shared" si="48"/>
        <v>08_80&gt;</v>
      </c>
      <c r="Q511" s="9" t="s">
        <v>285</v>
      </c>
      <c r="R511" s="9" t="s">
        <v>638</v>
      </c>
      <c r="S511" s="9">
        <f t="shared" si="49"/>
        <v>14999850</v>
      </c>
      <c r="T511" s="9">
        <f t="shared" si="50"/>
        <v>204358</v>
      </c>
      <c r="W511" s="99"/>
    </row>
    <row r="512" spans="1:23" x14ac:dyDescent="0.25">
      <c r="A512" s="9">
        <v>10</v>
      </c>
      <c r="B512" s="9" t="s">
        <v>10</v>
      </c>
      <c r="C512" s="9" t="s">
        <v>457</v>
      </c>
      <c r="D512" s="9" t="s">
        <v>228</v>
      </c>
      <c r="E512" s="9" t="s">
        <v>223</v>
      </c>
      <c r="F512" s="9" t="s">
        <v>5</v>
      </c>
      <c r="G512" s="9" t="s">
        <v>182</v>
      </c>
      <c r="H512" s="9" t="s">
        <v>2</v>
      </c>
      <c r="I512" s="9">
        <v>13</v>
      </c>
      <c r="J512" s="9" t="s">
        <v>8</v>
      </c>
      <c r="L512" s="9" t="s">
        <v>50</v>
      </c>
      <c r="M512" s="9">
        <v>63044</v>
      </c>
      <c r="N512" s="17" t="str">
        <f t="shared" si="46"/>
        <v>12_60-65</v>
      </c>
      <c r="O512" s="17" t="str">
        <f t="shared" si="47"/>
        <v>6_60-70</v>
      </c>
      <c r="P512" s="17" t="str">
        <f t="shared" si="48"/>
        <v>06_60-70</v>
      </c>
      <c r="Q512" s="9" t="s">
        <v>285</v>
      </c>
      <c r="R512" s="9" t="s">
        <v>638</v>
      </c>
      <c r="S512" s="9">
        <f t="shared" si="49"/>
        <v>630440</v>
      </c>
      <c r="T512" s="9">
        <f t="shared" si="50"/>
        <v>8589</v>
      </c>
      <c r="W512" s="99"/>
    </row>
    <row r="513" spans="1:23" x14ac:dyDescent="0.25">
      <c r="A513" s="9">
        <v>32</v>
      </c>
      <c r="B513" s="9" t="s">
        <v>10</v>
      </c>
      <c r="C513" s="9" t="s">
        <v>687</v>
      </c>
      <c r="D513" s="9" t="s">
        <v>228</v>
      </c>
      <c r="E513" s="9" t="s">
        <v>223</v>
      </c>
      <c r="F513" s="9" t="s">
        <v>5</v>
      </c>
      <c r="G513" s="9" t="s">
        <v>524</v>
      </c>
      <c r="H513" s="9" t="s">
        <v>2</v>
      </c>
      <c r="I513" s="9">
        <v>14</v>
      </c>
      <c r="J513" s="9" t="s">
        <v>8</v>
      </c>
      <c r="L513" s="9" t="s">
        <v>50</v>
      </c>
      <c r="M513" s="9">
        <v>73990</v>
      </c>
      <c r="N513" s="17" t="str">
        <f t="shared" si="46"/>
        <v>14_70-75</v>
      </c>
      <c r="O513" s="17" t="str">
        <f t="shared" si="47"/>
        <v>7_70-80</v>
      </c>
      <c r="P513" s="17" t="str">
        <f t="shared" si="48"/>
        <v>07_70-80</v>
      </c>
      <c r="Q513" s="9" t="s">
        <v>285</v>
      </c>
      <c r="R513" s="9" t="s">
        <v>638</v>
      </c>
      <c r="S513" s="9">
        <f t="shared" si="49"/>
        <v>2367680</v>
      </c>
      <c r="T513" s="9">
        <f t="shared" si="50"/>
        <v>32257</v>
      </c>
      <c r="W513" s="99"/>
    </row>
    <row r="514" spans="1:23" x14ac:dyDescent="0.25">
      <c r="A514" s="9">
        <v>396</v>
      </c>
      <c r="B514" s="9" t="s">
        <v>10</v>
      </c>
      <c r="C514" s="9" t="s">
        <v>688</v>
      </c>
      <c r="D514" s="9" t="s">
        <v>222</v>
      </c>
      <c r="E514" s="9" t="s">
        <v>223</v>
      </c>
      <c r="F514" s="9" t="s">
        <v>5</v>
      </c>
      <c r="G514" s="9" t="s">
        <v>169</v>
      </c>
      <c r="H514" s="9" t="s">
        <v>107</v>
      </c>
      <c r="I514" s="9">
        <v>15</v>
      </c>
      <c r="J514" s="9" t="s">
        <v>8</v>
      </c>
      <c r="L514" s="9" t="s">
        <v>50</v>
      </c>
      <c r="M514" s="9">
        <v>69727</v>
      </c>
      <c r="N514" s="17" t="str">
        <f t="shared" si="46"/>
        <v>13_65-70</v>
      </c>
      <c r="O514" s="17" t="str">
        <f t="shared" si="47"/>
        <v>6_60-70</v>
      </c>
      <c r="P514" s="17" t="str">
        <f t="shared" si="48"/>
        <v>06_60-70</v>
      </c>
      <c r="Q514" s="9" t="s">
        <v>285</v>
      </c>
      <c r="R514" s="9" t="s">
        <v>638</v>
      </c>
      <c r="S514" s="9">
        <f t="shared" si="49"/>
        <v>27611892</v>
      </c>
      <c r="T514" s="9">
        <f t="shared" si="50"/>
        <v>376184</v>
      </c>
      <c r="W514" s="99"/>
    </row>
    <row r="515" spans="1:23" x14ac:dyDescent="0.25">
      <c r="A515" s="9">
        <v>133</v>
      </c>
      <c r="B515" s="9" t="s">
        <v>10</v>
      </c>
      <c r="C515" s="9" t="s">
        <v>689</v>
      </c>
      <c r="D515" s="9" t="s">
        <v>228</v>
      </c>
      <c r="E515" s="9" t="s">
        <v>223</v>
      </c>
      <c r="F515" s="9" t="s">
        <v>5</v>
      </c>
      <c r="G515" s="9" t="s">
        <v>524</v>
      </c>
      <c r="H515" s="9" t="s">
        <v>2</v>
      </c>
      <c r="I515" s="9">
        <v>14</v>
      </c>
      <c r="J515" s="9" t="s">
        <v>8</v>
      </c>
      <c r="L515" s="9" t="s">
        <v>50</v>
      </c>
      <c r="M515" s="9">
        <v>59990</v>
      </c>
      <c r="N515" s="17" t="str">
        <f t="shared" ref="N515:N578" si="51">CONCATENATE(ROUNDDOWN(M515/5000,0),"_",ROUNDDOWN(M515/5000,0)*5,"-",ROUNDUP((M515+1)/5000,0)*5)</f>
        <v>11_55-60</v>
      </c>
      <c r="O515" s="17" t="str">
        <f t="shared" si="47"/>
        <v>5_50-60</v>
      </c>
      <c r="P515" s="17" t="str">
        <f t="shared" si="48"/>
        <v>05_50-60</v>
      </c>
      <c r="Q515" s="9" t="s">
        <v>285</v>
      </c>
      <c r="R515" s="9" t="s">
        <v>638</v>
      </c>
      <c r="S515" s="9">
        <f t="shared" si="49"/>
        <v>7978670</v>
      </c>
      <c r="T515" s="9">
        <f t="shared" si="50"/>
        <v>108701</v>
      </c>
      <c r="W515" s="99"/>
    </row>
    <row r="516" spans="1:23" x14ac:dyDescent="0.25">
      <c r="A516" s="9">
        <v>569</v>
      </c>
      <c r="B516" s="9" t="s">
        <v>10</v>
      </c>
      <c r="C516" s="9" t="s">
        <v>690</v>
      </c>
      <c r="D516" s="9" t="s">
        <v>222</v>
      </c>
      <c r="E516" s="9" t="s">
        <v>223</v>
      </c>
      <c r="F516" s="9" t="s">
        <v>1</v>
      </c>
      <c r="G516" s="9" t="s">
        <v>97</v>
      </c>
      <c r="H516" s="9" t="s">
        <v>129</v>
      </c>
      <c r="I516" s="9">
        <v>15</v>
      </c>
      <c r="J516" s="9" t="s">
        <v>4</v>
      </c>
      <c r="L516" s="9" t="s">
        <v>50</v>
      </c>
      <c r="M516" s="9">
        <v>43860</v>
      </c>
      <c r="N516" s="17" t="str">
        <f t="shared" si="51"/>
        <v>8_40-45</v>
      </c>
      <c r="O516" s="17" t="str">
        <f t="shared" si="47"/>
        <v>4_40-50</v>
      </c>
      <c r="P516" s="17" t="str">
        <f t="shared" si="48"/>
        <v>04_40-50</v>
      </c>
      <c r="Q516" s="9" t="s">
        <v>285</v>
      </c>
      <c r="R516" s="9" t="s">
        <v>638</v>
      </c>
      <c r="S516" s="9">
        <f t="shared" si="49"/>
        <v>24956340</v>
      </c>
      <c r="T516" s="9">
        <f t="shared" si="50"/>
        <v>340005</v>
      </c>
      <c r="W516" s="99"/>
    </row>
    <row r="517" spans="1:23" x14ac:dyDescent="0.25">
      <c r="A517" s="9">
        <v>53</v>
      </c>
      <c r="B517" s="9" t="s">
        <v>10</v>
      </c>
      <c r="C517" s="9" t="s">
        <v>130</v>
      </c>
      <c r="D517" s="9" t="s">
        <v>222</v>
      </c>
      <c r="E517" s="9" t="s">
        <v>223</v>
      </c>
      <c r="F517" s="9" t="s">
        <v>5</v>
      </c>
      <c r="G517" s="9" t="s">
        <v>93</v>
      </c>
      <c r="H517" s="9" t="s">
        <v>107</v>
      </c>
      <c r="I517" s="9">
        <v>15</v>
      </c>
      <c r="J517" s="9" t="s">
        <v>8</v>
      </c>
      <c r="L517" s="9" t="s">
        <v>50</v>
      </c>
      <c r="M517" s="9">
        <v>56900</v>
      </c>
      <c r="N517" s="17" t="str">
        <f t="shared" si="51"/>
        <v>11_55-60</v>
      </c>
      <c r="O517" s="17" t="str">
        <f t="shared" si="47"/>
        <v>5_50-60</v>
      </c>
      <c r="P517" s="17" t="str">
        <f t="shared" si="48"/>
        <v>05_50-60</v>
      </c>
      <c r="Q517" s="9" t="s">
        <v>285</v>
      </c>
      <c r="R517" s="9" t="s">
        <v>638</v>
      </c>
      <c r="S517" s="9">
        <f t="shared" si="49"/>
        <v>3015700</v>
      </c>
      <c r="T517" s="9">
        <f t="shared" si="50"/>
        <v>41086</v>
      </c>
      <c r="W517" s="99"/>
    </row>
    <row r="518" spans="1:23" x14ac:dyDescent="0.25">
      <c r="A518" s="9">
        <v>440</v>
      </c>
      <c r="B518" s="9" t="s">
        <v>10</v>
      </c>
      <c r="C518" s="9" t="s">
        <v>691</v>
      </c>
      <c r="D518" s="9" t="s">
        <v>222</v>
      </c>
      <c r="E518" s="9" t="s">
        <v>223</v>
      </c>
      <c r="F518" s="9" t="s">
        <v>5</v>
      </c>
      <c r="G518" s="9" t="s">
        <v>182</v>
      </c>
      <c r="H518" s="9" t="s">
        <v>340</v>
      </c>
      <c r="I518" s="9">
        <v>15</v>
      </c>
      <c r="J518" s="9" t="s">
        <v>8</v>
      </c>
      <c r="L518" s="9" t="s">
        <v>50</v>
      </c>
      <c r="M518" s="9">
        <v>54584</v>
      </c>
      <c r="N518" s="17" t="str">
        <f t="shared" si="51"/>
        <v>10_50-55</v>
      </c>
      <c r="O518" s="17" t="str">
        <f t="shared" si="47"/>
        <v>5_50-60</v>
      </c>
      <c r="P518" s="17" t="str">
        <f t="shared" si="48"/>
        <v>05_50-60</v>
      </c>
      <c r="Q518" s="9" t="s">
        <v>285</v>
      </c>
      <c r="R518" s="9" t="s">
        <v>638</v>
      </c>
      <c r="S518" s="9">
        <f t="shared" si="49"/>
        <v>24016960</v>
      </c>
      <c r="T518" s="9">
        <f t="shared" si="50"/>
        <v>327207</v>
      </c>
      <c r="W518" s="99"/>
    </row>
    <row r="519" spans="1:23" x14ac:dyDescent="0.25">
      <c r="A519" s="9">
        <v>659</v>
      </c>
      <c r="B519" s="9" t="s">
        <v>10</v>
      </c>
      <c r="C519" s="9" t="s">
        <v>692</v>
      </c>
      <c r="D519" s="9" t="s">
        <v>224</v>
      </c>
      <c r="E519" s="9" t="s">
        <v>223</v>
      </c>
      <c r="F519" s="9" t="s">
        <v>5</v>
      </c>
      <c r="G519" s="9" t="s">
        <v>76</v>
      </c>
      <c r="H519" s="9" t="s">
        <v>2</v>
      </c>
      <c r="I519" s="9">
        <v>15</v>
      </c>
      <c r="J519" s="9" t="s">
        <v>8</v>
      </c>
      <c r="L519" s="9" t="s">
        <v>46</v>
      </c>
      <c r="M519" s="9">
        <v>39870</v>
      </c>
      <c r="N519" s="17" t="str">
        <f t="shared" si="51"/>
        <v>7_35-40</v>
      </c>
      <c r="O519" s="17" t="str">
        <f t="shared" si="47"/>
        <v>3_30-40</v>
      </c>
      <c r="P519" s="17" t="str">
        <f t="shared" si="48"/>
        <v>03_30-40</v>
      </c>
      <c r="Q519" s="9" t="s">
        <v>285</v>
      </c>
      <c r="R519" s="9" t="s">
        <v>638</v>
      </c>
      <c r="S519" s="9">
        <f t="shared" si="49"/>
        <v>26274330</v>
      </c>
      <c r="T519" s="9">
        <f t="shared" si="50"/>
        <v>357961</v>
      </c>
      <c r="W519" s="99"/>
    </row>
    <row r="520" spans="1:23" x14ac:dyDescent="0.25">
      <c r="A520" s="9">
        <v>3778</v>
      </c>
      <c r="B520" s="9" t="s">
        <v>10</v>
      </c>
      <c r="C520" s="9" t="s">
        <v>579</v>
      </c>
      <c r="D520" s="9" t="s">
        <v>224</v>
      </c>
      <c r="E520" s="9" t="s">
        <v>223</v>
      </c>
      <c r="F520" s="9" t="s">
        <v>5</v>
      </c>
      <c r="G520" s="9" t="s">
        <v>76</v>
      </c>
      <c r="H520" s="9" t="s">
        <v>2</v>
      </c>
      <c r="I520" s="9">
        <v>15</v>
      </c>
      <c r="J520" s="9" t="s">
        <v>8</v>
      </c>
      <c r="L520" s="9" t="s">
        <v>46</v>
      </c>
      <c r="M520" s="9">
        <v>35314</v>
      </c>
      <c r="N520" s="17" t="str">
        <f t="shared" si="51"/>
        <v>7_35-40</v>
      </c>
      <c r="O520" s="17" t="str">
        <f t="shared" si="47"/>
        <v>3_30-40</v>
      </c>
      <c r="P520" s="17" t="str">
        <f t="shared" si="48"/>
        <v>03_30-40</v>
      </c>
      <c r="Q520" s="9" t="s">
        <v>285</v>
      </c>
      <c r="R520" s="9" t="s">
        <v>638</v>
      </c>
      <c r="S520" s="9">
        <f t="shared" si="49"/>
        <v>133416292</v>
      </c>
      <c r="T520" s="9">
        <f t="shared" si="50"/>
        <v>1817661</v>
      </c>
      <c r="W520" s="99"/>
    </row>
    <row r="521" spans="1:23" x14ac:dyDescent="0.25">
      <c r="A521" s="9">
        <v>116</v>
      </c>
      <c r="B521" s="9" t="s">
        <v>10</v>
      </c>
      <c r="C521" s="9" t="s">
        <v>693</v>
      </c>
      <c r="D521" s="9" t="s">
        <v>222</v>
      </c>
      <c r="E521" s="9" t="s">
        <v>223</v>
      </c>
      <c r="F521" s="9" t="s">
        <v>5</v>
      </c>
      <c r="G521" s="9" t="s">
        <v>169</v>
      </c>
      <c r="H521" s="9" t="s">
        <v>125</v>
      </c>
      <c r="I521" s="9">
        <v>15</v>
      </c>
      <c r="J521" s="9" t="s">
        <v>8</v>
      </c>
      <c r="L521" s="9" t="s">
        <v>50</v>
      </c>
      <c r="M521" s="9">
        <v>55955</v>
      </c>
      <c r="N521" s="17" t="str">
        <f t="shared" si="51"/>
        <v>11_55-60</v>
      </c>
      <c r="O521" s="17" t="str">
        <f t="shared" si="47"/>
        <v>5_50-60</v>
      </c>
      <c r="P521" s="17" t="str">
        <f t="shared" si="48"/>
        <v>05_50-60</v>
      </c>
      <c r="Q521" s="9" t="s">
        <v>285</v>
      </c>
      <c r="R521" s="9" t="s">
        <v>638</v>
      </c>
      <c r="S521" s="9">
        <f t="shared" si="49"/>
        <v>6490780</v>
      </c>
      <c r="T521" s="9">
        <f t="shared" si="50"/>
        <v>88430</v>
      </c>
      <c r="W521" s="99"/>
    </row>
    <row r="522" spans="1:23" x14ac:dyDescent="0.25">
      <c r="A522" s="9">
        <v>0</v>
      </c>
      <c r="B522" s="9" t="s">
        <v>10</v>
      </c>
      <c r="C522" s="9" t="s">
        <v>209</v>
      </c>
      <c r="D522" s="9" t="s">
        <v>224</v>
      </c>
      <c r="E522" s="9" t="s">
        <v>223</v>
      </c>
      <c r="F522" s="9" t="s">
        <v>1</v>
      </c>
      <c r="G522" s="9" t="s">
        <v>59</v>
      </c>
      <c r="H522" s="9" t="s">
        <v>2</v>
      </c>
      <c r="I522" s="9">
        <v>17</v>
      </c>
      <c r="J522" s="9" t="s">
        <v>8</v>
      </c>
      <c r="L522" s="9" t="s">
        <v>50</v>
      </c>
      <c r="M522" s="9">
        <v>38398</v>
      </c>
      <c r="N522" s="17" t="str">
        <f t="shared" si="51"/>
        <v>7_35-40</v>
      </c>
      <c r="O522" s="17" t="str">
        <f t="shared" si="47"/>
        <v>3_30-40</v>
      </c>
      <c r="P522" s="17" t="str">
        <f t="shared" si="48"/>
        <v>03_30-40</v>
      </c>
      <c r="Q522" s="9" t="s">
        <v>285</v>
      </c>
      <c r="R522" s="9" t="s">
        <v>638</v>
      </c>
      <c r="S522" s="9">
        <f t="shared" si="49"/>
        <v>0</v>
      </c>
      <c r="T522" s="9">
        <f t="shared" si="50"/>
        <v>0</v>
      </c>
      <c r="W522" s="99"/>
    </row>
    <row r="523" spans="1:23" x14ac:dyDescent="0.25">
      <c r="A523" s="9">
        <v>637</v>
      </c>
      <c r="B523" s="9" t="s">
        <v>10</v>
      </c>
      <c r="C523" s="9" t="s">
        <v>694</v>
      </c>
      <c r="D523" s="9" t="s">
        <v>222</v>
      </c>
      <c r="E523" s="9" t="s">
        <v>223</v>
      </c>
      <c r="F523" s="9" t="s">
        <v>1</v>
      </c>
      <c r="G523" s="9" t="s">
        <v>97</v>
      </c>
      <c r="H523" s="9" t="s">
        <v>695</v>
      </c>
      <c r="I523" s="9">
        <v>17</v>
      </c>
      <c r="J523" s="9" t="s">
        <v>12</v>
      </c>
      <c r="L523" s="9" t="s">
        <v>50</v>
      </c>
      <c r="M523" s="9">
        <v>53577</v>
      </c>
      <c r="N523" s="17" t="str">
        <f t="shared" si="51"/>
        <v>10_50-55</v>
      </c>
      <c r="O523" s="17" t="str">
        <f t="shared" si="47"/>
        <v>5_50-60</v>
      </c>
      <c r="P523" s="17" t="str">
        <f t="shared" si="48"/>
        <v>05_50-60</v>
      </c>
      <c r="Q523" s="9" t="s">
        <v>285</v>
      </c>
      <c r="R523" s="9" t="s">
        <v>638</v>
      </c>
      <c r="S523" s="9">
        <f t="shared" si="49"/>
        <v>34128549</v>
      </c>
      <c r="T523" s="9">
        <f t="shared" si="50"/>
        <v>464967</v>
      </c>
      <c r="W523" s="99"/>
    </row>
    <row r="524" spans="1:23" x14ac:dyDescent="0.25">
      <c r="A524" s="9">
        <v>178</v>
      </c>
      <c r="B524" s="9" t="s">
        <v>10</v>
      </c>
      <c r="C524" s="9" t="s">
        <v>619</v>
      </c>
      <c r="D524" s="9" t="s">
        <v>228</v>
      </c>
      <c r="E524" s="9" t="s">
        <v>223</v>
      </c>
      <c r="F524" s="9" t="s">
        <v>5</v>
      </c>
      <c r="G524" s="9" t="s">
        <v>524</v>
      </c>
      <c r="H524" s="9" t="s">
        <v>561</v>
      </c>
      <c r="I524" s="9">
        <v>14</v>
      </c>
      <c r="J524" s="9" t="s">
        <v>180</v>
      </c>
      <c r="K524" s="9" t="s">
        <v>7</v>
      </c>
      <c r="L524" s="9" t="s">
        <v>50</v>
      </c>
      <c r="M524" s="9">
        <v>132700</v>
      </c>
      <c r="N524" s="17" t="str">
        <f t="shared" si="51"/>
        <v>26_130-135</v>
      </c>
      <c r="O524" s="17" t="str">
        <f t="shared" si="47"/>
        <v>13_130-140</v>
      </c>
      <c r="P524" s="17" t="str">
        <f t="shared" si="48"/>
        <v>08_80&gt;</v>
      </c>
      <c r="Q524" s="9" t="s">
        <v>285</v>
      </c>
      <c r="R524" s="9" t="s">
        <v>638</v>
      </c>
      <c r="S524" s="9">
        <f t="shared" si="49"/>
        <v>23620600</v>
      </c>
      <c r="T524" s="9">
        <f t="shared" si="50"/>
        <v>321807</v>
      </c>
      <c r="W524" s="99"/>
    </row>
    <row r="525" spans="1:23" x14ac:dyDescent="0.25">
      <c r="A525" s="9">
        <v>12</v>
      </c>
      <c r="B525" s="9" t="s">
        <v>10</v>
      </c>
      <c r="C525" s="9" t="s">
        <v>548</v>
      </c>
      <c r="D525" s="9" t="s">
        <v>228</v>
      </c>
      <c r="E525" s="9" t="s">
        <v>223</v>
      </c>
      <c r="F525" s="9" t="s">
        <v>5</v>
      </c>
      <c r="G525" s="9" t="s">
        <v>524</v>
      </c>
      <c r="H525" s="9" t="s">
        <v>2</v>
      </c>
      <c r="I525" s="9">
        <v>13</v>
      </c>
      <c r="J525" s="9" t="s">
        <v>549</v>
      </c>
      <c r="K525" s="9" t="s">
        <v>7</v>
      </c>
      <c r="L525" s="9" t="s">
        <v>50</v>
      </c>
      <c r="M525" s="9">
        <v>138600</v>
      </c>
      <c r="N525" s="17" t="str">
        <f t="shared" si="51"/>
        <v>27_135-140</v>
      </c>
      <c r="O525" s="17" t="str">
        <f t="shared" si="47"/>
        <v>13_130-140</v>
      </c>
      <c r="P525" s="17" t="str">
        <f t="shared" si="48"/>
        <v>08_80&gt;</v>
      </c>
      <c r="Q525" s="9" t="s">
        <v>285</v>
      </c>
      <c r="R525" s="9" t="s">
        <v>638</v>
      </c>
      <c r="S525" s="9">
        <f t="shared" si="49"/>
        <v>1663200</v>
      </c>
      <c r="T525" s="9">
        <f t="shared" si="50"/>
        <v>22659</v>
      </c>
      <c r="W525" s="99"/>
    </row>
    <row r="526" spans="1:23" x14ac:dyDescent="0.25">
      <c r="A526" s="9">
        <v>23</v>
      </c>
      <c r="B526" s="9" t="s">
        <v>10</v>
      </c>
      <c r="C526" s="9" t="s">
        <v>154</v>
      </c>
      <c r="D526" s="9" t="s">
        <v>228</v>
      </c>
      <c r="E526" s="9" t="s">
        <v>223</v>
      </c>
      <c r="F526" s="9" t="s">
        <v>1</v>
      </c>
      <c r="G526" s="9" t="s">
        <v>97</v>
      </c>
      <c r="H526" s="9" t="s">
        <v>2</v>
      </c>
      <c r="I526" s="9">
        <v>14</v>
      </c>
      <c r="J526" s="9" t="s">
        <v>8</v>
      </c>
      <c r="K526" s="9" t="s">
        <v>7</v>
      </c>
      <c r="L526" s="9" t="s">
        <v>50</v>
      </c>
      <c r="M526" s="9">
        <v>61960</v>
      </c>
      <c r="N526" s="17" t="str">
        <f t="shared" si="51"/>
        <v>12_60-65</v>
      </c>
      <c r="O526" s="17" t="str">
        <f t="shared" si="47"/>
        <v>6_60-70</v>
      </c>
      <c r="P526" s="17" t="str">
        <f t="shared" si="48"/>
        <v>06_60-70</v>
      </c>
      <c r="Q526" s="9" t="s">
        <v>285</v>
      </c>
      <c r="R526" s="9" t="s">
        <v>638</v>
      </c>
      <c r="S526" s="9">
        <f t="shared" si="49"/>
        <v>1425080</v>
      </c>
      <c r="T526" s="9">
        <f t="shared" si="50"/>
        <v>19415</v>
      </c>
      <c r="W526" s="99"/>
    </row>
    <row r="527" spans="1:23" x14ac:dyDescent="0.25">
      <c r="A527" s="9">
        <v>61</v>
      </c>
      <c r="B527" s="9" t="s">
        <v>10</v>
      </c>
      <c r="C527" s="9" t="s">
        <v>550</v>
      </c>
      <c r="D527" s="9" t="s">
        <v>228</v>
      </c>
      <c r="E527" s="9" t="s">
        <v>223</v>
      </c>
      <c r="F527" s="9" t="s">
        <v>5</v>
      </c>
      <c r="G527" s="9" t="s">
        <v>524</v>
      </c>
      <c r="H527" s="9" t="s">
        <v>2</v>
      </c>
      <c r="I527" s="9">
        <v>13</v>
      </c>
      <c r="J527" s="9" t="s">
        <v>8</v>
      </c>
      <c r="K527" s="9" t="s">
        <v>7</v>
      </c>
      <c r="L527" s="9" t="s">
        <v>50</v>
      </c>
      <c r="M527" s="9">
        <v>105055</v>
      </c>
      <c r="N527" s="17" t="str">
        <f t="shared" si="51"/>
        <v>21_105-110</v>
      </c>
      <c r="O527" s="17" t="str">
        <f t="shared" si="47"/>
        <v>10_100-110</v>
      </c>
      <c r="P527" s="17" t="str">
        <f t="shared" si="48"/>
        <v>08_80&gt;</v>
      </c>
      <c r="Q527" s="9" t="s">
        <v>285</v>
      </c>
      <c r="R527" s="9" t="s">
        <v>638</v>
      </c>
      <c r="S527" s="9">
        <f t="shared" si="49"/>
        <v>6408355</v>
      </c>
      <c r="T527" s="9">
        <f t="shared" si="50"/>
        <v>87307</v>
      </c>
      <c r="W527" s="99"/>
    </row>
    <row r="528" spans="1:23" x14ac:dyDescent="0.25">
      <c r="A528" s="9">
        <v>12</v>
      </c>
      <c r="B528" s="9" t="s">
        <v>10</v>
      </c>
      <c r="C528" s="9" t="s">
        <v>551</v>
      </c>
      <c r="D528" s="9" t="s">
        <v>228</v>
      </c>
      <c r="E528" s="9" t="s">
        <v>223</v>
      </c>
      <c r="F528" s="9" t="s">
        <v>5</v>
      </c>
      <c r="G528" s="9" t="s">
        <v>182</v>
      </c>
      <c r="H528" s="9" t="s">
        <v>2</v>
      </c>
      <c r="I528" s="9">
        <v>13</v>
      </c>
      <c r="J528" s="9" t="s">
        <v>8</v>
      </c>
      <c r="K528" s="9" t="s">
        <v>7</v>
      </c>
      <c r="L528" s="9" t="s">
        <v>50</v>
      </c>
      <c r="M528" s="9">
        <v>91566</v>
      </c>
      <c r="N528" s="17" t="str">
        <f t="shared" si="51"/>
        <v>18_90-95</v>
      </c>
      <c r="O528" s="17" t="str">
        <f t="shared" si="47"/>
        <v>9_90-100</v>
      </c>
      <c r="P528" s="17" t="str">
        <f t="shared" si="48"/>
        <v>08_80&gt;</v>
      </c>
      <c r="Q528" s="9" t="s">
        <v>285</v>
      </c>
      <c r="R528" s="9" t="s">
        <v>638</v>
      </c>
      <c r="S528" s="9">
        <f t="shared" si="49"/>
        <v>1098792</v>
      </c>
      <c r="T528" s="9">
        <f t="shared" si="50"/>
        <v>14970</v>
      </c>
      <c r="W528" s="99"/>
    </row>
    <row r="529" spans="1:23" x14ac:dyDescent="0.25">
      <c r="A529" s="9">
        <v>32</v>
      </c>
      <c r="B529" s="9" t="s">
        <v>10</v>
      </c>
      <c r="C529" s="9" t="s">
        <v>210</v>
      </c>
      <c r="D529" s="9" t="s">
        <v>228</v>
      </c>
      <c r="E529" s="9" t="s">
        <v>223</v>
      </c>
      <c r="F529" s="9" t="s">
        <v>5</v>
      </c>
      <c r="G529" s="9" t="s">
        <v>93</v>
      </c>
      <c r="H529" s="9" t="s">
        <v>2</v>
      </c>
      <c r="I529" s="9">
        <v>14</v>
      </c>
      <c r="J529" s="9" t="s">
        <v>8</v>
      </c>
      <c r="K529" s="9" t="s">
        <v>7</v>
      </c>
      <c r="L529" s="9" t="s">
        <v>50</v>
      </c>
      <c r="M529" s="9">
        <v>82468</v>
      </c>
      <c r="N529" s="17" t="str">
        <f t="shared" si="51"/>
        <v>16_80-85</v>
      </c>
      <c r="O529" s="17" t="str">
        <f t="shared" si="47"/>
        <v>8_80-90</v>
      </c>
      <c r="P529" s="17" t="str">
        <f t="shared" si="48"/>
        <v>08_80&gt;</v>
      </c>
      <c r="Q529" s="9" t="s">
        <v>285</v>
      </c>
      <c r="R529" s="9" t="s">
        <v>638</v>
      </c>
      <c r="S529" s="9">
        <f t="shared" si="49"/>
        <v>2638976</v>
      </c>
      <c r="T529" s="9">
        <f t="shared" si="50"/>
        <v>35953</v>
      </c>
      <c r="W529" s="99"/>
    </row>
    <row r="530" spans="1:23" x14ac:dyDescent="0.25">
      <c r="A530" s="9">
        <v>3</v>
      </c>
      <c r="B530" s="9" t="s">
        <v>10</v>
      </c>
      <c r="C530" s="9" t="s">
        <v>696</v>
      </c>
      <c r="D530" s="9" t="s">
        <v>225</v>
      </c>
      <c r="E530" s="9" t="s">
        <v>223</v>
      </c>
      <c r="F530" s="9" t="s">
        <v>5</v>
      </c>
      <c r="G530" s="9" t="s">
        <v>353</v>
      </c>
      <c r="H530" s="9" t="s">
        <v>98</v>
      </c>
      <c r="I530" s="9">
        <v>15</v>
      </c>
      <c r="J530" s="9" t="s">
        <v>697</v>
      </c>
      <c r="K530" s="9" t="s">
        <v>7</v>
      </c>
      <c r="L530" s="9" t="s">
        <v>50</v>
      </c>
      <c r="M530" s="9">
        <v>269120</v>
      </c>
      <c r="N530" s="17" t="str">
        <f t="shared" si="51"/>
        <v>53_265-270</v>
      </c>
      <c r="O530" s="17" t="str">
        <f t="shared" si="47"/>
        <v>26_260-270</v>
      </c>
      <c r="P530" s="17" t="str">
        <f t="shared" si="48"/>
        <v>08_80&gt;</v>
      </c>
      <c r="Q530" s="9" t="s">
        <v>285</v>
      </c>
      <c r="R530" s="9" t="s">
        <v>638</v>
      </c>
      <c r="S530" s="9">
        <f t="shared" si="49"/>
        <v>807360</v>
      </c>
      <c r="T530" s="9">
        <f t="shared" si="50"/>
        <v>10999</v>
      </c>
      <c r="W530" s="99"/>
    </row>
    <row r="531" spans="1:23" x14ac:dyDescent="0.25">
      <c r="A531" s="9">
        <v>47</v>
      </c>
      <c r="B531" s="9" t="s">
        <v>10</v>
      </c>
      <c r="C531" s="9" t="s">
        <v>552</v>
      </c>
      <c r="D531" s="9" t="s">
        <v>228</v>
      </c>
      <c r="E531" s="9" t="s">
        <v>223</v>
      </c>
      <c r="F531" s="9" t="s">
        <v>5</v>
      </c>
      <c r="G531" s="9" t="s">
        <v>524</v>
      </c>
      <c r="H531" s="9" t="s">
        <v>2</v>
      </c>
      <c r="I531" s="9">
        <v>13</v>
      </c>
      <c r="J531" s="9" t="s">
        <v>8</v>
      </c>
      <c r="L531" s="9" t="s">
        <v>50</v>
      </c>
      <c r="M531" s="9">
        <v>88336</v>
      </c>
      <c r="N531" s="17" t="str">
        <f t="shared" si="51"/>
        <v>17_85-90</v>
      </c>
      <c r="O531" s="17" t="str">
        <f t="shared" si="47"/>
        <v>8_80-90</v>
      </c>
      <c r="P531" s="17" t="str">
        <f t="shared" si="48"/>
        <v>08_80&gt;</v>
      </c>
      <c r="Q531" s="9" t="s">
        <v>285</v>
      </c>
      <c r="R531" s="9" t="s">
        <v>638</v>
      </c>
      <c r="S531" s="9">
        <f t="shared" si="49"/>
        <v>4151792</v>
      </c>
      <c r="T531" s="9">
        <f t="shared" si="50"/>
        <v>56564</v>
      </c>
      <c r="W531" s="99"/>
    </row>
    <row r="532" spans="1:23" x14ac:dyDescent="0.25">
      <c r="A532" s="9">
        <v>6</v>
      </c>
      <c r="B532" s="9" t="s">
        <v>10</v>
      </c>
      <c r="C532" s="9" t="s">
        <v>698</v>
      </c>
      <c r="D532" s="9" t="s">
        <v>228</v>
      </c>
      <c r="E532" s="9" t="s">
        <v>223</v>
      </c>
      <c r="F532" s="9" t="s">
        <v>5</v>
      </c>
      <c r="G532" s="9" t="s">
        <v>182</v>
      </c>
      <c r="H532" s="9" t="s">
        <v>2</v>
      </c>
      <c r="I532" s="9">
        <v>13</v>
      </c>
      <c r="J532" s="9" t="s">
        <v>8</v>
      </c>
      <c r="L532" s="9" t="s">
        <v>50</v>
      </c>
      <c r="M532" s="9">
        <v>68484</v>
      </c>
      <c r="N532" s="17" t="str">
        <f t="shared" si="51"/>
        <v>13_65-70</v>
      </c>
      <c r="O532" s="17" t="str">
        <f t="shared" si="47"/>
        <v>6_60-70</v>
      </c>
      <c r="P532" s="17" t="str">
        <f t="shared" si="48"/>
        <v>06_60-70</v>
      </c>
      <c r="Q532" s="9" t="s">
        <v>285</v>
      </c>
      <c r="R532" s="9" t="s">
        <v>638</v>
      </c>
      <c r="S532" s="9">
        <f t="shared" si="49"/>
        <v>410904</v>
      </c>
      <c r="T532" s="9">
        <f t="shared" si="50"/>
        <v>5598</v>
      </c>
      <c r="W532" s="99"/>
    </row>
    <row r="533" spans="1:23" x14ac:dyDescent="0.25">
      <c r="A533" s="9">
        <v>179</v>
      </c>
      <c r="B533" s="9" t="s">
        <v>10</v>
      </c>
      <c r="C533" s="9" t="s">
        <v>580</v>
      </c>
      <c r="D533" s="9" t="s">
        <v>228</v>
      </c>
      <c r="E533" s="9" t="s">
        <v>223</v>
      </c>
      <c r="F533" s="9" t="s">
        <v>5</v>
      </c>
      <c r="G533" s="9" t="s">
        <v>524</v>
      </c>
      <c r="H533" s="9" t="s">
        <v>2</v>
      </c>
      <c r="I533" s="9">
        <v>14</v>
      </c>
      <c r="J533" s="9" t="s">
        <v>8</v>
      </c>
      <c r="K533" s="9" t="s">
        <v>7</v>
      </c>
      <c r="L533" s="9" t="s">
        <v>50</v>
      </c>
      <c r="M533" s="9">
        <v>126023</v>
      </c>
      <c r="N533" s="17" t="str">
        <f t="shared" si="51"/>
        <v>25_125-130</v>
      </c>
      <c r="O533" s="17" t="str">
        <f t="shared" si="47"/>
        <v>12_120-130</v>
      </c>
      <c r="P533" s="17" t="str">
        <f t="shared" si="48"/>
        <v>08_80&gt;</v>
      </c>
      <c r="Q533" s="9" t="s">
        <v>285</v>
      </c>
      <c r="R533" s="9" t="s">
        <v>638</v>
      </c>
      <c r="S533" s="9">
        <f t="shared" si="49"/>
        <v>22558117</v>
      </c>
      <c r="T533" s="9">
        <f t="shared" si="50"/>
        <v>307331</v>
      </c>
      <c r="W533" s="99"/>
    </row>
    <row r="534" spans="1:23" x14ac:dyDescent="0.25">
      <c r="A534" s="9">
        <v>183</v>
      </c>
      <c r="B534" s="9" t="s">
        <v>10</v>
      </c>
      <c r="C534" s="9" t="s">
        <v>523</v>
      </c>
      <c r="D534" s="9" t="s">
        <v>228</v>
      </c>
      <c r="E534" s="9" t="s">
        <v>223</v>
      </c>
      <c r="F534" s="9" t="s">
        <v>5</v>
      </c>
      <c r="G534" s="9" t="s">
        <v>524</v>
      </c>
      <c r="H534" s="9" t="s">
        <v>2</v>
      </c>
      <c r="I534" s="9">
        <v>14</v>
      </c>
      <c r="J534" s="9" t="s">
        <v>8</v>
      </c>
      <c r="L534" s="9" t="s">
        <v>50</v>
      </c>
      <c r="M534" s="9">
        <v>77025</v>
      </c>
      <c r="N534" s="17" t="str">
        <f t="shared" si="51"/>
        <v>15_75-80</v>
      </c>
      <c r="O534" s="17" t="str">
        <f t="shared" si="47"/>
        <v>7_70-80</v>
      </c>
      <c r="P534" s="17" t="str">
        <f t="shared" si="48"/>
        <v>07_70-80</v>
      </c>
      <c r="Q534" s="9" t="s">
        <v>285</v>
      </c>
      <c r="R534" s="9" t="s">
        <v>638</v>
      </c>
      <c r="S534" s="9">
        <f t="shared" si="49"/>
        <v>14095575</v>
      </c>
      <c r="T534" s="9">
        <f t="shared" si="50"/>
        <v>192038</v>
      </c>
      <c r="W534" s="99"/>
    </row>
    <row r="535" spans="1:23" x14ac:dyDescent="0.25">
      <c r="A535" s="9">
        <v>2</v>
      </c>
      <c r="B535" s="9" t="s">
        <v>10</v>
      </c>
      <c r="C535" s="9" t="s">
        <v>699</v>
      </c>
      <c r="D535" s="9" t="s">
        <v>228</v>
      </c>
      <c r="E535" s="9" t="s">
        <v>223</v>
      </c>
      <c r="F535" s="9" t="s">
        <v>5</v>
      </c>
      <c r="G535" s="9" t="s">
        <v>182</v>
      </c>
      <c r="H535" s="9" t="s">
        <v>2</v>
      </c>
      <c r="I535" s="9">
        <v>14</v>
      </c>
      <c r="J535" s="9" t="s">
        <v>8</v>
      </c>
      <c r="L535" s="9" t="s">
        <v>50</v>
      </c>
      <c r="M535" s="9">
        <v>75367</v>
      </c>
      <c r="N535" s="17" t="str">
        <f t="shared" si="51"/>
        <v>15_75-80</v>
      </c>
      <c r="O535" s="17" t="str">
        <f t="shared" si="47"/>
        <v>7_70-80</v>
      </c>
      <c r="P535" s="17" t="str">
        <f t="shared" si="48"/>
        <v>07_70-80</v>
      </c>
      <c r="Q535" s="9" t="s">
        <v>285</v>
      </c>
      <c r="R535" s="9" t="s">
        <v>638</v>
      </c>
      <c r="S535" s="9">
        <f t="shared" si="49"/>
        <v>150734</v>
      </c>
      <c r="T535" s="9">
        <f t="shared" si="50"/>
        <v>2054</v>
      </c>
      <c r="W535" s="99"/>
    </row>
    <row r="536" spans="1:23" x14ac:dyDescent="0.25">
      <c r="A536" s="9">
        <v>254</v>
      </c>
      <c r="B536" s="9" t="s">
        <v>10</v>
      </c>
      <c r="C536" s="9" t="s">
        <v>106</v>
      </c>
      <c r="D536" s="9" t="s">
        <v>228</v>
      </c>
      <c r="E536" s="9" t="s">
        <v>223</v>
      </c>
      <c r="F536" s="9" t="s">
        <v>5</v>
      </c>
      <c r="G536" s="9" t="s">
        <v>93</v>
      </c>
      <c r="H536" s="9" t="s">
        <v>2</v>
      </c>
      <c r="I536" s="9">
        <v>14</v>
      </c>
      <c r="J536" s="9" t="s">
        <v>8</v>
      </c>
      <c r="L536" s="9" t="s">
        <v>50</v>
      </c>
      <c r="M536" s="9">
        <v>68201</v>
      </c>
      <c r="N536" s="17" t="str">
        <f t="shared" si="51"/>
        <v>13_65-70</v>
      </c>
      <c r="O536" s="17" t="str">
        <f t="shared" si="47"/>
        <v>6_60-70</v>
      </c>
      <c r="P536" s="17" t="str">
        <f t="shared" si="48"/>
        <v>06_60-70</v>
      </c>
      <c r="Q536" s="9" t="s">
        <v>285</v>
      </c>
      <c r="R536" s="9" t="s">
        <v>638</v>
      </c>
      <c r="S536" s="9">
        <f t="shared" si="49"/>
        <v>17323054</v>
      </c>
      <c r="T536" s="9">
        <f t="shared" si="50"/>
        <v>236009</v>
      </c>
      <c r="W536" s="99"/>
    </row>
    <row r="537" spans="1:23" x14ac:dyDescent="0.25">
      <c r="A537" s="9">
        <v>470</v>
      </c>
      <c r="B537" s="9" t="s">
        <v>10</v>
      </c>
      <c r="C537" s="9" t="s">
        <v>176</v>
      </c>
      <c r="D537" s="9" t="s">
        <v>228</v>
      </c>
      <c r="E537" s="9" t="s">
        <v>223</v>
      </c>
      <c r="F537" s="9" t="s">
        <v>5</v>
      </c>
      <c r="G537" s="9" t="s">
        <v>169</v>
      </c>
      <c r="H537" s="9" t="s">
        <v>107</v>
      </c>
      <c r="I537" s="9">
        <v>14</v>
      </c>
      <c r="J537" s="9" t="s">
        <v>8</v>
      </c>
      <c r="L537" s="9" t="s">
        <v>50</v>
      </c>
      <c r="M537" s="9">
        <v>88764</v>
      </c>
      <c r="N537" s="17" t="str">
        <f t="shared" si="51"/>
        <v>17_85-90</v>
      </c>
      <c r="O537" s="17" t="str">
        <f t="shared" si="47"/>
        <v>8_80-90</v>
      </c>
      <c r="P537" s="17" t="str">
        <f t="shared" si="48"/>
        <v>08_80&gt;</v>
      </c>
      <c r="Q537" s="9" t="s">
        <v>285</v>
      </c>
      <c r="R537" s="9" t="s">
        <v>638</v>
      </c>
      <c r="S537" s="9">
        <f t="shared" si="49"/>
        <v>41719080</v>
      </c>
      <c r="T537" s="9">
        <f t="shared" si="50"/>
        <v>568380</v>
      </c>
      <c r="W537" s="99"/>
    </row>
    <row r="538" spans="1:23" x14ac:dyDescent="0.25">
      <c r="A538" s="9">
        <v>337</v>
      </c>
      <c r="B538" s="9" t="s">
        <v>10</v>
      </c>
      <c r="C538" s="9" t="s">
        <v>581</v>
      </c>
      <c r="D538" s="9" t="s">
        <v>228</v>
      </c>
      <c r="E538" s="9" t="s">
        <v>223</v>
      </c>
      <c r="F538" s="9" t="s">
        <v>5</v>
      </c>
      <c r="G538" s="9" t="s">
        <v>524</v>
      </c>
      <c r="H538" s="9" t="s">
        <v>2</v>
      </c>
      <c r="I538" s="9">
        <v>14</v>
      </c>
      <c r="J538" s="9" t="s">
        <v>8</v>
      </c>
      <c r="L538" s="9" t="s">
        <v>50</v>
      </c>
      <c r="M538" s="9">
        <v>93347</v>
      </c>
      <c r="N538" s="17" t="str">
        <f t="shared" si="51"/>
        <v>18_90-95</v>
      </c>
      <c r="O538" s="17" t="str">
        <f t="shared" si="47"/>
        <v>9_90-100</v>
      </c>
      <c r="P538" s="17" t="str">
        <f t="shared" si="48"/>
        <v>08_80&gt;</v>
      </c>
      <c r="Q538" s="9" t="s">
        <v>285</v>
      </c>
      <c r="R538" s="9" t="s">
        <v>638</v>
      </c>
      <c r="S538" s="9">
        <f t="shared" si="49"/>
        <v>31457939</v>
      </c>
      <c r="T538" s="9">
        <f t="shared" si="50"/>
        <v>428582</v>
      </c>
      <c r="W538" s="99"/>
    </row>
    <row r="539" spans="1:23" x14ac:dyDescent="0.25">
      <c r="A539" s="9">
        <v>42</v>
      </c>
      <c r="B539" s="9" t="s">
        <v>10</v>
      </c>
      <c r="C539" s="9" t="s">
        <v>700</v>
      </c>
      <c r="D539" s="9" t="s">
        <v>225</v>
      </c>
      <c r="E539" s="9" t="s">
        <v>223</v>
      </c>
      <c r="F539" s="9" t="s">
        <v>5</v>
      </c>
      <c r="G539" s="9" t="s">
        <v>93</v>
      </c>
      <c r="H539" s="9" t="s">
        <v>63</v>
      </c>
      <c r="I539" s="9">
        <v>15</v>
      </c>
      <c r="J539" s="9" t="s">
        <v>8</v>
      </c>
      <c r="L539" s="9" t="s">
        <v>50</v>
      </c>
      <c r="M539" s="9">
        <v>105490</v>
      </c>
      <c r="N539" s="17" t="str">
        <f t="shared" si="51"/>
        <v>21_105-110</v>
      </c>
      <c r="O539" s="17" t="str">
        <f t="shared" si="47"/>
        <v>10_100-110</v>
      </c>
      <c r="P539" s="17" t="str">
        <f t="shared" si="48"/>
        <v>08_80&gt;</v>
      </c>
      <c r="Q539" s="9" t="s">
        <v>285</v>
      </c>
      <c r="R539" s="9" t="s">
        <v>638</v>
      </c>
      <c r="S539" s="9">
        <f t="shared" si="49"/>
        <v>4430580</v>
      </c>
      <c r="T539" s="9">
        <f t="shared" si="50"/>
        <v>60362</v>
      </c>
      <c r="W539" s="99"/>
    </row>
    <row r="540" spans="1:23" x14ac:dyDescent="0.25">
      <c r="A540" s="9">
        <v>8</v>
      </c>
      <c r="B540" s="9" t="s">
        <v>13</v>
      </c>
      <c r="C540" s="9" t="s">
        <v>405</v>
      </c>
      <c r="D540" s="9" t="s">
        <v>225</v>
      </c>
      <c r="E540" s="9" t="s">
        <v>223</v>
      </c>
      <c r="F540" s="9" t="s">
        <v>5</v>
      </c>
      <c r="G540" s="9" t="s">
        <v>353</v>
      </c>
      <c r="H540" s="9" t="s">
        <v>100</v>
      </c>
      <c r="I540" s="9">
        <v>15</v>
      </c>
      <c r="J540" s="9" t="s">
        <v>52</v>
      </c>
      <c r="L540" s="9" t="s">
        <v>50</v>
      </c>
      <c r="M540" s="9">
        <v>215967</v>
      </c>
      <c r="N540" s="17" t="str">
        <f t="shared" si="51"/>
        <v>43_215-220</v>
      </c>
      <c r="O540" s="17" t="str">
        <f t="shared" ref="O540:O603" si="52">CONCATENATE(ROUNDDOWN(M540/10000,0),"_",ROUNDDOWN(M540/10000,0)*10,"-",ROUNDUP((M540+1)/10000,0)*10)</f>
        <v>21_210-220</v>
      </c>
      <c r="P540" s="17" t="str">
        <f t="shared" ref="P540:P603" si="53">IF(M540&lt;20000,"01_&lt;20",IF(M540&lt;80000,CONCATENATE(IF((ROUNDDOWN(M540/10000,0)+1)&lt;10,0,),ROUNDDOWN(M540/10000,0),"_",ROUNDDOWN(M540/10000,0)*10,"-",ROUNDUP((M540+1)/10000,0)*10),"08_80&gt;"))</f>
        <v>08_80&gt;</v>
      </c>
      <c r="Q540" s="9" t="s">
        <v>285</v>
      </c>
      <c r="R540" s="9" t="s">
        <v>638</v>
      </c>
      <c r="S540" s="9">
        <f t="shared" ref="S540:S603" si="54">M540*A540</f>
        <v>1727736</v>
      </c>
      <c r="T540" s="9">
        <f t="shared" ref="T540:T603" si="55">ROUND(S540/73.4,0)</f>
        <v>23539</v>
      </c>
      <c r="W540" s="99"/>
    </row>
    <row r="541" spans="1:23" x14ac:dyDescent="0.25">
      <c r="A541" s="9">
        <v>1580</v>
      </c>
      <c r="B541" s="9" t="s">
        <v>13</v>
      </c>
      <c r="C541" s="9" t="s">
        <v>620</v>
      </c>
      <c r="D541" s="9" t="s">
        <v>224</v>
      </c>
      <c r="E541" s="9" t="s">
        <v>223</v>
      </c>
      <c r="F541" s="9" t="s">
        <v>5</v>
      </c>
      <c r="G541" s="9" t="s">
        <v>182</v>
      </c>
      <c r="H541" s="9" t="s">
        <v>2</v>
      </c>
      <c r="I541" s="9">
        <v>15</v>
      </c>
      <c r="J541" s="9" t="s">
        <v>8</v>
      </c>
      <c r="L541" s="9" t="s">
        <v>50</v>
      </c>
      <c r="M541" s="9">
        <v>40278</v>
      </c>
      <c r="N541" s="17" t="str">
        <f t="shared" si="51"/>
        <v>8_40-45</v>
      </c>
      <c r="O541" s="17" t="str">
        <f t="shared" si="52"/>
        <v>4_40-50</v>
      </c>
      <c r="P541" s="17" t="str">
        <f t="shared" si="53"/>
        <v>04_40-50</v>
      </c>
      <c r="Q541" s="9" t="s">
        <v>285</v>
      </c>
      <c r="R541" s="9" t="s">
        <v>638</v>
      </c>
      <c r="S541" s="9">
        <f t="shared" si="54"/>
        <v>63639240</v>
      </c>
      <c r="T541" s="9">
        <f t="shared" si="55"/>
        <v>867020</v>
      </c>
      <c r="W541" s="99"/>
    </row>
    <row r="542" spans="1:23" x14ac:dyDescent="0.25">
      <c r="A542" s="9">
        <v>502</v>
      </c>
      <c r="B542" s="9" t="s">
        <v>13</v>
      </c>
      <c r="C542" s="9" t="s">
        <v>701</v>
      </c>
      <c r="D542" s="9" t="s">
        <v>222</v>
      </c>
      <c r="E542" s="9" t="s">
        <v>223</v>
      </c>
      <c r="F542" s="9" t="s">
        <v>5</v>
      </c>
      <c r="G542" s="9" t="s">
        <v>93</v>
      </c>
      <c r="H542" s="9" t="s">
        <v>702</v>
      </c>
      <c r="I542" s="9">
        <v>15</v>
      </c>
      <c r="J542" s="9" t="s">
        <v>8</v>
      </c>
      <c r="L542" s="9" t="s">
        <v>50</v>
      </c>
      <c r="M542" s="9">
        <v>40857</v>
      </c>
      <c r="N542" s="17" t="str">
        <f t="shared" si="51"/>
        <v>8_40-45</v>
      </c>
      <c r="O542" s="17" t="str">
        <f t="shared" si="52"/>
        <v>4_40-50</v>
      </c>
      <c r="P542" s="17" t="str">
        <f t="shared" si="53"/>
        <v>04_40-50</v>
      </c>
      <c r="Q542" s="9" t="s">
        <v>285</v>
      </c>
      <c r="R542" s="9" t="s">
        <v>638</v>
      </c>
      <c r="S542" s="9">
        <f t="shared" si="54"/>
        <v>20510214</v>
      </c>
      <c r="T542" s="9">
        <f t="shared" si="55"/>
        <v>279431</v>
      </c>
      <c r="W542" s="99"/>
    </row>
    <row r="543" spans="1:23" x14ac:dyDescent="0.25">
      <c r="A543" s="9">
        <v>1267</v>
      </c>
      <c r="B543" s="9" t="s">
        <v>13</v>
      </c>
      <c r="C543" s="9" t="s">
        <v>200</v>
      </c>
      <c r="D543" s="9" t="s">
        <v>222</v>
      </c>
      <c r="E543" s="9" t="s">
        <v>223</v>
      </c>
      <c r="F543" s="9" t="s">
        <v>5</v>
      </c>
      <c r="G543" s="9" t="s">
        <v>182</v>
      </c>
      <c r="H543" s="9" t="s">
        <v>181</v>
      </c>
      <c r="I543" s="9">
        <v>17</v>
      </c>
      <c r="J543" s="9" t="s">
        <v>8</v>
      </c>
      <c r="L543" s="9" t="s">
        <v>50</v>
      </c>
      <c r="M543" s="9">
        <v>62062</v>
      </c>
      <c r="N543" s="17" t="str">
        <f t="shared" si="51"/>
        <v>12_60-65</v>
      </c>
      <c r="O543" s="17" t="str">
        <f t="shared" si="52"/>
        <v>6_60-70</v>
      </c>
      <c r="P543" s="17" t="str">
        <f t="shared" si="53"/>
        <v>06_60-70</v>
      </c>
      <c r="Q543" s="9" t="s">
        <v>285</v>
      </c>
      <c r="R543" s="9" t="s">
        <v>638</v>
      </c>
      <c r="S543" s="9">
        <f t="shared" si="54"/>
        <v>78632554</v>
      </c>
      <c r="T543" s="9">
        <f t="shared" si="55"/>
        <v>1071288</v>
      </c>
      <c r="W543" s="99"/>
    </row>
    <row r="544" spans="1:23" x14ac:dyDescent="0.25">
      <c r="A544" s="9">
        <v>11</v>
      </c>
      <c r="B544" s="9" t="s">
        <v>13</v>
      </c>
      <c r="C544" s="9" t="s">
        <v>703</v>
      </c>
      <c r="D544" s="9" t="s">
        <v>228</v>
      </c>
      <c r="E544" s="9" t="s">
        <v>223</v>
      </c>
      <c r="F544" s="9" t="s">
        <v>1</v>
      </c>
      <c r="G544" s="9" t="s">
        <v>71</v>
      </c>
      <c r="H544" s="9" t="s">
        <v>2</v>
      </c>
      <c r="I544" s="9">
        <v>14</v>
      </c>
      <c r="J544" s="9" t="s">
        <v>8</v>
      </c>
      <c r="L544" s="9" t="s">
        <v>50</v>
      </c>
      <c r="M544" s="9">
        <v>58000</v>
      </c>
      <c r="N544" s="17" t="str">
        <f t="shared" si="51"/>
        <v>11_55-60</v>
      </c>
      <c r="O544" s="17" t="str">
        <f t="shared" si="52"/>
        <v>5_50-60</v>
      </c>
      <c r="P544" s="17" t="str">
        <f t="shared" si="53"/>
        <v>05_50-60</v>
      </c>
      <c r="Q544" s="9" t="s">
        <v>285</v>
      </c>
      <c r="R544" s="9" t="s">
        <v>638</v>
      </c>
      <c r="S544" s="9">
        <f t="shared" si="54"/>
        <v>638000</v>
      </c>
      <c r="T544" s="9">
        <f t="shared" si="55"/>
        <v>8692</v>
      </c>
      <c r="W544" s="99"/>
    </row>
    <row r="545" spans="1:23" x14ac:dyDescent="0.25">
      <c r="A545" s="9">
        <v>42</v>
      </c>
      <c r="B545" s="9" t="s">
        <v>13</v>
      </c>
      <c r="C545" s="9" t="s">
        <v>582</v>
      </c>
      <c r="D545" s="9" t="s">
        <v>228</v>
      </c>
      <c r="E545" s="9" t="s">
        <v>223</v>
      </c>
      <c r="F545" s="9" t="s">
        <v>5</v>
      </c>
      <c r="G545" s="9" t="s">
        <v>524</v>
      </c>
      <c r="H545" s="9" t="s">
        <v>403</v>
      </c>
      <c r="I545" s="9">
        <v>14</v>
      </c>
      <c r="J545" s="9" t="s">
        <v>43</v>
      </c>
      <c r="L545" s="9" t="s">
        <v>50</v>
      </c>
      <c r="M545" s="9">
        <v>107655</v>
      </c>
      <c r="N545" s="17" t="str">
        <f t="shared" si="51"/>
        <v>21_105-110</v>
      </c>
      <c r="O545" s="17" t="str">
        <f t="shared" si="52"/>
        <v>10_100-110</v>
      </c>
      <c r="P545" s="17" t="str">
        <f t="shared" si="53"/>
        <v>08_80&gt;</v>
      </c>
      <c r="Q545" s="9" t="s">
        <v>285</v>
      </c>
      <c r="R545" s="9" t="s">
        <v>638</v>
      </c>
      <c r="S545" s="9">
        <f t="shared" si="54"/>
        <v>4521510</v>
      </c>
      <c r="T545" s="9">
        <f t="shared" si="55"/>
        <v>61601</v>
      </c>
      <c r="W545" s="99"/>
    </row>
    <row r="546" spans="1:23" x14ac:dyDescent="0.25">
      <c r="A546" s="9">
        <v>690</v>
      </c>
      <c r="B546" s="9" t="s">
        <v>13</v>
      </c>
      <c r="C546" s="9" t="s">
        <v>406</v>
      </c>
      <c r="D546" s="9" t="s">
        <v>225</v>
      </c>
      <c r="E546" s="9" t="s">
        <v>223</v>
      </c>
      <c r="F546" s="9" t="s">
        <v>5</v>
      </c>
      <c r="G546" s="9" t="s">
        <v>353</v>
      </c>
      <c r="H546" s="9" t="s">
        <v>407</v>
      </c>
      <c r="I546" s="9">
        <v>15</v>
      </c>
      <c r="J546" s="9" t="s">
        <v>8</v>
      </c>
      <c r="L546" s="9" t="s">
        <v>50</v>
      </c>
      <c r="M546" s="9">
        <v>93195</v>
      </c>
      <c r="N546" s="17" t="str">
        <f t="shared" si="51"/>
        <v>18_90-95</v>
      </c>
      <c r="O546" s="17" t="str">
        <f t="shared" si="52"/>
        <v>9_90-100</v>
      </c>
      <c r="P546" s="17" t="str">
        <f t="shared" si="53"/>
        <v>08_80&gt;</v>
      </c>
      <c r="Q546" s="9" t="s">
        <v>285</v>
      </c>
      <c r="R546" s="9" t="s">
        <v>638</v>
      </c>
      <c r="S546" s="9">
        <f t="shared" si="54"/>
        <v>64304550</v>
      </c>
      <c r="T546" s="9">
        <f t="shared" si="55"/>
        <v>876084</v>
      </c>
      <c r="W546" s="99"/>
    </row>
    <row r="547" spans="1:23" x14ac:dyDescent="0.25">
      <c r="A547" s="9">
        <v>2</v>
      </c>
      <c r="B547" s="9" t="s">
        <v>13</v>
      </c>
      <c r="C547" s="9" t="s">
        <v>704</v>
      </c>
      <c r="D547" s="9" t="s">
        <v>225</v>
      </c>
      <c r="E547" s="9" t="s">
        <v>223</v>
      </c>
      <c r="F547" s="9" t="s">
        <v>5</v>
      </c>
      <c r="G547" s="9" t="s">
        <v>75</v>
      </c>
      <c r="H547" s="9" t="s">
        <v>197</v>
      </c>
      <c r="I547" s="9">
        <v>15</v>
      </c>
      <c r="J547" s="9" t="s">
        <v>8</v>
      </c>
      <c r="L547" s="9" t="s">
        <v>50</v>
      </c>
      <c r="M547" s="9">
        <v>90435</v>
      </c>
      <c r="N547" s="17" t="str">
        <f t="shared" si="51"/>
        <v>18_90-95</v>
      </c>
      <c r="O547" s="17" t="str">
        <f t="shared" si="52"/>
        <v>9_90-100</v>
      </c>
      <c r="P547" s="17" t="str">
        <f t="shared" si="53"/>
        <v>08_80&gt;</v>
      </c>
      <c r="Q547" s="9" t="s">
        <v>285</v>
      </c>
      <c r="R547" s="9" t="s">
        <v>638</v>
      </c>
      <c r="S547" s="9">
        <f t="shared" si="54"/>
        <v>180870</v>
      </c>
      <c r="T547" s="9">
        <f t="shared" si="55"/>
        <v>2464</v>
      </c>
      <c r="W547" s="99"/>
    </row>
    <row r="548" spans="1:23" x14ac:dyDescent="0.25">
      <c r="A548" s="9">
        <v>196</v>
      </c>
      <c r="B548" s="9" t="s">
        <v>13</v>
      </c>
      <c r="C548" s="9" t="s">
        <v>408</v>
      </c>
      <c r="D548" s="9" t="s">
        <v>225</v>
      </c>
      <c r="E548" s="9" t="s">
        <v>223</v>
      </c>
      <c r="F548" s="9" t="s">
        <v>5</v>
      </c>
      <c r="G548" s="9" t="s">
        <v>353</v>
      </c>
      <c r="H548" s="9" t="s">
        <v>409</v>
      </c>
      <c r="I548" s="9">
        <v>15</v>
      </c>
      <c r="J548" s="9" t="s">
        <v>8</v>
      </c>
      <c r="L548" s="9" t="s">
        <v>50</v>
      </c>
      <c r="M548" s="9">
        <v>101729</v>
      </c>
      <c r="N548" s="17" t="str">
        <f t="shared" si="51"/>
        <v>20_100-105</v>
      </c>
      <c r="O548" s="17" t="str">
        <f t="shared" si="52"/>
        <v>10_100-110</v>
      </c>
      <c r="P548" s="17" t="str">
        <f t="shared" si="53"/>
        <v>08_80&gt;</v>
      </c>
      <c r="Q548" s="9" t="s">
        <v>285</v>
      </c>
      <c r="R548" s="9" t="s">
        <v>638</v>
      </c>
      <c r="S548" s="9">
        <f t="shared" si="54"/>
        <v>19938884</v>
      </c>
      <c r="T548" s="9">
        <f t="shared" si="55"/>
        <v>271647</v>
      </c>
      <c r="W548" s="99"/>
    </row>
    <row r="549" spans="1:23" x14ac:dyDescent="0.25">
      <c r="A549" s="9">
        <v>46</v>
      </c>
      <c r="B549" s="9" t="s">
        <v>13</v>
      </c>
      <c r="C549" s="9" t="s">
        <v>198</v>
      </c>
      <c r="D549" s="9" t="s">
        <v>225</v>
      </c>
      <c r="E549" s="9" t="s">
        <v>223</v>
      </c>
      <c r="F549" s="9" t="s">
        <v>5</v>
      </c>
      <c r="G549" s="9" t="s">
        <v>75</v>
      </c>
      <c r="H549" s="9" t="s">
        <v>118</v>
      </c>
      <c r="I549" s="9">
        <v>15</v>
      </c>
      <c r="J549" s="9" t="s">
        <v>8</v>
      </c>
      <c r="L549" s="9" t="s">
        <v>50</v>
      </c>
      <c r="M549" s="9">
        <v>102561</v>
      </c>
      <c r="N549" s="17" t="str">
        <f t="shared" si="51"/>
        <v>20_100-105</v>
      </c>
      <c r="O549" s="17" t="str">
        <f t="shared" si="52"/>
        <v>10_100-110</v>
      </c>
      <c r="P549" s="17" t="str">
        <f t="shared" si="53"/>
        <v>08_80&gt;</v>
      </c>
      <c r="Q549" s="9" t="s">
        <v>285</v>
      </c>
      <c r="R549" s="9" t="s">
        <v>638</v>
      </c>
      <c r="S549" s="9">
        <f t="shared" si="54"/>
        <v>4717806</v>
      </c>
      <c r="T549" s="9">
        <f t="shared" si="55"/>
        <v>64275</v>
      </c>
      <c r="W549" s="99"/>
    </row>
    <row r="550" spans="1:23" x14ac:dyDescent="0.25">
      <c r="A550" s="9">
        <v>13</v>
      </c>
      <c r="B550" s="9" t="s">
        <v>13</v>
      </c>
      <c r="C550" s="9" t="s">
        <v>705</v>
      </c>
      <c r="D550" s="9" t="s">
        <v>225</v>
      </c>
      <c r="E550" s="9" t="s">
        <v>223</v>
      </c>
      <c r="F550" s="9" t="s">
        <v>5</v>
      </c>
      <c r="G550" s="9" t="s">
        <v>75</v>
      </c>
      <c r="H550" s="9" t="s">
        <v>116</v>
      </c>
      <c r="I550" s="9">
        <v>15</v>
      </c>
      <c r="J550" s="9" t="s">
        <v>8</v>
      </c>
      <c r="L550" s="9" t="s">
        <v>50</v>
      </c>
      <c r="M550" s="9">
        <v>180890</v>
      </c>
      <c r="N550" s="17" t="str">
        <f t="shared" si="51"/>
        <v>36_180-185</v>
      </c>
      <c r="O550" s="17" t="str">
        <f t="shared" si="52"/>
        <v>18_180-190</v>
      </c>
      <c r="P550" s="17" t="str">
        <f t="shared" si="53"/>
        <v>08_80&gt;</v>
      </c>
      <c r="Q550" s="9" t="s">
        <v>285</v>
      </c>
      <c r="R550" s="9" t="s">
        <v>638</v>
      </c>
      <c r="S550" s="9">
        <f t="shared" si="54"/>
        <v>2351570</v>
      </c>
      <c r="T550" s="9">
        <f t="shared" si="55"/>
        <v>32038</v>
      </c>
      <c r="W550" s="99"/>
    </row>
    <row r="551" spans="1:23" x14ac:dyDescent="0.25">
      <c r="A551" s="9">
        <v>118</v>
      </c>
      <c r="B551" s="9" t="s">
        <v>13</v>
      </c>
      <c r="C551" s="9" t="s">
        <v>490</v>
      </c>
      <c r="D551" s="9" t="s">
        <v>225</v>
      </c>
      <c r="E551" s="9" t="s">
        <v>223</v>
      </c>
      <c r="F551" s="9" t="s">
        <v>5</v>
      </c>
      <c r="G551" s="9" t="s">
        <v>353</v>
      </c>
      <c r="H551" s="9" t="s">
        <v>118</v>
      </c>
      <c r="I551" s="9">
        <v>17</v>
      </c>
      <c r="J551" s="9" t="s">
        <v>8</v>
      </c>
      <c r="L551" s="9" t="s">
        <v>50</v>
      </c>
      <c r="M551" s="9">
        <v>148082</v>
      </c>
      <c r="N551" s="17" t="str">
        <f t="shared" si="51"/>
        <v>29_145-150</v>
      </c>
      <c r="O551" s="17" t="str">
        <f t="shared" si="52"/>
        <v>14_140-150</v>
      </c>
      <c r="P551" s="17" t="str">
        <f t="shared" si="53"/>
        <v>08_80&gt;</v>
      </c>
      <c r="Q551" s="9" t="s">
        <v>285</v>
      </c>
      <c r="R551" s="9" t="s">
        <v>638</v>
      </c>
      <c r="S551" s="9">
        <f t="shared" si="54"/>
        <v>17473676</v>
      </c>
      <c r="T551" s="9">
        <f t="shared" si="55"/>
        <v>238061</v>
      </c>
      <c r="W551" s="99"/>
    </row>
    <row r="552" spans="1:23" x14ac:dyDescent="0.25">
      <c r="A552" s="9">
        <v>354</v>
      </c>
      <c r="B552" s="9" t="s">
        <v>13</v>
      </c>
      <c r="C552" s="9" t="s">
        <v>706</v>
      </c>
      <c r="D552" s="9" t="s">
        <v>229</v>
      </c>
      <c r="E552" s="9" t="s">
        <v>227</v>
      </c>
      <c r="F552" s="9" t="s">
        <v>5</v>
      </c>
      <c r="G552" s="9" t="s">
        <v>76</v>
      </c>
      <c r="H552" s="9" t="s">
        <v>2</v>
      </c>
      <c r="I552" s="9">
        <v>11</v>
      </c>
      <c r="J552" s="9" t="s">
        <v>4</v>
      </c>
      <c r="K552" s="9" t="s">
        <v>7</v>
      </c>
      <c r="L552" s="9" t="s">
        <v>46</v>
      </c>
      <c r="M552" s="9">
        <v>29990</v>
      </c>
      <c r="N552" s="17" t="str">
        <f t="shared" si="51"/>
        <v>5_25-30</v>
      </c>
      <c r="O552" s="17" t="str">
        <f t="shared" si="52"/>
        <v>2_20-30</v>
      </c>
      <c r="P552" s="17" t="str">
        <f t="shared" si="53"/>
        <v>02_20-30</v>
      </c>
      <c r="Q552" s="9" t="s">
        <v>285</v>
      </c>
      <c r="R552" s="9" t="s">
        <v>638</v>
      </c>
      <c r="S552" s="9">
        <f t="shared" si="54"/>
        <v>10616460</v>
      </c>
      <c r="T552" s="9">
        <f t="shared" si="55"/>
        <v>144638</v>
      </c>
      <c r="W552" s="99"/>
    </row>
    <row r="553" spans="1:23" x14ac:dyDescent="0.25">
      <c r="A553" s="9">
        <v>134</v>
      </c>
      <c r="B553" s="9" t="s">
        <v>13</v>
      </c>
      <c r="C553" s="9" t="s">
        <v>155</v>
      </c>
      <c r="D553" s="9" t="s">
        <v>228</v>
      </c>
      <c r="E553" s="9" t="s">
        <v>227</v>
      </c>
      <c r="F553" s="9" t="s">
        <v>5</v>
      </c>
      <c r="G553" s="9" t="s">
        <v>93</v>
      </c>
      <c r="H553" s="9" t="s">
        <v>2</v>
      </c>
      <c r="I553" s="9">
        <v>13</v>
      </c>
      <c r="J553" s="9" t="s">
        <v>8</v>
      </c>
      <c r="L553" s="9" t="s">
        <v>50</v>
      </c>
      <c r="M553" s="9">
        <v>74146</v>
      </c>
      <c r="N553" s="17" t="str">
        <f t="shared" si="51"/>
        <v>14_70-75</v>
      </c>
      <c r="O553" s="17" t="str">
        <f t="shared" si="52"/>
        <v>7_70-80</v>
      </c>
      <c r="P553" s="17" t="str">
        <f t="shared" si="53"/>
        <v>07_70-80</v>
      </c>
      <c r="Q553" s="9" t="s">
        <v>285</v>
      </c>
      <c r="R553" s="9" t="s">
        <v>638</v>
      </c>
      <c r="S553" s="9">
        <f t="shared" si="54"/>
        <v>9935564</v>
      </c>
      <c r="T553" s="9">
        <f t="shared" si="55"/>
        <v>135362</v>
      </c>
      <c r="W553" s="99"/>
    </row>
    <row r="554" spans="1:23" x14ac:dyDescent="0.25">
      <c r="A554" s="9">
        <v>327</v>
      </c>
      <c r="B554" s="9" t="s">
        <v>13</v>
      </c>
      <c r="C554" s="9" t="s">
        <v>462</v>
      </c>
      <c r="D554" s="9" t="s">
        <v>228</v>
      </c>
      <c r="E554" s="9" t="s">
        <v>227</v>
      </c>
      <c r="F554" s="9" t="s">
        <v>5</v>
      </c>
      <c r="G554" s="9" t="s">
        <v>169</v>
      </c>
      <c r="H554" s="9" t="s">
        <v>2</v>
      </c>
      <c r="I554" s="9">
        <v>14</v>
      </c>
      <c r="J554" s="9" t="s">
        <v>8</v>
      </c>
      <c r="L554" s="9" t="s">
        <v>50</v>
      </c>
      <c r="M554" s="9">
        <v>62447</v>
      </c>
      <c r="N554" s="17" t="str">
        <f t="shared" si="51"/>
        <v>12_60-65</v>
      </c>
      <c r="O554" s="17" t="str">
        <f t="shared" si="52"/>
        <v>6_60-70</v>
      </c>
      <c r="P554" s="17" t="str">
        <f t="shared" si="53"/>
        <v>06_60-70</v>
      </c>
      <c r="Q554" s="9" t="s">
        <v>285</v>
      </c>
      <c r="R554" s="9" t="s">
        <v>638</v>
      </c>
      <c r="S554" s="9">
        <f t="shared" si="54"/>
        <v>20420169</v>
      </c>
      <c r="T554" s="9">
        <f t="shared" si="55"/>
        <v>278204</v>
      </c>
      <c r="W554" s="99"/>
    </row>
    <row r="555" spans="1:23" x14ac:dyDescent="0.25">
      <c r="A555" s="9">
        <v>301</v>
      </c>
      <c r="B555" s="9" t="s">
        <v>13</v>
      </c>
      <c r="C555" s="9" t="s">
        <v>458</v>
      </c>
      <c r="D555" s="9" t="s">
        <v>222</v>
      </c>
      <c r="E555" s="9" t="s">
        <v>227</v>
      </c>
      <c r="F555" s="9" t="s">
        <v>5</v>
      </c>
      <c r="G555" s="9" t="s">
        <v>169</v>
      </c>
      <c r="H555" s="9" t="s">
        <v>459</v>
      </c>
      <c r="I555" s="9">
        <v>15</v>
      </c>
      <c r="J555" s="9" t="s">
        <v>8</v>
      </c>
      <c r="L555" s="9" t="s">
        <v>50</v>
      </c>
      <c r="M555" s="9">
        <v>66883</v>
      </c>
      <c r="N555" s="17" t="str">
        <f t="shared" si="51"/>
        <v>13_65-70</v>
      </c>
      <c r="O555" s="17" t="str">
        <f t="shared" si="52"/>
        <v>6_60-70</v>
      </c>
      <c r="P555" s="17" t="str">
        <f t="shared" si="53"/>
        <v>06_60-70</v>
      </c>
      <c r="Q555" s="9" t="s">
        <v>285</v>
      </c>
      <c r="R555" s="9" t="s">
        <v>638</v>
      </c>
      <c r="S555" s="9">
        <f t="shared" si="54"/>
        <v>20131783</v>
      </c>
      <c r="T555" s="9">
        <f t="shared" si="55"/>
        <v>274275</v>
      </c>
      <c r="W555" s="99"/>
    </row>
    <row r="556" spans="1:23" x14ac:dyDescent="0.25">
      <c r="A556" s="9">
        <v>112</v>
      </c>
      <c r="B556" s="9" t="s">
        <v>13</v>
      </c>
      <c r="C556" s="9" t="s">
        <v>356</v>
      </c>
      <c r="D556" s="9" t="s">
        <v>228</v>
      </c>
      <c r="E556" s="9" t="s">
        <v>227</v>
      </c>
      <c r="F556" s="9" t="s">
        <v>5</v>
      </c>
      <c r="G556" s="9" t="s">
        <v>169</v>
      </c>
      <c r="H556" s="9" t="s">
        <v>2</v>
      </c>
      <c r="I556" s="9">
        <v>13</v>
      </c>
      <c r="J556" s="9" t="s">
        <v>8</v>
      </c>
      <c r="L556" s="9" t="s">
        <v>50</v>
      </c>
      <c r="M556" s="9">
        <v>96069</v>
      </c>
      <c r="N556" s="17" t="str">
        <f t="shared" si="51"/>
        <v>19_95-100</v>
      </c>
      <c r="O556" s="17" t="str">
        <f t="shared" si="52"/>
        <v>9_90-100</v>
      </c>
      <c r="P556" s="17" t="str">
        <f t="shared" si="53"/>
        <v>08_80&gt;</v>
      </c>
      <c r="Q556" s="9" t="s">
        <v>285</v>
      </c>
      <c r="R556" s="9" t="s">
        <v>638</v>
      </c>
      <c r="S556" s="9">
        <f t="shared" si="54"/>
        <v>10759728</v>
      </c>
      <c r="T556" s="9">
        <f t="shared" si="55"/>
        <v>146590</v>
      </c>
      <c r="W556" s="99"/>
    </row>
    <row r="557" spans="1:23" x14ac:dyDescent="0.25">
      <c r="A557" s="9">
        <v>40</v>
      </c>
      <c r="B557" s="9" t="s">
        <v>13</v>
      </c>
      <c r="C557" s="9" t="s">
        <v>410</v>
      </c>
      <c r="D557" s="9" t="s">
        <v>228</v>
      </c>
      <c r="E557" s="9" t="s">
        <v>227</v>
      </c>
      <c r="F557" s="9" t="s">
        <v>5</v>
      </c>
      <c r="G557" s="9" t="s">
        <v>169</v>
      </c>
      <c r="H557" s="9" t="s">
        <v>2</v>
      </c>
      <c r="I557" s="9">
        <v>13</v>
      </c>
      <c r="J557" s="9" t="s">
        <v>8</v>
      </c>
      <c r="K557" s="9" t="s">
        <v>7</v>
      </c>
      <c r="L557" s="9" t="s">
        <v>50</v>
      </c>
      <c r="M557" s="9">
        <v>104720</v>
      </c>
      <c r="N557" s="17" t="str">
        <f t="shared" si="51"/>
        <v>20_100-105</v>
      </c>
      <c r="O557" s="17" t="str">
        <f t="shared" si="52"/>
        <v>10_100-110</v>
      </c>
      <c r="P557" s="17" t="str">
        <f t="shared" si="53"/>
        <v>08_80&gt;</v>
      </c>
      <c r="Q557" s="9" t="s">
        <v>285</v>
      </c>
      <c r="R557" s="9" t="s">
        <v>638</v>
      </c>
      <c r="S557" s="9">
        <f t="shared" si="54"/>
        <v>4188800</v>
      </c>
      <c r="T557" s="9">
        <f t="shared" si="55"/>
        <v>57068</v>
      </c>
      <c r="W557" s="99"/>
    </row>
    <row r="558" spans="1:23" x14ac:dyDescent="0.25">
      <c r="A558" s="9">
        <v>19</v>
      </c>
      <c r="B558" s="9" t="s">
        <v>13</v>
      </c>
      <c r="C558" s="9" t="s">
        <v>707</v>
      </c>
      <c r="D558" s="9" t="s">
        <v>228</v>
      </c>
      <c r="E558" s="9" t="s">
        <v>227</v>
      </c>
      <c r="F558" s="9" t="s">
        <v>5</v>
      </c>
      <c r="G558" s="9" t="s">
        <v>524</v>
      </c>
      <c r="H558" s="9" t="s">
        <v>2</v>
      </c>
      <c r="I558" s="9">
        <v>13</v>
      </c>
      <c r="J558" s="9" t="s">
        <v>8</v>
      </c>
      <c r="L558" s="9" t="s">
        <v>50</v>
      </c>
      <c r="M558" s="9">
        <v>64340</v>
      </c>
      <c r="N558" s="17" t="str">
        <f t="shared" si="51"/>
        <v>12_60-65</v>
      </c>
      <c r="O558" s="17" t="str">
        <f t="shared" si="52"/>
        <v>6_60-70</v>
      </c>
      <c r="P558" s="17" t="str">
        <f t="shared" si="53"/>
        <v>06_60-70</v>
      </c>
      <c r="Q558" s="9" t="s">
        <v>285</v>
      </c>
      <c r="R558" s="9" t="s">
        <v>638</v>
      </c>
      <c r="S558" s="9">
        <f t="shared" si="54"/>
        <v>1222460</v>
      </c>
      <c r="T558" s="9">
        <f t="shared" si="55"/>
        <v>16655</v>
      </c>
      <c r="W558" s="99"/>
    </row>
    <row r="559" spans="1:23" x14ac:dyDescent="0.25">
      <c r="A559" s="9">
        <v>28</v>
      </c>
      <c r="B559" s="9" t="s">
        <v>13</v>
      </c>
      <c r="C559" s="9" t="s">
        <v>708</v>
      </c>
      <c r="D559" s="9" t="s">
        <v>228</v>
      </c>
      <c r="E559" s="9" t="s">
        <v>227</v>
      </c>
      <c r="F559" s="9" t="s">
        <v>5</v>
      </c>
      <c r="G559" s="9" t="s">
        <v>75</v>
      </c>
      <c r="H559" s="9" t="s">
        <v>70</v>
      </c>
      <c r="I559" s="9">
        <v>14</v>
      </c>
      <c r="J559" s="9" t="s">
        <v>8</v>
      </c>
      <c r="L559" s="9" t="s">
        <v>50</v>
      </c>
      <c r="M559" s="9">
        <v>112909</v>
      </c>
      <c r="N559" s="17" t="str">
        <f t="shared" si="51"/>
        <v>22_110-115</v>
      </c>
      <c r="O559" s="17" t="str">
        <f t="shared" si="52"/>
        <v>11_110-120</v>
      </c>
      <c r="P559" s="17" t="str">
        <f t="shared" si="53"/>
        <v>08_80&gt;</v>
      </c>
      <c r="Q559" s="9" t="s">
        <v>285</v>
      </c>
      <c r="R559" s="9" t="s">
        <v>638</v>
      </c>
      <c r="S559" s="9">
        <f t="shared" si="54"/>
        <v>3161452</v>
      </c>
      <c r="T559" s="9">
        <f t="shared" si="55"/>
        <v>43072</v>
      </c>
      <c r="W559" s="99"/>
    </row>
    <row r="560" spans="1:23" x14ac:dyDescent="0.25">
      <c r="A560" s="9">
        <v>439</v>
      </c>
      <c r="B560" s="9" t="s">
        <v>13</v>
      </c>
      <c r="C560" s="9" t="s">
        <v>357</v>
      </c>
      <c r="D560" s="9" t="s">
        <v>228</v>
      </c>
      <c r="E560" s="9" t="s">
        <v>227</v>
      </c>
      <c r="F560" s="9" t="s">
        <v>5</v>
      </c>
      <c r="G560" s="9" t="s">
        <v>169</v>
      </c>
      <c r="H560" s="9" t="s">
        <v>2</v>
      </c>
      <c r="I560" s="9">
        <v>14</v>
      </c>
      <c r="J560" s="9" t="s">
        <v>8</v>
      </c>
      <c r="L560" s="9" t="s">
        <v>50</v>
      </c>
      <c r="M560" s="9">
        <v>85158</v>
      </c>
      <c r="N560" s="17" t="str">
        <f t="shared" si="51"/>
        <v>17_85-90</v>
      </c>
      <c r="O560" s="17" t="str">
        <f t="shared" si="52"/>
        <v>8_80-90</v>
      </c>
      <c r="P560" s="17" t="str">
        <f t="shared" si="53"/>
        <v>08_80&gt;</v>
      </c>
      <c r="Q560" s="9" t="s">
        <v>285</v>
      </c>
      <c r="R560" s="9" t="s">
        <v>638</v>
      </c>
      <c r="S560" s="9">
        <f t="shared" si="54"/>
        <v>37384362</v>
      </c>
      <c r="T560" s="9">
        <f t="shared" si="55"/>
        <v>509324</v>
      </c>
      <c r="W560" s="99"/>
    </row>
    <row r="561" spans="1:23" x14ac:dyDescent="0.25">
      <c r="A561" s="9">
        <v>108</v>
      </c>
      <c r="B561" s="9" t="s">
        <v>13</v>
      </c>
      <c r="C561" s="9" t="s">
        <v>491</v>
      </c>
      <c r="D561" s="9" t="s">
        <v>228</v>
      </c>
      <c r="E561" s="9" t="s">
        <v>227</v>
      </c>
      <c r="F561" s="9" t="s">
        <v>5</v>
      </c>
      <c r="G561" s="9" t="s">
        <v>353</v>
      </c>
      <c r="H561" s="9" t="s">
        <v>109</v>
      </c>
      <c r="I561" s="9">
        <v>14</v>
      </c>
      <c r="J561" s="9" t="s">
        <v>8</v>
      </c>
      <c r="L561" s="9" t="s">
        <v>50</v>
      </c>
      <c r="M561" s="9">
        <v>93370</v>
      </c>
      <c r="N561" s="17" t="str">
        <f t="shared" si="51"/>
        <v>18_90-95</v>
      </c>
      <c r="O561" s="17" t="str">
        <f t="shared" si="52"/>
        <v>9_90-100</v>
      </c>
      <c r="P561" s="17" t="str">
        <f t="shared" si="53"/>
        <v>08_80&gt;</v>
      </c>
      <c r="Q561" s="9" t="s">
        <v>285</v>
      </c>
      <c r="R561" s="9" t="s">
        <v>638</v>
      </c>
      <c r="S561" s="9">
        <f t="shared" si="54"/>
        <v>10083960</v>
      </c>
      <c r="T561" s="9">
        <f t="shared" si="55"/>
        <v>137384</v>
      </c>
      <c r="W561" s="99"/>
    </row>
    <row r="562" spans="1:23" x14ac:dyDescent="0.25">
      <c r="A562" s="9">
        <v>4</v>
      </c>
      <c r="B562" s="9" t="s">
        <v>13</v>
      </c>
      <c r="C562" s="9" t="s">
        <v>131</v>
      </c>
      <c r="D562" s="9" t="s">
        <v>224</v>
      </c>
      <c r="E562" s="9" t="s">
        <v>227</v>
      </c>
      <c r="F562" s="9" t="s">
        <v>5</v>
      </c>
      <c r="G562" s="9" t="s">
        <v>75</v>
      </c>
      <c r="H562" s="9" t="s">
        <v>2</v>
      </c>
      <c r="I562" s="9">
        <v>15</v>
      </c>
      <c r="J562" s="9" t="s">
        <v>8</v>
      </c>
      <c r="L562" s="9" t="s">
        <v>50</v>
      </c>
      <c r="M562" s="9">
        <v>79702</v>
      </c>
      <c r="N562" s="17" t="str">
        <f t="shared" si="51"/>
        <v>15_75-80</v>
      </c>
      <c r="O562" s="17" t="str">
        <f t="shared" si="52"/>
        <v>7_70-80</v>
      </c>
      <c r="P562" s="17" t="str">
        <f t="shared" si="53"/>
        <v>07_70-80</v>
      </c>
      <c r="Q562" s="9" t="s">
        <v>285</v>
      </c>
      <c r="R562" s="9" t="s">
        <v>638</v>
      </c>
      <c r="S562" s="9">
        <f t="shared" si="54"/>
        <v>318808</v>
      </c>
      <c r="T562" s="9">
        <f t="shared" si="55"/>
        <v>4343</v>
      </c>
      <c r="W562" s="99"/>
    </row>
    <row r="563" spans="1:23" x14ac:dyDescent="0.25">
      <c r="A563" s="9">
        <v>148</v>
      </c>
      <c r="B563" s="9" t="s">
        <v>13</v>
      </c>
      <c r="C563" s="9" t="s">
        <v>411</v>
      </c>
      <c r="D563" s="9" t="s">
        <v>224</v>
      </c>
      <c r="E563" s="9" t="s">
        <v>227</v>
      </c>
      <c r="F563" s="9" t="s">
        <v>5</v>
      </c>
      <c r="G563" s="9" t="s">
        <v>169</v>
      </c>
      <c r="H563" s="9" t="s">
        <v>2</v>
      </c>
      <c r="I563" s="9">
        <v>15</v>
      </c>
      <c r="J563" s="9" t="s">
        <v>8</v>
      </c>
      <c r="L563" s="9" t="s">
        <v>50</v>
      </c>
      <c r="M563" s="9">
        <v>88636</v>
      </c>
      <c r="N563" s="17" t="str">
        <f t="shared" si="51"/>
        <v>17_85-90</v>
      </c>
      <c r="O563" s="17" t="str">
        <f t="shared" si="52"/>
        <v>8_80-90</v>
      </c>
      <c r="P563" s="17" t="str">
        <f t="shared" si="53"/>
        <v>08_80&gt;</v>
      </c>
      <c r="Q563" s="9" t="s">
        <v>285</v>
      </c>
      <c r="R563" s="9" t="s">
        <v>638</v>
      </c>
      <c r="S563" s="9">
        <f t="shared" si="54"/>
        <v>13118128</v>
      </c>
      <c r="T563" s="9">
        <f t="shared" si="55"/>
        <v>178721</v>
      </c>
      <c r="W563" s="99"/>
    </row>
    <row r="564" spans="1:23" x14ac:dyDescent="0.25">
      <c r="A564" s="9">
        <v>245</v>
      </c>
      <c r="B564" s="9" t="s">
        <v>13</v>
      </c>
      <c r="C564" s="9" t="s">
        <v>417</v>
      </c>
      <c r="D564" s="9" t="s">
        <v>224</v>
      </c>
      <c r="E564" s="9" t="s">
        <v>227</v>
      </c>
      <c r="F564" s="9" t="s">
        <v>5</v>
      </c>
      <c r="G564" s="9" t="s">
        <v>169</v>
      </c>
      <c r="H564" s="9" t="s">
        <v>2</v>
      </c>
      <c r="I564" s="9">
        <v>15</v>
      </c>
      <c r="J564" s="9" t="s">
        <v>8</v>
      </c>
      <c r="L564" s="9" t="s">
        <v>50</v>
      </c>
      <c r="M564" s="9">
        <v>90725</v>
      </c>
      <c r="N564" s="17" t="str">
        <f t="shared" si="51"/>
        <v>18_90-95</v>
      </c>
      <c r="O564" s="17" t="str">
        <f t="shared" si="52"/>
        <v>9_90-100</v>
      </c>
      <c r="P564" s="17" t="str">
        <f t="shared" si="53"/>
        <v>08_80&gt;</v>
      </c>
      <c r="Q564" s="9" t="s">
        <v>285</v>
      </c>
      <c r="R564" s="9" t="s">
        <v>638</v>
      </c>
      <c r="S564" s="9">
        <f t="shared" si="54"/>
        <v>22227625</v>
      </c>
      <c r="T564" s="9">
        <f t="shared" si="55"/>
        <v>302829</v>
      </c>
      <c r="W564" s="99"/>
    </row>
    <row r="565" spans="1:23" x14ac:dyDescent="0.25">
      <c r="A565" s="9">
        <v>2</v>
      </c>
      <c r="B565" s="9" t="s">
        <v>13</v>
      </c>
      <c r="C565" s="9" t="s">
        <v>709</v>
      </c>
      <c r="D565" s="9" t="s">
        <v>222</v>
      </c>
      <c r="E565" s="9" t="s">
        <v>227</v>
      </c>
      <c r="F565" s="9" t="s">
        <v>5</v>
      </c>
      <c r="G565" s="9" t="s">
        <v>524</v>
      </c>
      <c r="H565" s="9" t="s">
        <v>569</v>
      </c>
      <c r="I565" s="9">
        <v>15</v>
      </c>
      <c r="J565" s="9" t="s">
        <v>8</v>
      </c>
      <c r="L565" s="9" t="s">
        <v>50</v>
      </c>
      <c r="M565" s="9">
        <v>97160</v>
      </c>
      <c r="N565" s="17" t="str">
        <f t="shared" si="51"/>
        <v>19_95-100</v>
      </c>
      <c r="O565" s="17" t="str">
        <f t="shared" si="52"/>
        <v>9_90-100</v>
      </c>
      <c r="P565" s="17" t="str">
        <f t="shared" si="53"/>
        <v>08_80&gt;</v>
      </c>
      <c r="Q565" s="9" t="s">
        <v>285</v>
      </c>
      <c r="R565" s="9" t="s">
        <v>638</v>
      </c>
      <c r="S565" s="9">
        <f t="shared" si="54"/>
        <v>194320</v>
      </c>
      <c r="T565" s="9">
        <f t="shared" si="55"/>
        <v>2647</v>
      </c>
      <c r="W565" s="99"/>
    </row>
    <row r="566" spans="1:23" x14ac:dyDescent="0.25">
      <c r="A566" s="9">
        <v>87</v>
      </c>
      <c r="B566" s="9" t="s">
        <v>13</v>
      </c>
      <c r="C566" s="9" t="s">
        <v>355</v>
      </c>
      <c r="D566" s="9" t="s">
        <v>228</v>
      </c>
      <c r="E566" s="9" t="s">
        <v>227</v>
      </c>
      <c r="F566" s="9" t="s">
        <v>5</v>
      </c>
      <c r="G566" s="9" t="s">
        <v>169</v>
      </c>
      <c r="H566" s="9" t="s">
        <v>2</v>
      </c>
      <c r="I566" s="9">
        <v>13</v>
      </c>
      <c r="J566" s="9" t="s">
        <v>8</v>
      </c>
      <c r="L566" s="9" t="s">
        <v>50</v>
      </c>
      <c r="M566" s="9">
        <v>108486</v>
      </c>
      <c r="N566" s="17" t="str">
        <f t="shared" si="51"/>
        <v>21_105-110</v>
      </c>
      <c r="O566" s="17" t="str">
        <f t="shared" si="52"/>
        <v>10_100-110</v>
      </c>
      <c r="P566" s="17" t="str">
        <f t="shared" si="53"/>
        <v>08_80&gt;</v>
      </c>
      <c r="Q566" s="9" t="s">
        <v>285</v>
      </c>
      <c r="R566" s="9" t="s">
        <v>638</v>
      </c>
      <c r="S566" s="9">
        <f t="shared" si="54"/>
        <v>9438282</v>
      </c>
      <c r="T566" s="9">
        <f t="shared" si="55"/>
        <v>128587</v>
      </c>
      <c r="W566" s="99"/>
    </row>
    <row r="567" spans="1:23" x14ac:dyDescent="0.25">
      <c r="A567" s="9">
        <v>199</v>
      </c>
      <c r="B567" s="9" t="s">
        <v>13</v>
      </c>
      <c r="C567" s="9" t="s">
        <v>412</v>
      </c>
      <c r="D567" s="9" t="s">
        <v>228</v>
      </c>
      <c r="E567" s="9" t="s">
        <v>227</v>
      </c>
      <c r="F567" s="9" t="s">
        <v>5</v>
      </c>
      <c r="G567" s="9" t="s">
        <v>169</v>
      </c>
      <c r="H567" s="9" t="s">
        <v>2</v>
      </c>
      <c r="I567" s="9">
        <v>14</v>
      </c>
      <c r="J567" s="9" t="s">
        <v>52</v>
      </c>
      <c r="L567" s="9" t="s">
        <v>50</v>
      </c>
      <c r="M567" s="9">
        <v>104817</v>
      </c>
      <c r="N567" s="17" t="str">
        <f t="shared" si="51"/>
        <v>20_100-105</v>
      </c>
      <c r="O567" s="17" t="str">
        <f t="shared" si="52"/>
        <v>10_100-110</v>
      </c>
      <c r="P567" s="17" t="str">
        <f t="shared" si="53"/>
        <v>08_80&gt;</v>
      </c>
      <c r="Q567" s="9" t="s">
        <v>285</v>
      </c>
      <c r="R567" s="9" t="s">
        <v>638</v>
      </c>
      <c r="S567" s="9">
        <f t="shared" si="54"/>
        <v>20858583</v>
      </c>
      <c r="T567" s="9">
        <f t="shared" si="55"/>
        <v>284177</v>
      </c>
      <c r="W567" s="99"/>
    </row>
    <row r="568" spans="1:23" x14ac:dyDescent="0.25">
      <c r="A568" s="9">
        <v>6</v>
      </c>
      <c r="B568" s="9" t="s">
        <v>13</v>
      </c>
      <c r="C568" s="9" t="s">
        <v>710</v>
      </c>
      <c r="D568" s="9" t="s">
        <v>228</v>
      </c>
      <c r="E568" s="9" t="s">
        <v>227</v>
      </c>
      <c r="F568" s="9" t="s">
        <v>5</v>
      </c>
      <c r="G568" s="9" t="s">
        <v>169</v>
      </c>
      <c r="H568" s="9" t="s">
        <v>2</v>
      </c>
      <c r="I568" s="9">
        <v>14</v>
      </c>
      <c r="J568" s="9" t="s">
        <v>8</v>
      </c>
      <c r="K568" s="9" t="s">
        <v>7</v>
      </c>
      <c r="L568" s="9" t="s">
        <v>50</v>
      </c>
      <c r="M568" s="9">
        <v>134000</v>
      </c>
      <c r="N568" s="17" t="str">
        <f t="shared" si="51"/>
        <v>26_130-135</v>
      </c>
      <c r="O568" s="17" t="str">
        <f t="shared" si="52"/>
        <v>13_130-140</v>
      </c>
      <c r="P568" s="17" t="str">
        <f t="shared" si="53"/>
        <v>08_80&gt;</v>
      </c>
      <c r="Q568" s="9" t="s">
        <v>285</v>
      </c>
      <c r="R568" s="9" t="s">
        <v>638</v>
      </c>
      <c r="S568" s="9">
        <f t="shared" si="54"/>
        <v>804000</v>
      </c>
      <c r="T568" s="9">
        <f t="shared" si="55"/>
        <v>10954</v>
      </c>
      <c r="W568" s="99"/>
    </row>
    <row r="569" spans="1:23" x14ac:dyDescent="0.25">
      <c r="A569" s="9">
        <v>7</v>
      </c>
      <c r="B569" s="9" t="s">
        <v>13</v>
      </c>
      <c r="C569" s="9" t="s">
        <v>463</v>
      </c>
      <c r="D569" s="9" t="s">
        <v>224</v>
      </c>
      <c r="E569" s="9" t="s">
        <v>227</v>
      </c>
      <c r="F569" s="9" t="s">
        <v>5</v>
      </c>
      <c r="G569" s="9" t="s">
        <v>169</v>
      </c>
      <c r="H569" s="9" t="s">
        <v>2</v>
      </c>
      <c r="I569" s="9">
        <v>15</v>
      </c>
      <c r="J569" s="9" t="s">
        <v>8</v>
      </c>
      <c r="K569" s="9" t="s">
        <v>7</v>
      </c>
      <c r="L569" s="9" t="s">
        <v>50</v>
      </c>
      <c r="M569" s="9">
        <v>170907</v>
      </c>
      <c r="N569" s="17" t="str">
        <f t="shared" si="51"/>
        <v>34_170-175</v>
      </c>
      <c r="O569" s="17" t="str">
        <f t="shared" si="52"/>
        <v>17_170-180</v>
      </c>
      <c r="P569" s="17" t="str">
        <f t="shared" si="53"/>
        <v>08_80&gt;</v>
      </c>
      <c r="Q569" s="9" t="s">
        <v>285</v>
      </c>
      <c r="R569" s="9" t="s">
        <v>638</v>
      </c>
      <c r="S569" s="9">
        <f t="shared" si="54"/>
        <v>1196349</v>
      </c>
      <c r="T569" s="9">
        <f t="shared" si="55"/>
        <v>16299</v>
      </c>
      <c r="W569" s="99"/>
    </row>
    <row r="570" spans="1:23" x14ac:dyDescent="0.25">
      <c r="A570" s="9">
        <v>9</v>
      </c>
      <c r="B570" s="9" t="s">
        <v>13</v>
      </c>
      <c r="C570" s="9" t="s">
        <v>711</v>
      </c>
      <c r="D570" s="9" t="s">
        <v>228</v>
      </c>
      <c r="E570" s="9" t="s">
        <v>227</v>
      </c>
      <c r="F570" s="9" t="s">
        <v>5</v>
      </c>
      <c r="G570" s="9" t="s">
        <v>67</v>
      </c>
      <c r="H570" s="9" t="s">
        <v>2</v>
      </c>
      <c r="I570" s="9">
        <v>14</v>
      </c>
      <c r="J570" s="9" t="s">
        <v>8</v>
      </c>
      <c r="K570" s="9" t="s">
        <v>7</v>
      </c>
      <c r="L570" s="9" t="s">
        <v>50</v>
      </c>
      <c r="M570" s="9">
        <v>332078</v>
      </c>
      <c r="N570" s="17" t="str">
        <f t="shared" si="51"/>
        <v>66_330-335</v>
      </c>
      <c r="O570" s="17" t="str">
        <f t="shared" si="52"/>
        <v>33_330-340</v>
      </c>
      <c r="P570" s="17" t="str">
        <f t="shared" si="53"/>
        <v>08_80&gt;</v>
      </c>
      <c r="Q570" s="9" t="s">
        <v>285</v>
      </c>
      <c r="R570" s="9" t="s">
        <v>638</v>
      </c>
      <c r="S570" s="9">
        <f t="shared" si="54"/>
        <v>2988702</v>
      </c>
      <c r="T570" s="9">
        <f t="shared" si="55"/>
        <v>40718</v>
      </c>
      <c r="W570" s="99"/>
    </row>
    <row r="571" spans="1:23" x14ac:dyDescent="0.25">
      <c r="A571" s="9">
        <v>2</v>
      </c>
      <c r="B571" s="9" t="s">
        <v>13</v>
      </c>
      <c r="C571" s="9" t="s">
        <v>464</v>
      </c>
      <c r="D571" s="9" t="s">
        <v>230</v>
      </c>
      <c r="E571" s="9" t="s">
        <v>227</v>
      </c>
      <c r="F571" s="9" t="s">
        <v>5</v>
      </c>
      <c r="G571" s="9" t="s">
        <v>353</v>
      </c>
      <c r="H571" s="9" t="s">
        <v>187</v>
      </c>
      <c r="I571" s="9">
        <v>15</v>
      </c>
      <c r="J571" s="9" t="s">
        <v>8</v>
      </c>
      <c r="L571" s="9" t="s">
        <v>50</v>
      </c>
      <c r="M571" s="9">
        <v>110961</v>
      </c>
      <c r="N571" s="17" t="str">
        <f t="shared" si="51"/>
        <v>22_110-115</v>
      </c>
      <c r="O571" s="17" t="str">
        <f t="shared" si="52"/>
        <v>11_110-120</v>
      </c>
      <c r="P571" s="17" t="str">
        <f t="shared" si="53"/>
        <v>08_80&gt;</v>
      </c>
      <c r="Q571" s="9" t="s">
        <v>285</v>
      </c>
      <c r="R571" s="9" t="s">
        <v>638</v>
      </c>
      <c r="S571" s="9">
        <f t="shared" si="54"/>
        <v>221922</v>
      </c>
      <c r="T571" s="9">
        <f t="shared" si="55"/>
        <v>3023</v>
      </c>
      <c r="W571" s="99"/>
    </row>
    <row r="572" spans="1:23" x14ac:dyDescent="0.25">
      <c r="A572" s="9">
        <v>25</v>
      </c>
      <c r="B572" s="9" t="s">
        <v>13</v>
      </c>
      <c r="C572" s="9" t="s">
        <v>418</v>
      </c>
      <c r="D572" s="9" t="s">
        <v>230</v>
      </c>
      <c r="E572" s="9" t="s">
        <v>227</v>
      </c>
      <c r="F572" s="9" t="s">
        <v>5</v>
      </c>
      <c r="G572" s="9" t="s">
        <v>353</v>
      </c>
      <c r="H572" s="9" t="s">
        <v>419</v>
      </c>
      <c r="I572" s="9">
        <v>15</v>
      </c>
      <c r="J572" s="9" t="s">
        <v>8</v>
      </c>
      <c r="L572" s="9" t="s">
        <v>50</v>
      </c>
      <c r="M572" s="9">
        <v>133612</v>
      </c>
      <c r="N572" s="17" t="str">
        <f t="shared" si="51"/>
        <v>26_130-135</v>
      </c>
      <c r="O572" s="17" t="str">
        <f t="shared" si="52"/>
        <v>13_130-140</v>
      </c>
      <c r="P572" s="17" t="str">
        <f t="shared" si="53"/>
        <v>08_80&gt;</v>
      </c>
      <c r="Q572" s="9" t="s">
        <v>285</v>
      </c>
      <c r="R572" s="9" t="s">
        <v>638</v>
      </c>
      <c r="S572" s="9">
        <f t="shared" si="54"/>
        <v>3340300</v>
      </c>
      <c r="T572" s="9">
        <f t="shared" si="55"/>
        <v>45508</v>
      </c>
      <c r="W572" s="99"/>
    </row>
    <row r="573" spans="1:23" x14ac:dyDescent="0.25">
      <c r="A573" s="9">
        <v>4</v>
      </c>
      <c r="B573" s="9" t="s">
        <v>13</v>
      </c>
      <c r="C573" s="9" t="s">
        <v>156</v>
      </c>
      <c r="D573" s="9" t="s">
        <v>230</v>
      </c>
      <c r="E573" s="9" t="s">
        <v>227</v>
      </c>
      <c r="F573" s="9" t="s">
        <v>5</v>
      </c>
      <c r="G573" s="9" t="s">
        <v>75</v>
      </c>
      <c r="H573" s="9" t="s">
        <v>404</v>
      </c>
      <c r="I573" s="9">
        <v>15</v>
      </c>
      <c r="J573" s="9" t="s">
        <v>52</v>
      </c>
      <c r="L573" s="9" t="s">
        <v>50</v>
      </c>
      <c r="M573" s="9">
        <v>219828</v>
      </c>
      <c r="N573" s="17" t="str">
        <f t="shared" si="51"/>
        <v>43_215-220</v>
      </c>
      <c r="O573" s="17" t="str">
        <f t="shared" si="52"/>
        <v>21_210-220</v>
      </c>
      <c r="P573" s="17" t="str">
        <f t="shared" si="53"/>
        <v>08_80&gt;</v>
      </c>
      <c r="Q573" s="9" t="s">
        <v>285</v>
      </c>
      <c r="R573" s="9" t="s">
        <v>638</v>
      </c>
      <c r="S573" s="9">
        <f t="shared" si="54"/>
        <v>879312</v>
      </c>
      <c r="T573" s="9">
        <f t="shared" si="55"/>
        <v>11980</v>
      </c>
      <c r="W573" s="99"/>
    </row>
    <row r="574" spans="1:23" x14ac:dyDescent="0.25">
      <c r="A574" s="9">
        <v>38</v>
      </c>
      <c r="B574" s="9" t="s">
        <v>13</v>
      </c>
      <c r="C574" s="9" t="s">
        <v>712</v>
      </c>
      <c r="D574" s="9" t="s">
        <v>230</v>
      </c>
      <c r="E574" s="9" t="s">
        <v>227</v>
      </c>
      <c r="F574" s="9" t="s">
        <v>5</v>
      </c>
      <c r="G574" s="9" t="s">
        <v>353</v>
      </c>
      <c r="H574" s="9" t="s">
        <v>404</v>
      </c>
      <c r="I574" s="9">
        <v>15</v>
      </c>
      <c r="J574" s="9" t="s">
        <v>713</v>
      </c>
      <c r="L574" s="9" t="s">
        <v>50</v>
      </c>
      <c r="M574" s="9">
        <v>235408</v>
      </c>
      <c r="N574" s="17" t="str">
        <f t="shared" si="51"/>
        <v>47_235-240</v>
      </c>
      <c r="O574" s="17" t="str">
        <f t="shared" si="52"/>
        <v>23_230-240</v>
      </c>
      <c r="P574" s="17" t="str">
        <f t="shared" si="53"/>
        <v>08_80&gt;</v>
      </c>
      <c r="Q574" s="9" t="s">
        <v>285</v>
      </c>
      <c r="R574" s="9" t="s">
        <v>638</v>
      </c>
      <c r="S574" s="9">
        <f t="shared" si="54"/>
        <v>8945504</v>
      </c>
      <c r="T574" s="9">
        <f t="shared" si="55"/>
        <v>121873</v>
      </c>
      <c r="W574" s="99"/>
    </row>
    <row r="575" spans="1:23" x14ac:dyDescent="0.25">
      <c r="A575" s="9">
        <v>4</v>
      </c>
      <c r="B575" s="9" t="s">
        <v>13</v>
      </c>
      <c r="C575" s="9" t="s">
        <v>413</v>
      </c>
      <c r="D575" s="9" t="s">
        <v>230</v>
      </c>
      <c r="E575" s="9" t="s">
        <v>227</v>
      </c>
      <c r="F575" s="9" t="s">
        <v>5</v>
      </c>
      <c r="G575" s="9" t="s">
        <v>353</v>
      </c>
      <c r="H575" s="9" t="s">
        <v>414</v>
      </c>
      <c r="I575" s="9">
        <v>15</v>
      </c>
      <c r="J575" s="9" t="s">
        <v>415</v>
      </c>
      <c r="L575" s="9" t="s">
        <v>50</v>
      </c>
      <c r="M575" s="9">
        <v>272960</v>
      </c>
      <c r="N575" s="17" t="str">
        <f t="shared" si="51"/>
        <v>54_270-275</v>
      </c>
      <c r="O575" s="17" t="str">
        <f t="shared" si="52"/>
        <v>27_270-280</v>
      </c>
      <c r="P575" s="17" t="str">
        <f t="shared" si="53"/>
        <v>08_80&gt;</v>
      </c>
      <c r="Q575" s="9" t="s">
        <v>285</v>
      </c>
      <c r="R575" s="9" t="s">
        <v>638</v>
      </c>
      <c r="S575" s="9">
        <f t="shared" si="54"/>
        <v>1091840</v>
      </c>
      <c r="T575" s="9">
        <f t="shared" si="55"/>
        <v>14875</v>
      </c>
      <c r="W575" s="99"/>
    </row>
    <row r="576" spans="1:23" x14ac:dyDescent="0.25">
      <c r="A576" s="9">
        <v>34</v>
      </c>
      <c r="B576" s="9" t="s">
        <v>13</v>
      </c>
      <c r="C576" s="9" t="s">
        <v>420</v>
      </c>
      <c r="D576" s="9" t="s">
        <v>230</v>
      </c>
      <c r="E576" s="9" t="s">
        <v>227</v>
      </c>
      <c r="F576" s="9" t="s">
        <v>5</v>
      </c>
      <c r="G576" s="9" t="s">
        <v>353</v>
      </c>
      <c r="H576" s="9" t="s">
        <v>421</v>
      </c>
      <c r="I576" s="9">
        <v>15</v>
      </c>
      <c r="J576" s="9" t="s">
        <v>52</v>
      </c>
      <c r="L576" s="9" t="s">
        <v>50</v>
      </c>
      <c r="M576" s="9">
        <v>255420</v>
      </c>
      <c r="N576" s="17" t="str">
        <f t="shared" si="51"/>
        <v>51_255-260</v>
      </c>
      <c r="O576" s="17" t="str">
        <f t="shared" si="52"/>
        <v>25_250-260</v>
      </c>
      <c r="P576" s="17" t="str">
        <f t="shared" si="53"/>
        <v>08_80&gt;</v>
      </c>
      <c r="Q576" s="9" t="s">
        <v>285</v>
      </c>
      <c r="R576" s="9" t="s">
        <v>638</v>
      </c>
      <c r="S576" s="9">
        <f t="shared" si="54"/>
        <v>8684280</v>
      </c>
      <c r="T576" s="9">
        <f t="shared" si="55"/>
        <v>118314</v>
      </c>
      <c r="W576" s="99"/>
    </row>
    <row r="577" spans="1:23" x14ac:dyDescent="0.25">
      <c r="A577" s="9">
        <v>9</v>
      </c>
      <c r="B577" s="9" t="s">
        <v>13</v>
      </c>
      <c r="C577" s="9" t="s">
        <v>460</v>
      </c>
      <c r="D577" s="9" t="s">
        <v>230</v>
      </c>
      <c r="E577" s="9" t="s">
        <v>227</v>
      </c>
      <c r="F577" s="9" t="s">
        <v>5</v>
      </c>
      <c r="G577" s="9" t="s">
        <v>353</v>
      </c>
      <c r="H577" s="9" t="s">
        <v>157</v>
      </c>
      <c r="I577" s="9">
        <v>17</v>
      </c>
      <c r="J577" s="9" t="s">
        <v>55</v>
      </c>
      <c r="L577" s="9" t="s">
        <v>50</v>
      </c>
      <c r="M577" s="9">
        <v>295099</v>
      </c>
      <c r="N577" s="17" t="str">
        <f t="shared" si="51"/>
        <v>59_295-300</v>
      </c>
      <c r="O577" s="17" t="str">
        <f t="shared" si="52"/>
        <v>29_290-300</v>
      </c>
      <c r="P577" s="17" t="str">
        <f t="shared" si="53"/>
        <v>08_80&gt;</v>
      </c>
      <c r="Q577" s="9" t="s">
        <v>285</v>
      </c>
      <c r="R577" s="9" t="s">
        <v>638</v>
      </c>
      <c r="S577" s="9">
        <f t="shared" si="54"/>
        <v>2655891</v>
      </c>
      <c r="T577" s="9">
        <f t="shared" si="55"/>
        <v>36184</v>
      </c>
      <c r="W577" s="99"/>
    </row>
    <row r="578" spans="1:23" x14ac:dyDescent="0.25">
      <c r="A578" s="9">
        <v>13</v>
      </c>
      <c r="B578" s="9" t="s">
        <v>13</v>
      </c>
      <c r="C578" s="9" t="s">
        <v>553</v>
      </c>
      <c r="D578" s="9" t="s">
        <v>228</v>
      </c>
      <c r="E578" s="9" t="s">
        <v>227</v>
      </c>
      <c r="F578" s="9" t="s">
        <v>5</v>
      </c>
      <c r="G578" s="9" t="s">
        <v>182</v>
      </c>
      <c r="H578" s="9" t="s">
        <v>2</v>
      </c>
      <c r="I578" s="9">
        <v>14</v>
      </c>
      <c r="J578" s="9" t="s">
        <v>8</v>
      </c>
      <c r="L578" s="9" t="s">
        <v>50</v>
      </c>
      <c r="M578" s="9">
        <v>48145</v>
      </c>
      <c r="N578" s="17" t="str">
        <f t="shared" si="51"/>
        <v>9_45-50</v>
      </c>
      <c r="O578" s="17" t="str">
        <f t="shared" si="52"/>
        <v>4_40-50</v>
      </c>
      <c r="P578" s="17" t="str">
        <f t="shared" si="53"/>
        <v>04_40-50</v>
      </c>
      <c r="Q578" s="9" t="s">
        <v>285</v>
      </c>
      <c r="R578" s="9" t="s">
        <v>638</v>
      </c>
      <c r="S578" s="9">
        <f t="shared" si="54"/>
        <v>625885</v>
      </c>
      <c r="T578" s="9">
        <f t="shared" si="55"/>
        <v>8527</v>
      </c>
      <c r="W578" s="99"/>
    </row>
    <row r="579" spans="1:23" x14ac:dyDescent="0.25">
      <c r="A579" s="9">
        <v>41</v>
      </c>
      <c r="B579" s="9" t="s">
        <v>13</v>
      </c>
      <c r="C579" s="9" t="s">
        <v>554</v>
      </c>
      <c r="D579" s="9" t="s">
        <v>224</v>
      </c>
      <c r="E579" s="9" t="s">
        <v>227</v>
      </c>
      <c r="F579" s="9" t="s">
        <v>5</v>
      </c>
      <c r="G579" s="9" t="s">
        <v>182</v>
      </c>
      <c r="H579" s="9" t="s">
        <v>2</v>
      </c>
      <c r="I579" s="9">
        <v>15</v>
      </c>
      <c r="J579" s="9" t="s">
        <v>8</v>
      </c>
      <c r="L579" s="9" t="s">
        <v>50</v>
      </c>
      <c r="M579" s="9">
        <v>54263</v>
      </c>
      <c r="N579" s="17" t="str">
        <f t="shared" ref="N579:N642" si="56">CONCATENATE(ROUNDDOWN(M579/5000,0),"_",ROUNDDOWN(M579/5000,0)*5,"-",ROUNDUP((M579+1)/5000,0)*5)</f>
        <v>10_50-55</v>
      </c>
      <c r="O579" s="17" t="str">
        <f t="shared" si="52"/>
        <v>5_50-60</v>
      </c>
      <c r="P579" s="17" t="str">
        <f t="shared" si="53"/>
        <v>05_50-60</v>
      </c>
      <c r="Q579" s="9" t="s">
        <v>285</v>
      </c>
      <c r="R579" s="9" t="s">
        <v>638</v>
      </c>
      <c r="S579" s="9">
        <f t="shared" si="54"/>
        <v>2224783</v>
      </c>
      <c r="T579" s="9">
        <f t="shared" si="55"/>
        <v>30310</v>
      </c>
      <c r="W579" s="99"/>
    </row>
    <row r="580" spans="1:23" x14ac:dyDescent="0.25">
      <c r="A580" s="9">
        <v>3</v>
      </c>
      <c r="B580" s="9" t="s">
        <v>13</v>
      </c>
      <c r="C580" s="9" t="s">
        <v>714</v>
      </c>
      <c r="D580" s="9" t="s">
        <v>224</v>
      </c>
      <c r="E580" s="9" t="s">
        <v>227</v>
      </c>
      <c r="F580" s="9" t="s">
        <v>5</v>
      </c>
      <c r="G580" s="9" t="s">
        <v>169</v>
      </c>
      <c r="H580" s="9" t="s">
        <v>2</v>
      </c>
      <c r="I580" s="9">
        <v>15</v>
      </c>
      <c r="J580" s="9" t="s">
        <v>8</v>
      </c>
      <c r="L580" s="9" t="s">
        <v>50</v>
      </c>
      <c r="M580" s="9">
        <v>41990</v>
      </c>
      <c r="N580" s="17" t="str">
        <f t="shared" si="56"/>
        <v>8_40-45</v>
      </c>
      <c r="O580" s="17" t="str">
        <f t="shared" si="52"/>
        <v>4_40-50</v>
      </c>
      <c r="P580" s="17" t="str">
        <f t="shared" si="53"/>
        <v>04_40-50</v>
      </c>
      <c r="Q580" s="9" t="s">
        <v>285</v>
      </c>
      <c r="R580" s="9" t="s">
        <v>638</v>
      </c>
      <c r="S580" s="9">
        <f t="shared" si="54"/>
        <v>125970</v>
      </c>
      <c r="T580" s="9">
        <f t="shared" si="55"/>
        <v>1716</v>
      </c>
      <c r="W580" s="99"/>
    </row>
    <row r="581" spans="1:23" x14ac:dyDescent="0.25">
      <c r="A581" s="9">
        <v>36</v>
      </c>
      <c r="B581" s="9" t="s">
        <v>13</v>
      </c>
      <c r="C581" s="9" t="s">
        <v>359</v>
      </c>
      <c r="D581" s="9" t="s">
        <v>224</v>
      </c>
      <c r="E581" s="9" t="s">
        <v>227</v>
      </c>
      <c r="F581" s="9" t="s">
        <v>5</v>
      </c>
      <c r="G581" s="9" t="s">
        <v>182</v>
      </c>
      <c r="H581" s="9" t="s">
        <v>2</v>
      </c>
      <c r="I581" s="9">
        <v>15</v>
      </c>
      <c r="J581" s="9" t="s">
        <v>8</v>
      </c>
      <c r="L581" s="9" t="s">
        <v>50</v>
      </c>
      <c r="M581" s="9">
        <v>52559</v>
      </c>
      <c r="N581" s="17" t="str">
        <f t="shared" si="56"/>
        <v>10_50-55</v>
      </c>
      <c r="O581" s="17" t="str">
        <f t="shared" si="52"/>
        <v>5_50-60</v>
      </c>
      <c r="P581" s="17" t="str">
        <f t="shared" si="53"/>
        <v>05_50-60</v>
      </c>
      <c r="Q581" s="9" t="s">
        <v>285</v>
      </c>
      <c r="R581" s="9" t="s">
        <v>638</v>
      </c>
      <c r="S581" s="9">
        <f t="shared" si="54"/>
        <v>1892124</v>
      </c>
      <c r="T581" s="9">
        <f t="shared" si="55"/>
        <v>25778</v>
      </c>
      <c r="W581" s="99"/>
    </row>
    <row r="582" spans="1:23" x14ac:dyDescent="0.25">
      <c r="A582" s="9">
        <v>38</v>
      </c>
      <c r="B582" s="9" t="s">
        <v>13</v>
      </c>
      <c r="C582" s="9" t="s">
        <v>583</v>
      </c>
      <c r="D582" s="9" t="s">
        <v>228</v>
      </c>
      <c r="E582" s="9" t="s">
        <v>227</v>
      </c>
      <c r="F582" s="9" t="s">
        <v>5</v>
      </c>
      <c r="G582" s="9" t="s">
        <v>524</v>
      </c>
      <c r="H582" s="9" t="s">
        <v>2</v>
      </c>
      <c r="I582" s="9">
        <v>13</v>
      </c>
      <c r="J582" s="9" t="s">
        <v>8</v>
      </c>
      <c r="L582" s="9" t="s">
        <v>50</v>
      </c>
      <c r="M582" s="9">
        <v>72137</v>
      </c>
      <c r="N582" s="17" t="str">
        <f t="shared" si="56"/>
        <v>14_70-75</v>
      </c>
      <c r="O582" s="17" t="str">
        <f t="shared" si="52"/>
        <v>7_70-80</v>
      </c>
      <c r="P582" s="17" t="str">
        <f t="shared" si="53"/>
        <v>07_70-80</v>
      </c>
      <c r="Q582" s="9" t="s">
        <v>285</v>
      </c>
      <c r="R582" s="9" t="s">
        <v>638</v>
      </c>
      <c r="S582" s="9">
        <f t="shared" si="54"/>
        <v>2741206</v>
      </c>
      <c r="T582" s="9">
        <f t="shared" si="55"/>
        <v>37346</v>
      </c>
      <c r="W582" s="99"/>
    </row>
    <row r="583" spans="1:23" x14ac:dyDescent="0.25">
      <c r="A583" s="9">
        <v>9</v>
      </c>
      <c r="B583" s="9" t="s">
        <v>13</v>
      </c>
      <c r="C583" s="9" t="s">
        <v>202</v>
      </c>
      <c r="D583" s="9" t="s">
        <v>228</v>
      </c>
      <c r="E583" s="9" t="s">
        <v>227</v>
      </c>
      <c r="F583" s="9" t="s">
        <v>5</v>
      </c>
      <c r="G583" s="9" t="s">
        <v>169</v>
      </c>
      <c r="H583" s="9" t="s">
        <v>174</v>
      </c>
      <c r="I583" s="9">
        <v>13</v>
      </c>
      <c r="J583" s="9" t="s">
        <v>8</v>
      </c>
      <c r="L583" s="9" t="s">
        <v>50</v>
      </c>
      <c r="M583" s="9">
        <v>62780</v>
      </c>
      <c r="N583" s="17" t="str">
        <f t="shared" si="56"/>
        <v>12_60-65</v>
      </c>
      <c r="O583" s="17" t="str">
        <f t="shared" si="52"/>
        <v>6_60-70</v>
      </c>
      <c r="P583" s="17" t="str">
        <f t="shared" si="53"/>
        <v>06_60-70</v>
      </c>
      <c r="Q583" s="9" t="s">
        <v>285</v>
      </c>
      <c r="R583" s="9" t="s">
        <v>638</v>
      </c>
      <c r="S583" s="9">
        <f t="shared" si="54"/>
        <v>565020</v>
      </c>
      <c r="T583" s="9">
        <f t="shared" si="55"/>
        <v>7698</v>
      </c>
      <c r="W583" s="99"/>
    </row>
    <row r="584" spans="1:23" x14ac:dyDescent="0.25">
      <c r="A584" s="9">
        <v>161</v>
      </c>
      <c r="B584" s="9" t="s">
        <v>13</v>
      </c>
      <c r="C584" s="9" t="s">
        <v>492</v>
      </c>
      <c r="D584" s="9" t="s">
        <v>228</v>
      </c>
      <c r="E584" s="9" t="s">
        <v>227</v>
      </c>
      <c r="F584" s="9" t="s">
        <v>5</v>
      </c>
      <c r="G584" s="9" t="s">
        <v>182</v>
      </c>
      <c r="H584" s="9" t="s">
        <v>2</v>
      </c>
      <c r="I584" s="9">
        <v>14</v>
      </c>
      <c r="J584" s="9" t="s">
        <v>8</v>
      </c>
      <c r="L584" s="9" t="s">
        <v>50</v>
      </c>
      <c r="M584" s="9">
        <v>62313</v>
      </c>
      <c r="N584" s="17" t="str">
        <f t="shared" si="56"/>
        <v>12_60-65</v>
      </c>
      <c r="O584" s="17" t="str">
        <f t="shared" si="52"/>
        <v>6_60-70</v>
      </c>
      <c r="P584" s="17" t="str">
        <f t="shared" si="53"/>
        <v>06_60-70</v>
      </c>
      <c r="Q584" s="9" t="s">
        <v>285</v>
      </c>
      <c r="R584" s="9" t="s">
        <v>638</v>
      </c>
      <c r="S584" s="9">
        <f t="shared" si="54"/>
        <v>10032393</v>
      </c>
      <c r="T584" s="9">
        <f t="shared" si="55"/>
        <v>136681</v>
      </c>
      <c r="W584" s="99"/>
    </row>
    <row r="585" spans="1:23" x14ac:dyDescent="0.25">
      <c r="A585" s="9">
        <v>55</v>
      </c>
      <c r="B585" s="9" t="s">
        <v>13</v>
      </c>
      <c r="C585" s="9" t="s">
        <v>461</v>
      </c>
      <c r="D585" s="9" t="s">
        <v>224</v>
      </c>
      <c r="E585" s="9" t="s">
        <v>227</v>
      </c>
      <c r="F585" s="9" t="s">
        <v>5</v>
      </c>
      <c r="G585" s="9" t="s">
        <v>182</v>
      </c>
      <c r="H585" s="9" t="s">
        <v>2</v>
      </c>
      <c r="I585" s="9">
        <v>15</v>
      </c>
      <c r="J585" s="9" t="s">
        <v>8</v>
      </c>
      <c r="L585" s="9" t="s">
        <v>50</v>
      </c>
      <c r="M585" s="9">
        <v>74210</v>
      </c>
      <c r="N585" s="17" t="str">
        <f t="shared" si="56"/>
        <v>14_70-75</v>
      </c>
      <c r="O585" s="17" t="str">
        <f t="shared" si="52"/>
        <v>7_70-80</v>
      </c>
      <c r="P585" s="17" t="str">
        <f t="shared" si="53"/>
        <v>07_70-80</v>
      </c>
      <c r="Q585" s="9" t="s">
        <v>285</v>
      </c>
      <c r="R585" s="9" t="s">
        <v>638</v>
      </c>
      <c r="S585" s="9">
        <f t="shared" si="54"/>
        <v>4081550</v>
      </c>
      <c r="T585" s="9">
        <f t="shared" si="55"/>
        <v>55607</v>
      </c>
      <c r="W585" s="99"/>
    </row>
    <row r="586" spans="1:23" x14ac:dyDescent="0.25">
      <c r="A586" s="9">
        <v>36</v>
      </c>
      <c r="B586" s="9" t="s">
        <v>13</v>
      </c>
      <c r="C586" s="9" t="s">
        <v>493</v>
      </c>
      <c r="D586" s="9" t="s">
        <v>225</v>
      </c>
      <c r="E586" s="9" t="s">
        <v>227</v>
      </c>
      <c r="F586" s="9" t="s">
        <v>5</v>
      </c>
      <c r="G586" s="9" t="s">
        <v>353</v>
      </c>
      <c r="H586" s="9" t="s">
        <v>112</v>
      </c>
      <c r="I586" s="9">
        <v>15</v>
      </c>
      <c r="J586" s="9" t="s">
        <v>8</v>
      </c>
      <c r="L586" s="9" t="s">
        <v>50</v>
      </c>
      <c r="M586" s="9">
        <v>105732</v>
      </c>
      <c r="N586" s="17" t="str">
        <f t="shared" si="56"/>
        <v>21_105-110</v>
      </c>
      <c r="O586" s="17" t="str">
        <f t="shared" si="52"/>
        <v>10_100-110</v>
      </c>
      <c r="P586" s="17" t="str">
        <f t="shared" si="53"/>
        <v>08_80&gt;</v>
      </c>
      <c r="Q586" s="9" t="s">
        <v>285</v>
      </c>
      <c r="R586" s="9" t="s">
        <v>638</v>
      </c>
      <c r="S586" s="9">
        <f t="shared" si="54"/>
        <v>3806352</v>
      </c>
      <c r="T586" s="9">
        <f t="shared" si="55"/>
        <v>51858</v>
      </c>
      <c r="W586" s="99"/>
    </row>
    <row r="587" spans="1:23" x14ac:dyDescent="0.25">
      <c r="A587" s="9">
        <v>27</v>
      </c>
      <c r="B587" s="9" t="s">
        <v>13</v>
      </c>
      <c r="C587" s="9" t="s">
        <v>132</v>
      </c>
      <c r="D587" s="9" t="s">
        <v>225</v>
      </c>
      <c r="E587" s="9" t="s">
        <v>227</v>
      </c>
      <c r="F587" s="9" t="s">
        <v>5</v>
      </c>
      <c r="G587" s="9" t="s">
        <v>75</v>
      </c>
      <c r="H587" s="9" t="s">
        <v>112</v>
      </c>
      <c r="I587" s="9">
        <v>15</v>
      </c>
      <c r="J587" s="9" t="s">
        <v>8</v>
      </c>
      <c r="L587" s="9" t="s">
        <v>50</v>
      </c>
      <c r="M587" s="9">
        <v>88372</v>
      </c>
      <c r="N587" s="17" t="str">
        <f t="shared" si="56"/>
        <v>17_85-90</v>
      </c>
      <c r="O587" s="17" t="str">
        <f t="shared" si="52"/>
        <v>8_80-90</v>
      </c>
      <c r="P587" s="17" t="str">
        <f t="shared" si="53"/>
        <v>08_80&gt;</v>
      </c>
      <c r="Q587" s="9" t="s">
        <v>285</v>
      </c>
      <c r="R587" s="9" t="s">
        <v>638</v>
      </c>
      <c r="S587" s="9">
        <f t="shared" si="54"/>
        <v>2386044</v>
      </c>
      <c r="T587" s="9">
        <f t="shared" si="55"/>
        <v>32507</v>
      </c>
      <c r="W587" s="99"/>
    </row>
    <row r="588" spans="1:23" x14ac:dyDescent="0.25">
      <c r="A588" s="9">
        <v>13</v>
      </c>
      <c r="B588" s="9" t="s">
        <v>13</v>
      </c>
      <c r="C588" s="9" t="s">
        <v>307</v>
      </c>
      <c r="D588" s="9" t="s">
        <v>228</v>
      </c>
      <c r="E588" s="9" t="s">
        <v>223</v>
      </c>
      <c r="F588" s="9" t="s">
        <v>5</v>
      </c>
      <c r="G588" s="9" t="s">
        <v>169</v>
      </c>
      <c r="H588" s="9" t="s">
        <v>2</v>
      </c>
      <c r="I588" s="9">
        <v>13</v>
      </c>
      <c r="J588" s="9" t="s">
        <v>52</v>
      </c>
      <c r="K588" s="9" t="s">
        <v>7</v>
      </c>
      <c r="L588" s="9" t="s">
        <v>50</v>
      </c>
      <c r="M588" s="9">
        <v>119004</v>
      </c>
      <c r="N588" s="17" t="str">
        <f t="shared" si="56"/>
        <v>23_115-120</v>
      </c>
      <c r="O588" s="17" t="str">
        <f t="shared" si="52"/>
        <v>11_110-120</v>
      </c>
      <c r="P588" s="17" t="str">
        <f t="shared" si="53"/>
        <v>08_80&gt;</v>
      </c>
      <c r="Q588" s="9" t="s">
        <v>285</v>
      </c>
      <c r="R588" s="9" t="s">
        <v>638</v>
      </c>
      <c r="S588" s="9">
        <f t="shared" si="54"/>
        <v>1547052</v>
      </c>
      <c r="T588" s="9">
        <f t="shared" si="55"/>
        <v>21077</v>
      </c>
      <c r="W588" s="99"/>
    </row>
    <row r="589" spans="1:23" x14ac:dyDescent="0.25">
      <c r="A589" s="9">
        <v>2</v>
      </c>
      <c r="B589" s="9" t="s">
        <v>13</v>
      </c>
      <c r="C589" s="9" t="s">
        <v>309</v>
      </c>
      <c r="D589" s="9" t="s">
        <v>228</v>
      </c>
      <c r="E589" s="9" t="s">
        <v>223</v>
      </c>
      <c r="F589" s="9" t="s">
        <v>5</v>
      </c>
      <c r="G589" s="9" t="s">
        <v>182</v>
      </c>
      <c r="H589" s="9" t="s">
        <v>2</v>
      </c>
      <c r="I589" s="9">
        <v>13</v>
      </c>
      <c r="J589" s="9" t="s">
        <v>715</v>
      </c>
      <c r="K589" s="9" t="s">
        <v>7</v>
      </c>
      <c r="L589" s="9" t="s">
        <v>50</v>
      </c>
      <c r="M589" s="9">
        <v>133230</v>
      </c>
      <c r="N589" s="17" t="str">
        <f t="shared" si="56"/>
        <v>26_130-135</v>
      </c>
      <c r="O589" s="17" t="str">
        <f t="shared" si="52"/>
        <v>13_130-140</v>
      </c>
      <c r="P589" s="17" t="str">
        <f t="shared" si="53"/>
        <v>08_80&gt;</v>
      </c>
      <c r="Q589" s="9" t="s">
        <v>285</v>
      </c>
      <c r="R589" s="9" t="s">
        <v>638</v>
      </c>
      <c r="S589" s="9">
        <f t="shared" si="54"/>
        <v>266460</v>
      </c>
      <c r="T589" s="9">
        <f t="shared" si="55"/>
        <v>3630</v>
      </c>
      <c r="W589" s="99"/>
    </row>
    <row r="590" spans="1:23" x14ac:dyDescent="0.25">
      <c r="A590" s="9">
        <v>25</v>
      </c>
      <c r="B590" s="9" t="s">
        <v>13</v>
      </c>
      <c r="C590" s="9" t="s">
        <v>716</v>
      </c>
      <c r="D590" s="9" t="s">
        <v>228</v>
      </c>
      <c r="E590" s="9" t="s">
        <v>223</v>
      </c>
      <c r="F590" s="9" t="s">
        <v>5</v>
      </c>
      <c r="G590" s="9" t="s">
        <v>169</v>
      </c>
      <c r="H590" s="9" t="s">
        <v>2</v>
      </c>
      <c r="I590" s="9">
        <v>13</v>
      </c>
      <c r="J590" s="9" t="s">
        <v>52</v>
      </c>
      <c r="K590" s="9" t="s">
        <v>7</v>
      </c>
      <c r="L590" s="9" t="s">
        <v>50</v>
      </c>
      <c r="M590" s="9">
        <v>127680</v>
      </c>
      <c r="N590" s="17" t="str">
        <f t="shared" si="56"/>
        <v>25_125-130</v>
      </c>
      <c r="O590" s="17" t="str">
        <f t="shared" si="52"/>
        <v>12_120-130</v>
      </c>
      <c r="P590" s="17" t="str">
        <f t="shared" si="53"/>
        <v>08_80&gt;</v>
      </c>
      <c r="Q590" s="9" t="s">
        <v>285</v>
      </c>
      <c r="R590" s="9" t="s">
        <v>638</v>
      </c>
      <c r="S590" s="9">
        <f t="shared" si="54"/>
        <v>3192000</v>
      </c>
      <c r="T590" s="9">
        <f t="shared" si="55"/>
        <v>43488</v>
      </c>
      <c r="W590" s="99"/>
    </row>
    <row r="591" spans="1:23" x14ac:dyDescent="0.25">
      <c r="A591" s="9">
        <v>6</v>
      </c>
      <c r="B591" s="9" t="s">
        <v>13</v>
      </c>
      <c r="C591" s="9" t="s">
        <v>310</v>
      </c>
      <c r="D591" s="9" t="s">
        <v>228</v>
      </c>
      <c r="E591" s="9" t="s">
        <v>223</v>
      </c>
      <c r="F591" s="9" t="s">
        <v>5</v>
      </c>
      <c r="G591" s="9" t="s">
        <v>182</v>
      </c>
      <c r="H591" s="9" t="s">
        <v>2</v>
      </c>
      <c r="I591" s="9">
        <v>13</v>
      </c>
      <c r="J591" s="9" t="s">
        <v>622</v>
      </c>
      <c r="K591" s="9" t="s">
        <v>7</v>
      </c>
      <c r="L591" s="9" t="s">
        <v>50</v>
      </c>
      <c r="M591" s="9">
        <v>142416</v>
      </c>
      <c r="N591" s="17" t="str">
        <f t="shared" si="56"/>
        <v>28_140-145</v>
      </c>
      <c r="O591" s="17" t="str">
        <f t="shared" si="52"/>
        <v>14_140-150</v>
      </c>
      <c r="P591" s="17" t="str">
        <f t="shared" si="53"/>
        <v>08_80&gt;</v>
      </c>
      <c r="Q591" s="9" t="s">
        <v>285</v>
      </c>
      <c r="R591" s="9" t="s">
        <v>638</v>
      </c>
      <c r="S591" s="9">
        <f t="shared" si="54"/>
        <v>854496</v>
      </c>
      <c r="T591" s="9">
        <f t="shared" si="55"/>
        <v>11642</v>
      </c>
      <c r="W591" s="99"/>
    </row>
    <row r="592" spans="1:23" x14ac:dyDescent="0.25">
      <c r="A592" s="9">
        <v>40</v>
      </c>
      <c r="B592" s="9" t="s">
        <v>13</v>
      </c>
      <c r="C592" s="9" t="s">
        <v>555</v>
      </c>
      <c r="D592" s="9" t="s">
        <v>228</v>
      </c>
      <c r="E592" s="9" t="s">
        <v>223</v>
      </c>
      <c r="F592" s="9" t="s">
        <v>5</v>
      </c>
      <c r="G592" s="9" t="s">
        <v>524</v>
      </c>
      <c r="H592" s="9" t="s">
        <v>2</v>
      </c>
      <c r="I592" s="9">
        <v>13</v>
      </c>
      <c r="J592" s="9" t="s">
        <v>622</v>
      </c>
      <c r="L592" s="9" t="s">
        <v>50</v>
      </c>
      <c r="M592" s="9">
        <v>159243</v>
      </c>
      <c r="N592" s="17" t="str">
        <f t="shared" si="56"/>
        <v>31_155-160</v>
      </c>
      <c r="O592" s="17" t="str">
        <f t="shared" si="52"/>
        <v>15_150-160</v>
      </c>
      <c r="P592" s="17" t="str">
        <f t="shared" si="53"/>
        <v>08_80&gt;</v>
      </c>
      <c r="Q592" s="9" t="s">
        <v>285</v>
      </c>
      <c r="R592" s="9" t="s">
        <v>638</v>
      </c>
      <c r="S592" s="9">
        <f t="shared" si="54"/>
        <v>6369720</v>
      </c>
      <c r="T592" s="9">
        <f t="shared" si="55"/>
        <v>86781</v>
      </c>
      <c r="W592" s="99"/>
    </row>
    <row r="593" spans="1:23" x14ac:dyDescent="0.25">
      <c r="A593" s="9">
        <v>78</v>
      </c>
      <c r="B593" s="9" t="s">
        <v>13</v>
      </c>
      <c r="C593" s="9" t="s">
        <v>556</v>
      </c>
      <c r="D593" s="9" t="s">
        <v>228</v>
      </c>
      <c r="E593" s="9" t="s">
        <v>223</v>
      </c>
      <c r="F593" s="9" t="s">
        <v>5</v>
      </c>
      <c r="G593" s="9" t="s">
        <v>524</v>
      </c>
      <c r="H593" s="9" t="s">
        <v>2</v>
      </c>
      <c r="I593" s="9">
        <v>13</v>
      </c>
      <c r="J593" s="9" t="s">
        <v>717</v>
      </c>
      <c r="K593" s="9" t="s">
        <v>7</v>
      </c>
      <c r="L593" s="9" t="s">
        <v>50</v>
      </c>
      <c r="M593" s="9">
        <v>166824</v>
      </c>
      <c r="N593" s="17" t="str">
        <f t="shared" si="56"/>
        <v>33_165-170</v>
      </c>
      <c r="O593" s="17" t="str">
        <f t="shared" si="52"/>
        <v>16_160-170</v>
      </c>
      <c r="P593" s="17" t="str">
        <f t="shared" si="53"/>
        <v>08_80&gt;</v>
      </c>
      <c r="Q593" s="9" t="s">
        <v>285</v>
      </c>
      <c r="R593" s="9" t="s">
        <v>638</v>
      </c>
      <c r="S593" s="9">
        <f t="shared" si="54"/>
        <v>13012272</v>
      </c>
      <c r="T593" s="9">
        <f t="shared" si="55"/>
        <v>177279</v>
      </c>
      <c r="W593" s="99"/>
    </row>
    <row r="594" spans="1:23" x14ac:dyDescent="0.25">
      <c r="A594" s="9">
        <v>2</v>
      </c>
      <c r="B594" s="9" t="s">
        <v>13</v>
      </c>
      <c r="C594" s="9" t="s">
        <v>308</v>
      </c>
      <c r="D594" s="9" t="s">
        <v>225</v>
      </c>
      <c r="E594" s="9" t="s">
        <v>223</v>
      </c>
      <c r="F594" s="9" t="s">
        <v>5</v>
      </c>
      <c r="G594" s="9" t="s">
        <v>75</v>
      </c>
      <c r="H594" s="9" t="s">
        <v>116</v>
      </c>
      <c r="I594" s="9">
        <v>15</v>
      </c>
      <c r="J594" s="9" t="s">
        <v>52</v>
      </c>
      <c r="L594" s="9" t="s">
        <v>50</v>
      </c>
      <c r="M594" s="9">
        <v>139540</v>
      </c>
      <c r="N594" s="17" t="str">
        <f t="shared" si="56"/>
        <v>27_135-140</v>
      </c>
      <c r="O594" s="17" t="str">
        <f t="shared" si="52"/>
        <v>13_130-140</v>
      </c>
      <c r="P594" s="17" t="str">
        <f t="shared" si="53"/>
        <v>08_80&gt;</v>
      </c>
      <c r="Q594" s="9" t="s">
        <v>285</v>
      </c>
      <c r="R594" s="9" t="s">
        <v>638</v>
      </c>
      <c r="S594" s="9">
        <f t="shared" si="54"/>
        <v>279080</v>
      </c>
      <c r="T594" s="9">
        <f t="shared" si="55"/>
        <v>3802</v>
      </c>
      <c r="W594" s="99"/>
    </row>
    <row r="595" spans="1:23" x14ac:dyDescent="0.25">
      <c r="A595" s="9">
        <v>67</v>
      </c>
      <c r="B595" s="9" t="s">
        <v>13</v>
      </c>
      <c r="C595" s="9" t="s">
        <v>361</v>
      </c>
      <c r="D595" s="9" t="s">
        <v>225</v>
      </c>
      <c r="E595" s="9" t="s">
        <v>223</v>
      </c>
      <c r="F595" s="9" t="s">
        <v>5</v>
      </c>
      <c r="G595" s="9" t="s">
        <v>353</v>
      </c>
      <c r="H595" s="9" t="s">
        <v>112</v>
      </c>
      <c r="I595" s="9">
        <v>15</v>
      </c>
      <c r="J595" s="9" t="s">
        <v>360</v>
      </c>
      <c r="K595" s="9" t="s">
        <v>7</v>
      </c>
      <c r="L595" s="9" t="s">
        <v>50</v>
      </c>
      <c r="M595" s="9">
        <v>186784</v>
      </c>
      <c r="N595" s="17" t="str">
        <f t="shared" si="56"/>
        <v>37_185-190</v>
      </c>
      <c r="O595" s="17" t="str">
        <f t="shared" si="52"/>
        <v>18_180-190</v>
      </c>
      <c r="P595" s="17" t="str">
        <f t="shared" si="53"/>
        <v>08_80&gt;</v>
      </c>
      <c r="Q595" s="9" t="s">
        <v>285</v>
      </c>
      <c r="R595" s="9" t="s">
        <v>638</v>
      </c>
      <c r="S595" s="9">
        <f t="shared" si="54"/>
        <v>12514528</v>
      </c>
      <c r="T595" s="9">
        <f t="shared" si="55"/>
        <v>170498</v>
      </c>
      <c r="W595" s="99"/>
    </row>
    <row r="596" spans="1:23" x14ac:dyDescent="0.25">
      <c r="A596" s="9">
        <v>38</v>
      </c>
      <c r="B596" s="9" t="s">
        <v>13</v>
      </c>
      <c r="C596" s="9" t="s">
        <v>416</v>
      </c>
      <c r="D596" s="9" t="s">
        <v>225</v>
      </c>
      <c r="E596" s="9" t="s">
        <v>223</v>
      </c>
      <c r="F596" s="9" t="s">
        <v>5</v>
      </c>
      <c r="G596" s="9" t="s">
        <v>353</v>
      </c>
      <c r="H596" s="9" t="s">
        <v>98</v>
      </c>
      <c r="I596" s="9">
        <v>15</v>
      </c>
      <c r="J596" s="9" t="s">
        <v>718</v>
      </c>
      <c r="L596" s="9" t="s">
        <v>50</v>
      </c>
      <c r="M596" s="9">
        <v>244964</v>
      </c>
      <c r="N596" s="17" t="str">
        <f t="shared" si="56"/>
        <v>48_240-245</v>
      </c>
      <c r="O596" s="17" t="str">
        <f t="shared" si="52"/>
        <v>24_240-250</v>
      </c>
      <c r="P596" s="17" t="str">
        <f t="shared" si="53"/>
        <v>08_80&gt;</v>
      </c>
      <c r="Q596" s="9" t="s">
        <v>285</v>
      </c>
      <c r="R596" s="9" t="s">
        <v>638</v>
      </c>
      <c r="S596" s="9">
        <f t="shared" si="54"/>
        <v>9308632</v>
      </c>
      <c r="T596" s="9">
        <f t="shared" si="55"/>
        <v>126821</v>
      </c>
      <c r="W596" s="99"/>
    </row>
    <row r="597" spans="1:23" x14ac:dyDescent="0.25">
      <c r="A597" s="9">
        <v>47</v>
      </c>
      <c r="B597" s="9" t="s">
        <v>14</v>
      </c>
      <c r="C597" s="9" t="s">
        <v>315</v>
      </c>
      <c r="D597" s="9" t="s">
        <v>228</v>
      </c>
      <c r="E597" s="9" t="s">
        <v>227</v>
      </c>
      <c r="F597" s="9" t="s">
        <v>5</v>
      </c>
      <c r="G597" s="9" t="s">
        <v>182</v>
      </c>
      <c r="H597" s="9" t="s">
        <v>2</v>
      </c>
      <c r="I597" s="9">
        <v>14</v>
      </c>
      <c r="J597" s="9" t="s">
        <v>8</v>
      </c>
      <c r="L597" s="9" t="s">
        <v>50</v>
      </c>
      <c r="M597" s="9">
        <v>59330</v>
      </c>
      <c r="N597" s="17" t="str">
        <f t="shared" si="56"/>
        <v>11_55-60</v>
      </c>
      <c r="O597" s="17" t="str">
        <f t="shared" si="52"/>
        <v>5_50-60</v>
      </c>
      <c r="P597" s="17" t="str">
        <f t="shared" si="53"/>
        <v>05_50-60</v>
      </c>
      <c r="Q597" s="9" t="s">
        <v>285</v>
      </c>
      <c r="R597" s="9" t="s">
        <v>638</v>
      </c>
      <c r="S597" s="9">
        <f t="shared" si="54"/>
        <v>2788510</v>
      </c>
      <c r="T597" s="9">
        <f t="shared" si="55"/>
        <v>37991</v>
      </c>
      <c r="W597" s="99"/>
    </row>
    <row r="598" spans="1:23" x14ac:dyDescent="0.25">
      <c r="A598" s="9">
        <v>64</v>
      </c>
      <c r="B598" s="9" t="s">
        <v>14</v>
      </c>
      <c r="C598" s="9" t="s">
        <v>212</v>
      </c>
      <c r="D598" s="9" t="s">
        <v>228</v>
      </c>
      <c r="E598" s="9" t="s">
        <v>227</v>
      </c>
      <c r="F598" s="9" t="s">
        <v>5</v>
      </c>
      <c r="G598" s="9" t="s">
        <v>93</v>
      </c>
      <c r="H598" s="9" t="s">
        <v>2</v>
      </c>
      <c r="I598" s="9">
        <v>13</v>
      </c>
      <c r="J598" s="9" t="s">
        <v>8</v>
      </c>
      <c r="K598" s="9" t="s">
        <v>7</v>
      </c>
      <c r="L598" s="9" t="s">
        <v>50</v>
      </c>
      <c r="M598" s="9">
        <v>158720</v>
      </c>
      <c r="N598" s="17" t="str">
        <f t="shared" si="56"/>
        <v>31_155-160</v>
      </c>
      <c r="O598" s="17" t="str">
        <f t="shared" si="52"/>
        <v>15_150-160</v>
      </c>
      <c r="P598" s="17" t="str">
        <f t="shared" si="53"/>
        <v>08_80&gt;</v>
      </c>
      <c r="Q598" s="9" t="s">
        <v>285</v>
      </c>
      <c r="R598" s="9" t="s">
        <v>638</v>
      </c>
      <c r="S598" s="9">
        <f t="shared" si="54"/>
        <v>10158080</v>
      </c>
      <c r="T598" s="9">
        <f t="shared" si="55"/>
        <v>138393</v>
      </c>
      <c r="W598" s="99"/>
    </row>
    <row r="599" spans="1:23" x14ac:dyDescent="0.25">
      <c r="A599" s="9">
        <v>6</v>
      </c>
      <c r="B599" s="9" t="s">
        <v>14</v>
      </c>
      <c r="C599" s="9" t="s">
        <v>134</v>
      </c>
      <c r="D599" s="9" t="s">
        <v>228</v>
      </c>
      <c r="E599" s="9" t="s">
        <v>227</v>
      </c>
      <c r="F599" s="9" t="s">
        <v>1</v>
      </c>
      <c r="G599" s="9" t="s">
        <v>97</v>
      </c>
      <c r="H599" s="9" t="s">
        <v>2</v>
      </c>
      <c r="I599" s="9">
        <v>13</v>
      </c>
      <c r="J599" s="9" t="s">
        <v>8</v>
      </c>
      <c r="L599" s="9" t="s">
        <v>50</v>
      </c>
      <c r="M599" s="9">
        <v>93342</v>
      </c>
      <c r="N599" s="17" t="str">
        <f t="shared" si="56"/>
        <v>18_90-95</v>
      </c>
      <c r="O599" s="17" t="str">
        <f t="shared" si="52"/>
        <v>9_90-100</v>
      </c>
      <c r="P599" s="17" t="str">
        <f t="shared" si="53"/>
        <v>08_80&gt;</v>
      </c>
      <c r="Q599" s="9" t="s">
        <v>285</v>
      </c>
      <c r="R599" s="9" t="s">
        <v>638</v>
      </c>
      <c r="S599" s="9">
        <f t="shared" si="54"/>
        <v>560052</v>
      </c>
      <c r="T599" s="9">
        <f t="shared" si="55"/>
        <v>7630</v>
      </c>
      <c r="W599" s="99"/>
    </row>
    <row r="600" spans="1:23" x14ac:dyDescent="0.25">
      <c r="A600" s="9">
        <v>10</v>
      </c>
      <c r="B600" s="9" t="s">
        <v>14</v>
      </c>
      <c r="C600" s="9" t="s">
        <v>719</v>
      </c>
      <c r="D600" s="9" t="s">
        <v>228</v>
      </c>
      <c r="E600" s="9" t="s">
        <v>227</v>
      </c>
      <c r="F600" s="9" t="s">
        <v>1</v>
      </c>
      <c r="G600" s="9" t="s">
        <v>97</v>
      </c>
      <c r="H600" s="9" t="s">
        <v>2</v>
      </c>
      <c r="I600" s="9">
        <v>14</v>
      </c>
      <c r="J600" s="9" t="s">
        <v>8</v>
      </c>
      <c r="L600" s="9" t="s">
        <v>50</v>
      </c>
      <c r="M600" s="9">
        <v>93993</v>
      </c>
      <c r="N600" s="17" t="str">
        <f t="shared" si="56"/>
        <v>18_90-95</v>
      </c>
      <c r="O600" s="17" t="str">
        <f t="shared" si="52"/>
        <v>9_90-100</v>
      </c>
      <c r="P600" s="17" t="str">
        <f t="shared" si="53"/>
        <v>08_80&gt;</v>
      </c>
      <c r="Q600" s="9" t="s">
        <v>285</v>
      </c>
      <c r="R600" s="9" t="s">
        <v>638</v>
      </c>
      <c r="S600" s="9">
        <f t="shared" si="54"/>
        <v>939930</v>
      </c>
      <c r="T600" s="9">
        <f t="shared" si="55"/>
        <v>12806</v>
      </c>
      <c r="W600" s="99"/>
    </row>
    <row r="601" spans="1:23" x14ac:dyDescent="0.25">
      <c r="A601" s="9">
        <v>16</v>
      </c>
      <c r="B601" s="9" t="s">
        <v>14</v>
      </c>
      <c r="C601" s="9" t="s">
        <v>135</v>
      </c>
      <c r="D601" s="9" t="s">
        <v>228</v>
      </c>
      <c r="E601" s="9" t="s">
        <v>227</v>
      </c>
      <c r="F601" s="9" t="s">
        <v>5</v>
      </c>
      <c r="G601" s="9" t="s">
        <v>93</v>
      </c>
      <c r="H601" s="9" t="s">
        <v>2</v>
      </c>
      <c r="I601" s="9">
        <v>13</v>
      </c>
      <c r="J601" s="9" t="s">
        <v>8</v>
      </c>
      <c r="L601" s="9" t="s">
        <v>50</v>
      </c>
      <c r="M601" s="9">
        <v>81223</v>
      </c>
      <c r="N601" s="17" t="str">
        <f t="shared" si="56"/>
        <v>16_80-85</v>
      </c>
      <c r="O601" s="17" t="str">
        <f t="shared" si="52"/>
        <v>8_80-90</v>
      </c>
      <c r="P601" s="17" t="str">
        <f t="shared" si="53"/>
        <v>08_80&gt;</v>
      </c>
      <c r="Q601" s="9" t="s">
        <v>285</v>
      </c>
      <c r="R601" s="9" t="s">
        <v>638</v>
      </c>
      <c r="S601" s="9">
        <f t="shared" si="54"/>
        <v>1299568</v>
      </c>
      <c r="T601" s="9">
        <f t="shared" si="55"/>
        <v>17705</v>
      </c>
      <c r="W601" s="99"/>
    </row>
    <row r="602" spans="1:23" x14ac:dyDescent="0.25">
      <c r="A602" s="9">
        <v>279</v>
      </c>
      <c r="B602" s="9" t="s">
        <v>14</v>
      </c>
      <c r="C602" s="9" t="s">
        <v>495</v>
      </c>
      <c r="D602" s="9" t="s">
        <v>228</v>
      </c>
      <c r="E602" s="9" t="s">
        <v>227</v>
      </c>
      <c r="F602" s="9" t="s">
        <v>5</v>
      </c>
      <c r="G602" s="9" t="s">
        <v>169</v>
      </c>
      <c r="H602" s="9" t="s">
        <v>2</v>
      </c>
      <c r="I602" s="9">
        <v>13</v>
      </c>
      <c r="J602" s="9" t="s">
        <v>8</v>
      </c>
      <c r="L602" s="9" t="s">
        <v>50</v>
      </c>
      <c r="M602" s="9">
        <v>110583</v>
      </c>
      <c r="N602" s="17" t="str">
        <f t="shared" si="56"/>
        <v>22_110-115</v>
      </c>
      <c r="O602" s="17" t="str">
        <f t="shared" si="52"/>
        <v>11_110-120</v>
      </c>
      <c r="P602" s="17" t="str">
        <f t="shared" si="53"/>
        <v>08_80&gt;</v>
      </c>
      <c r="Q602" s="9" t="s">
        <v>285</v>
      </c>
      <c r="R602" s="9" t="s">
        <v>638</v>
      </c>
      <c r="S602" s="9">
        <f t="shared" si="54"/>
        <v>30852657</v>
      </c>
      <c r="T602" s="9">
        <f t="shared" si="55"/>
        <v>420336</v>
      </c>
      <c r="W602" s="99"/>
    </row>
    <row r="603" spans="1:23" x14ac:dyDescent="0.25">
      <c r="A603" s="9">
        <v>182</v>
      </c>
      <c r="B603" s="9" t="s">
        <v>14</v>
      </c>
      <c r="C603" s="9" t="s">
        <v>525</v>
      </c>
      <c r="D603" s="9" t="s">
        <v>228</v>
      </c>
      <c r="E603" s="9" t="s">
        <v>227</v>
      </c>
      <c r="F603" s="9" t="s">
        <v>1</v>
      </c>
      <c r="G603" s="9" t="s">
        <v>305</v>
      </c>
      <c r="H603" s="9" t="s">
        <v>2</v>
      </c>
      <c r="I603" s="9">
        <v>13</v>
      </c>
      <c r="J603" s="9" t="s">
        <v>8</v>
      </c>
      <c r="L603" s="9" t="s">
        <v>50</v>
      </c>
      <c r="M603" s="9">
        <v>113999</v>
      </c>
      <c r="N603" s="17" t="str">
        <f t="shared" si="56"/>
        <v>22_110-115</v>
      </c>
      <c r="O603" s="17" t="str">
        <f t="shared" si="52"/>
        <v>11_110-120</v>
      </c>
      <c r="P603" s="17" t="str">
        <f t="shared" si="53"/>
        <v>08_80&gt;</v>
      </c>
      <c r="Q603" s="9" t="s">
        <v>285</v>
      </c>
      <c r="R603" s="9" t="s">
        <v>638</v>
      </c>
      <c r="S603" s="9">
        <f t="shared" si="54"/>
        <v>20747818</v>
      </c>
      <c r="T603" s="9">
        <f t="shared" si="55"/>
        <v>282668</v>
      </c>
      <c r="W603" s="99"/>
    </row>
    <row r="604" spans="1:23" x14ac:dyDescent="0.25">
      <c r="A604" s="9">
        <v>6</v>
      </c>
      <c r="B604" s="9" t="s">
        <v>14</v>
      </c>
      <c r="C604" s="9" t="s">
        <v>133</v>
      </c>
      <c r="D604" s="9" t="s">
        <v>228</v>
      </c>
      <c r="E604" s="9" t="s">
        <v>227</v>
      </c>
      <c r="F604" s="9" t="s">
        <v>5</v>
      </c>
      <c r="G604" s="9" t="s">
        <v>93</v>
      </c>
      <c r="H604" s="9" t="s">
        <v>2</v>
      </c>
      <c r="I604" s="9">
        <v>14</v>
      </c>
      <c r="J604" s="9" t="s">
        <v>8</v>
      </c>
      <c r="L604" s="9" t="s">
        <v>50</v>
      </c>
      <c r="M604" s="9">
        <v>94438</v>
      </c>
      <c r="N604" s="17" t="str">
        <f t="shared" si="56"/>
        <v>18_90-95</v>
      </c>
      <c r="O604" s="17" t="str">
        <f t="shared" ref="O604:O667" si="57">CONCATENATE(ROUNDDOWN(M604/10000,0),"_",ROUNDDOWN(M604/10000,0)*10,"-",ROUNDUP((M604+1)/10000,0)*10)</f>
        <v>9_90-100</v>
      </c>
      <c r="P604" s="17" t="str">
        <f t="shared" ref="P604:P667" si="58">IF(M604&lt;20000,"01_&lt;20",IF(M604&lt;80000,CONCATENATE(IF((ROUNDDOWN(M604/10000,0)+1)&lt;10,0,),ROUNDDOWN(M604/10000,0),"_",ROUNDDOWN(M604/10000,0)*10,"-",ROUNDUP((M604+1)/10000,0)*10),"08_80&gt;"))</f>
        <v>08_80&gt;</v>
      </c>
      <c r="Q604" s="9" t="s">
        <v>285</v>
      </c>
      <c r="R604" s="9" t="s">
        <v>638</v>
      </c>
      <c r="S604" s="9">
        <f t="shared" ref="S604:S667" si="59">M604*A604</f>
        <v>566628</v>
      </c>
      <c r="T604" s="9">
        <f t="shared" ref="T604:T667" si="60">ROUND(S604/73.4,0)</f>
        <v>7720</v>
      </c>
      <c r="W604" s="99"/>
    </row>
    <row r="605" spans="1:23" x14ac:dyDescent="0.25">
      <c r="A605" s="9">
        <v>1797</v>
      </c>
      <c r="B605" s="9" t="s">
        <v>14</v>
      </c>
      <c r="C605" s="9" t="s">
        <v>467</v>
      </c>
      <c r="D605" s="9" t="s">
        <v>228</v>
      </c>
      <c r="E605" s="9" t="s">
        <v>227</v>
      </c>
      <c r="F605" s="9" t="s">
        <v>5</v>
      </c>
      <c r="G605" s="9" t="s">
        <v>169</v>
      </c>
      <c r="H605" s="9" t="s">
        <v>2</v>
      </c>
      <c r="I605" s="9">
        <v>14</v>
      </c>
      <c r="J605" s="9" t="s">
        <v>8</v>
      </c>
      <c r="L605" s="9" t="s">
        <v>50</v>
      </c>
      <c r="M605" s="9">
        <v>114999</v>
      </c>
      <c r="N605" s="17" t="str">
        <f t="shared" si="56"/>
        <v>22_110-115</v>
      </c>
      <c r="O605" s="17" t="str">
        <f t="shared" si="57"/>
        <v>11_110-120</v>
      </c>
      <c r="P605" s="17" t="str">
        <f t="shared" si="58"/>
        <v>08_80&gt;</v>
      </c>
      <c r="Q605" s="9" t="s">
        <v>285</v>
      </c>
      <c r="R605" s="9" t="s">
        <v>638</v>
      </c>
      <c r="S605" s="9">
        <f t="shared" si="59"/>
        <v>206653203</v>
      </c>
      <c r="T605" s="9">
        <f t="shared" si="60"/>
        <v>2815439</v>
      </c>
      <c r="W605" s="99"/>
    </row>
    <row r="606" spans="1:23" x14ac:dyDescent="0.25">
      <c r="A606" s="9">
        <v>126</v>
      </c>
      <c r="B606" s="9" t="s">
        <v>14</v>
      </c>
      <c r="C606" s="9" t="s">
        <v>526</v>
      </c>
      <c r="D606" s="9" t="s">
        <v>228</v>
      </c>
      <c r="E606" s="9" t="s">
        <v>227</v>
      </c>
      <c r="F606" s="9" t="s">
        <v>1</v>
      </c>
      <c r="G606" s="9" t="s">
        <v>305</v>
      </c>
      <c r="H606" s="9" t="s">
        <v>2</v>
      </c>
      <c r="I606" s="9">
        <v>14</v>
      </c>
      <c r="J606" s="9" t="s">
        <v>8</v>
      </c>
      <c r="L606" s="9" t="s">
        <v>50</v>
      </c>
      <c r="M606" s="9">
        <v>87380</v>
      </c>
      <c r="N606" s="17" t="str">
        <f t="shared" si="56"/>
        <v>17_85-90</v>
      </c>
      <c r="O606" s="17" t="str">
        <f t="shared" si="57"/>
        <v>8_80-90</v>
      </c>
      <c r="P606" s="17" t="str">
        <f t="shared" si="58"/>
        <v>08_80&gt;</v>
      </c>
      <c r="Q606" s="9" t="s">
        <v>285</v>
      </c>
      <c r="R606" s="9" t="s">
        <v>638</v>
      </c>
      <c r="S606" s="9">
        <f t="shared" si="59"/>
        <v>11009880</v>
      </c>
      <c r="T606" s="9">
        <f t="shared" si="60"/>
        <v>149998</v>
      </c>
      <c r="W606" s="99"/>
    </row>
    <row r="607" spans="1:23" x14ac:dyDescent="0.25">
      <c r="A607" s="9">
        <v>1</v>
      </c>
      <c r="B607" s="9" t="s">
        <v>14</v>
      </c>
      <c r="C607" s="9" t="s">
        <v>720</v>
      </c>
      <c r="D607" s="9" t="s">
        <v>222</v>
      </c>
      <c r="E607" s="9" t="s">
        <v>227</v>
      </c>
      <c r="F607" s="9" t="s">
        <v>5</v>
      </c>
      <c r="G607" s="9" t="s">
        <v>67</v>
      </c>
      <c r="H607" s="9" t="s">
        <v>721</v>
      </c>
      <c r="I607" s="9">
        <v>15</v>
      </c>
      <c r="J607" s="9" t="s">
        <v>52</v>
      </c>
      <c r="L607" s="9" t="s">
        <v>50</v>
      </c>
      <c r="M607" s="9">
        <v>91300</v>
      </c>
      <c r="N607" s="17" t="str">
        <f t="shared" si="56"/>
        <v>18_90-95</v>
      </c>
      <c r="O607" s="17" t="str">
        <f t="shared" si="57"/>
        <v>9_90-100</v>
      </c>
      <c r="P607" s="17" t="str">
        <f t="shared" si="58"/>
        <v>08_80&gt;</v>
      </c>
      <c r="Q607" s="9" t="s">
        <v>285</v>
      </c>
      <c r="R607" s="9" t="s">
        <v>638</v>
      </c>
      <c r="S607" s="9">
        <f t="shared" si="59"/>
        <v>91300</v>
      </c>
      <c r="T607" s="9">
        <f t="shared" si="60"/>
        <v>1244</v>
      </c>
      <c r="W607" s="99"/>
    </row>
    <row r="608" spans="1:23" x14ac:dyDescent="0.25">
      <c r="A608" s="9">
        <v>307</v>
      </c>
      <c r="B608" s="9" t="s">
        <v>14</v>
      </c>
      <c r="C608" s="9" t="s">
        <v>496</v>
      </c>
      <c r="D608" s="9" t="s">
        <v>222</v>
      </c>
      <c r="E608" s="9" t="s">
        <v>227</v>
      </c>
      <c r="F608" s="9" t="s">
        <v>5</v>
      </c>
      <c r="G608" s="9" t="s">
        <v>169</v>
      </c>
      <c r="H608" s="9" t="s">
        <v>174</v>
      </c>
      <c r="I608" s="9">
        <v>15</v>
      </c>
      <c r="J608" s="9" t="s">
        <v>8</v>
      </c>
      <c r="L608" s="9" t="s">
        <v>50</v>
      </c>
      <c r="M608" s="9">
        <v>122186</v>
      </c>
      <c r="N608" s="17" t="str">
        <f t="shared" si="56"/>
        <v>24_120-125</v>
      </c>
      <c r="O608" s="17" t="str">
        <f t="shared" si="57"/>
        <v>12_120-130</v>
      </c>
      <c r="P608" s="17" t="str">
        <f t="shared" si="58"/>
        <v>08_80&gt;</v>
      </c>
      <c r="Q608" s="9" t="s">
        <v>285</v>
      </c>
      <c r="R608" s="9" t="s">
        <v>638</v>
      </c>
      <c r="S608" s="9">
        <f t="shared" si="59"/>
        <v>37511102</v>
      </c>
      <c r="T608" s="9">
        <f t="shared" si="60"/>
        <v>511050</v>
      </c>
      <c r="W608" s="99"/>
    </row>
    <row r="609" spans="1:23" x14ac:dyDescent="0.25">
      <c r="A609" s="9">
        <v>67</v>
      </c>
      <c r="B609" s="9" t="s">
        <v>14</v>
      </c>
      <c r="C609" s="9" t="s">
        <v>527</v>
      </c>
      <c r="D609" s="9" t="s">
        <v>224</v>
      </c>
      <c r="E609" s="9" t="s">
        <v>227</v>
      </c>
      <c r="F609" s="9" t="s">
        <v>1</v>
      </c>
      <c r="G609" s="9" t="s">
        <v>305</v>
      </c>
      <c r="H609" s="9" t="s">
        <v>2</v>
      </c>
      <c r="I609" s="9">
        <v>15</v>
      </c>
      <c r="J609" s="9" t="s">
        <v>8</v>
      </c>
      <c r="L609" s="9" t="s">
        <v>50</v>
      </c>
      <c r="M609" s="9">
        <v>87795</v>
      </c>
      <c r="N609" s="17" t="str">
        <f t="shared" si="56"/>
        <v>17_85-90</v>
      </c>
      <c r="O609" s="17" t="str">
        <f t="shared" si="57"/>
        <v>8_80-90</v>
      </c>
      <c r="P609" s="17" t="str">
        <f t="shared" si="58"/>
        <v>08_80&gt;</v>
      </c>
      <c r="Q609" s="9" t="s">
        <v>285</v>
      </c>
      <c r="R609" s="9" t="s">
        <v>638</v>
      </c>
      <c r="S609" s="9">
        <f t="shared" si="59"/>
        <v>5882265</v>
      </c>
      <c r="T609" s="9">
        <f t="shared" si="60"/>
        <v>80140</v>
      </c>
      <c r="W609" s="99"/>
    </row>
    <row r="610" spans="1:23" x14ac:dyDescent="0.25">
      <c r="A610" s="9">
        <v>1</v>
      </c>
      <c r="B610" s="9" t="s">
        <v>14</v>
      </c>
      <c r="C610" s="9" t="s">
        <v>722</v>
      </c>
      <c r="D610" s="9" t="s">
        <v>228</v>
      </c>
      <c r="E610" s="9" t="s">
        <v>227</v>
      </c>
      <c r="F610" s="9" t="s">
        <v>5</v>
      </c>
      <c r="G610" s="9" t="s">
        <v>67</v>
      </c>
      <c r="H610" s="9" t="s">
        <v>2</v>
      </c>
      <c r="I610" s="9">
        <v>13</v>
      </c>
      <c r="J610" s="9" t="s">
        <v>8</v>
      </c>
      <c r="K610" s="9" t="s">
        <v>7</v>
      </c>
      <c r="L610" s="9" t="s">
        <v>50</v>
      </c>
      <c r="M610" s="9">
        <v>126450</v>
      </c>
      <c r="N610" s="17" t="str">
        <f t="shared" si="56"/>
        <v>25_125-130</v>
      </c>
      <c r="O610" s="17" t="str">
        <f t="shared" si="57"/>
        <v>12_120-130</v>
      </c>
      <c r="P610" s="17" t="str">
        <f t="shared" si="58"/>
        <v>08_80&gt;</v>
      </c>
      <c r="Q610" s="9" t="s">
        <v>285</v>
      </c>
      <c r="R610" s="9" t="s">
        <v>638</v>
      </c>
      <c r="S610" s="9">
        <f t="shared" si="59"/>
        <v>126450</v>
      </c>
      <c r="T610" s="9">
        <f t="shared" si="60"/>
        <v>1723</v>
      </c>
      <c r="W610" s="99"/>
    </row>
    <row r="611" spans="1:23" x14ac:dyDescent="0.25">
      <c r="A611" s="9">
        <v>7</v>
      </c>
      <c r="B611" s="9" t="s">
        <v>14</v>
      </c>
      <c r="C611" s="9" t="s">
        <v>158</v>
      </c>
      <c r="D611" s="9" t="s">
        <v>228</v>
      </c>
      <c r="E611" s="9" t="s">
        <v>227</v>
      </c>
      <c r="F611" s="9" t="s">
        <v>5</v>
      </c>
      <c r="G611" s="9" t="s">
        <v>93</v>
      </c>
      <c r="H611" s="9" t="s">
        <v>2</v>
      </c>
      <c r="I611" s="9">
        <v>13</v>
      </c>
      <c r="J611" s="9" t="s">
        <v>8</v>
      </c>
      <c r="K611" s="9" t="s">
        <v>7</v>
      </c>
      <c r="L611" s="9" t="s">
        <v>50</v>
      </c>
      <c r="M611" s="9">
        <v>132805</v>
      </c>
      <c r="N611" s="17" t="str">
        <f t="shared" si="56"/>
        <v>26_130-135</v>
      </c>
      <c r="O611" s="17" t="str">
        <f t="shared" si="57"/>
        <v>13_130-140</v>
      </c>
      <c r="P611" s="17" t="str">
        <f t="shared" si="58"/>
        <v>08_80&gt;</v>
      </c>
      <c r="Q611" s="9" t="s">
        <v>285</v>
      </c>
      <c r="R611" s="9" t="s">
        <v>638</v>
      </c>
      <c r="S611" s="9">
        <f t="shared" si="59"/>
        <v>929635</v>
      </c>
      <c r="T611" s="9">
        <f t="shared" si="60"/>
        <v>12665</v>
      </c>
      <c r="W611" s="99"/>
    </row>
    <row r="612" spans="1:23" x14ac:dyDescent="0.25">
      <c r="A612" s="9">
        <v>47</v>
      </c>
      <c r="B612" s="9" t="s">
        <v>14</v>
      </c>
      <c r="C612" s="9" t="s">
        <v>497</v>
      </c>
      <c r="D612" s="9" t="s">
        <v>228</v>
      </c>
      <c r="E612" s="9" t="s">
        <v>227</v>
      </c>
      <c r="F612" s="9" t="s">
        <v>5</v>
      </c>
      <c r="G612" s="9" t="s">
        <v>169</v>
      </c>
      <c r="H612" s="9" t="s">
        <v>2</v>
      </c>
      <c r="I612" s="9">
        <v>13</v>
      </c>
      <c r="J612" s="9" t="s">
        <v>8</v>
      </c>
      <c r="K612" s="9" t="s">
        <v>7</v>
      </c>
      <c r="L612" s="9" t="s">
        <v>50</v>
      </c>
      <c r="M612" s="9">
        <v>135544</v>
      </c>
      <c r="N612" s="17" t="str">
        <f t="shared" si="56"/>
        <v>27_135-140</v>
      </c>
      <c r="O612" s="17" t="str">
        <f t="shared" si="57"/>
        <v>13_130-140</v>
      </c>
      <c r="P612" s="17" t="str">
        <f t="shared" si="58"/>
        <v>08_80&gt;</v>
      </c>
      <c r="Q612" s="9" t="s">
        <v>285</v>
      </c>
      <c r="R612" s="9" t="s">
        <v>638</v>
      </c>
      <c r="S612" s="9">
        <f t="shared" si="59"/>
        <v>6370568</v>
      </c>
      <c r="T612" s="9">
        <f t="shared" si="60"/>
        <v>86792</v>
      </c>
      <c r="W612" s="99"/>
    </row>
    <row r="613" spans="1:23" x14ac:dyDescent="0.25">
      <c r="A613" s="9">
        <v>9</v>
      </c>
      <c r="B613" s="9" t="s">
        <v>14</v>
      </c>
      <c r="C613" s="9" t="s">
        <v>159</v>
      </c>
      <c r="D613" s="9" t="s">
        <v>228</v>
      </c>
      <c r="E613" s="9" t="s">
        <v>227</v>
      </c>
      <c r="F613" s="9" t="s">
        <v>5</v>
      </c>
      <c r="G613" s="9" t="s">
        <v>93</v>
      </c>
      <c r="H613" s="9" t="s">
        <v>2</v>
      </c>
      <c r="I613" s="9">
        <v>14</v>
      </c>
      <c r="J613" s="9" t="s">
        <v>52</v>
      </c>
      <c r="K613" s="9" t="s">
        <v>7</v>
      </c>
      <c r="L613" s="9" t="s">
        <v>50</v>
      </c>
      <c r="M613" s="9">
        <v>149192</v>
      </c>
      <c r="N613" s="17" t="str">
        <f t="shared" si="56"/>
        <v>29_145-150</v>
      </c>
      <c r="O613" s="17" t="str">
        <f t="shared" si="57"/>
        <v>14_140-150</v>
      </c>
      <c r="P613" s="17" t="str">
        <f t="shared" si="58"/>
        <v>08_80&gt;</v>
      </c>
      <c r="Q613" s="9" t="s">
        <v>285</v>
      </c>
      <c r="R613" s="9" t="s">
        <v>638</v>
      </c>
      <c r="S613" s="9">
        <f t="shared" si="59"/>
        <v>1342728</v>
      </c>
      <c r="T613" s="9">
        <f t="shared" si="60"/>
        <v>18293</v>
      </c>
      <c r="W613" s="99"/>
    </row>
    <row r="614" spans="1:23" x14ac:dyDescent="0.25">
      <c r="A614" s="9">
        <v>336</v>
      </c>
      <c r="B614" s="9" t="s">
        <v>14</v>
      </c>
      <c r="C614" s="9" t="s">
        <v>498</v>
      </c>
      <c r="D614" s="9" t="s">
        <v>228</v>
      </c>
      <c r="E614" s="9" t="s">
        <v>227</v>
      </c>
      <c r="F614" s="9" t="s">
        <v>5</v>
      </c>
      <c r="G614" s="9" t="s">
        <v>169</v>
      </c>
      <c r="H614" s="9" t="s">
        <v>2</v>
      </c>
      <c r="I614" s="9">
        <v>14</v>
      </c>
      <c r="J614" s="9" t="s">
        <v>52</v>
      </c>
      <c r="K614" s="9" t="s">
        <v>7</v>
      </c>
      <c r="L614" s="9" t="s">
        <v>50</v>
      </c>
      <c r="M614" s="9">
        <v>141448</v>
      </c>
      <c r="N614" s="17" t="str">
        <f t="shared" si="56"/>
        <v>28_140-145</v>
      </c>
      <c r="O614" s="17" t="str">
        <f t="shared" si="57"/>
        <v>14_140-150</v>
      </c>
      <c r="P614" s="17" t="str">
        <f t="shared" si="58"/>
        <v>08_80&gt;</v>
      </c>
      <c r="Q614" s="9" t="s">
        <v>285</v>
      </c>
      <c r="R614" s="9" t="s">
        <v>638</v>
      </c>
      <c r="S614" s="9">
        <f t="shared" si="59"/>
        <v>47526528</v>
      </c>
      <c r="T614" s="9">
        <f t="shared" si="60"/>
        <v>647500</v>
      </c>
      <c r="W614" s="99"/>
    </row>
    <row r="615" spans="1:23" x14ac:dyDescent="0.25">
      <c r="A615" s="9">
        <v>6</v>
      </c>
      <c r="B615" s="9" t="s">
        <v>14</v>
      </c>
      <c r="C615" s="9" t="s">
        <v>137</v>
      </c>
      <c r="D615" s="9" t="s">
        <v>228</v>
      </c>
      <c r="E615" s="9" t="s">
        <v>227</v>
      </c>
      <c r="F615" s="9" t="s">
        <v>5</v>
      </c>
      <c r="G615" s="9" t="s">
        <v>93</v>
      </c>
      <c r="H615" s="9" t="s">
        <v>2</v>
      </c>
      <c r="I615" s="9">
        <v>13</v>
      </c>
      <c r="J615" s="9" t="s">
        <v>8</v>
      </c>
      <c r="K615" s="9" t="s">
        <v>7</v>
      </c>
      <c r="L615" s="9" t="s">
        <v>50</v>
      </c>
      <c r="M615" s="9">
        <v>138866</v>
      </c>
      <c r="N615" s="17" t="str">
        <f t="shared" si="56"/>
        <v>27_135-140</v>
      </c>
      <c r="O615" s="17" t="str">
        <f t="shared" si="57"/>
        <v>13_130-140</v>
      </c>
      <c r="P615" s="17" t="str">
        <f t="shared" si="58"/>
        <v>08_80&gt;</v>
      </c>
      <c r="Q615" s="9" t="s">
        <v>285</v>
      </c>
      <c r="R615" s="9" t="s">
        <v>638</v>
      </c>
      <c r="S615" s="9">
        <f t="shared" si="59"/>
        <v>833196</v>
      </c>
      <c r="T615" s="9">
        <f t="shared" si="60"/>
        <v>11351</v>
      </c>
      <c r="W615" s="99"/>
    </row>
    <row r="616" spans="1:23" x14ac:dyDescent="0.25">
      <c r="A616" s="9">
        <v>32</v>
      </c>
      <c r="B616" s="9" t="s">
        <v>14</v>
      </c>
      <c r="C616" s="9" t="s">
        <v>499</v>
      </c>
      <c r="D616" s="9" t="s">
        <v>228</v>
      </c>
      <c r="E616" s="9" t="s">
        <v>227</v>
      </c>
      <c r="F616" s="9" t="s">
        <v>5</v>
      </c>
      <c r="G616" s="9" t="s">
        <v>169</v>
      </c>
      <c r="H616" s="9" t="s">
        <v>2</v>
      </c>
      <c r="I616" s="9">
        <v>13</v>
      </c>
      <c r="J616" s="9" t="s">
        <v>8</v>
      </c>
      <c r="K616" s="9" t="s">
        <v>7</v>
      </c>
      <c r="L616" s="9" t="s">
        <v>50</v>
      </c>
      <c r="M616" s="9">
        <v>104921</v>
      </c>
      <c r="N616" s="17" t="str">
        <f t="shared" si="56"/>
        <v>20_100-105</v>
      </c>
      <c r="O616" s="17" t="str">
        <f t="shared" si="57"/>
        <v>10_100-110</v>
      </c>
      <c r="P616" s="17" t="str">
        <f t="shared" si="58"/>
        <v>08_80&gt;</v>
      </c>
      <c r="Q616" s="9" t="s">
        <v>285</v>
      </c>
      <c r="R616" s="9" t="s">
        <v>638</v>
      </c>
      <c r="S616" s="9">
        <f t="shared" si="59"/>
        <v>3357472</v>
      </c>
      <c r="T616" s="9">
        <f t="shared" si="60"/>
        <v>45742</v>
      </c>
      <c r="W616" s="99"/>
    </row>
    <row r="617" spans="1:23" x14ac:dyDescent="0.25">
      <c r="A617" s="9">
        <v>41</v>
      </c>
      <c r="B617" s="9" t="s">
        <v>14</v>
      </c>
      <c r="C617" s="9" t="s">
        <v>723</v>
      </c>
      <c r="D617" s="9" t="s">
        <v>228</v>
      </c>
      <c r="E617" s="9" t="s">
        <v>223</v>
      </c>
      <c r="F617" s="9" t="s">
        <v>5</v>
      </c>
      <c r="G617" s="9" t="s">
        <v>169</v>
      </c>
      <c r="H617" s="9" t="s">
        <v>403</v>
      </c>
      <c r="I617" s="9">
        <v>13</v>
      </c>
      <c r="J617" s="9" t="s">
        <v>8</v>
      </c>
      <c r="L617" s="9" t="s">
        <v>50</v>
      </c>
      <c r="M617" s="9">
        <v>76145</v>
      </c>
      <c r="N617" s="17" t="str">
        <f t="shared" si="56"/>
        <v>15_75-80</v>
      </c>
      <c r="O617" s="17" t="str">
        <f t="shared" si="57"/>
        <v>7_70-80</v>
      </c>
      <c r="P617" s="17" t="str">
        <f t="shared" si="58"/>
        <v>07_70-80</v>
      </c>
      <c r="Q617" s="9" t="s">
        <v>285</v>
      </c>
      <c r="R617" s="9" t="s">
        <v>638</v>
      </c>
      <c r="S617" s="9">
        <f t="shared" si="59"/>
        <v>3121945</v>
      </c>
      <c r="T617" s="9">
        <f t="shared" si="60"/>
        <v>42533</v>
      </c>
      <c r="W617" s="99"/>
    </row>
    <row r="618" spans="1:23" x14ac:dyDescent="0.25">
      <c r="A618" s="9">
        <v>67</v>
      </c>
      <c r="B618" s="9" t="s">
        <v>14</v>
      </c>
      <c r="C618" s="9" t="s">
        <v>584</v>
      </c>
      <c r="D618" s="9" t="s">
        <v>228</v>
      </c>
      <c r="E618" s="9" t="s">
        <v>223</v>
      </c>
      <c r="F618" s="9" t="s">
        <v>5</v>
      </c>
      <c r="G618" s="9" t="s">
        <v>524</v>
      </c>
      <c r="H618" s="9" t="s">
        <v>561</v>
      </c>
      <c r="I618" s="9">
        <v>13</v>
      </c>
      <c r="J618" s="9" t="s">
        <v>8</v>
      </c>
      <c r="L618" s="9" t="s">
        <v>50</v>
      </c>
      <c r="M618" s="9">
        <v>87531</v>
      </c>
      <c r="N618" s="17" t="str">
        <f t="shared" si="56"/>
        <v>17_85-90</v>
      </c>
      <c r="O618" s="17" t="str">
        <f t="shared" si="57"/>
        <v>8_80-90</v>
      </c>
      <c r="P618" s="17" t="str">
        <f t="shared" si="58"/>
        <v>08_80&gt;</v>
      </c>
      <c r="Q618" s="9" t="s">
        <v>285</v>
      </c>
      <c r="R618" s="9" t="s">
        <v>638</v>
      </c>
      <c r="S618" s="9">
        <f t="shared" si="59"/>
        <v>5864577</v>
      </c>
      <c r="T618" s="9">
        <f t="shared" si="60"/>
        <v>79899</v>
      </c>
      <c r="W618" s="99"/>
    </row>
    <row r="619" spans="1:23" x14ac:dyDescent="0.25">
      <c r="A619" s="9">
        <v>86</v>
      </c>
      <c r="B619" s="9" t="s">
        <v>14</v>
      </c>
      <c r="C619" s="9" t="s">
        <v>422</v>
      </c>
      <c r="D619" s="9" t="s">
        <v>225</v>
      </c>
      <c r="E619" s="9" t="s">
        <v>223</v>
      </c>
      <c r="F619" s="9" t="s">
        <v>5</v>
      </c>
      <c r="G619" s="9" t="s">
        <v>353</v>
      </c>
      <c r="H619" s="9" t="s">
        <v>147</v>
      </c>
      <c r="I619" s="9">
        <v>15</v>
      </c>
      <c r="J619" s="9" t="s">
        <v>55</v>
      </c>
      <c r="K619" s="9" t="s">
        <v>7</v>
      </c>
      <c r="L619" s="9" t="s">
        <v>50</v>
      </c>
      <c r="M619" s="9">
        <v>124181</v>
      </c>
      <c r="N619" s="17" t="str">
        <f t="shared" si="56"/>
        <v>24_120-125</v>
      </c>
      <c r="O619" s="17" t="str">
        <f t="shared" si="57"/>
        <v>12_120-130</v>
      </c>
      <c r="P619" s="17" t="str">
        <f t="shared" si="58"/>
        <v>08_80&gt;</v>
      </c>
      <c r="Q619" s="9" t="s">
        <v>285</v>
      </c>
      <c r="R619" s="9" t="s">
        <v>638</v>
      </c>
      <c r="S619" s="9">
        <f t="shared" si="59"/>
        <v>10679566</v>
      </c>
      <c r="T619" s="9">
        <f t="shared" si="60"/>
        <v>145498</v>
      </c>
      <c r="W619" s="99"/>
    </row>
    <row r="620" spans="1:23" x14ac:dyDescent="0.25">
      <c r="A620" s="9">
        <v>6</v>
      </c>
      <c r="B620" s="9" t="s">
        <v>14</v>
      </c>
      <c r="C620" s="9" t="s">
        <v>724</v>
      </c>
      <c r="D620" s="9" t="s">
        <v>222</v>
      </c>
      <c r="E620" s="9" t="s">
        <v>223</v>
      </c>
      <c r="F620" s="9" t="s">
        <v>5</v>
      </c>
      <c r="G620" s="9" t="s">
        <v>182</v>
      </c>
      <c r="H620" s="9" t="s">
        <v>340</v>
      </c>
      <c r="I620" s="9">
        <v>17</v>
      </c>
      <c r="J620" s="9" t="s">
        <v>8</v>
      </c>
      <c r="L620" s="9" t="s">
        <v>50</v>
      </c>
      <c r="M620" s="9">
        <v>98113</v>
      </c>
      <c r="N620" s="17" t="str">
        <f t="shared" si="56"/>
        <v>19_95-100</v>
      </c>
      <c r="O620" s="17" t="str">
        <f t="shared" si="57"/>
        <v>9_90-100</v>
      </c>
      <c r="P620" s="17" t="str">
        <f t="shared" si="58"/>
        <v>08_80&gt;</v>
      </c>
      <c r="Q620" s="9" t="s">
        <v>285</v>
      </c>
      <c r="R620" s="9" t="s">
        <v>638</v>
      </c>
      <c r="S620" s="9">
        <f t="shared" si="59"/>
        <v>588678</v>
      </c>
      <c r="T620" s="9">
        <f t="shared" si="60"/>
        <v>8020</v>
      </c>
      <c r="W620" s="99"/>
    </row>
    <row r="621" spans="1:23" x14ac:dyDescent="0.25">
      <c r="A621" s="9">
        <v>425</v>
      </c>
      <c r="B621" s="9" t="s">
        <v>14</v>
      </c>
      <c r="C621" s="9" t="s">
        <v>623</v>
      </c>
      <c r="D621" s="9" t="s">
        <v>222</v>
      </c>
      <c r="E621" s="9" t="s">
        <v>223</v>
      </c>
      <c r="F621" s="9" t="s">
        <v>5</v>
      </c>
      <c r="G621" s="9" t="s">
        <v>524</v>
      </c>
      <c r="H621" s="9" t="s">
        <v>561</v>
      </c>
      <c r="I621" s="9">
        <v>17</v>
      </c>
      <c r="J621" s="9" t="s">
        <v>8</v>
      </c>
      <c r="L621" s="9" t="s">
        <v>50</v>
      </c>
      <c r="M621" s="9">
        <v>101326</v>
      </c>
      <c r="N621" s="17" t="str">
        <f t="shared" si="56"/>
        <v>20_100-105</v>
      </c>
      <c r="O621" s="17" t="str">
        <f t="shared" si="57"/>
        <v>10_100-110</v>
      </c>
      <c r="P621" s="17" t="str">
        <f t="shared" si="58"/>
        <v>08_80&gt;</v>
      </c>
      <c r="Q621" s="9" t="s">
        <v>285</v>
      </c>
      <c r="R621" s="9" t="s">
        <v>638</v>
      </c>
      <c r="S621" s="9">
        <f t="shared" si="59"/>
        <v>43063550</v>
      </c>
      <c r="T621" s="9">
        <f t="shared" si="60"/>
        <v>586697</v>
      </c>
      <c r="W621" s="99"/>
    </row>
    <row r="622" spans="1:23" x14ac:dyDescent="0.25">
      <c r="A622" s="9">
        <v>35</v>
      </c>
      <c r="B622" s="9" t="s">
        <v>14</v>
      </c>
      <c r="C622" s="9" t="s">
        <v>466</v>
      </c>
      <c r="D622" s="9" t="s">
        <v>228</v>
      </c>
      <c r="E622" s="9" t="s">
        <v>223</v>
      </c>
      <c r="F622" s="9" t="s">
        <v>1</v>
      </c>
      <c r="G622" s="9" t="s">
        <v>305</v>
      </c>
      <c r="H622" s="9" t="s">
        <v>2</v>
      </c>
      <c r="I622" s="9">
        <v>13</v>
      </c>
      <c r="J622" s="9" t="s">
        <v>8</v>
      </c>
      <c r="K622" s="9" t="s">
        <v>7</v>
      </c>
      <c r="L622" s="9" t="s">
        <v>50</v>
      </c>
      <c r="M622" s="9">
        <v>70614</v>
      </c>
      <c r="N622" s="17" t="str">
        <f t="shared" si="56"/>
        <v>14_70-75</v>
      </c>
      <c r="O622" s="17" t="str">
        <f t="shared" si="57"/>
        <v>7_70-80</v>
      </c>
      <c r="P622" s="17" t="str">
        <f t="shared" si="58"/>
        <v>07_70-80</v>
      </c>
      <c r="Q622" s="9" t="s">
        <v>285</v>
      </c>
      <c r="R622" s="9" t="s">
        <v>638</v>
      </c>
      <c r="S622" s="9">
        <f t="shared" si="59"/>
        <v>2471490</v>
      </c>
      <c r="T622" s="9">
        <f t="shared" si="60"/>
        <v>33672</v>
      </c>
      <c r="W622" s="99"/>
    </row>
    <row r="623" spans="1:23" x14ac:dyDescent="0.25">
      <c r="A623" s="9">
        <v>41</v>
      </c>
      <c r="B623" s="9" t="s">
        <v>14</v>
      </c>
      <c r="C623" s="9" t="s">
        <v>725</v>
      </c>
      <c r="D623" s="9" t="s">
        <v>222</v>
      </c>
      <c r="E623" s="9" t="s">
        <v>223</v>
      </c>
      <c r="F623" s="9" t="s">
        <v>5</v>
      </c>
      <c r="G623" s="9" t="s">
        <v>182</v>
      </c>
      <c r="H623" s="9" t="s">
        <v>370</v>
      </c>
      <c r="I623" s="9">
        <v>15</v>
      </c>
      <c r="J623" s="9" t="s">
        <v>8</v>
      </c>
      <c r="K623" s="9" t="s">
        <v>7</v>
      </c>
      <c r="L623" s="9" t="s">
        <v>50</v>
      </c>
      <c r="M623" s="9">
        <v>89430</v>
      </c>
      <c r="N623" s="17" t="str">
        <f t="shared" si="56"/>
        <v>17_85-90</v>
      </c>
      <c r="O623" s="17" t="str">
        <f t="shared" si="57"/>
        <v>8_80-90</v>
      </c>
      <c r="P623" s="17" t="str">
        <f t="shared" si="58"/>
        <v>08_80&gt;</v>
      </c>
      <c r="Q623" s="9" t="s">
        <v>285</v>
      </c>
      <c r="R623" s="9" t="s">
        <v>638</v>
      </c>
      <c r="S623" s="9">
        <f t="shared" si="59"/>
        <v>3666630</v>
      </c>
      <c r="T623" s="9">
        <f t="shared" si="60"/>
        <v>49954</v>
      </c>
      <c r="W623" s="99"/>
    </row>
    <row r="624" spans="1:23" x14ac:dyDescent="0.25">
      <c r="A624" s="9">
        <v>101</v>
      </c>
      <c r="B624" s="9" t="s">
        <v>14</v>
      </c>
      <c r="C624" s="9" t="s">
        <v>585</v>
      </c>
      <c r="D624" s="9" t="s">
        <v>222</v>
      </c>
      <c r="E624" s="9" t="s">
        <v>223</v>
      </c>
      <c r="F624" s="9" t="s">
        <v>5</v>
      </c>
      <c r="G624" s="9" t="s">
        <v>524</v>
      </c>
      <c r="H624" s="9" t="s">
        <v>561</v>
      </c>
      <c r="I624" s="9">
        <v>15</v>
      </c>
      <c r="J624" s="9" t="s">
        <v>8</v>
      </c>
      <c r="K624" s="9" t="s">
        <v>7</v>
      </c>
      <c r="L624" s="9" t="s">
        <v>50</v>
      </c>
      <c r="M624" s="9">
        <v>94769</v>
      </c>
      <c r="N624" s="17" t="str">
        <f t="shared" si="56"/>
        <v>18_90-95</v>
      </c>
      <c r="O624" s="17" t="str">
        <f t="shared" si="57"/>
        <v>9_90-100</v>
      </c>
      <c r="P624" s="17" t="str">
        <f t="shared" si="58"/>
        <v>08_80&gt;</v>
      </c>
      <c r="Q624" s="9" t="s">
        <v>285</v>
      </c>
      <c r="R624" s="9" t="s">
        <v>638</v>
      </c>
      <c r="S624" s="9">
        <f t="shared" si="59"/>
        <v>9571669</v>
      </c>
      <c r="T624" s="9">
        <f t="shared" si="60"/>
        <v>130404</v>
      </c>
      <c r="W624" s="99"/>
    </row>
    <row r="625" spans="1:23" x14ac:dyDescent="0.25">
      <c r="A625" s="9">
        <v>204</v>
      </c>
      <c r="B625" s="9" t="s">
        <v>14</v>
      </c>
      <c r="C625" s="9" t="s">
        <v>726</v>
      </c>
      <c r="D625" s="9" t="s">
        <v>228</v>
      </c>
      <c r="E625" s="9" t="s">
        <v>227</v>
      </c>
      <c r="F625" s="9" t="s">
        <v>5</v>
      </c>
      <c r="G625" s="9" t="s">
        <v>76</v>
      </c>
      <c r="H625" s="9" t="s">
        <v>2</v>
      </c>
      <c r="I625" s="9">
        <v>14</v>
      </c>
      <c r="J625" s="9" t="s">
        <v>4</v>
      </c>
      <c r="L625" s="9" t="s">
        <v>46</v>
      </c>
      <c r="M625" s="9">
        <v>27700</v>
      </c>
      <c r="N625" s="17" t="str">
        <f t="shared" si="56"/>
        <v>5_25-30</v>
      </c>
      <c r="O625" s="17" t="str">
        <f t="shared" si="57"/>
        <v>2_20-30</v>
      </c>
      <c r="P625" s="17" t="str">
        <f t="shared" si="58"/>
        <v>02_20-30</v>
      </c>
      <c r="Q625" s="9" t="s">
        <v>285</v>
      </c>
      <c r="R625" s="9" t="s">
        <v>638</v>
      </c>
      <c r="S625" s="9">
        <f t="shared" si="59"/>
        <v>5650800</v>
      </c>
      <c r="T625" s="9">
        <f t="shared" si="60"/>
        <v>76986</v>
      </c>
      <c r="W625" s="99"/>
    </row>
    <row r="626" spans="1:23" x14ac:dyDescent="0.25">
      <c r="A626" s="9">
        <v>29</v>
      </c>
      <c r="B626" s="9" t="s">
        <v>14</v>
      </c>
      <c r="C626" s="9" t="s">
        <v>727</v>
      </c>
      <c r="D626" s="9" t="s">
        <v>228</v>
      </c>
      <c r="E626" s="9" t="s">
        <v>227</v>
      </c>
      <c r="F626" s="9" t="s">
        <v>5</v>
      </c>
      <c r="G626" s="9" t="s">
        <v>182</v>
      </c>
      <c r="H626" s="9" t="s">
        <v>2</v>
      </c>
      <c r="I626" s="9">
        <v>14</v>
      </c>
      <c r="J626" s="9" t="s">
        <v>8</v>
      </c>
      <c r="L626" s="9" t="s">
        <v>50</v>
      </c>
      <c r="M626" s="9">
        <v>43250</v>
      </c>
      <c r="N626" s="17" t="str">
        <f t="shared" si="56"/>
        <v>8_40-45</v>
      </c>
      <c r="O626" s="17" t="str">
        <f t="shared" si="57"/>
        <v>4_40-50</v>
      </c>
      <c r="P626" s="17" t="str">
        <f t="shared" si="58"/>
        <v>04_40-50</v>
      </c>
      <c r="Q626" s="9" t="s">
        <v>285</v>
      </c>
      <c r="R626" s="9" t="s">
        <v>638</v>
      </c>
      <c r="S626" s="9">
        <f t="shared" si="59"/>
        <v>1254250</v>
      </c>
      <c r="T626" s="9">
        <f t="shared" si="60"/>
        <v>17088</v>
      </c>
      <c r="W626" s="99"/>
    </row>
    <row r="627" spans="1:23" x14ac:dyDescent="0.25">
      <c r="A627" s="9">
        <v>76</v>
      </c>
      <c r="B627" s="9" t="s">
        <v>14</v>
      </c>
      <c r="C627" s="9" t="s">
        <v>586</v>
      </c>
      <c r="D627" s="9" t="s">
        <v>228</v>
      </c>
      <c r="E627" s="9" t="s">
        <v>227</v>
      </c>
      <c r="F627" s="9" t="s">
        <v>5</v>
      </c>
      <c r="G627" s="9" t="s">
        <v>182</v>
      </c>
      <c r="H627" s="9" t="s">
        <v>2</v>
      </c>
      <c r="I627" s="9">
        <v>14</v>
      </c>
      <c r="J627" s="9" t="s">
        <v>11</v>
      </c>
      <c r="L627" s="9" t="s">
        <v>50</v>
      </c>
      <c r="M627" s="9">
        <v>48924</v>
      </c>
      <c r="N627" s="17" t="str">
        <f t="shared" si="56"/>
        <v>9_45-50</v>
      </c>
      <c r="O627" s="17" t="str">
        <f t="shared" si="57"/>
        <v>4_40-50</v>
      </c>
      <c r="P627" s="17" t="str">
        <f t="shared" si="58"/>
        <v>04_40-50</v>
      </c>
      <c r="Q627" s="9" t="s">
        <v>285</v>
      </c>
      <c r="R627" s="9" t="s">
        <v>638</v>
      </c>
      <c r="S627" s="9">
        <f t="shared" si="59"/>
        <v>3718224</v>
      </c>
      <c r="T627" s="9">
        <f t="shared" si="60"/>
        <v>50657</v>
      </c>
      <c r="W627" s="99"/>
    </row>
    <row r="628" spans="1:23" x14ac:dyDescent="0.25">
      <c r="A628" s="9">
        <v>634</v>
      </c>
      <c r="B628" s="9" t="s">
        <v>14</v>
      </c>
      <c r="C628" s="9" t="s">
        <v>728</v>
      </c>
      <c r="D628" s="9" t="s">
        <v>228</v>
      </c>
      <c r="E628" s="9" t="s">
        <v>227</v>
      </c>
      <c r="F628" s="9" t="s">
        <v>1</v>
      </c>
      <c r="G628" s="9" t="s">
        <v>97</v>
      </c>
      <c r="H628" s="9" t="s">
        <v>2</v>
      </c>
      <c r="I628" s="9">
        <v>14</v>
      </c>
      <c r="J628" s="9" t="s">
        <v>8</v>
      </c>
      <c r="L628" s="9" t="s">
        <v>50</v>
      </c>
      <c r="M628" s="9">
        <v>48720</v>
      </c>
      <c r="N628" s="17" t="str">
        <f t="shared" si="56"/>
        <v>9_45-50</v>
      </c>
      <c r="O628" s="17" t="str">
        <f t="shared" si="57"/>
        <v>4_40-50</v>
      </c>
      <c r="P628" s="17" t="str">
        <f t="shared" si="58"/>
        <v>04_40-50</v>
      </c>
      <c r="Q628" s="9" t="s">
        <v>285</v>
      </c>
      <c r="R628" s="9" t="s">
        <v>638</v>
      </c>
      <c r="S628" s="9">
        <f t="shared" si="59"/>
        <v>30888480</v>
      </c>
      <c r="T628" s="9">
        <f t="shared" si="60"/>
        <v>420824</v>
      </c>
      <c r="W628" s="99"/>
    </row>
    <row r="629" spans="1:23" x14ac:dyDescent="0.25">
      <c r="A629" s="9">
        <v>1484</v>
      </c>
      <c r="B629" s="9" t="s">
        <v>14</v>
      </c>
      <c r="C629" s="9" t="s">
        <v>494</v>
      </c>
      <c r="D629" s="9" t="s">
        <v>224</v>
      </c>
      <c r="E629" s="9" t="s">
        <v>227</v>
      </c>
      <c r="F629" s="9" t="s">
        <v>5</v>
      </c>
      <c r="G629" s="9" t="s">
        <v>182</v>
      </c>
      <c r="H629" s="9" t="s">
        <v>2</v>
      </c>
      <c r="I629" s="9">
        <v>15</v>
      </c>
      <c r="J629" s="9" t="s">
        <v>8</v>
      </c>
      <c r="L629" s="9" t="s">
        <v>50</v>
      </c>
      <c r="M629" s="9">
        <v>52452</v>
      </c>
      <c r="N629" s="17" t="str">
        <f t="shared" si="56"/>
        <v>10_50-55</v>
      </c>
      <c r="O629" s="17" t="str">
        <f t="shared" si="57"/>
        <v>5_50-60</v>
      </c>
      <c r="P629" s="17" t="str">
        <f t="shared" si="58"/>
        <v>05_50-60</v>
      </c>
      <c r="Q629" s="9" t="s">
        <v>285</v>
      </c>
      <c r="R629" s="9" t="s">
        <v>638</v>
      </c>
      <c r="S629" s="9">
        <f t="shared" si="59"/>
        <v>77838768</v>
      </c>
      <c r="T629" s="9">
        <f t="shared" si="60"/>
        <v>1060474</v>
      </c>
      <c r="W629" s="99"/>
    </row>
    <row r="630" spans="1:23" x14ac:dyDescent="0.25">
      <c r="A630" s="9">
        <v>297</v>
      </c>
      <c r="B630" s="9" t="s">
        <v>14</v>
      </c>
      <c r="C630" s="9" t="s">
        <v>729</v>
      </c>
      <c r="D630" s="9" t="s">
        <v>224</v>
      </c>
      <c r="E630" s="9" t="s">
        <v>227</v>
      </c>
      <c r="F630" s="9" t="s">
        <v>5</v>
      </c>
      <c r="G630" s="9" t="s">
        <v>182</v>
      </c>
      <c r="H630" s="9" t="s">
        <v>2</v>
      </c>
      <c r="I630" s="9">
        <v>15</v>
      </c>
      <c r="J630" s="9" t="s">
        <v>8</v>
      </c>
      <c r="L630" s="9" t="s">
        <v>50</v>
      </c>
      <c r="M630" s="9">
        <v>51450</v>
      </c>
      <c r="N630" s="17" t="str">
        <f t="shared" si="56"/>
        <v>10_50-55</v>
      </c>
      <c r="O630" s="17" t="str">
        <f t="shared" si="57"/>
        <v>5_50-60</v>
      </c>
      <c r="P630" s="17" t="str">
        <f t="shared" si="58"/>
        <v>05_50-60</v>
      </c>
      <c r="Q630" s="9" t="s">
        <v>285</v>
      </c>
      <c r="R630" s="9" t="s">
        <v>638</v>
      </c>
      <c r="S630" s="9">
        <f t="shared" si="59"/>
        <v>15280650</v>
      </c>
      <c r="T630" s="9">
        <f t="shared" si="60"/>
        <v>208183</v>
      </c>
      <c r="W630" s="99"/>
    </row>
    <row r="631" spans="1:23" x14ac:dyDescent="0.25">
      <c r="A631" s="9">
        <v>1109</v>
      </c>
      <c r="B631" s="9" t="s">
        <v>14</v>
      </c>
      <c r="C631" s="9" t="s">
        <v>102</v>
      </c>
      <c r="D631" s="9" t="s">
        <v>224</v>
      </c>
      <c r="E631" s="9" t="s">
        <v>227</v>
      </c>
      <c r="F631" s="9" t="s">
        <v>1</v>
      </c>
      <c r="G631" s="9" t="s">
        <v>71</v>
      </c>
      <c r="H631" s="9" t="s">
        <v>2</v>
      </c>
      <c r="I631" s="9">
        <v>15</v>
      </c>
      <c r="J631" s="9" t="s">
        <v>8</v>
      </c>
      <c r="L631" s="9" t="s">
        <v>50</v>
      </c>
      <c r="M631" s="9">
        <v>45953</v>
      </c>
      <c r="N631" s="17" t="str">
        <f t="shared" si="56"/>
        <v>9_45-50</v>
      </c>
      <c r="O631" s="17" t="str">
        <f t="shared" si="57"/>
        <v>4_40-50</v>
      </c>
      <c r="P631" s="17" t="str">
        <f t="shared" si="58"/>
        <v>04_40-50</v>
      </c>
      <c r="Q631" s="9" t="s">
        <v>285</v>
      </c>
      <c r="R631" s="9" t="s">
        <v>638</v>
      </c>
      <c r="S631" s="9">
        <f t="shared" si="59"/>
        <v>50961877</v>
      </c>
      <c r="T631" s="9">
        <f t="shared" si="60"/>
        <v>694304</v>
      </c>
      <c r="W631" s="99"/>
    </row>
    <row r="632" spans="1:23" x14ac:dyDescent="0.25">
      <c r="A632" s="9">
        <v>269</v>
      </c>
      <c r="B632" s="9" t="s">
        <v>14</v>
      </c>
      <c r="C632" s="9" t="s">
        <v>730</v>
      </c>
      <c r="D632" s="9" t="s">
        <v>224</v>
      </c>
      <c r="E632" s="9" t="s">
        <v>227</v>
      </c>
      <c r="F632" s="9" t="s">
        <v>1</v>
      </c>
      <c r="G632" s="9" t="s">
        <v>97</v>
      </c>
      <c r="H632" s="9" t="s">
        <v>2</v>
      </c>
      <c r="I632" s="9">
        <v>15</v>
      </c>
      <c r="J632" s="9" t="s">
        <v>8</v>
      </c>
      <c r="L632" s="9" t="s">
        <v>50</v>
      </c>
      <c r="M632" s="9">
        <v>52096</v>
      </c>
      <c r="N632" s="17" t="str">
        <f t="shared" si="56"/>
        <v>10_50-55</v>
      </c>
      <c r="O632" s="17" t="str">
        <f t="shared" si="57"/>
        <v>5_50-60</v>
      </c>
      <c r="P632" s="17" t="str">
        <f t="shared" si="58"/>
        <v>05_50-60</v>
      </c>
      <c r="Q632" s="9" t="s">
        <v>285</v>
      </c>
      <c r="R632" s="9" t="s">
        <v>638</v>
      </c>
      <c r="S632" s="9">
        <f t="shared" si="59"/>
        <v>14013824</v>
      </c>
      <c r="T632" s="9">
        <f t="shared" si="60"/>
        <v>190924</v>
      </c>
      <c r="W632" s="99"/>
    </row>
    <row r="633" spans="1:23" x14ac:dyDescent="0.25">
      <c r="A633" s="9">
        <v>26</v>
      </c>
      <c r="B633" s="9" t="s">
        <v>14</v>
      </c>
      <c r="C633" s="9" t="s">
        <v>367</v>
      </c>
      <c r="D633" s="9" t="s">
        <v>228</v>
      </c>
      <c r="E633" s="9" t="s">
        <v>223</v>
      </c>
      <c r="F633" s="9" t="s">
        <v>5</v>
      </c>
      <c r="G633" s="9" t="s">
        <v>182</v>
      </c>
      <c r="H633" s="9" t="s">
        <v>368</v>
      </c>
      <c r="I633" s="9">
        <v>14</v>
      </c>
      <c r="J633" s="9" t="s">
        <v>8</v>
      </c>
      <c r="L633" s="9" t="s">
        <v>50</v>
      </c>
      <c r="M633" s="9">
        <v>46082</v>
      </c>
      <c r="N633" s="17" t="str">
        <f t="shared" si="56"/>
        <v>9_45-50</v>
      </c>
      <c r="O633" s="17" t="str">
        <f t="shared" si="57"/>
        <v>4_40-50</v>
      </c>
      <c r="P633" s="17" t="str">
        <f t="shared" si="58"/>
        <v>04_40-50</v>
      </c>
      <c r="Q633" s="9" t="s">
        <v>285</v>
      </c>
      <c r="R633" s="9" t="s">
        <v>638</v>
      </c>
      <c r="S633" s="9">
        <f t="shared" si="59"/>
        <v>1198132</v>
      </c>
      <c r="T633" s="9">
        <f t="shared" si="60"/>
        <v>16323</v>
      </c>
      <c r="W633" s="99"/>
    </row>
    <row r="634" spans="1:23" x14ac:dyDescent="0.25">
      <c r="A634" s="9">
        <v>2</v>
      </c>
      <c r="B634" s="9" t="s">
        <v>14</v>
      </c>
      <c r="C634" s="9" t="s">
        <v>731</v>
      </c>
      <c r="D634" s="9" t="s">
        <v>228</v>
      </c>
      <c r="E634" s="9" t="s">
        <v>223</v>
      </c>
      <c r="F634" s="9" t="s">
        <v>1</v>
      </c>
      <c r="G634" s="9" t="s">
        <v>97</v>
      </c>
      <c r="H634" s="9" t="s">
        <v>2</v>
      </c>
      <c r="I634" s="9">
        <v>14</v>
      </c>
      <c r="J634" s="9" t="s">
        <v>8</v>
      </c>
      <c r="L634" s="9" t="s">
        <v>50</v>
      </c>
      <c r="M634" s="9">
        <v>43323</v>
      </c>
      <c r="N634" s="17" t="str">
        <f t="shared" si="56"/>
        <v>8_40-45</v>
      </c>
      <c r="O634" s="17" t="str">
        <f t="shared" si="57"/>
        <v>4_40-50</v>
      </c>
      <c r="P634" s="17" t="str">
        <f t="shared" si="58"/>
        <v>04_40-50</v>
      </c>
      <c r="Q634" s="9" t="s">
        <v>285</v>
      </c>
      <c r="R634" s="9" t="s">
        <v>638</v>
      </c>
      <c r="S634" s="9">
        <f t="shared" si="59"/>
        <v>86646</v>
      </c>
      <c r="T634" s="9">
        <f t="shared" si="60"/>
        <v>1180</v>
      </c>
      <c r="W634" s="99"/>
    </row>
    <row r="635" spans="1:23" x14ac:dyDescent="0.25">
      <c r="A635" s="9">
        <v>71</v>
      </c>
      <c r="B635" s="9" t="s">
        <v>14</v>
      </c>
      <c r="C635" s="9" t="s">
        <v>732</v>
      </c>
      <c r="D635" s="9" t="s">
        <v>228</v>
      </c>
      <c r="E635" s="9" t="s">
        <v>223</v>
      </c>
      <c r="F635" s="9" t="s">
        <v>1</v>
      </c>
      <c r="G635" s="9" t="s">
        <v>97</v>
      </c>
      <c r="H635" s="9" t="s">
        <v>2</v>
      </c>
      <c r="I635" s="9">
        <v>14</v>
      </c>
      <c r="J635" s="9" t="s">
        <v>11</v>
      </c>
      <c r="L635" s="9" t="s">
        <v>50</v>
      </c>
      <c r="M635" s="9">
        <v>41735</v>
      </c>
      <c r="N635" s="17" t="str">
        <f t="shared" si="56"/>
        <v>8_40-45</v>
      </c>
      <c r="O635" s="17" t="str">
        <f t="shared" si="57"/>
        <v>4_40-50</v>
      </c>
      <c r="P635" s="17" t="str">
        <f t="shared" si="58"/>
        <v>04_40-50</v>
      </c>
      <c r="Q635" s="9" t="s">
        <v>285</v>
      </c>
      <c r="R635" s="9" t="s">
        <v>638</v>
      </c>
      <c r="S635" s="9">
        <f t="shared" si="59"/>
        <v>2963185</v>
      </c>
      <c r="T635" s="9">
        <f t="shared" si="60"/>
        <v>40370</v>
      </c>
      <c r="W635" s="99"/>
    </row>
    <row r="636" spans="1:23" x14ac:dyDescent="0.25">
      <c r="A636" s="9">
        <v>268</v>
      </c>
      <c r="B636" s="9" t="s">
        <v>14</v>
      </c>
      <c r="C636" s="9" t="s">
        <v>203</v>
      </c>
      <c r="D636" s="9" t="s">
        <v>228</v>
      </c>
      <c r="E636" s="9" t="s">
        <v>223</v>
      </c>
      <c r="F636" s="9" t="s">
        <v>5</v>
      </c>
      <c r="G636" s="9" t="s">
        <v>182</v>
      </c>
      <c r="H636" s="9" t="s">
        <v>2</v>
      </c>
      <c r="I636" s="9">
        <v>14</v>
      </c>
      <c r="J636" s="9" t="s">
        <v>11</v>
      </c>
      <c r="L636" s="9" t="s">
        <v>50</v>
      </c>
      <c r="M636" s="9">
        <v>47441</v>
      </c>
      <c r="N636" s="17" t="str">
        <f t="shared" si="56"/>
        <v>9_45-50</v>
      </c>
      <c r="O636" s="17" t="str">
        <f t="shared" si="57"/>
        <v>4_40-50</v>
      </c>
      <c r="P636" s="17" t="str">
        <f t="shared" si="58"/>
        <v>04_40-50</v>
      </c>
      <c r="Q636" s="9" t="s">
        <v>285</v>
      </c>
      <c r="R636" s="9" t="s">
        <v>638</v>
      </c>
      <c r="S636" s="9">
        <f t="shared" si="59"/>
        <v>12714188</v>
      </c>
      <c r="T636" s="9">
        <f t="shared" si="60"/>
        <v>173218</v>
      </c>
      <c r="W636" s="99"/>
    </row>
    <row r="637" spans="1:23" x14ac:dyDescent="0.25">
      <c r="A637" s="9">
        <v>317</v>
      </c>
      <c r="B637" s="9" t="s">
        <v>14</v>
      </c>
      <c r="C637" s="9" t="s">
        <v>587</v>
      </c>
      <c r="D637" s="9" t="s">
        <v>228</v>
      </c>
      <c r="E637" s="9" t="s">
        <v>223</v>
      </c>
      <c r="F637" s="9" t="s">
        <v>5</v>
      </c>
      <c r="G637" s="9" t="s">
        <v>524</v>
      </c>
      <c r="H637" s="9" t="s">
        <v>2</v>
      </c>
      <c r="I637" s="9">
        <v>14</v>
      </c>
      <c r="J637" s="9" t="s">
        <v>8</v>
      </c>
      <c r="L637" s="9" t="s">
        <v>50</v>
      </c>
      <c r="M637" s="9">
        <v>50983</v>
      </c>
      <c r="N637" s="17" t="str">
        <f t="shared" si="56"/>
        <v>10_50-55</v>
      </c>
      <c r="O637" s="17" t="str">
        <f t="shared" si="57"/>
        <v>5_50-60</v>
      </c>
      <c r="P637" s="17" t="str">
        <f t="shared" si="58"/>
        <v>05_50-60</v>
      </c>
      <c r="Q637" s="9" t="s">
        <v>285</v>
      </c>
      <c r="R637" s="9" t="s">
        <v>638</v>
      </c>
      <c r="S637" s="9">
        <f t="shared" si="59"/>
        <v>16161611</v>
      </c>
      <c r="T637" s="9">
        <f t="shared" si="60"/>
        <v>220185</v>
      </c>
      <c r="W637" s="99"/>
    </row>
    <row r="638" spans="1:23" x14ac:dyDescent="0.25">
      <c r="A638" s="9">
        <v>4026</v>
      </c>
      <c r="B638" s="9" t="s">
        <v>14</v>
      </c>
      <c r="C638" s="9" t="s">
        <v>501</v>
      </c>
      <c r="D638" s="9" t="s">
        <v>228</v>
      </c>
      <c r="E638" s="9" t="s">
        <v>223</v>
      </c>
      <c r="F638" s="9" t="s">
        <v>1</v>
      </c>
      <c r="G638" s="9" t="s">
        <v>305</v>
      </c>
      <c r="H638" s="9" t="s">
        <v>2</v>
      </c>
      <c r="I638" s="9">
        <v>14</v>
      </c>
      <c r="J638" s="9" t="s">
        <v>11</v>
      </c>
      <c r="L638" s="9" t="s">
        <v>50</v>
      </c>
      <c r="M638" s="9">
        <v>43173</v>
      </c>
      <c r="N638" s="17" t="str">
        <f t="shared" si="56"/>
        <v>8_40-45</v>
      </c>
      <c r="O638" s="17" t="str">
        <f t="shared" si="57"/>
        <v>4_40-50</v>
      </c>
      <c r="P638" s="17" t="str">
        <f t="shared" si="58"/>
        <v>04_40-50</v>
      </c>
      <c r="Q638" s="9" t="s">
        <v>285</v>
      </c>
      <c r="R638" s="9" t="s">
        <v>638</v>
      </c>
      <c r="S638" s="9">
        <f t="shared" si="59"/>
        <v>173814498</v>
      </c>
      <c r="T638" s="9">
        <f t="shared" si="60"/>
        <v>2368045</v>
      </c>
      <c r="W638" s="99"/>
    </row>
    <row r="639" spans="1:23" x14ac:dyDescent="0.25">
      <c r="A639" s="9">
        <v>11</v>
      </c>
      <c r="B639" s="9" t="s">
        <v>14</v>
      </c>
      <c r="C639" s="9" t="s">
        <v>588</v>
      </c>
      <c r="D639" s="9" t="s">
        <v>222</v>
      </c>
      <c r="E639" s="9" t="s">
        <v>223</v>
      </c>
      <c r="F639" s="9" t="s">
        <v>5</v>
      </c>
      <c r="G639" s="9" t="s">
        <v>524</v>
      </c>
      <c r="H639" s="9" t="s">
        <v>334</v>
      </c>
      <c r="I639" s="9">
        <v>15</v>
      </c>
      <c r="J639" s="9" t="s">
        <v>8</v>
      </c>
      <c r="L639" s="9" t="s">
        <v>50</v>
      </c>
      <c r="M639" s="9">
        <v>61344</v>
      </c>
      <c r="N639" s="17" t="str">
        <f t="shared" si="56"/>
        <v>12_60-65</v>
      </c>
      <c r="O639" s="17" t="str">
        <f t="shared" si="57"/>
        <v>6_60-70</v>
      </c>
      <c r="P639" s="17" t="str">
        <f t="shared" si="58"/>
        <v>06_60-70</v>
      </c>
      <c r="Q639" s="9" t="s">
        <v>285</v>
      </c>
      <c r="R639" s="9" t="s">
        <v>638</v>
      </c>
      <c r="S639" s="9">
        <f t="shared" si="59"/>
        <v>674784</v>
      </c>
      <c r="T639" s="9">
        <f t="shared" si="60"/>
        <v>9193</v>
      </c>
      <c r="W639" s="99"/>
    </row>
    <row r="640" spans="1:23" x14ac:dyDescent="0.25">
      <c r="A640" s="9">
        <v>872</v>
      </c>
      <c r="B640" s="9" t="s">
        <v>14</v>
      </c>
      <c r="C640" s="9" t="s">
        <v>503</v>
      </c>
      <c r="D640" s="9" t="s">
        <v>224</v>
      </c>
      <c r="E640" s="9" t="s">
        <v>223</v>
      </c>
      <c r="F640" s="9" t="s">
        <v>1</v>
      </c>
      <c r="G640" s="9" t="s">
        <v>97</v>
      </c>
      <c r="H640" s="9" t="s">
        <v>2</v>
      </c>
      <c r="I640" s="9">
        <v>15</v>
      </c>
      <c r="J640" s="9" t="s">
        <v>8</v>
      </c>
      <c r="L640" s="9" t="s">
        <v>50</v>
      </c>
      <c r="M640" s="9">
        <v>43778</v>
      </c>
      <c r="N640" s="17" t="str">
        <f t="shared" si="56"/>
        <v>8_40-45</v>
      </c>
      <c r="O640" s="17" t="str">
        <f t="shared" si="57"/>
        <v>4_40-50</v>
      </c>
      <c r="P640" s="17" t="str">
        <f t="shared" si="58"/>
        <v>04_40-50</v>
      </c>
      <c r="Q640" s="9" t="s">
        <v>285</v>
      </c>
      <c r="R640" s="9" t="s">
        <v>638</v>
      </c>
      <c r="S640" s="9">
        <f t="shared" si="59"/>
        <v>38174416</v>
      </c>
      <c r="T640" s="9">
        <f t="shared" si="60"/>
        <v>520087</v>
      </c>
      <c r="W640" s="99"/>
    </row>
    <row r="641" spans="1:23" x14ac:dyDescent="0.25">
      <c r="A641" s="9">
        <v>3670</v>
      </c>
      <c r="B641" s="9" t="s">
        <v>14</v>
      </c>
      <c r="C641" s="9" t="s">
        <v>362</v>
      </c>
      <c r="D641" s="9" t="s">
        <v>224</v>
      </c>
      <c r="E641" s="9" t="s">
        <v>223</v>
      </c>
      <c r="F641" s="9" t="s">
        <v>1</v>
      </c>
      <c r="G641" s="9" t="s">
        <v>97</v>
      </c>
      <c r="H641" s="9" t="s">
        <v>2</v>
      </c>
      <c r="I641" s="9">
        <v>15</v>
      </c>
      <c r="J641" s="9" t="s">
        <v>8</v>
      </c>
      <c r="L641" s="9" t="s">
        <v>50</v>
      </c>
      <c r="M641" s="9">
        <v>45976</v>
      </c>
      <c r="N641" s="17" t="str">
        <f t="shared" si="56"/>
        <v>9_45-50</v>
      </c>
      <c r="O641" s="17" t="str">
        <f t="shared" si="57"/>
        <v>4_40-50</v>
      </c>
      <c r="P641" s="17" t="str">
        <f t="shared" si="58"/>
        <v>04_40-50</v>
      </c>
      <c r="Q641" s="9" t="s">
        <v>285</v>
      </c>
      <c r="R641" s="9" t="s">
        <v>638</v>
      </c>
      <c r="S641" s="9">
        <f t="shared" si="59"/>
        <v>168731920</v>
      </c>
      <c r="T641" s="9">
        <f t="shared" si="60"/>
        <v>2298800</v>
      </c>
      <c r="W641" s="99"/>
    </row>
    <row r="642" spans="1:23" x14ac:dyDescent="0.25">
      <c r="A642" s="9">
        <v>50</v>
      </c>
      <c r="B642" s="9" t="s">
        <v>14</v>
      </c>
      <c r="C642" s="9" t="s">
        <v>311</v>
      </c>
      <c r="D642" s="9" t="s">
        <v>224</v>
      </c>
      <c r="E642" s="9" t="s">
        <v>223</v>
      </c>
      <c r="F642" s="9" t="s">
        <v>5</v>
      </c>
      <c r="G642" s="9" t="s">
        <v>182</v>
      </c>
      <c r="H642" s="9" t="s">
        <v>2</v>
      </c>
      <c r="I642" s="9">
        <v>15</v>
      </c>
      <c r="J642" s="9" t="s">
        <v>11</v>
      </c>
      <c r="L642" s="9" t="s">
        <v>50</v>
      </c>
      <c r="M642" s="9">
        <v>49126</v>
      </c>
      <c r="N642" s="17" t="str">
        <f t="shared" si="56"/>
        <v>9_45-50</v>
      </c>
      <c r="O642" s="17" t="str">
        <f t="shared" si="57"/>
        <v>4_40-50</v>
      </c>
      <c r="P642" s="17" t="str">
        <f t="shared" si="58"/>
        <v>04_40-50</v>
      </c>
      <c r="Q642" s="9" t="s">
        <v>285</v>
      </c>
      <c r="R642" s="9" t="s">
        <v>638</v>
      </c>
      <c r="S642" s="9">
        <f t="shared" si="59"/>
        <v>2456300</v>
      </c>
      <c r="T642" s="9">
        <f t="shared" si="60"/>
        <v>33465</v>
      </c>
      <c r="W642" s="99"/>
    </row>
    <row r="643" spans="1:23" x14ac:dyDescent="0.25">
      <c r="A643" s="9">
        <v>261</v>
      </c>
      <c r="B643" s="9" t="s">
        <v>14</v>
      </c>
      <c r="C643" s="9" t="s">
        <v>589</v>
      </c>
      <c r="D643" s="9" t="s">
        <v>224</v>
      </c>
      <c r="E643" s="9" t="s">
        <v>223</v>
      </c>
      <c r="F643" s="9" t="s">
        <v>5</v>
      </c>
      <c r="G643" s="9" t="s">
        <v>524</v>
      </c>
      <c r="H643" s="9" t="s">
        <v>2</v>
      </c>
      <c r="I643" s="9">
        <v>15</v>
      </c>
      <c r="J643" s="9" t="s">
        <v>8</v>
      </c>
      <c r="L643" s="9" t="s">
        <v>50</v>
      </c>
      <c r="M643" s="9">
        <v>49056</v>
      </c>
      <c r="N643" s="17" t="str">
        <f t="shared" ref="N643:N706" si="61">CONCATENATE(ROUNDDOWN(M643/5000,0),"_",ROUNDDOWN(M643/5000,0)*5,"-",ROUNDUP((M643+1)/5000,0)*5)</f>
        <v>9_45-50</v>
      </c>
      <c r="O643" s="17" t="str">
        <f t="shared" si="57"/>
        <v>4_40-50</v>
      </c>
      <c r="P643" s="17" t="str">
        <f t="shared" si="58"/>
        <v>04_40-50</v>
      </c>
      <c r="Q643" s="9" t="s">
        <v>285</v>
      </c>
      <c r="R643" s="9" t="s">
        <v>638</v>
      </c>
      <c r="S643" s="9">
        <f t="shared" si="59"/>
        <v>12803616</v>
      </c>
      <c r="T643" s="9">
        <f t="shared" si="60"/>
        <v>174436</v>
      </c>
      <c r="W643" s="99"/>
    </row>
    <row r="644" spans="1:23" x14ac:dyDescent="0.25">
      <c r="A644" s="9">
        <v>39</v>
      </c>
      <c r="B644" s="9" t="s">
        <v>14</v>
      </c>
      <c r="C644" s="9" t="s">
        <v>369</v>
      </c>
      <c r="D644" s="9" t="s">
        <v>222</v>
      </c>
      <c r="E644" s="9" t="s">
        <v>223</v>
      </c>
      <c r="F644" s="9" t="s">
        <v>5</v>
      </c>
      <c r="G644" s="9" t="s">
        <v>182</v>
      </c>
      <c r="H644" s="9" t="s">
        <v>370</v>
      </c>
      <c r="I644" s="9">
        <v>17</v>
      </c>
      <c r="J644" s="9" t="s">
        <v>8</v>
      </c>
      <c r="L644" s="9" t="s">
        <v>50</v>
      </c>
      <c r="M644" s="9">
        <v>56689</v>
      </c>
      <c r="N644" s="17" t="str">
        <f t="shared" si="61"/>
        <v>11_55-60</v>
      </c>
      <c r="O644" s="17" t="str">
        <f t="shared" si="57"/>
        <v>5_50-60</v>
      </c>
      <c r="P644" s="17" t="str">
        <f t="shared" si="58"/>
        <v>05_50-60</v>
      </c>
      <c r="Q644" s="9" t="s">
        <v>285</v>
      </c>
      <c r="R644" s="9" t="s">
        <v>638</v>
      </c>
      <c r="S644" s="9">
        <f t="shared" si="59"/>
        <v>2210871</v>
      </c>
      <c r="T644" s="9">
        <f t="shared" si="60"/>
        <v>30121</v>
      </c>
      <c r="W644" s="99"/>
    </row>
    <row r="645" spans="1:23" x14ac:dyDescent="0.25">
      <c r="A645" s="9">
        <v>2</v>
      </c>
      <c r="B645" s="9" t="s">
        <v>14</v>
      </c>
      <c r="C645" s="9" t="s">
        <v>363</v>
      </c>
      <c r="D645" s="9" t="s">
        <v>225</v>
      </c>
      <c r="E645" s="9" t="s">
        <v>223</v>
      </c>
      <c r="F645" s="9" t="s">
        <v>5</v>
      </c>
      <c r="G645" s="9" t="s">
        <v>353</v>
      </c>
      <c r="H645" s="9" t="s">
        <v>104</v>
      </c>
      <c r="I645" s="9">
        <v>15</v>
      </c>
      <c r="J645" s="9" t="s">
        <v>8</v>
      </c>
      <c r="L645" s="9" t="s">
        <v>50</v>
      </c>
      <c r="M645" s="9">
        <v>135735</v>
      </c>
      <c r="N645" s="17" t="str">
        <f t="shared" si="61"/>
        <v>27_135-140</v>
      </c>
      <c r="O645" s="17" t="str">
        <f t="shared" si="57"/>
        <v>13_130-140</v>
      </c>
      <c r="P645" s="17" t="str">
        <f t="shared" si="58"/>
        <v>08_80&gt;</v>
      </c>
      <c r="Q645" s="9" t="s">
        <v>285</v>
      </c>
      <c r="R645" s="9" t="s">
        <v>638</v>
      </c>
      <c r="S645" s="9">
        <f t="shared" si="59"/>
        <v>271470</v>
      </c>
      <c r="T645" s="9">
        <f t="shared" si="60"/>
        <v>3699</v>
      </c>
      <c r="W645" s="99"/>
    </row>
    <row r="646" spans="1:23" x14ac:dyDescent="0.25">
      <c r="A646" s="9">
        <v>54</v>
      </c>
      <c r="B646" s="9" t="s">
        <v>14</v>
      </c>
      <c r="C646" s="9" t="s">
        <v>465</v>
      </c>
      <c r="D646" s="9" t="s">
        <v>225</v>
      </c>
      <c r="E646" s="9" t="s">
        <v>223</v>
      </c>
      <c r="F646" s="9" t="s">
        <v>5</v>
      </c>
      <c r="G646" s="9" t="s">
        <v>353</v>
      </c>
      <c r="H646" s="9" t="s">
        <v>147</v>
      </c>
      <c r="I646" s="9">
        <v>15</v>
      </c>
      <c r="J646" s="9" t="s">
        <v>8</v>
      </c>
      <c r="L646" s="9" t="s">
        <v>50</v>
      </c>
      <c r="M646" s="9">
        <v>118118</v>
      </c>
      <c r="N646" s="17" t="str">
        <f t="shared" si="61"/>
        <v>23_115-120</v>
      </c>
      <c r="O646" s="17" t="str">
        <f t="shared" si="57"/>
        <v>11_110-120</v>
      </c>
      <c r="P646" s="17" t="str">
        <f t="shared" si="58"/>
        <v>08_80&gt;</v>
      </c>
      <c r="Q646" s="9" t="s">
        <v>285</v>
      </c>
      <c r="R646" s="9" t="s">
        <v>638</v>
      </c>
      <c r="S646" s="9">
        <f t="shared" si="59"/>
        <v>6378372</v>
      </c>
      <c r="T646" s="9">
        <f t="shared" si="60"/>
        <v>86899</v>
      </c>
      <c r="W646" s="99"/>
    </row>
    <row r="647" spans="1:23" x14ac:dyDescent="0.25">
      <c r="A647" s="9">
        <v>559</v>
      </c>
      <c r="B647" s="9" t="s">
        <v>14</v>
      </c>
      <c r="C647" s="9" t="s">
        <v>528</v>
      </c>
      <c r="D647" s="9" t="s">
        <v>225</v>
      </c>
      <c r="E647" s="9" t="s">
        <v>223</v>
      </c>
      <c r="F647" s="9" t="s">
        <v>1</v>
      </c>
      <c r="G647" s="9" t="s">
        <v>305</v>
      </c>
      <c r="H647" s="9" t="s">
        <v>147</v>
      </c>
      <c r="I647" s="9">
        <v>15</v>
      </c>
      <c r="J647" s="9" t="s">
        <v>8</v>
      </c>
      <c r="L647" s="9" t="s">
        <v>50</v>
      </c>
      <c r="M647" s="9">
        <v>93049</v>
      </c>
      <c r="N647" s="17" t="str">
        <f t="shared" si="61"/>
        <v>18_90-95</v>
      </c>
      <c r="O647" s="17" t="str">
        <f t="shared" si="57"/>
        <v>9_90-100</v>
      </c>
      <c r="P647" s="17" t="str">
        <f t="shared" si="58"/>
        <v>08_80&gt;</v>
      </c>
      <c r="Q647" s="9" t="s">
        <v>285</v>
      </c>
      <c r="R647" s="9" t="s">
        <v>638</v>
      </c>
      <c r="S647" s="9">
        <f t="shared" si="59"/>
        <v>52014391</v>
      </c>
      <c r="T647" s="9">
        <f t="shared" si="60"/>
        <v>708643</v>
      </c>
      <c r="W647" s="99"/>
    </row>
    <row r="648" spans="1:23" x14ac:dyDescent="0.25">
      <c r="A648" s="9">
        <v>145</v>
      </c>
      <c r="B648" s="9" t="s">
        <v>14</v>
      </c>
      <c r="C648" s="9" t="s">
        <v>364</v>
      </c>
      <c r="D648" s="9" t="s">
        <v>225</v>
      </c>
      <c r="E648" s="9" t="s">
        <v>223</v>
      </c>
      <c r="F648" s="9" t="s">
        <v>5</v>
      </c>
      <c r="G648" s="9" t="s">
        <v>353</v>
      </c>
      <c r="H648" s="9" t="s">
        <v>345</v>
      </c>
      <c r="I648" s="9">
        <v>17</v>
      </c>
      <c r="J648" s="9" t="s">
        <v>8</v>
      </c>
      <c r="L648" s="9" t="s">
        <v>50</v>
      </c>
      <c r="M648" s="9">
        <v>137106</v>
      </c>
      <c r="N648" s="17" t="str">
        <f t="shared" si="61"/>
        <v>27_135-140</v>
      </c>
      <c r="O648" s="17" t="str">
        <f t="shared" si="57"/>
        <v>13_130-140</v>
      </c>
      <c r="P648" s="17" t="str">
        <f t="shared" si="58"/>
        <v>08_80&gt;</v>
      </c>
      <c r="Q648" s="9" t="s">
        <v>285</v>
      </c>
      <c r="R648" s="9" t="s">
        <v>638</v>
      </c>
      <c r="S648" s="9">
        <f t="shared" si="59"/>
        <v>19880370</v>
      </c>
      <c r="T648" s="9">
        <f t="shared" si="60"/>
        <v>270850</v>
      </c>
      <c r="W648" s="99"/>
    </row>
    <row r="649" spans="1:23" x14ac:dyDescent="0.25">
      <c r="A649" s="9">
        <v>531</v>
      </c>
      <c r="B649" s="9" t="s">
        <v>14</v>
      </c>
      <c r="C649" s="9" t="s">
        <v>591</v>
      </c>
      <c r="D649" s="9" t="s">
        <v>228</v>
      </c>
      <c r="E649" s="9" t="s">
        <v>223</v>
      </c>
      <c r="F649" s="9" t="s">
        <v>5</v>
      </c>
      <c r="G649" s="9" t="s">
        <v>524</v>
      </c>
      <c r="H649" s="9" t="s">
        <v>2</v>
      </c>
      <c r="I649" s="9">
        <v>13</v>
      </c>
      <c r="J649" s="9" t="s">
        <v>8</v>
      </c>
      <c r="L649" s="9" t="s">
        <v>50</v>
      </c>
      <c r="M649" s="9">
        <v>60737</v>
      </c>
      <c r="N649" s="17" t="str">
        <f t="shared" si="61"/>
        <v>12_60-65</v>
      </c>
      <c r="O649" s="17" t="str">
        <f t="shared" si="57"/>
        <v>6_60-70</v>
      </c>
      <c r="P649" s="17" t="str">
        <f t="shared" si="58"/>
        <v>06_60-70</v>
      </c>
      <c r="Q649" s="9" t="s">
        <v>285</v>
      </c>
      <c r="R649" s="9" t="s">
        <v>638</v>
      </c>
      <c r="S649" s="9">
        <f t="shared" si="59"/>
        <v>32251347</v>
      </c>
      <c r="T649" s="9">
        <f t="shared" si="60"/>
        <v>439392</v>
      </c>
      <c r="W649" s="99"/>
    </row>
    <row r="650" spans="1:23" x14ac:dyDescent="0.25">
      <c r="A650" s="9">
        <v>419</v>
      </c>
      <c r="B650" s="9" t="s">
        <v>14</v>
      </c>
      <c r="C650" s="9" t="s">
        <v>733</v>
      </c>
      <c r="D650" s="9" t="s">
        <v>228</v>
      </c>
      <c r="E650" s="9" t="s">
        <v>223</v>
      </c>
      <c r="F650" s="9" t="s">
        <v>5</v>
      </c>
      <c r="G650" s="9" t="s">
        <v>524</v>
      </c>
      <c r="H650" s="9" t="s">
        <v>2</v>
      </c>
      <c r="I650" s="9">
        <v>14</v>
      </c>
      <c r="J650" s="9" t="s">
        <v>8</v>
      </c>
      <c r="L650" s="9" t="s">
        <v>50</v>
      </c>
      <c r="M650" s="9">
        <v>52720</v>
      </c>
      <c r="N650" s="17" t="str">
        <f t="shared" si="61"/>
        <v>10_50-55</v>
      </c>
      <c r="O650" s="17" t="str">
        <f t="shared" si="57"/>
        <v>5_50-60</v>
      </c>
      <c r="P650" s="17" t="str">
        <f t="shared" si="58"/>
        <v>05_50-60</v>
      </c>
      <c r="Q650" s="9" t="s">
        <v>285</v>
      </c>
      <c r="R650" s="9" t="s">
        <v>638</v>
      </c>
      <c r="S650" s="9">
        <f t="shared" si="59"/>
        <v>22089680</v>
      </c>
      <c r="T650" s="9">
        <f t="shared" si="60"/>
        <v>300949</v>
      </c>
      <c r="W650" s="99"/>
    </row>
    <row r="651" spans="1:23" x14ac:dyDescent="0.25">
      <c r="A651" s="9">
        <v>11</v>
      </c>
      <c r="B651" s="9" t="s">
        <v>14</v>
      </c>
      <c r="C651" s="9" t="s">
        <v>734</v>
      </c>
      <c r="D651" s="9" t="s">
        <v>225</v>
      </c>
      <c r="E651" s="9" t="s">
        <v>223</v>
      </c>
      <c r="F651" s="9" t="s">
        <v>5</v>
      </c>
      <c r="G651" s="9" t="s">
        <v>75</v>
      </c>
      <c r="H651" s="9" t="s">
        <v>147</v>
      </c>
      <c r="I651" s="9">
        <v>15</v>
      </c>
      <c r="J651" s="9" t="s">
        <v>8</v>
      </c>
      <c r="L651" s="9" t="s">
        <v>50</v>
      </c>
      <c r="M651" s="9">
        <v>68965</v>
      </c>
      <c r="N651" s="17" t="str">
        <f t="shared" si="61"/>
        <v>13_65-70</v>
      </c>
      <c r="O651" s="17" t="str">
        <f t="shared" si="57"/>
        <v>6_60-70</v>
      </c>
      <c r="P651" s="17" t="str">
        <f t="shared" si="58"/>
        <v>06_60-70</v>
      </c>
      <c r="Q651" s="9" t="s">
        <v>285</v>
      </c>
      <c r="R651" s="9" t="s">
        <v>638</v>
      </c>
      <c r="S651" s="9">
        <f t="shared" si="59"/>
        <v>758615</v>
      </c>
      <c r="T651" s="9">
        <f t="shared" si="60"/>
        <v>10335</v>
      </c>
      <c r="W651" s="99"/>
    </row>
    <row r="652" spans="1:23" x14ac:dyDescent="0.25">
      <c r="A652" s="9">
        <v>101</v>
      </c>
      <c r="B652" s="9" t="s">
        <v>14</v>
      </c>
      <c r="C652" s="9" t="s">
        <v>365</v>
      </c>
      <c r="D652" s="9" t="s">
        <v>225</v>
      </c>
      <c r="E652" s="9" t="s">
        <v>223</v>
      </c>
      <c r="F652" s="9" t="s">
        <v>5</v>
      </c>
      <c r="G652" s="9" t="s">
        <v>353</v>
      </c>
      <c r="H652" s="9" t="s">
        <v>197</v>
      </c>
      <c r="I652" s="9">
        <v>15</v>
      </c>
      <c r="J652" s="9" t="s">
        <v>8</v>
      </c>
      <c r="L652" s="9" t="s">
        <v>50</v>
      </c>
      <c r="M652" s="9">
        <v>82677</v>
      </c>
      <c r="N652" s="17" t="str">
        <f t="shared" si="61"/>
        <v>16_80-85</v>
      </c>
      <c r="O652" s="17" t="str">
        <f t="shared" si="57"/>
        <v>8_80-90</v>
      </c>
      <c r="P652" s="17" t="str">
        <f t="shared" si="58"/>
        <v>08_80&gt;</v>
      </c>
      <c r="Q652" s="9" t="s">
        <v>285</v>
      </c>
      <c r="R652" s="9" t="s">
        <v>638</v>
      </c>
      <c r="S652" s="9">
        <f t="shared" si="59"/>
        <v>8350377</v>
      </c>
      <c r="T652" s="9">
        <f t="shared" si="60"/>
        <v>113765</v>
      </c>
      <c r="W652" s="99"/>
    </row>
    <row r="653" spans="1:23" x14ac:dyDescent="0.25">
      <c r="A653" s="9">
        <v>386</v>
      </c>
      <c r="B653" s="9" t="s">
        <v>14</v>
      </c>
      <c r="C653" s="9" t="s">
        <v>423</v>
      </c>
      <c r="D653" s="9" t="s">
        <v>225</v>
      </c>
      <c r="E653" s="9" t="s">
        <v>223</v>
      </c>
      <c r="F653" s="9" t="s">
        <v>1</v>
      </c>
      <c r="G653" s="9" t="s">
        <v>305</v>
      </c>
      <c r="H653" s="9" t="s">
        <v>112</v>
      </c>
      <c r="I653" s="9">
        <v>15</v>
      </c>
      <c r="J653" s="9" t="s">
        <v>8</v>
      </c>
      <c r="L653" s="9" t="s">
        <v>50</v>
      </c>
      <c r="M653" s="9">
        <v>79134</v>
      </c>
      <c r="N653" s="17" t="str">
        <f t="shared" si="61"/>
        <v>15_75-80</v>
      </c>
      <c r="O653" s="17" t="str">
        <f t="shared" si="57"/>
        <v>7_70-80</v>
      </c>
      <c r="P653" s="17" t="str">
        <f t="shared" si="58"/>
        <v>07_70-80</v>
      </c>
      <c r="Q653" s="9" t="s">
        <v>285</v>
      </c>
      <c r="R653" s="9" t="s">
        <v>638</v>
      </c>
      <c r="S653" s="9">
        <f t="shared" si="59"/>
        <v>30545724</v>
      </c>
      <c r="T653" s="9">
        <f t="shared" si="60"/>
        <v>416154</v>
      </c>
      <c r="W653" s="99"/>
    </row>
    <row r="654" spans="1:23" x14ac:dyDescent="0.25">
      <c r="A654" s="9">
        <v>248</v>
      </c>
      <c r="B654" s="9" t="s">
        <v>14</v>
      </c>
      <c r="C654" s="9" t="s">
        <v>592</v>
      </c>
      <c r="D654" s="9" t="s">
        <v>222</v>
      </c>
      <c r="E654" s="9" t="s">
        <v>223</v>
      </c>
      <c r="F654" s="9" t="s">
        <v>5</v>
      </c>
      <c r="G654" s="9" t="s">
        <v>524</v>
      </c>
      <c r="H654" s="9" t="s">
        <v>569</v>
      </c>
      <c r="I654" s="9">
        <v>15</v>
      </c>
      <c r="J654" s="9" t="s">
        <v>8</v>
      </c>
      <c r="L654" s="9" t="s">
        <v>50</v>
      </c>
      <c r="M654" s="9">
        <v>73524</v>
      </c>
      <c r="N654" s="17" t="str">
        <f t="shared" si="61"/>
        <v>14_70-75</v>
      </c>
      <c r="O654" s="17" t="str">
        <f t="shared" si="57"/>
        <v>7_70-80</v>
      </c>
      <c r="P654" s="17" t="str">
        <f t="shared" si="58"/>
        <v>07_70-80</v>
      </c>
      <c r="Q654" s="9" t="s">
        <v>285</v>
      </c>
      <c r="R654" s="9" t="s">
        <v>638</v>
      </c>
      <c r="S654" s="9">
        <f t="shared" si="59"/>
        <v>18233952</v>
      </c>
      <c r="T654" s="9">
        <f t="shared" si="60"/>
        <v>248419</v>
      </c>
      <c r="W654" s="99"/>
    </row>
    <row r="655" spans="1:23" x14ac:dyDescent="0.25">
      <c r="A655" s="9">
        <v>1548</v>
      </c>
      <c r="B655" s="9" t="s">
        <v>14</v>
      </c>
      <c r="C655" s="9" t="s">
        <v>529</v>
      </c>
      <c r="D655" s="9" t="s">
        <v>224</v>
      </c>
      <c r="E655" s="9" t="s">
        <v>223</v>
      </c>
      <c r="F655" s="9" t="s">
        <v>1</v>
      </c>
      <c r="G655" s="9" t="s">
        <v>305</v>
      </c>
      <c r="H655" s="9" t="s">
        <v>2</v>
      </c>
      <c r="I655" s="9">
        <v>15</v>
      </c>
      <c r="J655" s="9" t="s">
        <v>8</v>
      </c>
      <c r="L655" s="9" t="s">
        <v>50</v>
      </c>
      <c r="M655" s="9">
        <v>43803</v>
      </c>
      <c r="N655" s="17" t="str">
        <f t="shared" si="61"/>
        <v>8_40-45</v>
      </c>
      <c r="O655" s="17" t="str">
        <f t="shared" si="57"/>
        <v>4_40-50</v>
      </c>
      <c r="P655" s="17" t="str">
        <f t="shared" si="58"/>
        <v>04_40-50</v>
      </c>
      <c r="Q655" s="9" t="s">
        <v>285</v>
      </c>
      <c r="R655" s="9" t="s">
        <v>638</v>
      </c>
      <c r="S655" s="9">
        <f t="shared" si="59"/>
        <v>67807044</v>
      </c>
      <c r="T655" s="9">
        <f t="shared" si="60"/>
        <v>923802</v>
      </c>
      <c r="W655" s="99"/>
    </row>
    <row r="656" spans="1:23" x14ac:dyDescent="0.25">
      <c r="A656" s="9">
        <v>125</v>
      </c>
      <c r="B656" s="9" t="s">
        <v>14</v>
      </c>
      <c r="C656" s="9" t="s">
        <v>500</v>
      </c>
      <c r="D656" s="9" t="s">
        <v>225</v>
      </c>
      <c r="E656" s="9" t="s">
        <v>223</v>
      </c>
      <c r="F656" s="9" t="s">
        <v>5</v>
      </c>
      <c r="G656" s="9" t="s">
        <v>353</v>
      </c>
      <c r="H656" s="9" t="s">
        <v>148</v>
      </c>
      <c r="I656" s="9">
        <v>16</v>
      </c>
      <c r="J656" s="9" t="s">
        <v>8</v>
      </c>
      <c r="L656" s="9" t="s">
        <v>50</v>
      </c>
      <c r="M656" s="9">
        <v>91930</v>
      </c>
      <c r="N656" s="17" t="str">
        <f t="shared" si="61"/>
        <v>18_90-95</v>
      </c>
      <c r="O656" s="17" t="str">
        <f t="shared" si="57"/>
        <v>9_90-100</v>
      </c>
      <c r="P656" s="17" t="str">
        <f t="shared" si="58"/>
        <v>08_80&gt;</v>
      </c>
      <c r="Q656" s="9" t="s">
        <v>285</v>
      </c>
      <c r="R656" s="9" t="s">
        <v>638</v>
      </c>
      <c r="S656" s="9">
        <f t="shared" si="59"/>
        <v>11491250</v>
      </c>
      <c r="T656" s="9">
        <f t="shared" si="60"/>
        <v>156557</v>
      </c>
      <c r="W656" s="99"/>
    </row>
    <row r="657" spans="1:23" x14ac:dyDescent="0.25">
      <c r="A657" s="9">
        <v>136</v>
      </c>
      <c r="B657" s="9" t="s">
        <v>14</v>
      </c>
      <c r="C657" s="9" t="s">
        <v>366</v>
      </c>
      <c r="D657" s="9" t="s">
        <v>225</v>
      </c>
      <c r="E657" s="9" t="s">
        <v>223</v>
      </c>
      <c r="F657" s="9" t="s">
        <v>5</v>
      </c>
      <c r="G657" s="9" t="s">
        <v>353</v>
      </c>
      <c r="H657" s="9" t="s">
        <v>197</v>
      </c>
      <c r="I657" s="9">
        <v>17</v>
      </c>
      <c r="J657" s="9" t="s">
        <v>8</v>
      </c>
      <c r="L657" s="9" t="s">
        <v>50</v>
      </c>
      <c r="M657" s="9">
        <v>86914</v>
      </c>
      <c r="N657" s="17" t="str">
        <f t="shared" si="61"/>
        <v>17_85-90</v>
      </c>
      <c r="O657" s="17" t="str">
        <f t="shared" si="57"/>
        <v>8_80-90</v>
      </c>
      <c r="P657" s="17" t="str">
        <f t="shared" si="58"/>
        <v>08_80&gt;</v>
      </c>
      <c r="Q657" s="9" t="s">
        <v>285</v>
      </c>
      <c r="R657" s="9" t="s">
        <v>638</v>
      </c>
      <c r="S657" s="9">
        <f t="shared" si="59"/>
        <v>11820304</v>
      </c>
      <c r="T657" s="9">
        <f t="shared" si="60"/>
        <v>161040</v>
      </c>
      <c r="W657" s="99"/>
    </row>
    <row r="658" spans="1:23" x14ac:dyDescent="0.25">
      <c r="A658" s="9">
        <v>110</v>
      </c>
      <c r="B658" s="9" t="s">
        <v>14</v>
      </c>
      <c r="C658" s="9" t="s">
        <v>735</v>
      </c>
      <c r="D658" s="9" t="s">
        <v>228</v>
      </c>
      <c r="E658" s="9" t="s">
        <v>223</v>
      </c>
      <c r="F658" s="9" t="s">
        <v>5</v>
      </c>
      <c r="G658" s="9" t="s">
        <v>169</v>
      </c>
      <c r="H658" s="9" t="s">
        <v>74</v>
      </c>
      <c r="I658" s="9">
        <v>14</v>
      </c>
      <c r="J658" s="9" t="s">
        <v>8</v>
      </c>
      <c r="K658" s="9" t="s">
        <v>7</v>
      </c>
      <c r="L658" s="9" t="s">
        <v>50</v>
      </c>
      <c r="M658" s="9">
        <v>54039</v>
      </c>
      <c r="N658" s="17" t="str">
        <f t="shared" si="61"/>
        <v>10_50-55</v>
      </c>
      <c r="O658" s="17" t="str">
        <f t="shared" si="57"/>
        <v>5_50-60</v>
      </c>
      <c r="P658" s="17" t="str">
        <f t="shared" si="58"/>
        <v>05_50-60</v>
      </c>
      <c r="Q658" s="9" t="s">
        <v>285</v>
      </c>
      <c r="R658" s="9" t="s">
        <v>638</v>
      </c>
      <c r="S658" s="9">
        <f t="shared" si="59"/>
        <v>5944290</v>
      </c>
      <c r="T658" s="9">
        <f t="shared" si="60"/>
        <v>80985</v>
      </c>
      <c r="W658" s="99"/>
    </row>
    <row r="659" spans="1:23" x14ac:dyDescent="0.25">
      <c r="A659" s="9">
        <v>9</v>
      </c>
      <c r="B659" s="9" t="s">
        <v>14</v>
      </c>
      <c r="C659" s="9" t="s">
        <v>736</v>
      </c>
      <c r="D659" s="9" t="s">
        <v>228</v>
      </c>
      <c r="E659" s="9" t="s">
        <v>223</v>
      </c>
      <c r="F659" s="9" t="s">
        <v>5</v>
      </c>
      <c r="G659" s="9" t="s">
        <v>182</v>
      </c>
      <c r="H659" s="9" t="s">
        <v>2</v>
      </c>
      <c r="I659" s="9">
        <v>14</v>
      </c>
      <c r="J659" s="9" t="s">
        <v>8</v>
      </c>
      <c r="K659" s="9" t="s">
        <v>7</v>
      </c>
      <c r="L659" s="9" t="s">
        <v>50</v>
      </c>
      <c r="M659" s="9">
        <v>52437</v>
      </c>
      <c r="N659" s="17" t="str">
        <f t="shared" si="61"/>
        <v>10_50-55</v>
      </c>
      <c r="O659" s="17" t="str">
        <f t="shared" si="57"/>
        <v>5_50-60</v>
      </c>
      <c r="P659" s="17" t="str">
        <f t="shared" si="58"/>
        <v>05_50-60</v>
      </c>
      <c r="Q659" s="9" t="s">
        <v>285</v>
      </c>
      <c r="R659" s="9" t="s">
        <v>638</v>
      </c>
      <c r="S659" s="9">
        <f t="shared" si="59"/>
        <v>471933</v>
      </c>
      <c r="T659" s="9">
        <f t="shared" si="60"/>
        <v>6430</v>
      </c>
      <c r="W659" s="99"/>
    </row>
    <row r="660" spans="1:23" x14ac:dyDescent="0.25">
      <c r="A660" s="9">
        <v>104</v>
      </c>
      <c r="B660" s="9" t="s">
        <v>14</v>
      </c>
      <c r="C660" s="9" t="s">
        <v>593</v>
      </c>
      <c r="D660" s="9" t="s">
        <v>228</v>
      </c>
      <c r="E660" s="9" t="s">
        <v>223</v>
      </c>
      <c r="F660" s="9" t="s">
        <v>5</v>
      </c>
      <c r="G660" s="9" t="s">
        <v>524</v>
      </c>
      <c r="H660" s="9" t="s">
        <v>2</v>
      </c>
      <c r="I660" s="9">
        <v>14</v>
      </c>
      <c r="J660" s="9" t="s">
        <v>8</v>
      </c>
      <c r="K660" s="9" t="s">
        <v>7</v>
      </c>
      <c r="L660" s="9" t="s">
        <v>50</v>
      </c>
      <c r="M660" s="9">
        <v>51995</v>
      </c>
      <c r="N660" s="17" t="str">
        <f t="shared" si="61"/>
        <v>10_50-55</v>
      </c>
      <c r="O660" s="17" t="str">
        <f t="shared" si="57"/>
        <v>5_50-60</v>
      </c>
      <c r="P660" s="17" t="str">
        <f t="shared" si="58"/>
        <v>05_50-60</v>
      </c>
      <c r="Q660" s="9" t="s">
        <v>285</v>
      </c>
      <c r="R660" s="9" t="s">
        <v>638</v>
      </c>
      <c r="S660" s="9">
        <f t="shared" si="59"/>
        <v>5407480</v>
      </c>
      <c r="T660" s="9">
        <f t="shared" si="60"/>
        <v>73671</v>
      </c>
      <c r="W660" s="99"/>
    </row>
    <row r="661" spans="1:23" x14ac:dyDescent="0.25">
      <c r="A661" s="9">
        <v>1</v>
      </c>
      <c r="B661" s="9" t="s">
        <v>14</v>
      </c>
      <c r="C661" s="9" t="s">
        <v>737</v>
      </c>
      <c r="D661" s="9" t="s">
        <v>228</v>
      </c>
      <c r="E661" s="9" t="s">
        <v>227</v>
      </c>
      <c r="F661" s="9" t="s">
        <v>5</v>
      </c>
      <c r="G661" s="9" t="s">
        <v>93</v>
      </c>
      <c r="H661" s="9" t="s">
        <v>2</v>
      </c>
      <c r="I661" s="9">
        <v>13</v>
      </c>
      <c r="J661" s="9" t="s">
        <v>8</v>
      </c>
      <c r="L661" s="9" t="s">
        <v>50</v>
      </c>
      <c r="M661" s="9">
        <v>58090</v>
      </c>
      <c r="N661" s="17" t="str">
        <f t="shared" si="61"/>
        <v>11_55-60</v>
      </c>
      <c r="O661" s="17" t="str">
        <f t="shared" si="57"/>
        <v>5_50-60</v>
      </c>
      <c r="P661" s="17" t="str">
        <f t="shared" si="58"/>
        <v>05_50-60</v>
      </c>
      <c r="Q661" s="9" t="s">
        <v>285</v>
      </c>
      <c r="R661" s="9" t="s">
        <v>638</v>
      </c>
      <c r="S661" s="9">
        <f t="shared" si="59"/>
        <v>58090</v>
      </c>
      <c r="T661" s="9">
        <f t="shared" si="60"/>
        <v>791</v>
      </c>
      <c r="W661" s="99"/>
    </row>
    <row r="662" spans="1:23" x14ac:dyDescent="0.25">
      <c r="A662" s="9">
        <v>1429</v>
      </c>
      <c r="B662" s="9" t="s">
        <v>14</v>
      </c>
      <c r="C662" s="9" t="s">
        <v>313</v>
      </c>
      <c r="D662" s="9" t="s">
        <v>228</v>
      </c>
      <c r="E662" s="9" t="s">
        <v>227</v>
      </c>
      <c r="F662" s="9" t="s">
        <v>5</v>
      </c>
      <c r="G662" s="9" t="s">
        <v>169</v>
      </c>
      <c r="H662" s="9" t="s">
        <v>2</v>
      </c>
      <c r="I662" s="9">
        <v>13</v>
      </c>
      <c r="J662" s="9" t="s">
        <v>8</v>
      </c>
      <c r="L662" s="9" t="s">
        <v>50</v>
      </c>
      <c r="M662" s="9">
        <v>62455</v>
      </c>
      <c r="N662" s="17" t="str">
        <f t="shared" si="61"/>
        <v>12_60-65</v>
      </c>
      <c r="O662" s="17" t="str">
        <f t="shared" si="57"/>
        <v>6_60-70</v>
      </c>
      <c r="P662" s="17" t="str">
        <f t="shared" si="58"/>
        <v>06_60-70</v>
      </c>
      <c r="Q662" s="9" t="s">
        <v>285</v>
      </c>
      <c r="R662" s="9" t="s">
        <v>638</v>
      </c>
      <c r="S662" s="9">
        <f t="shared" si="59"/>
        <v>89248195</v>
      </c>
      <c r="T662" s="9">
        <f t="shared" si="60"/>
        <v>1215915</v>
      </c>
      <c r="W662" s="99"/>
    </row>
    <row r="663" spans="1:23" x14ac:dyDescent="0.25">
      <c r="A663" s="9">
        <v>3207</v>
      </c>
      <c r="B663" s="9" t="s">
        <v>14</v>
      </c>
      <c r="C663" s="9" t="s">
        <v>312</v>
      </c>
      <c r="D663" s="9" t="s">
        <v>228</v>
      </c>
      <c r="E663" s="9" t="s">
        <v>227</v>
      </c>
      <c r="F663" s="9" t="s">
        <v>5</v>
      </c>
      <c r="G663" s="9" t="s">
        <v>169</v>
      </c>
      <c r="H663" s="9" t="s">
        <v>2</v>
      </c>
      <c r="I663" s="9">
        <v>14</v>
      </c>
      <c r="J663" s="9" t="s">
        <v>11</v>
      </c>
      <c r="L663" s="9" t="s">
        <v>50</v>
      </c>
      <c r="M663" s="9">
        <v>64351</v>
      </c>
      <c r="N663" s="17" t="str">
        <f t="shared" si="61"/>
        <v>12_60-65</v>
      </c>
      <c r="O663" s="17" t="str">
        <f t="shared" si="57"/>
        <v>6_60-70</v>
      </c>
      <c r="P663" s="17" t="str">
        <f t="shared" si="58"/>
        <v>06_60-70</v>
      </c>
      <c r="Q663" s="9" t="s">
        <v>285</v>
      </c>
      <c r="R663" s="9" t="s">
        <v>638</v>
      </c>
      <c r="S663" s="9">
        <f t="shared" si="59"/>
        <v>206373657</v>
      </c>
      <c r="T663" s="9">
        <f t="shared" si="60"/>
        <v>2811630</v>
      </c>
      <c r="W663" s="99"/>
    </row>
    <row r="664" spans="1:23" x14ac:dyDescent="0.25">
      <c r="A664" s="9">
        <v>134</v>
      </c>
      <c r="B664" s="9" t="s">
        <v>14</v>
      </c>
      <c r="C664" s="9" t="s">
        <v>626</v>
      </c>
      <c r="D664" s="9" t="s">
        <v>228</v>
      </c>
      <c r="E664" s="9" t="s">
        <v>227</v>
      </c>
      <c r="F664" s="9" t="s">
        <v>5</v>
      </c>
      <c r="G664" s="9" t="s">
        <v>524</v>
      </c>
      <c r="H664" s="9" t="s">
        <v>2</v>
      </c>
      <c r="I664" s="9">
        <v>14</v>
      </c>
      <c r="J664" s="9" t="s">
        <v>8</v>
      </c>
      <c r="L664" s="9" t="s">
        <v>50</v>
      </c>
      <c r="M664" s="9">
        <v>77714</v>
      </c>
      <c r="N664" s="17" t="str">
        <f t="shared" si="61"/>
        <v>15_75-80</v>
      </c>
      <c r="O664" s="17" t="str">
        <f t="shared" si="57"/>
        <v>7_70-80</v>
      </c>
      <c r="P664" s="17" t="str">
        <f t="shared" si="58"/>
        <v>07_70-80</v>
      </c>
      <c r="Q664" s="9" t="s">
        <v>285</v>
      </c>
      <c r="R664" s="9" t="s">
        <v>638</v>
      </c>
      <c r="S664" s="9">
        <f t="shared" si="59"/>
        <v>10413676</v>
      </c>
      <c r="T664" s="9">
        <f t="shared" si="60"/>
        <v>141876</v>
      </c>
      <c r="W664" s="99"/>
    </row>
    <row r="665" spans="1:23" x14ac:dyDescent="0.25">
      <c r="A665" s="9">
        <v>5098</v>
      </c>
      <c r="B665" s="9" t="s">
        <v>14</v>
      </c>
      <c r="C665" s="9" t="s">
        <v>424</v>
      </c>
      <c r="D665" s="9" t="s">
        <v>228</v>
      </c>
      <c r="E665" s="9" t="s">
        <v>227</v>
      </c>
      <c r="F665" s="9" t="s">
        <v>1</v>
      </c>
      <c r="G665" s="9" t="s">
        <v>305</v>
      </c>
      <c r="H665" s="9" t="s">
        <v>2</v>
      </c>
      <c r="I665" s="9">
        <v>14</v>
      </c>
      <c r="J665" s="9" t="s">
        <v>8</v>
      </c>
      <c r="L665" s="9" t="s">
        <v>50</v>
      </c>
      <c r="M665" s="9">
        <v>62657</v>
      </c>
      <c r="N665" s="17" t="str">
        <f t="shared" si="61"/>
        <v>12_60-65</v>
      </c>
      <c r="O665" s="17" t="str">
        <f t="shared" si="57"/>
        <v>6_60-70</v>
      </c>
      <c r="P665" s="17" t="str">
        <f t="shared" si="58"/>
        <v>06_60-70</v>
      </c>
      <c r="Q665" s="9" t="s">
        <v>285</v>
      </c>
      <c r="R665" s="9" t="s">
        <v>638</v>
      </c>
      <c r="S665" s="9">
        <f t="shared" si="59"/>
        <v>319425386</v>
      </c>
      <c r="T665" s="9">
        <f t="shared" si="60"/>
        <v>4351844</v>
      </c>
      <c r="W665" s="99"/>
    </row>
    <row r="666" spans="1:23" x14ac:dyDescent="0.25">
      <c r="A666" s="9">
        <v>1</v>
      </c>
      <c r="B666" s="9" t="s">
        <v>14</v>
      </c>
      <c r="C666" s="9" t="s">
        <v>738</v>
      </c>
      <c r="D666" s="9" t="s">
        <v>222</v>
      </c>
      <c r="E666" s="9" t="s">
        <v>227</v>
      </c>
      <c r="F666" s="9" t="s">
        <v>5</v>
      </c>
      <c r="G666" s="9" t="s">
        <v>93</v>
      </c>
      <c r="H666" s="9" t="s">
        <v>739</v>
      </c>
      <c r="I666" s="9">
        <v>15</v>
      </c>
      <c r="J666" s="9" t="s">
        <v>8</v>
      </c>
      <c r="L666" s="9" t="s">
        <v>50</v>
      </c>
      <c r="M666" s="9">
        <v>62490</v>
      </c>
      <c r="N666" s="17" t="str">
        <f t="shared" si="61"/>
        <v>12_60-65</v>
      </c>
      <c r="O666" s="17" t="str">
        <f t="shared" si="57"/>
        <v>6_60-70</v>
      </c>
      <c r="P666" s="17" t="str">
        <f t="shared" si="58"/>
        <v>06_60-70</v>
      </c>
      <c r="Q666" s="9" t="s">
        <v>285</v>
      </c>
      <c r="R666" s="9" t="s">
        <v>638</v>
      </c>
      <c r="S666" s="9">
        <f t="shared" si="59"/>
        <v>62490</v>
      </c>
      <c r="T666" s="9">
        <f t="shared" si="60"/>
        <v>851</v>
      </c>
      <c r="W666" s="99"/>
    </row>
    <row r="667" spans="1:23" x14ac:dyDescent="0.25">
      <c r="A667" s="9">
        <v>2859</v>
      </c>
      <c r="B667" s="9" t="s">
        <v>14</v>
      </c>
      <c r="C667" s="9" t="s">
        <v>314</v>
      </c>
      <c r="D667" s="9" t="s">
        <v>224</v>
      </c>
      <c r="E667" s="9" t="s">
        <v>227</v>
      </c>
      <c r="F667" s="9" t="s">
        <v>5</v>
      </c>
      <c r="G667" s="9" t="s">
        <v>169</v>
      </c>
      <c r="H667" s="9" t="s">
        <v>2</v>
      </c>
      <c r="I667" s="9">
        <v>15</v>
      </c>
      <c r="J667" s="9" t="s">
        <v>8</v>
      </c>
      <c r="L667" s="9" t="s">
        <v>50</v>
      </c>
      <c r="M667" s="9">
        <v>71545</v>
      </c>
      <c r="N667" s="17" t="str">
        <f t="shared" si="61"/>
        <v>14_70-75</v>
      </c>
      <c r="O667" s="17" t="str">
        <f t="shared" si="57"/>
        <v>7_70-80</v>
      </c>
      <c r="P667" s="17" t="str">
        <f t="shared" si="58"/>
        <v>07_70-80</v>
      </c>
      <c r="Q667" s="9" t="s">
        <v>285</v>
      </c>
      <c r="R667" s="9" t="s">
        <v>638</v>
      </c>
      <c r="S667" s="9">
        <f t="shared" si="59"/>
        <v>204547155</v>
      </c>
      <c r="T667" s="9">
        <f t="shared" si="60"/>
        <v>2786746</v>
      </c>
      <c r="W667" s="99"/>
    </row>
    <row r="668" spans="1:23" x14ac:dyDescent="0.25">
      <c r="A668" s="9">
        <v>948</v>
      </c>
      <c r="B668" s="9" t="s">
        <v>14</v>
      </c>
      <c r="C668" s="9" t="s">
        <v>594</v>
      </c>
      <c r="D668" s="9" t="s">
        <v>224</v>
      </c>
      <c r="E668" s="9" t="s">
        <v>227</v>
      </c>
      <c r="F668" s="9" t="s">
        <v>5</v>
      </c>
      <c r="G668" s="9" t="s">
        <v>524</v>
      </c>
      <c r="H668" s="9" t="s">
        <v>2</v>
      </c>
      <c r="I668" s="9">
        <v>15</v>
      </c>
      <c r="J668" s="9" t="s">
        <v>8</v>
      </c>
      <c r="L668" s="9" t="s">
        <v>50</v>
      </c>
      <c r="M668" s="9">
        <v>72800</v>
      </c>
      <c r="N668" s="17" t="str">
        <f t="shared" si="61"/>
        <v>14_70-75</v>
      </c>
      <c r="O668" s="17" t="str">
        <f t="shared" ref="O668:O731" si="62">CONCATENATE(ROUNDDOWN(M668/10000,0),"_",ROUNDDOWN(M668/10000,0)*10,"-",ROUNDUP((M668+1)/10000,0)*10)</f>
        <v>7_70-80</v>
      </c>
      <c r="P668" s="17" t="str">
        <f t="shared" ref="P668:P731" si="63">IF(M668&lt;20000,"01_&lt;20",IF(M668&lt;80000,CONCATENATE(IF((ROUNDDOWN(M668/10000,0)+1)&lt;10,0,),ROUNDDOWN(M668/10000,0),"_",ROUNDDOWN(M668/10000,0)*10,"-",ROUNDUP((M668+1)/10000,0)*10),"08_80&gt;"))</f>
        <v>07_70-80</v>
      </c>
      <c r="Q668" s="9" t="s">
        <v>285</v>
      </c>
      <c r="R668" s="9" t="s">
        <v>638</v>
      </c>
      <c r="S668" s="9">
        <f t="shared" ref="S668:S731" si="64">M668*A668</f>
        <v>69014400</v>
      </c>
      <c r="T668" s="9">
        <f t="shared" ref="T668:T731" si="65">ROUND(S668/73.4,0)</f>
        <v>940251</v>
      </c>
      <c r="W668" s="99"/>
    </row>
    <row r="669" spans="1:23" x14ac:dyDescent="0.25">
      <c r="A669" s="9">
        <v>464</v>
      </c>
      <c r="B669" s="9" t="s">
        <v>14</v>
      </c>
      <c r="C669" s="9" t="s">
        <v>740</v>
      </c>
      <c r="D669" s="9" t="s">
        <v>224</v>
      </c>
      <c r="E669" s="9" t="s">
        <v>227</v>
      </c>
      <c r="F669" s="9" t="s">
        <v>1</v>
      </c>
      <c r="G669" s="9" t="s">
        <v>305</v>
      </c>
      <c r="H669" s="9" t="s">
        <v>2</v>
      </c>
      <c r="I669" s="9">
        <v>15</v>
      </c>
      <c r="J669" s="9" t="s">
        <v>8</v>
      </c>
      <c r="L669" s="9" t="s">
        <v>50</v>
      </c>
      <c r="M669" s="9">
        <v>60466</v>
      </c>
      <c r="N669" s="17" t="str">
        <f t="shared" si="61"/>
        <v>12_60-65</v>
      </c>
      <c r="O669" s="17" t="str">
        <f t="shared" si="62"/>
        <v>6_60-70</v>
      </c>
      <c r="P669" s="17" t="str">
        <f t="shared" si="63"/>
        <v>06_60-70</v>
      </c>
      <c r="Q669" s="9" t="s">
        <v>285</v>
      </c>
      <c r="R669" s="9" t="s">
        <v>638</v>
      </c>
      <c r="S669" s="9">
        <f t="shared" si="64"/>
        <v>28056224</v>
      </c>
      <c r="T669" s="9">
        <f t="shared" si="65"/>
        <v>382237</v>
      </c>
      <c r="W669" s="99"/>
    </row>
    <row r="670" spans="1:23" x14ac:dyDescent="0.25">
      <c r="A670" s="9">
        <v>140</v>
      </c>
      <c r="B670" s="9" t="s">
        <v>14</v>
      </c>
      <c r="C670" s="9" t="s">
        <v>284</v>
      </c>
      <c r="D670" s="9" t="s">
        <v>222</v>
      </c>
      <c r="E670" s="9" t="s">
        <v>227</v>
      </c>
      <c r="F670" s="9" t="s">
        <v>5</v>
      </c>
      <c r="G670" s="9" t="s">
        <v>169</v>
      </c>
      <c r="H670" s="9">
        <v>530</v>
      </c>
      <c r="I670" s="9">
        <v>17</v>
      </c>
      <c r="J670" s="9" t="s">
        <v>8</v>
      </c>
      <c r="L670" s="9" t="s">
        <v>50</v>
      </c>
      <c r="M670" s="9">
        <v>67421</v>
      </c>
      <c r="N670" s="17" t="str">
        <f t="shared" si="61"/>
        <v>13_65-70</v>
      </c>
      <c r="O670" s="17" t="str">
        <f t="shared" si="62"/>
        <v>6_60-70</v>
      </c>
      <c r="P670" s="17" t="str">
        <f t="shared" si="63"/>
        <v>06_60-70</v>
      </c>
      <c r="Q670" s="9" t="s">
        <v>285</v>
      </c>
      <c r="R670" s="9" t="s">
        <v>638</v>
      </c>
      <c r="S670" s="9">
        <f t="shared" si="64"/>
        <v>9438940</v>
      </c>
      <c r="T670" s="9">
        <f t="shared" si="65"/>
        <v>128596</v>
      </c>
      <c r="W670" s="99"/>
    </row>
    <row r="671" spans="1:23" x14ac:dyDescent="0.25">
      <c r="A671" s="9">
        <v>19</v>
      </c>
      <c r="B671" s="9" t="s">
        <v>14</v>
      </c>
      <c r="C671" s="9" t="s">
        <v>627</v>
      </c>
      <c r="D671" s="9" t="s">
        <v>228</v>
      </c>
      <c r="E671" s="9" t="s">
        <v>227</v>
      </c>
      <c r="F671" s="9" t="s">
        <v>5</v>
      </c>
      <c r="G671" s="9" t="s">
        <v>524</v>
      </c>
      <c r="H671" s="9" t="s">
        <v>2</v>
      </c>
      <c r="I671" s="9">
        <v>13</v>
      </c>
      <c r="J671" s="9" t="s">
        <v>8</v>
      </c>
      <c r="L671" s="9" t="s">
        <v>50</v>
      </c>
      <c r="M671" s="9">
        <v>81450</v>
      </c>
      <c r="N671" s="17" t="str">
        <f t="shared" si="61"/>
        <v>16_80-85</v>
      </c>
      <c r="O671" s="17" t="str">
        <f t="shared" si="62"/>
        <v>8_80-90</v>
      </c>
      <c r="P671" s="17" t="str">
        <f t="shared" si="63"/>
        <v>08_80&gt;</v>
      </c>
      <c r="Q671" s="9" t="s">
        <v>285</v>
      </c>
      <c r="R671" s="9" t="s">
        <v>638</v>
      </c>
      <c r="S671" s="9">
        <f t="shared" si="64"/>
        <v>1547550</v>
      </c>
      <c r="T671" s="9">
        <f t="shared" si="65"/>
        <v>21084</v>
      </c>
      <c r="W671" s="99"/>
    </row>
    <row r="672" spans="1:23" x14ac:dyDescent="0.25">
      <c r="A672" s="9">
        <v>81</v>
      </c>
      <c r="B672" s="9" t="s">
        <v>14</v>
      </c>
      <c r="C672" s="9" t="s">
        <v>628</v>
      </c>
      <c r="D672" s="9" t="s">
        <v>228</v>
      </c>
      <c r="E672" s="9" t="s">
        <v>227</v>
      </c>
      <c r="F672" s="9" t="s">
        <v>1</v>
      </c>
      <c r="G672" s="9" t="s">
        <v>305</v>
      </c>
      <c r="H672" s="9" t="s">
        <v>2</v>
      </c>
      <c r="I672" s="9">
        <v>13</v>
      </c>
      <c r="J672" s="9" t="s">
        <v>8</v>
      </c>
      <c r="L672" s="9" t="s">
        <v>50</v>
      </c>
      <c r="M672" s="9">
        <v>81340</v>
      </c>
      <c r="N672" s="17" t="str">
        <f t="shared" si="61"/>
        <v>16_80-85</v>
      </c>
      <c r="O672" s="17" t="str">
        <f t="shared" si="62"/>
        <v>8_80-90</v>
      </c>
      <c r="P672" s="17" t="str">
        <f t="shared" si="63"/>
        <v>08_80&gt;</v>
      </c>
      <c r="Q672" s="9" t="s">
        <v>285</v>
      </c>
      <c r="R672" s="9" t="s">
        <v>638</v>
      </c>
      <c r="S672" s="9">
        <f t="shared" si="64"/>
        <v>6588540</v>
      </c>
      <c r="T672" s="9">
        <f t="shared" si="65"/>
        <v>89762</v>
      </c>
      <c r="W672" s="99"/>
    </row>
    <row r="673" spans="1:23" x14ac:dyDescent="0.25">
      <c r="A673" s="9">
        <v>29</v>
      </c>
      <c r="B673" s="9" t="s">
        <v>14</v>
      </c>
      <c r="C673" s="9" t="s">
        <v>138</v>
      </c>
      <c r="D673" s="9" t="s">
        <v>228</v>
      </c>
      <c r="E673" s="9" t="s">
        <v>227</v>
      </c>
      <c r="F673" s="9" t="s">
        <v>5</v>
      </c>
      <c r="G673" s="9" t="s">
        <v>93</v>
      </c>
      <c r="H673" s="9" t="s">
        <v>2</v>
      </c>
      <c r="I673" s="9">
        <v>14</v>
      </c>
      <c r="J673" s="9" t="s">
        <v>8</v>
      </c>
      <c r="L673" s="9" t="s">
        <v>50</v>
      </c>
      <c r="M673" s="9">
        <v>79593</v>
      </c>
      <c r="N673" s="17" t="str">
        <f t="shared" si="61"/>
        <v>15_75-80</v>
      </c>
      <c r="O673" s="17" t="str">
        <f t="shared" si="62"/>
        <v>7_70-80</v>
      </c>
      <c r="P673" s="17" t="str">
        <f t="shared" si="63"/>
        <v>07_70-80</v>
      </c>
      <c r="Q673" s="9" t="s">
        <v>285</v>
      </c>
      <c r="R673" s="9" t="s">
        <v>638</v>
      </c>
      <c r="S673" s="9">
        <f t="shared" si="64"/>
        <v>2308197</v>
      </c>
      <c r="T673" s="9">
        <f t="shared" si="65"/>
        <v>31447</v>
      </c>
      <c r="W673" s="99"/>
    </row>
    <row r="674" spans="1:23" x14ac:dyDescent="0.25">
      <c r="A674" s="9">
        <v>112</v>
      </c>
      <c r="B674" s="9" t="s">
        <v>14</v>
      </c>
      <c r="C674" s="9" t="s">
        <v>629</v>
      </c>
      <c r="D674" s="9" t="s">
        <v>228</v>
      </c>
      <c r="E674" s="9" t="s">
        <v>227</v>
      </c>
      <c r="F674" s="9" t="s">
        <v>5</v>
      </c>
      <c r="G674" s="9" t="s">
        <v>524</v>
      </c>
      <c r="H674" s="9" t="s">
        <v>2</v>
      </c>
      <c r="I674" s="9">
        <v>14</v>
      </c>
      <c r="J674" s="9" t="s">
        <v>8</v>
      </c>
      <c r="L674" s="9" t="s">
        <v>50</v>
      </c>
      <c r="M674" s="9">
        <v>80990</v>
      </c>
      <c r="N674" s="17" t="str">
        <f t="shared" si="61"/>
        <v>16_80-85</v>
      </c>
      <c r="O674" s="17" t="str">
        <f t="shared" si="62"/>
        <v>8_80-90</v>
      </c>
      <c r="P674" s="17" t="str">
        <f t="shared" si="63"/>
        <v>08_80&gt;</v>
      </c>
      <c r="Q674" s="9" t="s">
        <v>285</v>
      </c>
      <c r="R674" s="9" t="s">
        <v>638</v>
      </c>
      <c r="S674" s="9">
        <f t="shared" si="64"/>
        <v>9070880</v>
      </c>
      <c r="T674" s="9">
        <f t="shared" si="65"/>
        <v>123581</v>
      </c>
      <c r="W674" s="99"/>
    </row>
    <row r="675" spans="1:23" x14ac:dyDescent="0.25">
      <c r="A675" s="9">
        <v>3</v>
      </c>
      <c r="B675" s="9" t="s">
        <v>14</v>
      </c>
      <c r="C675" s="9" t="s">
        <v>139</v>
      </c>
      <c r="D675" s="9" t="s">
        <v>224</v>
      </c>
      <c r="E675" s="9" t="s">
        <v>227</v>
      </c>
      <c r="F675" s="9" t="s">
        <v>5</v>
      </c>
      <c r="G675" s="9" t="s">
        <v>93</v>
      </c>
      <c r="H675" s="9" t="s">
        <v>2</v>
      </c>
      <c r="I675" s="9">
        <v>15</v>
      </c>
      <c r="J675" s="9" t="s">
        <v>8</v>
      </c>
      <c r="L675" s="9" t="s">
        <v>50</v>
      </c>
      <c r="M675" s="9">
        <v>78729</v>
      </c>
      <c r="N675" s="17" t="str">
        <f t="shared" si="61"/>
        <v>15_75-80</v>
      </c>
      <c r="O675" s="17" t="str">
        <f t="shared" si="62"/>
        <v>7_70-80</v>
      </c>
      <c r="P675" s="17" t="str">
        <f t="shared" si="63"/>
        <v>07_70-80</v>
      </c>
      <c r="Q675" s="9" t="s">
        <v>285</v>
      </c>
      <c r="R675" s="9" t="s">
        <v>638</v>
      </c>
      <c r="S675" s="9">
        <f t="shared" si="64"/>
        <v>236187</v>
      </c>
      <c r="T675" s="9">
        <f t="shared" si="65"/>
        <v>3218</v>
      </c>
      <c r="W675" s="99"/>
    </row>
    <row r="676" spans="1:23" x14ac:dyDescent="0.25">
      <c r="A676" s="9">
        <v>63</v>
      </c>
      <c r="B676" s="9" t="s">
        <v>14</v>
      </c>
      <c r="C676" s="9" t="s">
        <v>595</v>
      </c>
      <c r="D676" s="9" t="s">
        <v>224</v>
      </c>
      <c r="E676" s="9" t="s">
        <v>227</v>
      </c>
      <c r="F676" s="9" t="s">
        <v>5</v>
      </c>
      <c r="G676" s="9" t="s">
        <v>524</v>
      </c>
      <c r="H676" s="9" t="s">
        <v>2</v>
      </c>
      <c r="I676" s="9">
        <v>15</v>
      </c>
      <c r="J676" s="9" t="s">
        <v>8</v>
      </c>
      <c r="L676" s="9" t="s">
        <v>50</v>
      </c>
      <c r="M676" s="9">
        <v>91005</v>
      </c>
      <c r="N676" s="17" t="str">
        <f t="shared" si="61"/>
        <v>18_90-95</v>
      </c>
      <c r="O676" s="17" t="str">
        <f t="shared" si="62"/>
        <v>9_90-100</v>
      </c>
      <c r="P676" s="17" t="str">
        <f t="shared" si="63"/>
        <v>08_80&gt;</v>
      </c>
      <c r="Q676" s="9" t="s">
        <v>285</v>
      </c>
      <c r="R676" s="9" t="s">
        <v>638</v>
      </c>
      <c r="S676" s="9">
        <f t="shared" si="64"/>
        <v>5733315</v>
      </c>
      <c r="T676" s="9">
        <f t="shared" si="65"/>
        <v>78111</v>
      </c>
      <c r="W676" s="99"/>
    </row>
    <row r="677" spans="1:23" x14ac:dyDescent="0.25">
      <c r="A677" s="9">
        <v>99</v>
      </c>
      <c r="B677" s="9" t="s">
        <v>14</v>
      </c>
      <c r="C677" s="9" t="s">
        <v>741</v>
      </c>
      <c r="D677" s="9" t="s">
        <v>228</v>
      </c>
      <c r="E677" s="9" t="s">
        <v>227</v>
      </c>
      <c r="F677" s="9" t="s">
        <v>1</v>
      </c>
      <c r="G677" s="9" t="s">
        <v>305</v>
      </c>
      <c r="H677" s="9" t="s">
        <v>2</v>
      </c>
      <c r="I677" s="9">
        <v>13</v>
      </c>
      <c r="J677" s="9" t="s">
        <v>8</v>
      </c>
      <c r="K677" s="9" t="s">
        <v>7</v>
      </c>
      <c r="L677" s="9" t="s">
        <v>50</v>
      </c>
      <c r="M677" s="9">
        <v>70456</v>
      </c>
      <c r="N677" s="17" t="str">
        <f t="shared" si="61"/>
        <v>14_70-75</v>
      </c>
      <c r="O677" s="17" t="str">
        <f t="shared" si="62"/>
        <v>7_70-80</v>
      </c>
      <c r="P677" s="17" t="str">
        <f t="shared" si="63"/>
        <v>07_70-80</v>
      </c>
      <c r="Q677" s="9" t="s">
        <v>285</v>
      </c>
      <c r="R677" s="9" t="s">
        <v>638</v>
      </c>
      <c r="S677" s="9">
        <f t="shared" si="64"/>
        <v>6975144</v>
      </c>
      <c r="T677" s="9">
        <f t="shared" si="65"/>
        <v>95029</v>
      </c>
      <c r="W677" s="99"/>
    </row>
    <row r="678" spans="1:23" x14ac:dyDescent="0.25">
      <c r="A678" s="9">
        <v>2</v>
      </c>
      <c r="B678" s="9" t="s">
        <v>14</v>
      </c>
      <c r="C678" s="9" t="s">
        <v>742</v>
      </c>
      <c r="D678" s="9" t="s">
        <v>228</v>
      </c>
      <c r="E678" s="9" t="s">
        <v>223</v>
      </c>
      <c r="F678" s="9" t="s">
        <v>5</v>
      </c>
      <c r="G678" s="9" t="s">
        <v>169</v>
      </c>
      <c r="H678" s="9" t="s">
        <v>2</v>
      </c>
      <c r="I678" s="9">
        <v>13</v>
      </c>
      <c r="J678" s="9" t="s">
        <v>8</v>
      </c>
      <c r="K678" s="9" t="s">
        <v>7</v>
      </c>
      <c r="L678" s="9" t="s">
        <v>50</v>
      </c>
      <c r="M678" s="9">
        <v>111878</v>
      </c>
      <c r="N678" s="17" t="str">
        <f t="shared" si="61"/>
        <v>22_110-115</v>
      </c>
      <c r="O678" s="17" t="str">
        <f t="shared" si="62"/>
        <v>11_110-120</v>
      </c>
      <c r="P678" s="17" t="str">
        <f t="shared" si="63"/>
        <v>08_80&gt;</v>
      </c>
      <c r="Q678" s="9" t="s">
        <v>285</v>
      </c>
      <c r="R678" s="9" t="s">
        <v>638</v>
      </c>
      <c r="S678" s="9">
        <f t="shared" si="64"/>
        <v>223756</v>
      </c>
      <c r="T678" s="9">
        <f t="shared" si="65"/>
        <v>3048</v>
      </c>
      <c r="W678" s="99"/>
    </row>
    <row r="679" spans="1:23" x14ac:dyDescent="0.25">
      <c r="A679" s="9">
        <v>22</v>
      </c>
      <c r="B679" s="9" t="s">
        <v>14</v>
      </c>
      <c r="C679" s="9" t="s">
        <v>596</v>
      </c>
      <c r="D679" s="9" t="s">
        <v>228</v>
      </c>
      <c r="E679" s="9" t="s">
        <v>223</v>
      </c>
      <c r="F679" s="9" t="s">
        <v>5</v>
      </c>
      <c r="G679" s="9" t="s">
        <v>524</v>
      </c>
      <c r="H679" s="9" t="s">
        <v>2</v>
      </c>
      <c r="I679" s="9">
        <v>13</v>
      </c>
      <c r="J679" s="9" t="s">
        <v>8</v>
      </c>
      <c r="K679" s="9" t="s">
        <v>7</v>
      </c>
      <c r="L679" s="9" t="s">
        <v>50</v>
      </c>
      <c r="M679" s="9">
        <v>121954</v>
      </c>
      <c r="N679" s="17" t="str">
        <f t="shared" si="61"/>
        <v>24_120-125</v>
      </c>
      <c r="O679" s="17" t="str">
        <f t="shared" si="62"/>
        <v>12_120-130</v>
      </c>
      <c r="P679" s="17" t="str">
        <f t="shared" si="63"/>
        <v>08_80&gt;</v>
      </c>
      <c r="Q679" s="9" t="s">
        <v>285</v>
      </c>
      <c r="R679" s="9" t="s">
        <v>638</v>
      </c>
      <c r="S679" s="9">
        <f t="shared" si="64"/>
        <v>2682988</v>
      </c>
      <c r="T679" s="9">
        <f t="shared" si="65"/>
        <v>36553</v>
      </c>
      <c r="W679" s="99"/>
    </row>
    <row r="680" spans="1:23" x14ac:dyDescent="0.25">
      <c r="A680" s="9">
        <v>6</v>
      </c>
      <c r="B680" s="9" t="s">
        <v>14</v>
      </c>
      <c r="C680" s="9" t="s">
        <v>743</v>
      </c>
      <c r="D680" s="9" t="s">
        <v>225</v>
      </c>
      <c r="E680" s="9" t="s">
        <v>223</v>
      </c>
      <c r="F680" s="9" t="s">
        <v>5</v>
      </c>
      <c r="G680" s="9" t="s">
        <v>169</v>
      </c>
      <c r="H680" s="9" t="s">
        <v>744</v>
      </c>
      <c r="I680" s="9">
        <v>15</v>
      </c>
      <c r="J680" s="9" t="s">
        <v>55</v>
      </c>
      <c r="K680" s="9" t="s">
        <v>7</v>
      </c>
      <c r="L680" s="9" t="s">
        <v>50</v>
      </c>
      <c r="M680" s="9">
        <v>185095</v>
      </c>
      <c r="N680" s="17" t="str">
        <f t="shared" si="61"/>
        <v>37_185-190</v>
      </c>
      <c r="O680" s="17" t="str">
        <f t="shared" si="62"/>
        <v>18_180-190</v>
      </c>
      <c r="P680" s="17" t="str">
        <f t="shared" si="63"/>
        <v>08_80&gt;</v>
      </c>
      <c r="Q680" s="9" t="s">
        <v>285</v>
      </c>
      <c r="R680" s="9" t="s">
        <v>638</v>
      </c>
      <c r="S680" s="9">
        <f t="shared" si="64"/>
        <v>1110570</v>
      </c>
      <c r="T680" s="9">
        <f t="shared" si="65"/>
        <v>15130</v>
      </c>
      <c r="W680" s="99"/>
    </row>
    <row r="681" spans="1:23" x14ac:dyDescent="0.25">
      <c r="A681" s="9">
        <v>9</v>
      </c>
      <c r="B681" s="9" t="s">
        <v>14</v>
      </c>
      <c r="C681" s="9" t="s">
        <v>745</v>
      </c>
      <c r="D681" s="9" t="s">
        <v>224</v>
      </c>
      <c r="E681" s="9" t="s">
        <v>223</v>
      </c>
      <c r="F681" s="9" t="s">
        <v>5</v>
      </c>
      <c r="G681" s="9" t="s">
        <v>524</v>
      </c>
      <c r="H681" s="9" t="s">
        <v>2</v>
      </c>
      <c r="I681" s="9">
        <v>15</v>
      </c>
      <c r="J681" s="9" t="s">
        <v>55</v>
      </c>
      <c r="K681" s="9" t="s">
        <v>7</v>
      </c>
      <c r="L681" s="9" t="s">
        <v>50</v>
      </c>
      <c r="M681" s="9">
        <v>141560</v>
      </c>
      <c r="N681" s="17" t="str">
        <f t="shared" si="61"/>
        <v>28_140-145</v>
      </c>
      <c r="O681" s="17" t="str">
        <f t="shared" si="62"/>
        <v>14_140-150</v>
      </c>
      <c r="P681" s="17" t="str">
        <f t="shared" si="63"/>
        <v>08_80&gt;</v>
      </c>
      <c r="Q681" s="9" t="s">
        <v>285</v>
      </c>
      <c r="R681" s="9" t="s">
        <v>638</v>
      </c>
      <c r="S681" s="9">
        <f t="shared" si="64"/>
        <v>1274040</v>
      </c>
      <c r="T681" s="9">
        <f t="shared" si="65"/>
        <v>17357</v>
      </c>
      <c r="W681" s="99"/>
    </row>
    <row r="682" spans="1:23" x14ac:dyDescent="0.25">
      <c r="A682" s="9">
        <v>1</v>
      </c>
      <c r="B682" s="9" t="s">
        <v>14</v>
      </c>
      <c r="C682" s="9" t="s">
        <v>140</v>
      </c>
      <c r="D682" s="9" t="s">
        <v>230</v>
      </c>
      <c r="E682" s="9" t="s">
        <v>227</v>
      </c>
      <c r="F682" s="9" t="s">
        <v>5</v>
      </c>
      <c r="G682" s="9" t="s">
        <v>93</v>
      </c>
      <c r="H682" s="9" t="s">
        <v>141</v>
      </c>
      <c r="I682" s="9">
        <v>14</v>
      </c>
      <c r="J682" s="9" t="s">
        <v>8</v>
      </c>
      <c r="L682" s="9" t="s">
        <v>50</v>
      </c>
      <c r="M682" s="9">
        <v>104974</v>
      </c>
      <c r="N682" s="17" t="str">
        <f t="shared" si="61"/>
        <v>20_100-105</v>
      </c>
      <c r="O682" s="17" t="str">
        <f t="shared" si="62"/>
        <v>10_100-110</v>
      </c>
      <c r="P682" s="17" t="str">
        <f t="shared" si="63"/>
        <v>08_80&gt;</v>
      </c>
      <c r="Q682" s="9" t="s">
        <v>285</v>
      </c>
      <c r="R682" s="9" t="s">
        <v>638</v>
      </c>
      <c r="S682" s="9">
        <f t="shared" si="64"/>
        <v>104974</v>
      </c>
      <c r="T682" s="9">
        <f t="shared" si="65"/>
        <v>1430</v>
      </c>
      <c r="W682" s="99"/>
    </row>
    <row r="683" spans="1:23" x14ac:dyDescent="0.25">
      <c r="A683" s="9">
        <v>12</v>
      </c>
      <c r="B683" s="9" t="s">
        <v>14</v>
      </c>
      <c r="C683" s="9" t="s">
        <v>530</v>
      </c>
      <c r="D683" s="9" t="s">
        <v>230</v>
      </c>
      <c r="E683" s="9" t="s">
        <v>227</v>
      </c>
      <c r="F683" s="9" t="s">
        <v>5</v>
      </c>
      <c r="G683" s="9" t="s">
        <v>353</v>
      </c>
      <c r="H683" s="9" t="s">
        <v>99</v>
      </c>
      <c r="I683" s="9">
        <v>15</v>
      </c>
      <c r="J683" s="9" t="s">
        <v>52</v>
      </c>
      <c r="L683" s="9" t="s">
        <v>50</v>
      </c>
      <c r="M683" s="9">
        <v>210657</v>
      </c>
      <c r="N683" s="17" t="str">
        <f t="shared" si="61"/>
        <v>42_210-215</v>
      </c>
      <c r="O683" s="17" t="str">
        <f t="shared" si="62"/>
        <v>21_210-220</v>
      </c>
      <c r="P683" s="17" t="str">
        <f t="shared" si="63"/>
        <v>08_80&gt;</v>
      </c>
      <c r="Q683" s="9" t="s">
        <v>285</v>
      </c>
      <c r="R683" s="9" t="s">
        <v>638</v>
      </c>
      <c r="S683" s="9">
        <f t="shared" si="64"/>
        <v>2527884</v>
      </c>
      <c r="T683" s="9">
        <f t="shared" si="65"/>
        <v>34440</v>
      </c>
      <c r="W683" s="99"/>
    </row>
    <row r="684" spans="1:23" x14ac:dyDescent="0.25">
      <c r="A684" s="9">
        <v>6</v>
      </c>
      <c r="B684" s="9" t="s">
        <v>14</v>
      </c>
      <c r="C684" s="9" t="s">
        <v>163</v>
      </c>
      <c r="D684" s="9" t="s">
        <v>230</v>
      </c>
      <c r="E684" s="9" t="s">
        <v>227</v>
      </c>
      <c r="F684" s="9" t="s">
        <v>5</v>
      </c>
      <c r="G684" s="9" t="s">
        <v>75</v>
      </c>
      <c r="H684" s="9" t="s">
        <v>164</v>
      </c>
      <c r="I684" s="9">
        <v>15</v>
      </c>
      <c r="J684" s="9" t="s">
        <v>52</v>
      </c>
      <c r="L684" s="9" t="s">
        <v>50</v>
      </c>
      <c r="M684" s="9">
        <v>225695</v>
      </c>
      <c r="N684" s="17" t="str">
        <f t="shared" si="61"/>
        <v>45_225-230</v>
      </c>
      <c r="O684" s="17" t="str">
        <f t="shared" si="62"/>
        <v>22_220-230</v>
      </c>
      <c r="P684" s="17" t="str">
        <f t="shared" si="63"/>
        <v>08_80&gt;</v>
      </c>
      <c r="Q684" s="9" t="s">
        <v>285</v>
      </c>
      <c r="R684" s="9" t="s">
        <v>638</v>
      </c>
      <c r="S684" s="9">
        <f t="shared" si="64"/>
        <v>1354170</v>
      </c>
      <c r="T684" s="9">
        <f t="shared" si="65"/>
        <v>18449</v>
      </c>
      <c r="W684" s="99"/>
    </row>
    <row r="685" spans="1:23" x14ac:dyDescent="0.25">
      <c r="A685" s="9">
        <v>52</v>
      </c>
      <c r="B685" s="9" t="s">
        <v>14</v>
      </c>
      <c r="C685" s="9" t="s">
        <v>597</v>
      </c>
      <c r="D685" s="9" t="s">
        <v>230</v>
      </c>
      <c r="E685" s="9" t="s">
        <v>227</v>
      </c>
      <c r="F685" s="9" t="s">
        <v>5</v>
      </c>
      <c r="G685" s="9" t="s">
        <v>353</v>
      </c>
      <c r="H685" s="9" t="s">
        <v>184</v>
      </c>
      <c r="I685" s="9">
        <v>15</v>
      </c>
      <c r="J685" s="9" t="s">
        <v>52</v>
      </c>
      <c r="L685" s="9" t="s">
        <v>50</v>
      </c>
      <c r="M685" s="9">
        <v>127390</v>
      </c>
      <c r="N685" s="17" t="str">
        <f t="shared" si="61"/>
        <v>25_125-130</v>
      </c>
      <c r="O685" s="17" t="str">
        <f t="shared" si="62"/>
        <v>12_120-130</v>
      </c>
      <c r="P685" s="17" t="str">
        <f t="shared" si="63"/>
        <v>08_80&gt;</v>
      </c>
      <c r="Q685" s="9" t="s">
        <v>285</v>
      </c>
      <c r="R685" s="9" t="s">
        <v>638</v>
      </c>
      <c r="S685" s="9">
        <f t="shared" si="64"/>
        <v>6624280</v>
      </c>
      <c r="T685" s="9">
        <f t="shared" si="65"/>
        <v>90249</v>
      </c>
      <c r="W685" s="99"/>
    </row>
    <row r="686" spans="1:23" x14ac:dyDescent="0.25">
      <c r="A686" s="9">
        <v>1</v>
      </c>
      <c r="B686" s="9" t="s">
        <v>14</v>
      </c>
      <c r="C686" s="9" t="s">
        <v>746</v>
      </c>
      <c r="D686" s="9" t="s">
        <v>230</v>
      </c>
      <c r="E686" s="9" t="s">
        <v>227</v>
      </c>
      <c r="F686" s="9" t="s">
        <v>5</v>
      </c>
      <c r="G686" s="9" t="s">
        <v>75</v>
      </c>
      <c r="H686" s="9" t="s">
        <v>747</v>
      </c>
      <c r="I686" s="9">
        <v>15</v>
      </c>
      <c r="J686" s="9" t="s">
        <v>52</v>
      </c>
      <c r="L686" s="9" t="s">
        <v>50</v>
      </c>
      <c r="M686" s="9">
        <v>178990</v>
      </c>
      <c r="N686" s="17" t="str">
        <f t="shared" si="61"/>
        <v>35_175-180</v>
      </c>
      <c r="O686" s="17" t="str">
        <f t="shared" si="62"/>
        <v>17_170-180</v>
      </c>
      <c r="P686" s="17" t="str">
        <f t="shared" si="63"/>
        <v>08_80&gt;</v>
      </c>
      <c r="Q686" s="9" t="s">
        <v>285</v>
      </c>
      <c r="R686" s="9" t="s">
        <v>638</v>
      </c>
      <c r="S686" s="9">
        <f t="shared" si="64"/>
        <v>178990</v>
      </c>
      <c r="T686" s="9">
        <f t="shared" si="65"/>
        <v>2439</v>
      </c>
      <c r="W686" s="99"/>
    </row>
    <row r="687" spans="1:23" x14ac:dyDescent="0.25">
      <c r="A687" s="9">
        <v>20</v>
      </c>
      <c r="B687" s="9" t="s">
        <v>14</v>
      </c>
      <c r="C687" s="9" t="s">
        <v>531</v>
      </c>
      <c r="D687" s="9" t="s">
        <v>230</v>
      </c>
      <c r="E687" s="9" t="s">
        <v>227</v>
      </c>
      <c r="F687" s="9" t="s">
        <v>5</v>
      </c>
      <c r="G687" s="9" t="s">
        <v>353</v>
      </c>
      <c r="H687" s="9" t="s">
        <v>532</v>
      </c>
      <c r="I687" s="9">
        <v>15</v>
      </c>
      <c r="J687" s="9" t="s">
        <v>52</v>
      </c>
      <c r="L687" s="9" t="s">
        <v>50</v>
      </c>
      <c r="M687" s="9">
        <v>207113</v>
      </c>
      <c r="N687" s="17" t="str">
        <f t="shared" si="61"/>
        <v>41_205-210</v>
      </c>
      <c r="O687" s="17" t="str">
        <f t="shared" si="62"/>
        <v>20_200-210</v>
      </c>
      <c r="P687" s="17" t="str">
        <f t="shared" si="63"/>
        <v>08_80&gt;</v>
      </c>
      <c r="Q687" s="9" t="s">
        <v>285</v>
      </c>
      <c r="R687" s="9" t="s">
        <v>638</v>
      </c>
      <c r="S687" s="9">
        <f t="shared" si="64"/>
        <v>4142260</v>
      </c>
      <c r="T687" s="9">
        <f t="shared" si="65"/>
        <v>56434</v>
      </c>
      <c r="W687" s="99"/>
    </row>
    <row r="688" spans="1:23" x14ac:dyDescent="0.25">
      <c r="A688" s="9">
        <v>1</v>
      </c>
      <c r="B688" s="9" t="s">
        <v>14</v>
      </c>
      <c r="C688" s="9" t="s">
        <v>748</v>
      </c>
      <c r="D688" s="9" t="s">
        <v>230</v>
      </c>
      <c r="E688" s="9" t="s">
        <v>227</v>
      </c>
      <c r="F688" s="9" t="s">
        <v>5</v>
      </c>
      <c r="G688" s="9" t="s">
        <v>67</v>
      </c>
      <c r="H688" s="9" t="s">
        <v>749</v>
      </c>
      <c r="I688" s="9">
        <v>15</v>
      </c>
      <c r="J688" s="9" t="s">
        <v>8</v>
      </c>
      <c r="L688" s="9" t="s">
        <v>50</v>
      </c>
      <c r="M688" s="9">
        <v>98900</v>
      </c>
      <c r="N688" s="17" t="str">
        <f t="shared" si="61"/>
        <v>19_95-100</v>
      </c>
      <c r="O688" s="17" t="str">
        <f t="shared" si="62"/>
        <v>9_90-100</v>
      </c>
      <c r="P688" s="17" t="str">
        <f t="shared" si="63"/>
        <v>08_80&gt;</v>
      </c>
      <c r="Q688" s="9" t="s">
        <v>285</v>
      </c>
      <c r="R688" s="9" t="s">
        <v>638</v>
      </c>
      <c r="S688" s="9">
        <f t="shared" si="64"/>
        <v>98900</v>
      </c>
      <c r="T688" s="9">
        <f t="shared" si="65"/>
        <v>1347</v>
      </c>
      <c r="W688" s="99"/>
    </row>
    <row r="689" spans="1:23" x14ac:dyDescent="0.25">
      <c r="A689" s="9">
        <v>3</v>
      </c>
      <c r="B689" s="9" t="s">
        <v>14</v>
      </c>
      <c r="C689" s="9" t="s">
        <v>750</v>
      </c>
      <c r="D689" s="9" t="s">
        <v>230</v>
      </c>
      <c r="E689" s="9" t="s">
        <v>227</v>
      </c>
      <c r="F689" s="9" t="s">
        <v>5</v>
      </c>
      <c r="G689" s="9" t="s">
        <v>93</v>
      </c>
      <c r="H689" s="9" t="s">
        <v>141</v>
      </c>
      <c r="I689" s="9">
        <v>15</v>
      </c>
      <c r="J689" s="9" t="s">
        <v>8</v>
      </c>
      <c r="L689" s="9" t="s">
        <v>50</v>
      </c>
      <c r="M689" s="9">
        <v>102340</v>
      </c>
      <c r="N689" s="17" t="str">
        <f t="shared" si="61"/>
        <v>20_100-105</v>
      </c>
      <c r="O689" s="17" t="str">
        <f t="shared" si="62"/>
        <v>10_100-110</v>
      </c>
      <c r="P689" s="17" t="str">
        <f t="shared" si="63"/>
        <v>08_80&gt;</v>
      </c>
      <c r="Q689" s="9" t="s">
        <v>285</v>
      </c>
      <c r="R689" s="9" t="s">
        <v>638</v>
      </c>
      <c r="S689" s="9">
        <f t="shared" si="64"/>
        <v>307020</v>
      </c>
      <c r="T689" s="9">
        <f t="shared" si="65"/>
        <v>4183</v>
      </c>
      <c r="W689" s="99"/>
    </row>
    <row r="690" spans="1:23" x14ac:dyDescent="0.25">
      <c r="A690" s="9">
        <v>105</v>
      </c>
      <c r="B690" s="9" t="s">
        <v>14</v>
      </c>
      <c r="C690" s="9" t="s">
        <v>88</v>
      </c>
      <c r="D690" s="9" t="s">
        <v>230</v>
      </c>
      <c r="E690" s="9" t="s">
        <v>227</v>
      </c>
      <c r="F690" s="9" t="s">
        <v>5</v>
      </c>
      <c r="G690" s="9" t="s">
        <v>75</v>
      </c>
      <c r="H690" s="9" t="s">
        <v>86</v>
      </c>
      <c r="I690" s="9">
        <v>15</v>
      </c>
      <c r="J690" s="9" t="s">
        <v>8</v>
      </c>
      <c r="L690" s="9" t="s">
        <v>50</v>
      </c>
      <c r="M690" s="9">
        <v>94750</v>
      </c>
      <c r="N690" s="17" t="str">
        <f t="shared" si="61"/>
        <v>18_90-95</v>
      </c>
      <c r="O690" s="17" t="str">
        <f t="shared" si="62"/>
        <v>9_90-100</v>
      </c>
      <c r="P690" s="17" t="str">
        <f t="shared" si="63"/>
        <v>08_80&gt;</v>
      </c>
      <c r="Q690" s="9" t="s">
        <v>285</v>
      </c>
      <c r="R690" s="9" t="s">
        <v>638</v>
      </c>
      <c r="S690" s="9">
        <f t="shared" si="64"/>
        <v>9948750</v>
      </c>
      <c r="T690" s="9">
        <f t="shared" si="65"/>
        <v>135542</v>
      </c>
      <c r="W690" s="99"/>
    </row>
    <row r="691" spans="1:23" x14ac:dyDescent="0.25">
      <c r="A691" s="9">
        <v>10</v>
      </c>
      <c r="B691" s="9" t="s">
        <v>14</v>
      </c>
      <c r="C691" s="9" t="s">
        <v>165</v>
      </c>
      <c r="D691" s="9" t="s">
        <v>230</v>
      </c>
      <c r="E691" s="9" t="s">
        <v>227</v>
      </c>
      <c r="F691" s="9" t="s">
        <v>5</v>
      </c>
      <c r="G691" s="9" t="s">
        <v>75</v>
      </c>
      <c r="H691" s="9" t="s">
        <v>166</v>
      </c>
      <c r="I691" s="9">
        <v>17</v>
      </c>
      <c r="J691" s="9" t="s">
        <v>8</v>
      </c>
      <c r="L691" s="9" t="s">
        <v>50</v>
      </c>
      <c r="M691" s="9">
        <v>219813</v>
      </c>
      <c r="N691" s="17" t="str">
        <f t="shared" si="61"/>
        <v>43_215-220</v>
      </c>
      <c r="O691" s="17" t="str">
        <f t="shared" si="62"/>
        <v>21_210-220</v>
      </c>
      <c r="P691" s="17" t="str">
        <f t="shared" si="63"/>
        <v>08_80&gt;</v>
      </c>
      <c r="Q691" s="9" t="s">
        <v>285</v>
      </c>
      <c r="R691" s="9" t="s">
        <v>638</v>
      </c>
      <c r="S691" s="9">
        <f t="shared" si="64"/>
        <v>2198130</v>
      </c>
      <c r="T691" s="9">
        <f t="shared" si="65"/>
        <v>29947</v>
      </c>
      <c r="W691" s="99"/>
    </row>
    <row r="692" spans="1:23" x14ac:dyDescent="0.25">
      <c r="A692" s="9">
        <v>16</v>
      </c>
      <c r="B692" s="9" t="s">
        <v>14</v>
      </c>
      <c r="C692" s="9" t="s">
        <v>533</v>
      </c>
      <c r="D692" s="9" t="s">
        <v>230</v>
      </c>
      <c r="E692" s="9" t="s">
        <v>227</v>
      </c>
      <c r="F692" s="9" t="s">
        <v>5</v>
      </c>
      <c r="G692" s="9" t="s">
        <v>353</v>
      </c>
      <c r="H692" s="9" t="s">
        <v>534</v>
      </c>
      <c r="I692" s="9">
        <v>14</v>
      </c>
      <c r="J692" s="9" t="s">
        <v>8</v>
      </c>
      <c r="L692" s="9" t="s">
        <v>50</v>
      </c>
      <c r="M692" s="9">
        <v>136588</v>
      </c>
      <c r="N692" s="17" t="str">
        <f t="shared" si="61"/>
        <v>27_135-140</v>
      </c>
      <c r="O692" s="17" t="str">
        <f t="shared" si="62"/>
        <v>13_130-140</v>
      </c>
      <c r="P692" s="17" t="str">
        <f t="shared" si="63"/>
        <v>08_80&gt;</v>
      </c>
      <c r="Q692" s="9" t="s">
        <v>285</v>
      </c>
      <c r="R692" s="9" t="s">
        <v>638</v>
      </c>
      <c r="S692" s="9">
        <f t="shared" si="64"/>
        <v>2185408</v>
      </c>
      <c r="T692" s="9">
        <f t="shared" si="65"/>
        <v>29774</v>
      </c>
      <c r="W692" s="99"/>
    </row>
    <row r="693" spans="1:23" x14ac:dyDescent="0.25">
      <c r="A693" s="9">
        <v>15</v>
      </c>
      <c r="B693" s="9" t="s">
        <v>14</v>
      </c>
      <c r="C693" s="9" t="s">
        <v>535</v>
      </c>
      <c r="D693" s="9" t="s">
        <v>230</v>
      </c>
      <c r="E693" s="9" t="s">
        <v>227</v>
      </c>
      <c r="F693" s="9" t="s">
        <v>5</v>
      </c>
      <c r="G693" s="9" t="s">
        <v>353</v>
      </c>
      <c r="H693" s="9" t="s">
        <v>187</v>
      </c>
      <c r="I693" s="9">
        <v>15</v>
      </c>
      <c r="J693" s="9" t="s">
        <v>55</v>
      </c>
      <c r="L693" s="9" t="s">
        <v>50</v>
      </c>
      <c r="M693" s="9">
        <v>139150</v>
      </c>
      <c r="N693" s="17" t="str">
        <f t="shared" si="61"/>
        <v>27_135-140</v>
      </c>
      <c r="O693" s="17" t="str">
        <f t="shared" si="62"/>
        <v>13_130-140</v>
      </c>
      <c r="P693" s="17" t="str">
        <f t="shared" si="63"/>
        <v>08_80&gt;</v>
      </c>
      <c r="Q693" s="9" t="s">
        <v>285</v>
      </c>
      <c r="R693" s="9" t="s">
        <v>638</v>
      </c>
      <c r="S693" s="9">
        <f t="shared" si="64"/>
        <v>2087250</v>
      </c>
      <c r="T693" s="9">
        <f t="shared" si="65"/>
        <v>28437</v>
      </c>
      <c r="W693" s="99"/>
    </row>
    <row r="694" spans="1:23" x14ac:dyDescent="0.25">
      <c r="A694" s="9">
        <v>25</v>
      </c>
      <c r="B694" s="9" t="s">
        <v>14</v>
      </c>
      <c r="C694" s="9" t="s">
        <v>751</v>
      </c>
      <c r="D694" s="9" t="s">
        <v>230</v>
      </c>
      <c r="E694" s="9" t="s">
        <v>227</v>
      </c>
      <c r="F694" s="9" t="s">
        <v>5</v>
      </c>
      <c r="G694" s="9" t="s">
        <v>353</v>
      </c>
      <c r="H694" s="9" t="s">
        <v>184</v>
      </c>
      <c r="I694" s="9">
        <v>15</v>
      </c>
      <c r="J694" s="9" t="s">
        <v>8</v>
      </c>
      <c r="L694" s="9" t="s">
        <v>50</v>
      </c>
      <c r="M694" s="9">
        <v>229990</v>
      </c>
      <c r="N694" s="17" t="str">
        <f t="shared" si="61"/>
        <v>45_225-230</v>
      </c>
      <c r="O694" s="17" t="str">
        <f t="shared" si="62"/>
        <v>22_220-230</v>
      </c>
      <c r="P694" s="17" t="str">
        <f t="shared" si="63"/>
        <v>08_80&gt;</v>
      </c>
      <c r="Q694" s="9" t="s">
        <v>285</v>
      </c>
      <c r="R694" s="9" t="s">
        <v>638</v>
      </c>
      <c r="S694" s="9">
        <f t="shared" si="64"/>
        <v>5749750</v>
      </c>
      <c r="T694" s="9">
        <f t="shared" si="65"/>
        <v>78334</v>
      </c>
      <c r="W694" s="99"/>
    </row>
    <row r="695" spans="1:23" x14ac:dyDescent="0.25">
      <c r="A695" s="9">
        <v>19</v>
      </c>
      <c r="B695" s="9" t="s">
        <v>14</v>
      </c>
      <c r="C695" s="9" t="s">
        <v>598</v>
      </c>
      <c r="D695" s="9" t="s">
        <v>230</v>
      </c>
      <c r="E695" s="9" t="s">
        <v>227</v>
      </c>
      <c r="F695" s="9" t="s">
        <v>5</v>
      </c>
      <c r="G695" s="9" t="s">
        <v>353</v>
      </c>
      <c r="H695" s="9" t="s">
        <v>599</v>
      </c>
      <c r="I695" s="9">
        <v>17</v>
      </c>
      <c r="J695" s="9" t="s">
        <v>55</v>
      </c>
      <c r="L695" s="9" t="s">
        <v>50</v>
      </c>
      <c r="M695" s="9">
        <v>228536</v>
      </c>
      <c r="N695" s="17" t="str">
        <f t="shared" si="61"/>
        <v>45_225-230</v>
      </c>
      <c r="O695" s="17" t="str">
        <f t="shared" si="62"/>
        <v>22_220-230</v>
      </c>
      <c r="P695" s="17" t="str">
        <f t="shared" si="63"/>
        <v>08_80&gt;</v>
      </c>
      <c r="Q695" s="9" t="s">
        <v>285</v>
      </c>
      <c r="R695" s="9" t="s">
        <v>638</v>
      </c>
      <c r="S695" s="9">
        <f t="shared" si="64"/>
        <v>4342184</v>
      </c>
      <c r="T695" s="9">
        <f t="shared" si="65"/>
        <v>59158</v>
      </c>
      <c r="W695" s="99"/>
    </row>
    <row r="696" spans="1:23" x14ac:dyDescent="0.25">
      <c r="A696" s="9">
        <v>7</v>
      </c>
      <c r="B696" s="9" t="s">
        <v>14</v>
      </c>
      <c r="C696" s="9" t="s">
        <v>89</v>
      </c>
      <c r="D696" s="9" t="s">
        <v>230</v>
      </c>
      <c r="E696" s="9" t="s">
        <v>227</v>
      </c>
      <c r="F696" s="9" t="s">
        <v>5</v>
      </c>
      <c r="G696" s="9" t="s">
        <v>75</v>
      </c>
      <c r="H696" s="9" t="s">
        <v>87</v>
      </c>
      <c r="I696" s="9">
        <v>15</v>
      </c>
      <c r="J696" s="9" t="s">
        <v>52</v>
      </c>
      <c r="K696" s="9" t="s">
        <v>7</v>
      </c>
      <c r="L696" s="9" t="s">
        <v>50</v>
      </c>
      <c r="M696" s="9">
        <v>200105</v>
      </c>
      <c r="N696" s="17" t="str">
        <f t="shared" si="61"/>
        <v>40_200-205</v>
      </c>
      <c r="O696" s="17" t="str">
        <f t="shared" si="62"/>
        <v>20_200-210</v>
      </c>
      <c r="P696" s="17" t="str">
        <f t="shared" si="63"/>
        <v>08_80&gt;</v>
      </c>
      <c r="Q696" s="9" t="s">
        <v>285</v>
      </c>
      <c r="R696" s="9" t="s">
        <v>638</v>
      </c>
      <c r="S696" s="9">
        <f t="shared" si="64"/>
        <v>1400735</v>
      </c>
      <c r="T696" s="9">
        <f t="shared" si="65"/>
        <v>19084</v>
      </c>
      <c r="W696" s="99"/>
    </row>
    <row r="697" spans="1:23" x14ac:dyDescent="0.25">
      <c r="A697" s="9">
        <v>878</v>
      </c>
      <c r="B697" s="9" t="s">
        <v>15</v>
      </c>
      <c r="C697" s="9" t="s">
        <v>752</v>
      </c>
      <c r="D697" s="9" t="s">
        <v>228</v>
      </c>
      <c r="E697" s="9" t="s">
        <v>223</v>
      </c>
      <c r="F697" s="9" t="s">
        <v>1</v>
      </c>
      <c r="G697" s="9" t="s">
        <v>97</v>
      </c>
      <c r="H697" s="9" t="s">
        <v>2</v>
      </c>
      <c r="I697" s="9">
        <v>14</v>
      </c>
      <c r="J697" s="9" t="s">
        <v>8</v>
      </c>
      <c r="L697" s="9" t="s">
        <v>50</v>
      </c>
      <c r="M697" s="9">
        <v>38990</v>
      </c>
      <c r="N697" s="17" t="str">
        <f t="shared" si="61"/>
        <v>7_35-40</v>
      </c>
      <c r="O697" s="17" t="str">
        <f t="shared" si="62"/>
        <v>3_30-40</v>
      </c>
      <c r="P697" s="17" t="str">
        <f t="shared" si="63"/>
        <v>03_30-40</v>
      </c>
      <c r="Q697" s="9" t="s">
        <v>285</v>
      </c>
      <c r="R697" s="9" t="s">
        <v>638</v>
      </c>
      <c r="S697" s="9">
        <f t="shared" si="64"/>
        <v>34233220</v>
      </c>
      <c r="T697" s="9">
        <f t="shared" si="65"/>
        <v>466393</v>
      </c>
      <c r="W697" s="99"/>
    </row>
    <row r="698" spans="1:23" x14ac:dyDescent="0.25">
      <c r="A698" s="9">
        <v>1544</v>
      </c>
      <c r="B698" s="9" t="s">
        <v>15</v>
      </c>
      <c r="C698" s="9" t="s">
        <v>425</v>
      </c>
      <c r="D698" s="9" t="s">
        <v>224</v>
      </c>
      <c r="E698" s="9" t="s">
        <v>223</v>
      </c>
      <c r="F698" s="9" t="s">
        <v>1</v>
      </c>
      <c r="G698" s="9" t="s">
        <v>305</v>
      </c>
      <c r="H698" s="9" t="s">
        <v>2</v>
      </c>
      <c r="I698" s="9">
        <v>15</v>
      </c>
      <c r="J698" s="9" t="s">
        <v>8</v>
      </c>
      <c r="L698" s="9" t="s">
        <v>50</v>
      </c>
      <c r="M698" s="9">
        <v>48901</v>
      </c>
      <c r="N698" s="17" t="str">
        <f t="shared" si="61"/>
        <v>9_45-50</v>
      </c>
      <c r="O698" s="17" t="str">
        <f t="shared" si="62"/>
        <v>4_40-50</v>
      </c>
      <c r="P698" s="17" t="str">
        <f t="shared" si="63"/>
        <v>04_40-50</v>
      </c>
      <c r="Q698" s="9" t="s">
        <v>285</v>
      </c>
      <c r="R698" s="9" t="s">
        <v>638</v>
      </c>
      <c r="S698" s="9">
        <f t="shared" si="64"/>
        <v>75503144</v>
      </c>
      <c r="T698" s="9">
        <f t="shared" si="65"/>
        <v>1028653</v>
      </c>
      <c r="W698" s="99"/>
    </row>
    <row r="699" spans="1:23" x14ac:dyDescent="0.25">
      <c r="A699" s="9">
        <v>287</v>
      </c>
      <c r="B699" s="9" t="s">
        <v>15</v>
      </c>
      <c r="C699" s="9" t="s">
        <v>753</v>
      </c>
      <c r="D699" s="9" t="s">
        <v>224</v>
      </c>
      <c r="E699" s="9" t="s">
        <v>223</v>
      </c>
      <c r="F699" s="9" t="s">
        <v>5</v>
      </c>
      <c r="G699" s="9" t="s">
        <v>76</v>
      </c>
      <c r="H699" s="9" t="s">
        <v>2</v>
      </c>
      <c r="I699" s="9">
        <v>15</v>
      </c>
      <c r="J699" s="9" t="s">
        <v>8</v>
      </c>
      <c r="L699" s="9" t="s">
        <v>46</v>
      </c>
      <c r="M699" s="9">
        <v>36010</v>
      </c>
      <c r="N699" s="17" t="str">
        <f t="shared" si="61"/>
        <v>7_35-40</v>
      </c>
      <c r="O699" s="17" t="str">
        <f t="shared" si="62"/>
        <v>3_30-40</v>
      </c>
      <c r="P699" s="17" t="str">
        <f t="shared" si="63"/>
        <v>03_30-40</v>
      </c>
      <c r="Q699" s="9" t="s">
        <v>285</v>
      </c>
      <c r="R699" s="9" t="s">
        <v>638</v>
      </c>
      <c r="S699" s="9">
        <f t="shared" si="64"/>
        <v>10334870</v>
      </c>
      <c r="T699" s="9">
        <f t="shared" si="65"/>
        <v>140802</v>
      </c>
      <c r="W699" s="99"/>
    </row>
    <row r="700" spans="1:23" x14ac:dyDescent="0.25">
      <c r="A700" s="9">
        <v>1887</v>
      </c>
      <c r="B700" s="9" t="s">
        <v>15</v>
      </c>
      <c r="C700" s="9" t="s">
        <v>378</v>
      </c>
      <c r="D700" s="9" t="s">
        <v>224</v>
      </c>
      <c r="E700" s="9" t="s">
        <v>223</v>
      </c>
      <c r="F700" s="9" t="s">
        <v>5</v>
      </c>
      <c r="G700" s="9" t="s">
        <v>182</v>
      </c>
      <c r="H700" s="9" t="s">
        <v>2</v>
      </c>
      <c r="I700" s="9">
        <v>15</v>
      </c>
      <c r="J700" s="9" t="s">
        <v>8</v>
      </c>
      <c r="L700" s="9" t="s">
        <v>50</v>
      </c>
      <c r="M700" s="9">
        <v>47889</v>
      </c>
      <c r="N700" s="17" t="str">
        <f t="shared" si="61"/>
        <v>9_45-50</v>
      </c>
      <c r="O700" s="17" t="str">
        <f t="shared" si="62"/>
        <v>4_40-50</v>
      </c>
      <c r="P700" s="17" t="str">
        <f t="shared" si="63"/>
        <v>04_40-50</v>
      </c>
      <c r="Q700" s="9" t="s">
        <v>285</v>
      </c>
      <c r="R700" s="9" t="s">
        <v>638</v>
      </c>
      <c r="S700" s="9">
        <f t="shared" si="64"/>
        <v>90366543</v>
      </c>
      <c r="T700" s="9">
        <f t="shared" si="65"/>
        <v>1231152</v>
      </c>
      <c r="W700" s="99"/>
    </row>
    <row r="701" spans="1:23" x14ac:dyDescent="0.25">
      <c r="A701" s="9">
        <v>1379</v>
      </c>
      <c r="B701" s="9" t="s">
        <v>15</v>
      </c>
      <c r="C701" s="9" t="s">
        <v>630</v>
      </c>
      <c r="D701" s="9" t="s">
        <v>222</v>
      </c>
      <c r="E701" s="9" t="s">
        <v>223</v>
      </c>
      <c r="F701" s="9" t="s">
        <v>5</v>
      </c>
      <c r="G701" s="9" t="s">
        <v>169</v>
      </c>
      <c r="H701" s="9" t="s">
        <v>74</v>
      </c>
      <c r="I701" s="9">
        <v>15</v>
      </c>
      <c r="J701" s="9" t="s">
        <v>8</v>
      </c>
      <c r="L701" s="9" t="s">
        <v>50</v>
      </c>
      <c r="M701" s="9">
        <v>42990</v>
      </c>
      <c r="N701" s="17" t="str">
        <f t="shared" si="61"/>
        <v>8_40-45</v>
      </c>
      <c r="O701" s="17" t="str">
        <f t="shared" si="62"/>
        <v>4_40-50</v>
      </c>
      <c r="P701" s="17" t="str">
        <f t="shared" si="63"/>
        <v>04_40-50</v>
      </c>
      <c r="Q701" s="9" t="s">
        <v>285</v>
      </c>
      <c r="R701" s="9" t="s">
        <v>638</v>
      </c>
      <c r="S701" s="9">
        <f t="shared" si="64"/>
        <v>59283210</v>
      </c>
      <c r="T701" s="9">
        <f t="shared" si="65"/>
        <v>807673</v>
      </c>
      <c r="W701" s="99"/>
    </row>
    <row r="702" spans="1:23" x14ac:dyDescent="0.25">
      <c r="A702" s="9">
        <v>1</v>
      </c>
      <c r="B702" s="9" t="s">
        <v>15</v>
      </c>
      <c r="C702" s="9" t="s">
        <v>754</v>
      </c>
      <c r="D702" s="9" t="s">
        <v>222</v>
      </c>
      <c r="E702" s="9" t="s">
        <v>223</v>
      </c>
      <c r="F702" s="9" t="s">
        <v>5</v>
      </c>
      <c r="G702" s="9" t="s">
        <v>67</v>
      </c>
      <c r="H702" s="9" t="s">
        <v>69</v>
      </c>
      <c r="I702" s="9">
        <v>15</v>
      </c>
      <c r="J702" s="9" t="s">
        <v>11</v>
      </c>
      <c r="L702" s="9" t="s">
        <v>50</v>
      </c>
      <c r="M702" s="9">
        <v>46740</v>
      </c>
      <c r="N702" s="17" t="str">
        <f t="shared" si="61"/>
        <v>9_45-50</v>
      </c>
      <c r="O702" s="17" t="str">
        <f t="shared" si="62"/>
        <v>4_40-50</v>
      </c>
      <c r="P702" s="17" t="str">
        <f t="shared" si="63"/>
        <v>04_40-50</v>
      </c>
      <c r="Q702" s="9" t="s">
        <v>285</v>
      </c>
      <c r="R702" s="9" t="s">
        <v>638</v>
      </c>
      <c r="S702" s="9">
        <f t="shared" si="64"/>
        <v>46740</v>
      </c>
      <c r="T702" s="9">
        <f t="shared" si="65"/>
        <v>637</v>
      </c>
      <c r="W702" s="99"/>
    </row>
    <row r="703" spans="1:23" x14ac:dyDescent="0.25">
      <c r="A703" s="9">
        <v>3</v>
      </c>
      <c r="B703" s="9" t="s">
        <v>15</v>
      </c>
      <c r="C703" s="9" t="s">
        <v>755</v>
      </c>
      <c r="D703" s="9" t="s">
        <v>228</v>
      </c>
      <c r="E703" s="9" t="s">
        <v>223</v>
      </c>
      <c r="F703" s="9" t="s">
        <v>5</v>
      </c>
      <c r="G703" s="9" t="s">
        <v>67</v>
      </c>
      <c r="H703" s="9" t="s">
        <v>2</v>
      </c>
      <c r="I703" s="9">
        <v>14</v>
      </c>
      <c r="J703" s="9" t="s">
        <v>8</v>
      </c>
      <c r="L703" s="9" t="s">
        <v>50</v>
      </c>
      <c r="M703" s="9">
        <v>47568</v>
      </c>
      <c r="N703" s="17" t="str">
        <f t="shared" si="61"/>
        <v>9_45-50</v>
      </c>
      <c r="O703" s="17" t="str">
        <f t="shared" si="62"/>
        <v>4_40-50</v>
      </c>
      <c r="P703" s="17" t="str">
        <f t="shared" si="63"/>
        <v>04_40-50</v>
      </c>
      <c r="Q703" s="9" t="s">
        <v>285</v>
      </c>
      <c r="R703" s="9" t="s">
        <v>638</v>
      </c>
      <c r="S703" s="9">
        <f t="shared" si="64"/>
        <v>142704</v>
      </c>
      <c r="T703" s="9">
        <f t="shared" si="65"/>
        <v>1944</v>
      </c>
      <c r="W703" s="99"/>
    </row>
    <row r="704" spans="1:23" x14ac:dyDescent="0.25">
      <c r="A704" s="9">
        <v>1</v>
      </c>
      <c r="B704" s="9" t="s">
        <v>15</v>
      </c>
      <c r="C704" s="9" t="s">
        <v>79</v>
      </c>
      <c r="D704" s="9" t="s">
        <v>222</v>
      </c>
      <c r="E704" s="9" t="s">
        <v>223</v>
      </c>
      <c r="F704" s="9" t="s">
        <v>5</v>
      </c>
      <c r="G704" s="9" t="s">
        <v>67</v>
      </c>
      <c r="H704" s="9">
        <v>540</v>
      </c>
      <c r="I704" s="9">
        <v>15</v>
      </c>
      <c r="J704" s="9" t="s">
        <v>8</v>
      </c>
      <c r="L704" s="9" t="s">
        <v>50</v>
      </c>
      <c r="M704" s="9">
        <v>54990</v>
      </c>
      <c r="N704" s="17" t="str">
        <f t="shared" si="61"/>
        <v>10_50-55</v>
      </c>
      <c r="O704" s="17" t="str">
        <f t="shared" si="62"/>
        <v>5_50-60</v>
      </c>
      <c r="P704" s="17" t="str">
        <f t="shared" si="63"/>
        <v>05_50-60</v>
      </c>
      <c r="Q704" s="9" t="s">
        <v>285</v>
      </c>
      <c r="R704" s="9" t="s">
        <v>638</v>
      </c>
      <c r="S704" s="9">
        <f t="shared" si="64"/>
        <v>54990</v>
      </c>
      <c r="T704" s="9">
        <f t="shared" si="65"/>
        <v>749</v>
      </c>
      <c r="W704" s="99"/>
    </row>
    <row r="705" spans="1:23" x14ac:dyDescent="0.25">
      <c r="A705" s="9">
        <v>13</v>
      </c>
      <c r="B705" s="9" t="s">
        <v>15</v>
      </c>
      <c r="C705" s="9" t="s">
        <v>373</v>
      </c>
      <c r="D705" s="9" t="s">
        <v>228</v>
      </c>
      <c r="E705" s="9" t="s">
        <v>223</v>
      </c>
      <c r="F705" s="9" t="s">
        <v>1</v>
      </c>
      <c r="G705" s="9" t="s">
        <v>305</v>
      </c>
      <c r="H705" s="9" t="s">
        <v>2</v>
      </c>
      <c r="I705" s="9">
        <v>14</v>
      </c>
      <c r="J705" s="9" t="s">
        <v>8</v>
      </c>
      <c r="L705" s="9" t="s">
        <v>50</v>
      </c>
      <c r="M705" s="9">
        <v>49277</v>
      </c>
      <c r="N705" s="17" t="str">
        <f t="shared" si="61"/>
        <v>9_45-50</v>
      </c>
      <c r="O705" s="17" t="str">
        <f t="shared" si="62"/>
        <v>4_40-50</v>
      </c>
      <c r="P705" s="17" t="str">
        <f t="shared" si="63"/>
        <v>04_40-50</v>
      </c>
      <c r="Q705" s="9" t="s">
        <v>285</v>
      </c>
      <c r="R705" s="9" t="s">
        <v>638</v>
      </c>
      <c r="S705" s="9">
        <f t="shared" si="64"/>
        <v>640601</v>
      </c>
      <c r="T705" s="9">
        <f t="shared" si="65"/>
        <v>8728</v>
      </c>
      <c r="W705" s="99"/>
    </row>
    <row r="706" spans="1:23" x14ac:dyDescent="0.25">
      <c r="A706" s="9">
        <v>40</v>
      </c>
      <c r="B706" s="9" t="s">
        <v>15</v>
      </c>
      <c r="C706" s="9" t="s">
        <v>342</v>
      </c>
      <c r="D706" s="9" t="s">
        <v>228</v>
      </c>
      <c r="E706" s="9" t="s">
        <v>223</v>
      </c>
      <c r="F706" s="9" t="s">
        <v>5</v>
      </c>
      <c r="G706" s="9" t="s">
        <v>182</v>
      </c>
      <c r="H706" s="9" t="s">
        <v>2</v>
      </c>
      <c r="I706" s="9">
        <v>14</v>
      </c>
      <c r="J706" s="9" t="s">
        <v>8</v>
      </c>
      <c r="L706" s="9" t="s">
        <v>50</v>
      </c>
      <c r="M706" s="9">
        <v>54699</v>
      </c>
      <c r="N706" s="17" t="str">
        <f t="shared" si="61"/>
        <v>10_50-55</v>
      </c>
      <c r="O706" s="17" t="str">
        <f t="shared" si="62"/>
        <v>5_50-60</v>
      </c>
      <c r="P706" s="17" t="str">
        <f t="shared" si="63"/>
        <v>05_50-60</v>
      </c>
      <c r="Q706" s="9" t="s">
        <v>285</v>
      </c>
      <c r="R706" s="9" t="s">
        <v>638</v>
      </c>
      <c r="S706" s="9">
        <f t="shared" si="64"/>
        <v>2187960</v>
      </c>
      <c r="T706" s="9">
        <f t="shared" si="65"/>
        <v>29809</v>
      </c>
      <c r="W706" s="99"/>
    </row>
    <row r="707" spans="1:23" x14ac:dyDescent="0.25">
      <c r="A707" s="9">
        <v>11</v>
      </c>
      <c r="B707" s="9" t="s">
        <v>15</v>
      </c>
      <c r="C707" s="9" t="s">
        <v>600</v>
      </c>
      <c r="D707" s="9" t="s">
        <v>228</v>
      </c>
      <c r="E707" s="9" t="s">
        <v>223</v>
      </c>
      <c r="F707" s="9" t="s">
        <v>5</v>
      </c>
      <c r="G707" s="9" t="s">
        <v>524</v>
      </c>
      <c r="H707" s="9" t="s">
        <v>2</v>
      </c>
      <c r="I707" s="9">
        <v>14</v>
      </c>
      <c r="J707" s="9" t="s">
        <v>8</v>
      </c>
      <c r="L707" s="9" t="s">
        <v>50</v>
      </c>
      <c r="M707" s="9">
        <v>68657</v>
      </c>
      <c r="N707" s="17" t="str">
        <f t="shared" ref="N707:N769" si="66">CONCATENATE(ROUNDDOWN(M707/5000,0),"_",ROUNDDOWN(M707/5000,0)*5,"-",ROUNDUP((M707+1)/5000,0)*5)</f>
        <v>13_65-70</v>
      </c>
      <c r="O707" s="17" t="str">
        <f t="shared" si="62"/>
        <v>6_60-70</v>
      </c>
      <c r="P707" s="17" t="str">
        <f t="shared" si="63"/>
        <v>06_60-70</v>
      </c>
      <c r="Q707" s="9" t="s">
        <v>285</v>
      </c>
      <c r="R707" s="9" t="s">
        <v>638</v>
      </c>
      <c r="S707" s="9">
        <f t="shared" si="64"/>
        <v>755227</v>
      </c>
      <c r="T707" s="9">
        <f t="shared" si="65"/>
        <v>10289</v>
      </c>
      <c r="W707" s="99"/>
    </row>
    <row r="708" spans="1:23" x14ac:dyDescent="0.25">
      <c r="A708" s="9">
        <v>1524</v>
      </c>
      <c r="B708" s="9" t="s">
        <v>15</v>
      </c>
      <c r="C708" s="9" t="s">
        <v>379</v>
      </c>
      <c r="D708" s="9" t="s">
        <v>224</v>
      </c>
      <c r="E708" s="9" t="s">
        <v>223</v>
      </c>
      <c r="F708" s="9" t="s">
        <v>1</v>
      </c>
      <c r="G708" s="9" t="s">
        <v>305</v>
      </c>
      <c r="H708" s="9" t="s">
        <v>2</v>
      </c>
      <c r="I708" s="9">
        <v>15</v>
      </c>
      <c r="J708" s="9" t="s">
        <v>8</v>
      </c>
      <c r="L708" s="9" t="s">
        <v>50</v>
      </c>
      <c r="M708" s="9">
        <v>60342</v>
      </c>
      <c r="N708" s="17" t="str">
        <f t="shared" si="66"/>
        <v>12_60-65</v>
      </c>
      <c r="O708" s="17" t="str">
        <f t="shared" si="62"/>
        <v>6_60-70</v>
      </c>
      <c r="P708" s="17" t="str">
        <f t="shared" si="63"/>
        <v>06_60-70</v>
      </c>
      <c r="Q708" s="9" t="s">
        <v>285</v>
      </c>
      <c r="R708" s="9" t="s">
        <v>638</v>
      </c>
      <c r="S708" s="9">
        <f t="shared" si="64"/>
        <v>91961208</v>
      </c>
      <c r="T708" s="9">
        <f t="shared" si="65"/>
        <v>1252877</v>
      </c>
      <c r="W708" s="99"/>
    </row>
    <row r="709" spans="1:23" x14ac:dyDescent="0.25">
      <c r="A709" s="9">
        <v>7</v>
      </c>
      <c r="B709" s="9" t="s">
        <v>15</v>
      </c>
      <c r="C709" s="9" t="s">
        <v>343</v>
      </c>
      <c r="D709" s="9" t="s">
        <v>224</v>
      </c>
      <c r="E709" s="9" t="s">
        <v>223</v>
      </c>
      <c r="F709" s="9" t="s">
        <v>5</v>
      </c>
      <c r="G709" s="9" t="s">
        <v>182</v>
      </c>
      <c r="H709" s="9" t="s">
        <v>2</v>
      </c>
      <c r="I709" s="9">
        <v>15</v>
      </c>
      <c r="J709" s="9" t="s">
        <v>8</v>
      </c>
      <c r="L709" s="9" t="s">
        <v>50</v>
      </c>
      <c r="M709" s="9">
        <v>60098</v>
      </c>
      <c r="N709" s="17" t="str">
        <f t="shared" si="66"/>
        <v>12_60-65</v>
      </c>
      <c r="O709" s="17" t="str">
        <f t="shared" si="62"/>
        <v>6_60-70</v>
      </c>
      <c r="P709" s="17" t="str">
        <f t="shared" si="63"/>
        <v>06_60-70</v>
      </c>
      <c r="Q709" s="9" t="s">
        <v>285</v>
      </c>
      <c r="R709" s="9" t="s">
        <v>638</v>
      </c>
      <c r="S709" s="9">
        <f t="shared" si="64"/>
        <v>420686</v>
      </c>
      <c r="T709" s="9">
        <f t="shared" si="65"/>
        <v>5731</v>
      </c>
      <c r="W709" s="99"/>
    </row>
    <row r="710" spans="1:23" x14ac:dyDescent="0.25">
      <c r="A710" s="9">
        <v>292</v>
      </c>
      <c r="B710" s="9" t="s">
        <v>15</v>
      </c>
      <c r="C710" s="9" t="s">
        <v>601</v>
      </c>
      <c r="D710" s="9" t="s">
        <v>224</v>
      </c>
      <c r="E710" s="9" t="s">
        <v>223</v>
      </c>
      <c r="F710" s="9" t="s">
        <v>5</v>
      </c>
      <c r="G710" s="9" t="s">
        <v>524</v>
      </c>
      <c r="H710" s="9" t="s">
        <v>2</v>
      </c>
      <c r="I710" s="9">
        <v>15</v>
      </c>
      <c r="J710" s="9" t="s">
        <v>8</v>
      </c>
      <c r="L710" s="9" t="s">
        <v>50</v>
      </c>
      <c r="M710" s="9">
        <v>66058</v>
      </c>
      <c r="N710" s="17" t="str">
        <f t="shared" si="66"/>
        <v>13_65-70</v>
      </c>
      <c r="O710" s="17" t="str">
        <f t="shared" si="62"/>
        <v>6_60-70</v>
      </c>
      <c r="P710" s="17" t="str">
        <f t="shared" si="63"/>
        <v>06_60-70</v>
      </c>
      <c r="Q710" s="9" t="s">
        <v>285</v>
      </c>
      <c r="R710" s="9" t="s">
        <v>638</v>
      </c>
      <c r="S710" s="9">
        <f t="shared" si="64"/>
        <v>19288936</v>
      </c>
      <c r="T710" s="9">
        <f t="shared" si="65"/>
        <v>262792</v>
      </c>
      <c r="W710" s="99"/>
    </row>
    <row r="711" spans="1:23" x14ac:dyDescent="0.25">
      <c r="A711" s="9">
        <v>4</v>
      </c>
      <c r="B711" s="9" t="s">
        <v>15</v>
      </c>
      <c r="C711" s="9" t="s">
        <v>80</v>
      </c>
      <c r="D711" s="9" t="s">
        <v>222</v>
      </c>
      <c r="E711" s="9" t="s">
        <v>223</v>
      </c>
      <c r="F711" s="9" t="s">
        <v>5</v>
      </c>
      <c r="G711" s="9" t="s">
        <v>67</v>
      </c>
      <c r="H711" s="9" t="s">
        <v>70</v>
      </c>
      <c r="I711" s="9">
        <v>15</v>
      </c>
      <c r="J711" s="9" t="s">
        <v>8</v>
      </c>
      <c r="L711" s="9" t="s">
        <v>50</v>
      </c>
      <c r="M711" s="9">
        <v>51700</v>
      </c>
      <c r="N711" s="17" t="str">
        <f t="shared" si="66"/>
        <v>10_50-55</v>
      </c>
      <c r="O711" s="17" t="str">
        <f t="shared" si="62"/>
        <v>5_50-60</v>
      </c>
      <c r="P711" s="17" t="str">
        <f t="shared" si="63"/>
        <v>05_50-60</v>
      </c>
      <c r="Q711" s="9" t="s">
        <v>285</v>
      </c>
      <c r="R711" s="9" t="s">
        <v>638</v>
      </c>
      <c r="S711" s="9">
        <f t="shared" si="64"/>
        <v>206800</v>
      </c>
      <c r="T711" s="9">
        <f t="shared" si="65"/>
        <v>2817</v>
      </c>
      <c r="W711" s="99"/>
    </row>
    <row r="712" spans="1:23" x14ac:dyDescent="0.25">
      <c r="A712" s="9">
        <v>3</v>
      </c>
      <c r="B712" s="9" t="s">
        <v>15</v>
      </c>
      <c r="C712" s="9" t="s">
        <v>300</v>
      </c>
      <c r="D712" s="9" t="s">
        <v>228</v>
      </c>
      <c r="E712" s="9" t="s">
        <v>223</v>
      </c>
      <c r="F712" s="9" t="s">
        <v>5</v>
      </c>
      <c r="G712" s="9" t="s">
        <v>169</v>
      </c>
      <c r="H712" s="9" t="s">
        <v>2</v>
      </c>
      <c r="I712" s="9">
        <v>14</v>
      </c>
      <c r="J712" s="9" t="s">
        <v>8</v>
      </c>
      <c r="K712" s="9" t="s">
        <v>7</v>
      </c>
      <c r="L712" s="9" t="s">
        <v>50</v>
      </c>
      <c r="M712" s="9">
        <v>49490</v>
      </c>
      <c r="N712" s="17" t="str">
        <f t="shared" si="66"/>
        <v>9_45-50</v>
      </c>
      <c r="O712" s="17" t="str">
        <f t="shared" si="62"/>
        <v>4_40-50</v>
      </c>
      <c r="P712" s="17" t="str">
        <f t="shared" si="63"/>
        <v>04_40-50</v>
      </c>
      <c r="Q712" s="9" t="s">
        <v>285</v>
      </c>
      <c r="R712" s="9" t="s">
        <v>638</v>
      </c>
      <c r="S712" s="9">
        <f t="shared" si="64"/>
        <v>148470</v>
      </c>
      <c r="T712" s="9">
        <f t="shared" si="65"/>
        <v>2023</v>
      </c>
      <c r="W712" s="99"/>
    </row>
    <row r="713" spans="1:23" x14ac:dyDescent="0.25">
      <c r="A713" s="9">
        <v>4</v>
      </c>
      <c r="B713" s="9" t="s">
        <v>15</v>
      </c>
      <c r="C713" s="9" t="s">
        <v>756</v>
      </c>
      <c r="D713" s="9" t="s">
        <v>225</v>
      </c>
      <c r="E713" s="9" t="s">
        <v>223</v>
      </c>
      <c r="F713" s="9" t="s">
        <v>5</v>
      </c>
      <c r="G713" s="9" t="s">
        <v>353</v>
      </c>
      <c r="H713" s="9" t="s">
        <v>112</v>
      </c>
      <c r="I713" s="9">
        <v>15</v>
      </c>
      <c r="J713" s="9" t="s">
        <v>8</v>
      </c>
      <c r="L713" s="9" t="s">
        <v>50</v>
      </c>
      <c r="M713" s="9">
        <v>106892</v>
      </c>
      <c r="N713" s="17" t="str">
        <f t="shared" si="66"/>
        <v>21_105-110</v>
      </c>
      <c r="O713" s="17" t="str">
        <f t="shared" si="62"/>
        <v>10_100-110</v>
      </c>
      <c r="P713" s="17" t="str">
        <f t="shared" si="63"/>
        <v>08_80&gt;</v>
      </c>
      <c r="Q713" s="9" t="s">
        <v>285</v>
      </c>
      <c r="R713" s="9" t="s">
        <v>638</v>
      </c>
      <c r="S713" s="9">
        <f t="shared" si="64"/>
        <v>427568</v>
      </c>
      <c r="T713" s="9">
        <f t="shared" si="65"/>
        <v>5825</v>
      </c>
      <c r="W713" s="99"/>
    </row>
    <row r="714" spans="1:23" x14ac:dyDescent="0.25">
      <c r="A714" s="9">
        <v>169</v>
      </c>
      <c r="B714" s="9" t="s">
        <v>15</v>
      </c>
      <c r="C714" s="9" t="s">
        <v>757</v>
      </c>
      <c r="D714" s="9" t="s">
        <v>229</v>
      </c>
      <c r="E714" s="9" t="s">
        <v>223</v>
      </c>
      <c r="F714" s="9" t="s">
        <v>1</v>
      </c>
      <c r="G714" s="9" t="s">
        <v>97</v>
      </c>
      <c r="H714" s="9" t="s">
        <v>2</v>
      </c>
      <c r="I714" s="9">
        <v>11</v>
      </c>
      <c r="J714" s="9" t="s">
        <v>4</v>
      </c>
      <c r="K714" s="9" t="s">
        <v>7</v>
      </c>
      <c r="L714" s="9" t="s">
        <v>50</v>
      </c>
      <c r="M714" s="9">
        <v>34990</v>
      </c>
      <c r="N714" s="17" t="str">
        <f t="shared" si="66"/>
        <v>6_30-35</v>
      </c>
      <c r="O714" s="17" t="str">
        <f t="shared" si="62"/>
        <v>3_30-40</v>
      </c>
      <c r="P714" s="17" t="str">
        <f t="shared" si="63"/>
        <v>03_30-40</v>
      </c>
      <c r="Q714" s="9" t="s">
        <v>285</v>
      </c>
      <c r="R714" s="9" t="s">
        <v>638</v>
      </c>
      <c r="S714" s="9">
        <f t="shared" si="64"/>
        <v>5913310</v>
      </c>
      <c r="T714" s="9">
        <f t="shared" si="65"/>
        <v>80563</v>
      </c>
      <c r="W714" s="99"/>
    </row>
    <row r="715" spans="1:23" x14ac:dyDescent="0.25">
      <c r="A715" s="9">
        <v>1958</v>
      </c>
      <c r="B715" s="9" t="s">
        <v>15</v>
      </c>
      <c r="C715" s="9" t="s">
        <v>469</v>
      </c>
      <c r="D715" s="9" t="s">
        <v>225</v>
      </c>
      <c r="E715" s="9" t="s">
        <v>223</v>
      </c>
      <c r="F715" s="9" t="s">
        <v>1</v>
      </c>
      <c r="G715" s="9" t="s">
        <v>305</v>
      </c>
      <c r="H715" s="9" t="s">
        <v>112</v>
      </c>
      <c r="I715" s="9">
        <v>15</v>
      </c>
      <c r="J715" s="9" t="s">
        <v>8</v>
      </c>
      <c r="L715" s="9" t="s">
        <v>50</v>
      </c>
      <c r="M715" s="9">
        <v>75719</v>
      </c>
      <c r="N715" s="17" t="str">
        <f t="shared" si="66"/>
        <v>15_75-80</v>
      </c>
      <c r="O715" s="17" t="str">
        <f t="shared" si="62"/>
        <v>7_70-80</v>
      </c>
      <c r="P715" s="17" t="str">
        <f t="shared" si="63"/>
        <v>07_70-80</v>
      </c>
      <c r="Q715" s="9" t="s">
        <v>285</v>
      </c>
      <c r="R715" s="9" t="s">
        <v>638</v>
      </c>
      <c r="S715" s="9">
        <f t="shared" si="64"/>
        <v>148257802</v>
      </c>
      <c r="T715" s="9">
        <f t="shared" si="65"/>
        <v>2019861</v>
      </c>
      <c r="W715" s="99"/>
    </row>
    <row r="716" spans="1:23" x14ac:dyDescent="0.25">
      <c r="A716" s="9">
        <v>2980</v>
      </c>
      <c r="B716" s="9" t="s">
        <v>15</v>
      </c>
      <c r="C716" s="9" t="s">
        <v>426</v>
      </c>
      <c r="D716" s="9" t="s">
        <v>225</v>
      </c>
      <c r="E716" s="9" t="s">
        <v>223</v>
      </c>
      <c r="F716" s="9" t="s">
        <v>5</v>
      </c>
      <c r="G716" s="9" t="s">
        <v>353</v>
      </c>
      <c r="H716" s="9" t="s">
        <v>112</v>
      </c>
      <c r="I716" s="9">
        <v>15</v>
      </c>
      <c r="J716" s="9" t="s">
        <v>8</v>
      </c>
      <c r="L716" s="9" t="s">
        <v>50</v>
      </c>
      <c r="M716" s="9">
        <v>79154</v>
      </c>
      <c r="N716" s="17" t="str">
        <f t="shared" si="66"/>
        <v>15_75-80</v>
      </c>
      <c r="O716" s="17" t="str">
        <f t="shared" si="62"/>
        <v>7_70-80</v>
      </c>
      <c r="P716" s="17" t="str">
        <f t="shared" si="63"/>
        <v>07_70-80</v>
      </c>
      <c r="Q716" s="9" t="s">
        <v>285</v>
      </c>
      <c r="R716" s="9" t="s">
        <v>638</v>
      </c>
      <c r="S716" s="9">
        <f t="shared" si="64"/>
        <v>235878920</v>
      </c>
      <c r="T716" s="9">
        <f t="shared" si="65"/>
        <v>3213609</v>
      </c>
      <c r="W716" s="99"/>
    </row>
    <row r="717" spans="1:23" x14ac:dyDescent="0.25">
      <c r="A717" s="9">
        <v>52</v>
      </c>
      <c r="B717" s="9" t="s">
        <v>15</v>
      </c>
      <c r="C717" s="9" t="s">
        <v>316</v>
      </c>
      <c r="D717" s="9" t="s">
        <v>224</v>
      </c>
      <c r="E717" s="9" t="s">
        <v>223</v>
      </c>
      <c r="F717" s="9" t="s">
        <v>5</v>
      </c>
      <c r="G717" s="9" t="s">
        <v>169</v>
      </c>
      <c r="H717" s="9" t="s">
        <v>2</v>
      </c>
      <c r="I717" s="9">
        <v>15</v>
      </c>
      <c r="J717" s="9" t="s">
        <v>8</v>
      </c>
      <c r="L717" s="9" t="s">
        <v>50</v>
      </c>
      <c r="M717" s="9">
        <v>36849</v>
      </c>
      <c r="N717" s="17" t="str">
        <f t="shared" si="66"/>
        <v>7_35-40</v>
      </c>
      <c r="O717" s="17" t="str">
        <f t="shared" si="62"/>
        <v>3_30-40</v>
      </c>
      <c r="P717" s="17" t="str">
        <f t="shared" si="63"/>
        <v>03_30-40</v>
      </c>
      <c r="Q717" s="9" t="s">
        <v>285</v>
      </c>
      <c r="R717" s="9" t="s">
        <v>638</v>
      </c>
      <c r="S717" s="9">
        <f t="shared" si="64"/>
        <v>1916148</v>
      </c>
      <c r="T717" s="9">
        <f t="shared" si="65"/>
        <v>26106</v>
      </c>
      <c r="W717" s="99"/>
    </row>
    <row r="718" spans="1:23" x14ac:dyDescent="0.25">
      <c r="A718" s="9">
        <v>3911</v>
      </c>
      <c r="B718" s="9" t="s">
        <v>15</v>
      </c>
      <c r="C718" s="9" t="s">
        <v>120</v>
      </c>
      <c r="D718" s="9" t="s">
        <v>224</v>
      </c>
      <c r="E718" s="9" t="s">
        <v>223</v>
      </c>
      <c r="F718" s="9" t="s">
        <v>1</v>
      </c>
      <c r="G718" s="9" t="s">
        <v>97</v>
      </c>
      <c r="H718" s="9" t="s">
        <v>2</v>
      </c>
      <c r="I718" s="9">
        <v>15</v>
      </c>
      <c r="J718" s="9" t="s">
        <v>8</v>
      </c>
      <c r="L718" s="9" t="s">
        <v>50</v>
      </c>
      <c r="M718" s="9">
        <v>44647</v>
      </c>
      <c r="N718" s="17" t="str">
        <f t="shared" si="66"/>
        <v>8_40-45</v>
      </c>
      <c r="O718" s="17" t="str">
        <f t="shared" si="62"/>
        <v>4_40-50</v>
      </c>
      <c r="P718" s="17" t="str">
        <f t="shared" si="63"/>
        <v>04_40-50</v>
      </c>
      <c r="Q718" s="9" t="s">
        <v>285</v>
      </c>
      <c r="R718" s="9" t="s">
        <v>638</v>
      </c>
      <c r="S718" s="9">
        <f t="shared" si="64"/>
        <v>174614417</v>
      </c>
      <c r="T718" s="9">
        <f t="shared" si="65"/>
        <v>2378943</v>
      </c>
      <c r="W718" s="99"/>
    </row>
    <row r="719" spans="1:23" x14ac:dyDescent="0.25">
      <c r="A719" s="9">
        <v>4</v>
      </c>
      <c r="B719" s="9" t="s">
        <v>15</v>
      </c>
      <c r="C719" s="9" t="s">
        <v>115</v>
      </c>
      <c r="D719" s="9" t="s">
        <v>225</v>
      </c>
      <c r="E719" s="9" t="s">
        <v>223</v>
      </c>
      <c r="F719" s="9" t="s">
        <v>5</v>
      </c>
      <c r="G719" s="9" t="s">
        <v>75</v>
      </c>
      <c r="H719" s="9" t="s">
        <v>116</v>
      </c>
      <c r="I719" s="9">
        <v>15</v>
      </c>
      <c r="J719" s="9" t="s">
        <v>8</v>
      </c>
      <c r="L719" s="9" t="s">
        <v>50</v>
      </c>
      <c r="M719" s="9">
        <v>68803</v>
      </c>
      <c r="N719" s="17" t="str">
        <f t="shared" si="66"/>
        <v>13_65-70</v>
      </c>
      <c r="O719" s="17" t="str">
        <f t="shared" si="62"/>
        <v>6_60-70</v>
      </c>
      <c r="P719" s="17" t="str">
        <f t="shared" si="63"/>
        <v>06_60-70</v>
      </c>
      <c r="Q719" s="9" t="s">
        <v>285</v>
      </c>
      <c r="R719" s="9" t="s">
        <v>638</v>
      </c>
      <c r="S719" s="9">
        <f t="shared" si="64"/>
        <v>275212</v>
      </c>
      <c r="T719" s="9">
        <f t="shared" si="65"/>
        <v>3749</v>
      </c>
      <c r="W719" s="99"/>
    </row>
    <row r="720" spans="1:23" x14ac:dyDescent="0.25">
      <c r="A720" s="9">
        <v>226</v>
      </c>
      <c r="B720" s="9" t="s">
        <v>15</v>
      </c>
      <c r="C720" s="9" t="s">
        <v>121</v>
      </c>
      <c r="D720" s="9" t="s">
        <v>224</v>
      </c>
      <c r="E720" s="9" t="s">
        <v>223</v>
      </c>
      <c r="F720" s="9" t="s">
        <v>5</v>
      </c>
      <c r="G720" s="9" t="s">
        <v>93</v>
      </c>
      <c r="H720" s="9" t="s">
        <v>2</v>
      </c>
      <c r="I720" s="9">
        <v>15</v>
      </c>
      <c r="J720" s="9" t="s">
        <v>8</v>
      </c>
      <c r="L720" s="9" t="s">
        <v>50</v>
      </c>
      <c r="M720" s="9">
        <v>44132</v>
      </c>
      <c r="N720" s="17" t="str">
        <f t="shared" si="66"/>
        <v>8_40-45</v>
      </c>
      <c r="O720" s="17" t="str">
        <f t="shared" si="62"/>
        <v>4_40-50</v>
      </c>
      <c r="P720" s="17" t="str">
        <f t="shared" si="63"/>
        <v>04_40-50</v>
      </c>
      <c r="Q720" s="9" t="s">
        <v>285</v>
      </c>
      <c r="R720" s="9" t="s">
        <v>638</v>
      </c>
      <c r="S720" s="9">
        <f t="shared" si="64"/>
        <v>9973832</v>
      </c>
      <c r="T720" s="9">
        <f t="shared" si="65"/>
        <v>135883</v>
      </c>
      <c r="W720" s="99"/>
    </row>
    <row r="721" spans="1:23" x14ac:dyDescent="0.25">
      <c r="A721" s="9">
        <v>23</v>
      </c>
      <c r="B721" s="9" t="s">
        <v>15</v>
      </c>
      <c r="C721" s="9" t="s">
        <v>167</v>
      </c>
      <c r="D721" s="9" t="s">
        <v>224</v>
      </c>
      <c r="E721" s="9" t="s">
        <v>223</v>
      </c>
      <c r="F721" s="9" t="s">
        <v>1</v>
      </c>
      <c r="G721" s="9" t="s">
        <v>97</v>
      </c>
      <c r="H721" s="9" t="s">
        <v>2</v>
      </c>
      <c r="I721" s="9">
        <v>17</v>
      </c>
      <c r="J721" s="9" t="s">
        <v>8</v>
      </c>
      <c r="L721" s="9" t="s">
        <v>50</v>
      </c>
      <c r="M721" s="9">
        <v>62790</v>
      </c>
      <c r="N721" s="17" t="str">
        <f t="shared" si="66"/>
        <v>12_60-65</v>
      </c>
      <c r="O721" s="17" t="str">
        <f t="shared" si="62"/>
        <v>6_60-70</v>
      </c>
      <c r="P721" s="17" t="str">
        <f t="shared" si="63"/>
        <v>06_60-70</v>
      </c>
      <c r="Q721" s="9" t="s">
        <v>285</v>
      </c>
      <c r="R721" s="9" t="s">
        <v>638</v>
      </c>
      <c r="S721" s="9">
        <f t="shared" si="64"/>
        <v>1444170</v>
      </c>
      <c r="T721" s="9">
        <f t="shared" si="65"/>
        <v>19675</v>
      </c>
      <c r="W721" s="99"/>
    </row>
    <row r="722" spans="1:23" x14ac:dyDescent="0.25">
      <c r="A722" s="9">
        <v>2644</v>
      </c>
      <c r="B722" s="9" t="s">
        <v>15</v>
      </c>
      <c r="C722" s="9" t="s">
        <v>758</v>
      </c>
      <c r="D722" s="9" t="s">
        <v>224</v>
      </c>
      <c r="E722" s="9" t="s">
        <v>223</v>
      </c>
      <c r="F722" s="9" t="s">
        <v>1</v>
      </c>
      <c r="G722" s="9" t="s">
        <v>97</v>
      </c>
      <c r="H722" s="9" t="s">
        <v>2</v>
      </c>
      <c r="I722" s="9">
        <v>15</v>
      </c>
      <c r="J722" s="9" t="s">
        <v>8</v>
      </c>
      <c r="L722" s="9" t="s">
        <v>50</v>
      </c>
      <c r="M722" s="9">
        <v>41066</v>
      </c>
      <c r="N722" s="17" t="str">
        <f t="shared" si="66"/>
        <v>8_40-45</v>
      </c>
      <c r="O722" s="17" t="str">
        <f t="shared" si="62"/>
        <v>4_40-50</v>
      </c>
      <c r="P722" s="17" t="str">
        <f t="shared" si="63"/>
        <v>04_40-50</v>
      </c>
      <c r="Q722" s="9" t="s">
        <v>285</v>
      </c>
      <c r="R722" s="9" t="s">
        <v>638</v>
      </c>
      <c r="S722" s="9">
        <f t="shared" si="64"/>
        <v>108578504</v>
      </c>
      <c r="T722" s="9">
        <f t="shared" si="65"/>
        <v>1479271</v>
      </c>
      <c r="W722" s="99"/>
    </row>
    <row r="723" spans="1:23" x14ac:dyDescent="0.25">
      <c r="A723" s="9">
        <v>3</v>
      </c>
      <c r="B723" s="9" t="s">
        <v>15</v>
      </c>
      <c r="C723" s="9" t="s">
        <v>142</v>
      </c>
      <c r="D723" s="9" t="s">
        <v>224</v>
      </c>
      <c r="E723" s="9" t="s">
        <v>223</v>
      </c>
      <c r="F723" s="9" t="s">
        <v>1</v>
      </c>
      <c r="G723" s="9" t="s">
        <v>59</v>
      </c>
      <c r="H723" s="9" t="s">
        <v>2</v>
      </c>
      <c r="I723" s="9">
        <v>15</v>
      </c>
      <c r="J723" s="9" t="s">
        <v>8</v>
      </c>
      <c r="L723" s="9" t="s">
        <v>50</v>
      </c>
      <c r="M723" s="9">
        <v>36678</v>
      </c>
      <c r="N723" s="17" t="str">
        <f t="shared" si="66"/>
        <v>7_35-40</v>
      </c>
      <c r="O723" s="17" t="str">
        <f t="shared" si="62"/>
        <v>3_30-40</v>
      </c>
      <c r="P723" s="17" t="str">
        <f t="shared" si="63"/>
        <v>03_30-40</v>
      </c>
      <c r="Q723" s="9" t="s">
        <v>285</v>
      </c>
      <c r="R723" s="9" t="s">
        <v>638</v>
      </c>
      <c r="S723" s="9">
        <f t="shared" si="64"/>
        <v>110034</v>
      </c>
      <c r="T723" s="9">
        <f t="shared" si="65"/>
        <v>1499</v>
      </c>
      <c r="W723" s="99"/>
    </row>
    <row r="724" spans="1:23" x14ac:dyDescent="0.25">
      <c r="A724" s="9">
        <v>3829</v>
      </c>
      <c r="B724" s="9" t="s">
        <v>15</v>
      </c>
      <c r="C724" s="9" t="s">
        <v>437</v>
      </c>
      <c r="D724" s="9" t="s">
        <v>224</v>
      </c>
      <c r="E724" s="9" t="s">
        <v>223</v>
      </c>
      <c r="F724" s="9" t="s">
        <v>5</v>
      </c>
      <c r="G724" s="9" t="s">
        <v>182</v>
      </c>
      <c r="H724" s="9" t="s">
        <v>2</v>
      </c>
      <c r="I724" s="9">
        <v>15</v>
      </c>
      <c r="J724" s="9" t="s">
        <v>8</v>
      </c>
      <c r="L724" s="9" t="s">
        <v>50</v>
      </c>
      <c r="M724" s="9">
        <v>42537</v>
      </c>
      <c r="N724" s="17" t="str">
        <f t="shared" si="66"/>
        <v>8_40-45</v>
      </c>
      <c r="O724" s="17" t="str">
        <f t="shared" si="62"/>
        <v>4_40-50</v>
      </c>
      <c r="P724" s="17" t="str">
        <f t="shared" si="63"/>
        <v>04_40-50</v>
      </c>
      <c r="Q724" s="9" t="s">
        <v>285</v>
      </c>
      <c r="R724" s="9" t="s">
        <v>638</v>
      </c>
      <c r="S724" s="9">
        <f t="shared" si="64"/>
        <v>162874173</v>
      </c>
      <c r="T724" s="9">
        <f t="shared" si="65"/>
        <v>2218994</v>
      </c>
      <c r="W724" s="99"/>
    </row>
    <row r="725" spans="1:23" x14ac:dyDescent="0.25">
      <c r="A725" s="9">
        <v>15</v>
      </c>
      <c r="B725" s="9" t="s">
        <v>15</v>
      </c>
      <c r="C725" s="9" t="s">
        <v>759</v>
      </c>
      <c r="D725" s="9" t="s">
        <v>228</v>
      </c>
      <c r="E725" s="9" t="s">
        <v>223</v>
      </c>
      <c r="F725" s="9" t="s">
        <v>1</v>
      </c>
      <c r="G725" s="9" t="s">
        <v>305</v>
      </c>
      <c r="H725" s="9" t="s">
        <v>2</v>
      </c>
      <c r="I725" s="9">
        <v>13</v>
      </c>
      <c r="J725" s="9" t="s">
        <v>8</v>
      </c>
      <c r="L725" s="9" t="s">
        <v>50</v>
      </c>
      <c r="M725" s="9">
        <v>94990</v>
      </c>
      <c r="N725" s="17" t="str">
        <f t="shared" si="66"/>
        <v>18_90-95</v>
      </c>
      <c r="O725" s="17" t="str">
        <f t="shared" si="62"/>
        <v>9_90-100</v>
      </c>
      <c r="P725" s="17" t="str">
        <f t="shared" si="63"/>
        <v>08_80&gt;</v>
      </c>
      <c r="Q725" s="9" t="s">
        <v>285</v>
      </c>
      <c r="R725" s="9" t="s">
        <v>638</v>
      </c>
      <c r="S725" s="9">
        <f t="shared" si="64"/>
        <v>1424850</v>
      </c>
      <c r="T725" s="9">
        <f t="shared" si="65"/>
        <v>19412</v>
      </c>
      <c r="W725" s="99"/>
    </row>
    <row r="726" spans="1:23" x14ac:dyDescent="0.25">
      <c r="A726" s="9">
        <v>1148</v>
      </c>
      <c r="B726" s="9" t="s">
        <v>15</v>
      </c>
      <c r="C726" s="9" t="s">
        <v>432</v>
      </c>
      <c r="D726" s="9" t="s">
        <v>225</v>
      </c>
      <c r="E726" s="9" t="s">
        <v>223</v>
      </c>
      <c r="F726" s="9" t="s">
        <v>1</v>
      </c>
      <c r="G726" s="9" t="s">
        <v>305</v>
      </c>
      <c r="H726" s="9" t="s">
        <v>197</v>
      </c>
      <c r="I726" s="9">
        <v>15</v>
      </c>
      <c r="J726" s="9" t="s">
        <v>8</v>
      </c>
      <c r="L726" s="9" t="s">
        <v>50</v>
      </c>
      <c r="M726" s="9">
        <v>91665</v>
      </c>
      <c r="N726" s="17" t="str">
        <f t="shared" si="66"/>
        <v>18_90-95</v>
      </c>
      <c r="O726" s="17" t="str">
        <f t="shared" si="62"/>
        <v>9_90-100</v>
      </c>
      <c r="P726" s="17" t="str">
        <f t="shared" si="63"/>
        <v>08_80&gt;</v>
      </c>
      <c r="Q726" s="9" t="s">
        <v>285</v>
      </c>
      <c r="R726" s="9" t="s">
        <v>638</v>
      </c>
      <c r="S726" s="9">
        <f t="shared" si="64"/>
        <v>105231420</v>
      </c>
      <c r="T726" s="9">
        <f t="shared" si="65"/>
        <v>1433671</v>
      </c>
      <c r="W726" s="99"/>
    </row>
    <row r="727" spans="1:23" x14ac:dyDescent="0.25">
      <c r="A727" s="9">
        <v>7</v>
      </c>
      <c r="B727" s="9" t="s">
        <v>15</v>
      </c>
      <c r="C727" s="9" t="s">
        <v>760</v>
      </c>
      <c r="D727" s="9" t="s">
        <v>225</v>
      </c>
      <c r="E727" s="9" t="s">
        <v>223</v>
      </c>
      <c r="F727" s="9" t="s">
        <v>1</v>
      </c>
      <c r="G727" s="9" t="s">
        <v>305</v>
      </c>
      <c r="H727" s="9" t="s">
        <v>153</v>
      </c>
      <c r="I727" s="9">
        <v>17</v>
      </c>
      <c r="J727" s="9" t="s">
        <v>8</v>
      </c>
      <c r="L727" s="9" t="s">
        <v>50</v>
      </c>
      <c r="M727" s="9">
        <v>97332</v>
      </c>
      <c r="N727" s="17" t="str">
        <f t="shared" si="66"/>
        <v>19_95-100</v>
      </c>
      <c r="O727" s="17" t="str">
        <f t="shared" si="62"/>
        <v>9_90-100</v>
      </c>
      <c r="P727" s="17" t="str">
        <f t="shared" si="63"/>
        <v>08_80&gt;</v>
      </c>
      <c r="Q727" s="9" t="s">
        <v>285</v>
      </c>
      <c r="R727" s="9" t="s">
        <v>638</v>
      </c>
      <c r="S727" s="9">
        <f t="shared" si="64"/>
        <v>681324</v>
      </c>
      <c r="T727" s="9">
        <f t="shared" si="65"/>
        <v>9282</v>
      </c>
      <c r="W727" s="99"/>
    </row>
    <row r="728" spans="1:23" x14ac:dyDescent="0.25">
      <c r="A728" s="9">
        <v>97</v>
      </c>
      <c r="B728" s="9" t="s">
        <v>15</v>
      </c>
      <c r="C728" s="9" t="s">
        <v>470</v>
      </c>
      <c r="D728" s="9" t="s">
        <v>225</v>
      </c>
      <c r="E728" s="9" t="s">
        <v>223</v>
      </c>
      <c r="F728" s="9" t="s">
        <v>5</v>
      </c>
      <c r="G728" s="9" t="s">
        <v>353</v>
      </c>
      <c r="H728" s="9" t="s">
        <v>147</v>
      </c>
      <c r="I728" s="9">
        <v>17</v>
      </c>
      <c r="J728" s="9" t="s">
        <v>8</v>
      </c>
      <c r="L728" s="9" t="s">
        <v>50</v>
      </c>
      <c r="M728" s="9">
        <v>115127</v>
      </c>
      <c r="N728" s="17" t="str">
        <f t="shared" si="66"/>
        <v>23_115-120</v>
      </c>
      <c r="O728" s="17" t="str">
        <f t="shared" si="62"/>
        <v>11_110-120</v>
      </c>
      <c r="P728" s="17" t="str">
        <f t="shared" si="63"/>
        <v>08_80&gt;</v>
      </c>
      <c r="Q728" s="9" t="s">
        <v>285</v>
      </c>
      <c r="R728" s="9" t="s">
        <v>638</v>
      </c>
      <c r="S728" s="9">
        <f t="shared" si="64"/>
        <v>11167319</v>
      </c>
      <c r="T728" s="9">
        <f t="shared" si="65"/>
        <v>152143</v>
      </c>
      <c r="W728" s="99"/>
    </row>
    <row r="729" spans="1:23" x14ac:dyDescent="0.25">
      <c r="A729" s="9">
        <v>115</v>
      </c>
      <c r="B729" s="9" t="s">
        <v>15</v>
      </c>
      <c r="C729" s="9" t="s">
        <v>433</v>
      </c>
      <c r="D729" s="9" t="s">
        <v>225</v>
      </c>
      <c r="E729" s="9" t="s">
        <v>223</v>
      </c>
      <c r="F729" s="9" t="s">
        <v>5</v>
      </c>
      <c r="G729" s="9" t="s">
        <v>353</v>
      </c>
      <c r="H729" s="9" t="s">
        <v>148</v>
      </c>
      <c r="I729" s="9">
        <v>15</v>
      </c>
      <c r="J729" s="9" t="s">
        <v>8</v>
      </c>
      <c r="L729" s="9" t="s">
        <v>50</v>
      </c>
      <c r="M729" s="9">
        <v>105767</v>
      </c>
      <c r="N729" s="17" t="str">
        <f t="shared" si="66"/>
        <v>21_105-110</v>
      </c>
      <c r="O729" s="17" t="str">
        <f t="shared" si="62"/>
        <v>10_100-110</v>
      </c>
      <c r="P729" s="17" t="str">
        <f t="shared" si="63"/>
        <v>08_80&gt;</v>
      </c>
      <c r="Q729" s="9" t="s">
        <v>285</v>
      </c>
      <c r="R729" s="9" t="s">
        <v>638</v>
      </c>
      <c r="S729" s="9">
        <f t="shared" si="64"/>
        <v>12163205</v>
      </c>
      <c r="T729" s="9">
        <f t="shared" si="65"/>
        <v>165711</v>
      </c>
      <c r="W729" s="99"/>
    </row>
    <row r="730" spans="1:23" x14ac:dyDescent="0.25">
      <c r="A730" s="9">
        <v>7</v>
      </c>
      <c r="B730" s="9" t="s">
        <v>15</v>
      </c>
      <c r="C730" s="9" t="s">
        <v>427</v>
      </c>
      <c r="D730" s="9" t="s">
        <v>225</v>
      </c>
      <c r="E730" s="9" t="s">
        <v>223</v>
      </c>
      <c r="F730" s="9" t="s">
        <v>5</v>
      </c>
      <c r="G730" s="9" t="s">
        <v>353</v>
      </c>
      <c r="H730" s="9" t="s">
        <v>197</v>
      </c>
      <c r="I730" s="9">
        <v>15</v>
      </c>
      <c r="J730" s="9" t="s">
        <v>8</v>
      </c>
      <c r="L730" s="9" t="s">
        <v>50</v>
      </c>
      <c r="M730" s="9">
        <v>104250</v>
      </c>
      <c r="N730" s="17" t="str">
        <f t="shared" si="66"/>
        <v>20_100-105</v>
      </c>
      <c r="O730" s="17" t="str">
        <f t="shared" si="62"/>
        <v>10_100-110</v>
      </c>
      <c r="P730" s="17" t="str">
        <f t="shared" si="63"/>
        <v>08_80&gt;</v>
      </c>
      <c r="Q730" s="9" t="s">
        <v>285</v>
      </c>
      <c r="R730" s="9" t="s">
        <v>638</v>
      </c>
      <c r="S730" s="9">
        <f t="shared" si="64"/>
        <v>729750</v>
      </c>
      <c r="T730" s="9">
        <f t="shared" si="65"/>
        <v>9942</v>
      </c>
      <c r="W730" s="99"/>
    </row>
    <row r="731" spans="1:23" x14ac:dyDescent="0.25">
      <c r="A731" s="9">
        <v>107</v>
      </c>
      <c r="B731" s="9" t="s">
        <v>15</v>
      </c>
      <c r="C731" s="9" t="s">
        <v>434</v>
      </c>
      <c r="D731" s="9" t="s">
        <v>225</v>
      </c>
      <c r="E731" s="9" t="s">
        <v>223</v>
      </c>
      <c r="F731" s="9" t="s">
        <v>5</v>
      </c>
      <c r="G731" s="9" t="s">
        <v>353</v>
      </c>
      <c r="H731" s="9" t="s">
        <v>100</v>
      </c>
      <c r="I731" s="9">
        <v>15</v>
      </c>
      <c r="J731" s="9" t="s">
        <v>8</v>
      </c>
      <c r="L731" s="9" t="s">
        <v>50</v>
      </c>
      <c r="M731" s="9">
        <v>159449</v>
      </c>
      <c r="N731" s="17" t="str">
        <f t="shared" si="66"/>
        <v>31_155-160</v>
      </c>
      <c r="O731" s="17" t="str">
        <f t="shared" si="62"/>
        <v>15_150-160</v>
      </c>
      <c r="P731" s="17" t="str">
        <f t="shared" si="63"/>
        <v>08_80&gt;</v>
      </c>
      <c r="Q731" s="9" t="s">
        <v>285</v>
      </c>
      <c r="R731" s="9" t="s">
        <v>638</v>
      </c>
      <c r="S731" s="9">
        <f t="shared" si="64"/>
        <v>17061043</v>
      </c>
      <c r="T731" s="9">
        <f t="shared" si="65"/>
        <v>232439</v>
      </c>
      <c r="W731" s="99"/>
    </row>
    <row r="732" spans="1:23" x14ac:dyDescent="0.25">
      <c r="A732" s="9">
        <v>42</v>
      </c>
      <c r="B732" s="9" t="s">
        <v>15</v>
      </c>
      <c r="C732" s="9" t="s">
        <v>507</v>
      </c>
      <c r="D732" s="9" t="s">
        <v>225</v>
      </c>
      <c r="E732" s="9" t="s">
        <v>223</v>
      </c>
      <c r="F732" s="9" t="s">
        <v>5</v>
      </c>
      <c r="G732" s="9" t="s">
        <v>353</v>
      </c>
      <c r="H732" s="9" t="s">
        <v>345</v>
      </c>
      <c r="I732" s="9">
        <v>15</v>
      </c>
      <c r="J732" s="9" t="s">
        <v>8</v>
      </c>
      <c r="L732" s="9" t="s">
        <v>50</v>
      </c>
      <c r="M732" s="9">
        <v>185200</v>
      </c>
      <c r="N732" s="17" t="str">
        <f t="shared" si="66"/>
        <v>37_185-190</v>
      </c>
      <c r="O732" s="17" t="str">
        <f t="shared" ref="O732:O793" si="67">CONCATENATE(ROUNDDOWN(M732/10000,0),"_",ROUNDDOWN(M732/10000,0)*10,"-",ROUNDUP((M732+1)/10000,0)*10)</f>
        <v>18_180-190</v>
      </c>
      <c r="P732" s="17" t="str">
        <f t="shared" ref="P732:P793" si="68">IF(M732&lt;20000,"01_&lt;20",IF(M732&lt;80000,CONCATENATE(IF((ROUNDDOWN(M732/10000,0)+1)&lt;10,0,),ROUNDDOWN(M732/10000,0),"_",ROUNDDOWN(M732/10000,0)*10,"-",ROUNDUP((M732+1)/10000,0)*10),"08_80&gt;"))</f>
        <v>08_80&gt;</v>
      </c>
      <c r="Q732" s="9" t="s">
        <v>285</v>
      </c>
      <c r="R732" s="9" t="s">
        <v>638</v>
      </c>
      <c r="S732" s="9">
        <f t="shared" ref="S732:S793" si="69">M732*A732</f>
        <v>7778400</v>
      </c>
      <c r="T732" s="9">
        <f t="shared" ref="T732:T793" si="70">ROUND(S732/73.4,0)</f>
        <v>105973</v>
      </c>
      <c r="W732" s="99"/>
    </row>
    <row r="733" spans="1:23" x14ac:dyDescent="0.25">
      <c r="A733" s="9">
        <v>48</v>
      </c>
      <c r="B733" s="9" t="s">
        <v>15</v>
      </c>
      <c r="C733" s="9" t="s">
        <v>146</v>
      </c>
      <c r="D733" s="9" t="s">
        <v>225</v>
      </c>
      <c r="E733" s="9" t="s">
        <v>223</v>
      </c>
      <c r="F733" s="9" t="s">
        <v>5</v>
      </c>
      <c r="G733" s="9" t="s">
        <v>75</v>
      </c>
      <c r="H733" s="9" t="s">
        <v>147</v>
      </c>
      <c r="I733" s="9">
        <v>15</v>
      </c>
      <c r="J733" s="9" t="s">
        <v>8</v>
      </c>
      <c r="L733" s="9" t="s">
        <v>50</v>
      </c>
      <c r="M733" s="9">
        <v>90374</v>
      </c>
      <c r="N733" s="17" t="str">
        <f t="shared" si="66"/>
        <v>18_90-95</v>
      </c>
      <c r="O733" s="17" t="str">
        <f t="shared" si="67"/>
        <v>9_90-100</v>
      </c>
      <c r="P733" s="17" t="str">
        <f t="shared" si="68"/>
        <v>08_80&gt;</v>
      </c>
      <c r="Q733" s="9" t="s">
        <v>285</v>
      </c>
      <c r="R733" s="9" t="s">
        <v>638</v>
      </c>
      <c r="S733" s="9">
        <f t="shared" si="69"/>
        <v>4337952</v>
      </c>
      <c r="T733" s="9">
        <f t="shared" si="70"/>
        <v>59100</v>
      </c>
      <c r="W733" s="99"/>
    </row>
    <row r="734" spans="1:23" x14ac:dyDescent="0.25">
      <c r="A734" s="9">
        <v>1</v>
      </c>
      <c r="B734" s="9" t="s">
        <v>15</v>
      </c>
      <c r="C734" s="9" t="s">
        <v>323</v>
      </c>
      <c r="D734" s="9" t="s">
        <v>225</v>
      </c>
      <c r="E734" s="9" t="s">
        <v>223</v>
      </c>
      <c r="F734" s="9" t="s">
        <v>5</v>
      </c>
      <c r="G734" s="9" t="s">
        <v>75</v>
      </c>
      <c r="H734" s="9" t="s">
        <v>324</v>
      </c>
      <c r="I734" s="9">
        <v>15</v>
      </c>
      <c r="J734" s="9" t="s">
        <v>8</v>
      </c>
      <c r="L734" s="9" t="s">
        <v>50</v>
      </c>
      <c r="M734" s="9">
        <v>107790</v>
      </c>
      <c r="N734" s="17" t="str">
        <f t="shared" si="66"/>
        <v>21_105-110</v>
      </c>
      <c r="O734" s="17" t="str">
        <f t="shared" si="67"/>
        <v>10_100-110</v>
      </c>
      <c r="P734" s="17" t="str">
        <f t="shared" si="68"/>
        <v>08_80&gt;</v>
      </c>
      <c r="Q734" s="9" t="s">
        <v>285</v>
      </c>
      <c r="R734" s="9" t="s">
        <v>638</v>
      </c>
      <c r="S734" s="9">
        <f t="shared" si="69"/>
        <v>107790</v>
      </c>
      <c r="T734" s="9">
        <f t="shared" si="70"/>
        <v>1469</v>
      </c>
      <c r="W734" s="99"/>
    </row>
    <row r="735" spans="1:23" x14ac:dyDescent="0.25">
      <c r="A735" s="9">
        <v>29</v>
      </c>
      <c r="B735" s="9" t="s">
        <v>15</v>
      </c>
      <c r="C735" s="9" t="s">
        <v>231</v>
      </c>
      <c r="D735" s="9" t="s">
        <v>228</v>
      </c>
      <c r="E735" s="9" t="s">
        <v>227</v>
      </c>
      <c r="F735" s="9" t="s">
        <v>5</v>
      </c>
      <c r="G735" s="9" t="s">
        <v>169</v>
      </c>
      <c r="H735" s="9" t="s">
        <v>2</v>
      </c>
      <c r="I735" s="9">
        <v>13</v>
      </c>
      <c r="J735" s="9" t="s">
        <v>8</v>
      </c>
      <c r="L735" s="9" t="s">
        <v>50</v>
      </c>
      <c r="M735" s="9">
        <v>71741</v>
      </c>
      <c r="N735" s="17" t="str">
        <f t="shared" si="66"/>
        <v>14_70-75</v>
      </c>
      <c r="O735" s="17" t="str">
        <f t="shared" si="67"/>
        <v>7_70-80</v>
      </c>
      <c r="P735" s="17" t="str">
        <f t="shared" si="68"/>
        <v>07_70-80</v>
      </c>
      <c r="Q735" s="9" t="s">
        <v>285</v>
      </c>
      <c r="R735" s="9" t="s">
        <v>638</v>
      </c>
      <c r="S735" s="9">
        <f t="shared" si="69"/>
        <v>2080489</v>
      </c>
      <c r="T735" s="9">
        <f t="shared" si="70"/>
        <v>28345</v>
      </c>
      <c r="W735" s="99"/>
    </row>
    <row r="736" spans="1:23" x14ac:dyDescent="0.25">
      <c r="A736" s="9">
        <v>185</v>
      </c>
      <c r="B736" s="9" t="s">
        <v>15</v>
      </c>
      <c r="C736" s="9" t="s">
        <v>602</v>
      </c>
      <c r="D736" s="9" t="s">
        <v>228</v>
      </c>
      <c r="E736" s="9" t="s">
        <v>227</v>
      </c>
      <c r="F736" s="9" t="s">
        <v>5</v>
      </c>
      <c r="G736" s="9" t="s">
        <v>524</v>
      </c>
      <c r="H736" s="9" t="s">
        <v>2</v>
      </c>
      <c r="I736" s="9">
        <v>13</v>
      </c>
      <c r="J736" s="9" t="s">
        <v>603</v>
      </c>
      <c r="L736" s="9" t="s">
        <v>50</v>
      </c>
      <c r="M736" s="9">
        <v>73448</v>
      </c>
      <c r="N736" s="17" t="str">
        <f t="shared" si="66"/>
        <v>14_70-75</v>
      </c>
      <c r="O736" s="17" t="str">
        <f t="shared" si="67"/>
        <v>7_70-80</v>
      </c>
      <c r="P736" s="17" t="str">
        <f t="shared" si="68"/>
        <v>07_70-80</v>
      </c>
      <c r="Q736" s="9" t="s">
        <v>285</v>
      </c>
      <c r="R736" s="9" t="s">
        <v>638</v>
      </c>
      <c r="S736" s="9">
        <f t="shared" si="69"/>
        <v>13587880</v>
      </c>
      <c r="T736" s="9">
        <f t="shared" si="70"/>
        <v>185121</v>
      </c>
      <c r="W736" s="99"/>
    </row>
    <row r="737" spans="1:23" x14ac:dyDescent="0.25">
      <c r="A737" s="9">
        <v>93</v>
      </c>
      <c r="B737" s="9" t="s">
        <v>15</v>
      </c>
      <c r="C737" s="9" t="s">
        <v>761</v>
      </c>
      <c r="D737" s="9" t="s">
        <v>228</v>
      </c>
      <c r="E737" s="9" t="s">
        <v>227</v>
      </c>
      <c r="F737" s="9" t="s">
        <v>1</v>
      </c>
      <c r="G737" s="9" t="s">
        <v>305</v>
      </c>
      <c r="H737" s="9" t="s">
        <v>2</v>
      </c>
      <c r="I737" s="9">
        <v>14</v>
      </c>
      <c r="J737" s="9" t="s">
        <v>8</v>
      </c>
      <c r="L737" s="9" t="s">
        <v>50</v>
      </c>
      <c r="M737" s="9">
        <v>65062</v>
      </c>
      <c r="N737" s="17" t="str">
        <f t="shared" si="66"/>
        <v>13_65-70</v>
      </c>
      <c r="O737" s="17" t="str">
        <f t="shared" si="67"/>
        <v>6_60-70</v>
      </c>
      <c r="P737" s="17" t="str">
        <f t="shared" si="68"/>
        <v>06_60-70</v>
      </c>
      <c r="Q737" s="9" t="s">
        <v>285</v>
      </c>
      <c r="R737" s="9" t="s">
        <v>638</v>
      </c>
      <c r="S737" s="9">
        <f t="shared" si="69"/>
        <v>6050766</v>
      </c>
      <c r="T737" s="9">
        <f t="shared" si="70"/>
        <v>82436</v>
      </c>
      <c r="W737" s="99"/>
    </row>
    <row r="738" spans="1:23" x14ac:dyDescent="0.25">
      <c r="A738" s="9">
        <v>305</v>
      </c>
      <c r="B738" s="9" t="s">
        <v>15</v>
      </c>
      <c r="C738" s="9" t="s">
        <v>301</v>
      </c>
      <c r="D738" s="9" t="s">
        <v>228</v>
      </c>
      <c r="E738" s="9" t="s">
        <v>227</v>
      </c>
      <c r="F738" s="9" t="s">
        <v>5</v>
      </c>
      <c r="G738" s="9" t="s">
        <v>169</v>
      </c>
      <c r="H738" s="9" t="s">
        <v>2</v>
      </c>
      <c r="I738" s="9">
        <v>14</v>
      </c>
      <c r="J738" s="9" t="s">
        <v>8</v>
      </c>
      <c r="L738" s="9" t="s">
        <v>50</v>
      </c>
      <c r="M738" s="9">
        <v>56411</v>
      </c>
      <c r="N738" s="17" t="str">
        <f t="shared" si="66"/>
        <v>11_55-60</v>
      </c>
      <c r="O738" s="17" t="str">
        <f t="shared" si="67"/>
        <v>5_50-60</v>
      </c>
      <c r="P738" s="17" t="str">
        <f t="shared" si="68"/>
        <v>05_50-60</v>
      </c>
      <c r="Q738" s="9" t="s">
        <v>285</v>
      </c>
      <c r="R738" s="9" t="s">
        <v>638</v>
      </c>
      <c r="S738" s="9">
        <f t="shared" si="69"/>
        <v>17205355</v>
      </c>
      <c r="T738" s="9">
        <f t="shared" si="70"/>
        <v>234405</v>
      </c>
      <c r="W738" s="99"/>
    </row>
    <row r="739" spans="1:23" x14ac:dyDescent="0.25">
      <c r="A739" s="9">
        <v>533</v>
      </c>
      <c r="B739" s="9" t="s">
        <v>15</v>
      </c>
      <c r="C739" s="9" t="s">
        <v>604</v>
      </c>
      <c r="D739" s="9" t="s">
        <v>228</v>
      </c>
      <c r="E739" s="9" t="s">
        <v>227</v>
      </c>
      <c r="F739" s="9" t="s">
        <v>5</v>
      </c>
      <c r="G739" s="9" t="s">
        <v>524</v>
      </c>
      <c r="H739" s="9" t="s">
        <v>2</v>
      </c>
      <c r="I739" s="9">
        <v>14</v>
      </c>
      <c r="J739" s="9" t="s">
        <v>8</v>
      </c>
      <c r="L739" s="9" t="s">
        <v>50</v>
      </c>
      <c r="M739" s="9">
        <v>67204</v>
      </c>
      <c r="N739" s="17" t="str">
        <f t="shared" si="66"/>
        <v>13_65-70</v>
      </c>
      <c r="O739" s="17" t="str">
        <f t="shared" si="67"/>
        <v>6_60-70</v>
      </c>
      <c r="P739" s="17" t="str">
        <f t="shared" si="68"/>
        <v>06_60-70</v>
      </c>
      <c r="Q739" s="9" t="s">
        <v>285</v>
      </c>
      <c r="R739" s="9" t="s">
        <v>638</v>
      </c>
      <c r="S739" s="9">
        <f t="shared" si="69"/>
        <v>35819732</v>
      </c>
      <c r="T739" s="9">
        <f t="shared" si="70"/>
        <v>488007</v>
      </c>
      <c r="W739" s="99"/>
    </row>
    <row r="740" spans="1:23" x14ac:dyDescent="0.25">
      <c r="A740" s="9">
        <v>21</v>
      </c>
      <c r="B740" s="9" t="s">
        <v>15</v>
      </c>
      <c r="C740" s="9" t="s">
        <v>762</v>
      </c>
      <c r="D740" s="9" t="s">
        <v>228</v>
      </c>
      <c r="E740" s="9" t="s">
        <v>227</v>
      </c>
      <c r="F740" s="9" t="s">
        <v>5</v>
      </c>
      <c r="G740" s="9" t="s">
        <v>524</v>
      </c>
      <c r="H740" s="9" t="s">
        <v>2</v>
      </c>
      <c r="I740" s="9">
        <v>14</v>
      </c>
      <c r="J740" s="9" t="s">
        <v>8</v>
      </c>
      <c r="K740" s="9" t="s">
        <v>7</v>
      </c>
      <c r="L740" s="9" t="s">
        <v>50</v>
      </c>
      <c r="M740" s="9">
        <v>76190</v>
      </c>
      <c r="N740" s="17" t="str">
        <f t="shared" si="66"/>
        <v>15_75-80</v>
      </c>
      <c r="O740" s="17" t="str">
        <f t="shared" si="67"/>
        <v>7_70-80</v>
      </c>
      <c r="P740" s="17" t="str">
        <f t="shared" si="68"/>
        <v>07_70-80</v>
      </c>
      <c r="Q740" s="9" t="s">
        <v>285</v>
      </c>
      <c r="R740" s="9" t="s">
        <v>638</v>
      </c>
      <c r="S740" s="9">
        <f t="shared" si="69"/>
        <v>1599990</v>
      </c>
      <c r="T740" s="9">
        <f t="shared" si="70"/>
        <v>21798</v>
      </c>
      <c r="W740" s="99"/>
    </row>
    <row r="741" spans="1:23" x14ac:dyDescent="0.25">
      <c r="A741" s="9">
        <v>707</v>
      </c>
      <c r="B741" s="9" t="s">
        <v>15</v>
      </c>
      <c r="C741" s="9" t="s">
        <v>605</v>
      </c>
      <c r="D741" s="9" t="s">
        <v>224</v>
      </c>
      <c r="E741" s="9" t="s">
        <v>227</v>
      </c>
      <c r="F741" s="9" t="s">
        <v>1</v>
      </c>
      <c r="G741" s="9" t="s">
        <v>305</v>
      </c>
      <c r="H741" s="9" t="s">
        <v>2</v>
      </c>
      <c r="I741" s="9">
        <v>15</v>
      </c>
      <c r="J741" s="9" t="s">
        <v>8</v>
      </c>
      <c r="L741" s="9" t="s">
        <v>50</v>
      </c>
      <c r="M741" s="9">
        <v>59320</v>
      </c>
      <c r="N741" s="17" t="str">
        <f t="shared" si="66"/>
        <v>11_55-60</v>
      </c>
      <c r="O741" s="17" t="str">
        <f t="shared" si="67"/>
        <v>5_50-60</v>
      </c>
      <c r="P741" s="17" t="str">
        <f t="shared" si="68"/>
        <v>05_50-60</v>
      </c>
      <c r="Q741" s="9" t="s">
        <v>285</v>
      </c>
      <c r="R741" s="9" t="s">
        <v>638</v>
      </c>
      <c r="S741" s="9">
        <f t="shared" si="69"/>
        <v>41939240</v>
      </c>
      <c r="T741" s="9">
        <f t="shared" si="70"/>
        <v>571379</v>
      </c>
      <c r="W741" s="99"/>
    </row>
    <row r="742" spans="1:23" x14ac:dyDescent="0.25">
      <c r="A742" s="9">
        <v>1486</v>
      </c>
      <c r="B742" s="9" t="s">
        <v>15</v>
      </c>
      <c r="C742" s="9" t="s">
        <v>232</v>
      </c>
      <c r="D742" s="9" t="s">
        <v>224</v>
      </c>
      <c r="E742" s="9" t="s">
        <v>227</v>
      </c>
      <c r="F742" s="9" t="s">
        <v>5</v>
      </c>
      <c r="G742" s="9" t="s">
        <v>182</v>
      </c>
      <c r="H742" s="9" t="s">
        <v>2</v>
      </c>
      <c r="I742" s="9">
        <v>15</v>
      </c>
      <c r="J742" s="9" t="s">
        <v>8</v>
      </c>
      <c r="L742" s="9" t="s">
        <v>50</v>
      </c>
      <c r="M742" s="9">
        <v>62054</v>
      </c>
      <c r="N742" s="17" t="str">
        <f t="shared" si="66"/>
        <v>12_60-65</v>
      </c>
      <c r="O742" s="17" t="str">
        <f t="shared" si="67"/>
        <v>6_60-70</v>
      </c>
      <c r="P742" s="17" t="str">
        <f t="shared" si="68"/>
        <v>06_60-70</v>
      </c>
      <c r="Q742" s="9" t="s">
        <v>285</v>
      </c>
      <c r="R742" s="9" t="s">
        <v>638</v>
      </c>
      <c r="S742" s="9">
        <f t="shared" si="69"/>
        <v>92212244</v>
      </c>
      <c r="T742" s="9">
        <f t="shared" si="70"/>
        <v>1256298</v>
      </c>
      <c r="W742" s="99"/>
    </row>
    <row r="743" spans="1:23" x14ac:dyDescent="0.25">
      <c r="A743" s="9">
        <v>574</v>
      </c>
      <c r="B743" s="9" t="s">
        <v>15</v>
      </c>
      <c r="C743" s="9" t="s">
        <v>575</v>
      </c>
      <c r="D743" s="9" t="s">
        <v>224</v>
      </c>
      <c r="E743" s="9" t="s">
        <v>227</v>
      </c>
      <c r="F743" s="9" t="s">
        <v>5</v>
      </c>
      <c r="G743" s="9" t="s">
        <v>524</v>
      </c>
      <c r="H743" s="9" t="s">
        <v>2</v>
      </c>
      <c r="I743" s="9">
        <v>15</v>
      </c>
      <c r="J743" s="9" t="s">
        <v>8</v>
      </c>
      <c r="L743" s="9" t="s">
        <v>50</v>
      </c>
      <c r="M743" s="9">
        <v>52490</v>
      </c>
      <c r="N743" s="17" t="str">
        <f t="shared" si="66"/>
        <v>10_50-55</v>
      </c>
      <c r="O743" s="17" t="str">
        <f t="shared" si="67"/>
        <v>5_50-60</v>
      </c>
      <c r="P743" s="17" t="str">
        <f t="shared" si="68"/>
        <v>05_50-60</v>
      </c>
      <c r="Q743" s="9" t="s">
        <v>285</v>
      </c>
      <c r="R743" s="9" t="s">
        <v>638</v>
      </c>
      <c r="S743" s="9">
        <f t="shared" si="69"/>
        <v>30129260</v>
      </c>
      <c r="T743" s="9">
        <f t="shared" si="70"/>
        <v>410480</v>
      </c>
      <c r="W743" s="99"/>
    </row>
    <row r="744" spans="1:23" x14ac:dyDescent="0.25">
      <c r="A744" s="9">
        <v>165</v>
      </c>
      <c r="B744" s="9" t="s">
        <v>15</v>
      </c>
      <c r="C744" s="9" t="s">
        <v>631</v>
      </c>
      <c r="D744" s="9" t="s">
        <v>225</v>
      </c>
      <c r="E744" s="9" t="s">
        <v>227</v>
      </c>
      <c r="F744" s="9" t="s">
        <v>5</v>
      </c>
      <c r="G744" s="9" t="s">
        <v>353</v>
      </c>
      <c r="H744" s="9" t="s">
        <v>112</v>
      </c>
      <c r="I744" s="9">
        <v>15</v>
      </c>
      <c r="J744" s="9" t="s">
        <v>8</v>
      </c>
      <c r="L744" s="9" t="s">
        <v>50</v>
      </c>
      <c r="M744" s="9">
        <v>91660</v>
      </c>
      <c r="N744" s="17" t="str">
        <f t="shared" si="66"/>
        <v>18_90-95</v>
      </c>
      <c r="O744" s="17" t="str">
        <f t="shared" si="67"/>
        <v>9_90-100</v>
      </c>
      <c r="P744" s="17" t="str">
        <f t="shared" si="68"/>
        <v>08_80&gt;</v>
      </c>
      <c r="Q744" s="9" t="s">
        <v>285</v>
      </c>
      <c r="R744" s="9" t="s">
        <v>638</v>
      </c>
      <c r="S744" s="9">
        <f t="shared" si="69"/>
        <v>15123900</v>
      </c>
      <c r="T744" s="9">
        <f t="shared" si="70"/>
        <v>206048</v>
      </c>
      <c r="W744" s="99"/>
    </row>
    <row r="745" spans="1:23" x14ac:dyDescent="0.25">
      <c r="A745" s="9">
        <v>1</v>
      </c>
      <c r="B745" s="9" t="s">
        <v>15</v>
      </c>
      <c r="C745" s="9" t="s">
        <v>471</v>
      </c>
      <c r="D745" s="9" t="s">
        <v>228</v>
      </c>
      <c r="E745" s="9" t="s">
        <v>227</v>
      </c>
      <c r="F745" s="9" t="s">
        <v>5</v>
      </c>
      <c r="G745" s="9" t="s">
        <v>169</v>
      </c>
      <c r="H745" s="9" t="s">
        <v>2</v>
      </c>
      <c r="I745" s="9">
        <v>13</v>
      </c>
      <c r="J745" s="9" t="s">
        <v>472</v>
      </c>
      <c r="K745" s="9" t="s">
        <v>7</v>
      </c>
      <c r="L745" s="9" t="s">
        <v>50</v>
      </c>
      <c r="M745" s="9">
        <v>103540</v>
      </c>
      <c r="N745" s="17" t="str">
        <f t="shared" si="66"/>
        <v>20_100-105</v>
      </c>
      <c r="O745" s="17" t="str">
        <f t="shared" si="67"/>
        <v>10_100-110</v>
      </c>
      <c r="P745" s="17" t="str">
        <f t="shared" si="68"/>
        <v>08_80&gt;</v>
      </c>
      <c r="Q745" s="9" t="s">
        <v>285</v>
      </c>
      <c r="R745" s="9" t="s">
        <v>638</v>
      </c>
      <c r="S745" s="9">
        <f t="shared" si="69"/>
        <v>103540</v>
      </c>
      <c r="T745" s="9">
        <f t="shared" si="70"/>
        <v>1411</v>
      </c>
      <c r="W745" s="99"/>
    </row>
    <row r="746" spans="1:23" x14ac:dyDescent="0.25">
      <c r="A746" s="9">
        <v>4</v>
      </c>
      <c r="B746" s="9" t="s">
        <v>15</v>
      </c>
      <c r="C746" s="9" t="s">
        <v>763</v>
      </c>
      <c r="D746" s="9" t="s">
        <v>228</v>
      </c>
      <c r="E746" s="9" t="s">
        <v>227</v>
      </c>
      <c r="F746" s="9" t="s">
        <v>1</v>
      </c>
      <c r="G746" s="9" t="s">
        <v>764</v>
      </c>
      <c r="H746" s="9" t="s">
        <v>2</v>
      </c>
      <c r="I746" s="9">
        <v>14</v>
      </c>
      <c r="J746" s="9" t="s">
        <v>8</v>
      </c>
      <c r="L746" s="9" t="s">
        <v>50</v>
      </c>
      <c r="M746" s="9">
        <v>42990</v>
      </c>
      <c r="N746" s="17" t="str">
        <f t="shared" si="66"/>
        <v>8_40-45</v>
      </c>
      <c r="O746" s="17" t="str">
        <f t="shared" si="67"/>
        <v>4_40-50</v>
      </c>
      <c r="P746" s="17" t="str">
        <f t="shared" si="68"/>
        <v>04_40-50</v>
      </c>
      <c r="Q746" s="9" t="s">
        <v>285</v>
      </c>
      <c r="R746" s="9" t="s">
        <v>638</v>
      </c>
      <c r="S746" s="9">
        <f t="shared" si="69"/>
        <v>171960</v>
      </c>
      <c r="T746" s="9">
        <f t="shared" si="70"/>
        <v>2343</v>
      </c>
      <c r="W746" s="99"/>
    </row>
    <row r="747" spans="1:23" x14ac:dyDescent="0.25">
      <c r="A747" s="9">
        <v>89</v>
      </c>
      <c r="B747" s="9" t="s">
        <v>15</v>
      </c>
      <c r="C747" s="9" t="s">
        <v>508</v>
      </c>
      <c r="D747" s="9" t="s">
        <v>228</v>
      </c>
      <c r="E747" s="9" t="s">
        <v>227</v>
      </c>
      <c r="F747" s="9" t="s">
        <v>1</v>
      </c>
      <c r="G747" s="9" t="s">
        <v>305</v>
      </c>
      <c r="H747" s="9" t="s">
        <v>2</v>
      </c>
      <c r="I747" s="9">
        <v>14</v>
      </c>
      <c r="J747" s="9" t="s">
        <v>8</v>
      </c>
      <c r="L747" s="9" t="s">
        <v>50</v>
      </c>
      <c r="M747" s="9">
        <v>71698</v>
      </c>
      <c r="N747" s="17" t="str">
        <f t="shared" si="66"/>
        <v>14_70-75</v>
      </c>
      <c r="O747" s="17" t="str">
        <f t="shared" si="67"/>
        <v>7_70-80</v>
      </c>
      <c r="P747" s="17" t="str">
        <f t="shared" si="68"/>
        <v>07_70-80</v>
      </c>
      <c r="Q747" s="9" t="s">
        <v>285</v>
      </c>
      <c r="R747" s="9" t="s">
        <v>638</v>
      </c>
      <c r="S747" s="9">
        <f t="shared" si="69"/>
        <v>6381122</v>
      </c>
      <c r="T747" s="9">
        <f t="shared" si="70"/>
        <v>86936</v>
      </c>
      <c r="W747" s="99"/>
    </row>
    <row r="748" spans="1:23" x14ac:dyDescent="0.25">
      <c r="A748" s="9">
        <v>972</v>
      </c>
      <c r="B748" s="9" t="s">
        <v>15</v>
      </c>
      <c r="C748" s="9" t="s">
        <v>765</v>
      </c>
      <c r="D748" s="9" t="s">
        <v>228</v>
      </c>
      <c r="E748" s="9" t="s">
        <v>227</v>
      </c>
      <c r="F748" s="9" t="s">
        <v>5</v>
      </c>
      <c r="G748" s="9" t="s">
        <v>524</v>
      </c>
      <c r="H748" s="9" t="s">
        <v>2</v>
      </c>
      <c r="I748" s="9">
        <v>14</v>
      </c>
      <c r="J748" s="9" t="s">
        <v>8</v>
      </c>
      <c r="L748" s="9" t="s">
        <v>50</v>
      </c>
      <c r="M748" s="9">
        <v>76050</v>
      </c>
      <c r="N748" s="17" t="str">
        <f t="shared" si="66"/>
        <v>15_75-80</v>
      </c>
      <c r="O748" s="17" t="str">
        <f t="shared" si="67"/>
        <v>7_70-80</v>
      </c>
      <c r="P748" s="17" t="str">
        <f t="shared" si="68"/>
        <v>07_70-80</v>
      </c>
      <c r="Q748" s="9" t="s">
        <v>285</v>
      </c>
      <c r="R748" s="9" t="s">
        <v>638</v>
      </c>
      <c r="S748" s="9">
        <f t="shared" si="69"/>
        <v>73920600</v>
      </c>
      <c r="T748" s="9">
        <f t="shared" si="70"/>
        <v>1007093</v>
      </c>
      <c r="W748" s="99"/>
    </row>
    <row r="749" spans="1:23" x14ac:dyDescent="0.25">
      <c r="A749" s="9">
        <v>410</v>
      </c>
      <c r="B749" s="9" t="s">
        <v>15</v>
      </c>
      <c r="C749" s="9" t="s">
        <v>216</v>
      </c>
      <c r="D749" s="9" t="s">
        <v>228</v>
      </c>
      <c r="E749" s="9" t="s">
        <v>227</v>
      </c>
      <c r="F749" s="9" t="s">
        <v>5</v>
      </c>
      <c r="G749" s="9" t="s">
        <v>169</v>
      </c>
      <c r="H749" s="9" t="s">
        <v>2</v>
      </c>
      <c r="I749" s="9">
        <v>14</v>
      </c>
      <c r="J749" s="9" t="s">
        <v>8</v>
      </c>
      <c r="L749" s="9" t="s">
        <v>50</v>
      </c>
      <c r="M749" s="9">
        <v>77411</v>
      </c>
      <c r="N749" s="17" t="str">
        <f t="shared" si="66"/>
        <v>15_75-80</v>
      </c>
      <c r="O749" s="17" t="str">
        <f t="shared" si="67"/>
        <v>7_70-80</v>
      </c>
      <c r="P749" s="17" t="str">
        <f t="shared" si="68"/>
        <v>07_70-80</v>
      </c>
      <c r="Q749" s="9" t="s">
        <v>285</v>
      </c>
      <c r="R749" s="9" t="s">
        <v>638</v>
      </c>
      <c r="S749" s="9">
        <f t="shared" si="69"/>
        <v>31738510</v>
      </c>
      <c r="T749" s="9">
        <f t="shared" si="70"/>
        <v>432405</v>
      </c>
      <c r="W749" s="99"/>
    </row>
    <row r="750" spans="1:23" x14ac:dyDescent="0.25">
      <c r="A750" s="9">
        <v>54</v>
      </c>
      <c r="B750" s="9" t="s">
        <v>15</v>
      </c>
      <c r="C750" s="9" t="s">
        <v>509</v>
      </c>
      <c r="D750" s="9" t="s">
        <v>224</v>
      </c>
      <c r="E750" s="9" t="s">
        <v>227</v>
      </c>
      <c r="F750" s="9" t="s">
        <v>1</v>
      </c>
      <c r="G750" s="9" t="s">
        <v>305</v>
      </c>
      <c r="H750" s="9" t="s">
        <v>2</v>
      </c>
      <c r="I750" s="9">
        <v>15</v>
      </c>
      <c r="J750" s="9" t="s">
        <v>8</v>
      </c>
      <c r="L750" s="9" t="s">
        <v>50</v>
      </c>
      <c r="M750" s="9">
        <v>53739</v>
      </c>
      <c r="N750" s="17" t="str">
        <f t="shared" si="66"/>
        <v>10_50-55</v>
      </c>
      <c r="O750" s="17" t="str">
        <f t="shared" si="67"/>
        <v>5_50-60</v>
      </c>
      <c r="P750" s="17" t="str">
        <f t="shared" si="68"/>
        <v>05_50-60</v>
      </c>
      <c r="Q750" s="9" t="s">
        <v>285</v>
      </c>
      <c r="R750" s="9" t="s">
        <v>638</v>
      </c>
      <c r="S750" s="9">
        <f t="shared" si="69"/>
        <v>2901906</v>
      </c>
      <c r="T750" s="9">
        <f t="shared" si="70"/>
        <v>39536</v>
      </c>
      <c r="W750" s="99"/>
    </row>
    <row r="751" spans="1:23" x14ac:dyDescent="0.25">
      <c r="A751" s="9">
        <v>294</v>
      </c>
      <c r="B751" s="9" t="s">
        <v>15</v>
      </c>
      <c r="C751" s="9" t="s">
        <v>766</v>
      </c>
      <c r="D751" s="9" t="s">
        <v>224</v>
      </c>
      <c r="E751" s="9" t="s">
        <v>227</v>
      </c>
      <c r="F751" s="9" t="s">
        <v>5</v>
      </c>
      <c r="G751" s="9" t="s">
        <v>524</v>
      </c>
      <c r="H751" s="9" t="s">
        <v>2</v>
      </c>
      <c r="I751" s="9">
        <v>15</v>
      </c>
      <c r="J751" s="9" t="s">
        <v>8</v>
      </c>
      <c r="L751" s="9" t="s">
        <v>50</v>
      </c>
      <c r="M751" s="9">
        <v>95340</v>
      </c>
      <c r="N751" s="17" t="str">
        <f t="shared" si="66"/>
        <v>19_95-100</v>
      </c>
      <c r="O751" s="17" t="str">
        <f t="shared" si="67"/>
        <v>9_90-100</v>
      </c>
      <c r="P751" s="17" t="str">
        <f t="shared" si="68"/>
        <v>08_80&gt;</v>
      </c>
      <c r="Q751" s="9" t="s">
        <v>285</v>
      </c>
      <c r="R751" s="9" t="s">
        <v>638</v>
      </c>
      <c r="S751" s="9">
        <f t="shared" si="69"/>
        <v>28029960</v>
      </c>
      <c r="T751" s="9">
        <f t="shared" si="70"/>
        <v>381880</v>
      </c>
      <c r="W751" s="99"/>
    </row>
    <row r="752" spans="1:23" x14ac:dyDescent="0.25">
      <c r="A752" s="9">
        <v>339</v>
      </c>
      <c r="B752" s="9" t="s">
        <v>15</v>
      </c>
      <c r="C752" s="9" t="s">
        <v>217</v>
      </c>
      <c r="D752" s="9" t="s">
        <v>224</v>
      </c>
      <c r="E752" s="9" t="s">
        <v>227</v>
      </c>
      <c r="F752" s="9" t="s">
        <v>5</v>
      </c>
      <c r="G752" s="9" t="s">
        <v>169</v>
      </c>
      <c r="H752" s="9" t="s">
        <v>2</v>
      </c>
      <c r="I752" s="9">
        <v>15</v>
      </c>
      <c r="J752" s="9" t="s">
        <v>8</v>
      </c>
      <c r="L752" s="9" t="s">
        <v>50</v>
      </c>
      <c r="M752" s="9">
        <v>79594</v>
      </c>
      <c r="N752" s="17" t="str">
        <f t="shared" si="66"/>
        <v>15_75-80</v>
      </c>
      <c r="O752" s="17" t="str">
        <f t="shared" si="67"/>
        <v>7_70-80</v>
      </c>
      <c r="P752" s="17" t="str">
        <f t="shared" si="68"/>
        <v>07_70-80</v>
      </c>
      <c r="Q752" s="9" t="s">
        <v>285</v>
      </c>
      <c r="R752" s="9" t="s">
        <v>638</v>
      </c>
      <c r="S752" s="9">
        <f t="shared" si="69"/>
        <v>26982366</v>
      </c>
      <c r="T752" s="9">
        <f t="shared" si="70"/>
        <v>367607</v>
      </c>
      <c r="W752" s="99"/>
    </row>
    <row r="753" spans="1:23" x14ac:dyDescent="0.25">
      <c r="A753" s="9">
        <v>1</v>
      </c>
      <c r="B753" s="9" t="s">
        <v>15</v>
      </c>
      <c r="C753" s="9" t="s">
        <v>767</v>
      </c>
      <c r="D753" s="9" t="s">
        <v>228</v>
      </c>
      <c r="E753" s="9" t="s">
        <v>227</v>
      </c>
      <c r="F753" s="9" t="s">
        <v>1</v>
      </c>
      <c r="G753" s="9" t="s">
        <v>97</v>
      </c>
      <c r="H753" s="9" t="s">
        <v>2</v>
      </c>
      <c r="I753" s="9">
        <v>14</v>
      </c>
      <c r="J753" s="9" t="s">
        <v>8</v>
      </c>
      <c r="L753" s="9" t="s">
        <v>50</v>
      </c>
      <c r="M753" s="9">
        <v>69650</v>
      </c>
      <c r="N753" s="17" t="str">
        <f t="shared" si="66"/>
        <v>13_65-70</v>
      </c>
      <c r="O753" s="17" t="str">
        <f t="shared" si="67"/>
        <v>6_60-70</v>
      </c>
      <c r="P753" s="17" t="str">
        <f t="shared" si="68"/>
        <v>06_60-70</v>
      </c>
      <c r="Q753" s="9" t="s">
        <v>285</v>
      </c>
      <c r="R753" s="9" t="s">
        <v>638</v>
      </c>
      <c r="S753" s="9">
        <f t="shared" si="69"/>
        <v>69650</v>
      </c>
      <c r="T753" s="9">
        <f t="shared" si="70"/>
        <v>949</v>
      </c>
      <c r="W753" s="99"/>
    </row>
    <row r="754" spans="1:23" x14ac:dyDescent="0.25">
      <c r="A754" s="9">
        <v>1409</v>
      </c>
      <c r="B754" s="9" t="s">
        <v>15</v>
      </c>
      <c r="C754" s="9" t="s">
        <v>218</v>
      </c>
      <c r="D754" s="9" t="s">
        <v>228</v>
      </c>
      <c r="E754" s="9" t="s">
        <v>227</v>
      </c>
      <c r="F754" s="9" t="s">
        <v>5</v>
      </c>
      <c r="G754" s="9" t="s">
        <v>169</v>
      </c>
      <c r="H754" s="9" t="s">
        <v>2</v>
      </c>
      <c r="I754" s="9">
        <v>13</v>
      </c>
      <c r="J754" s="9" t="s">
        <v>8</v>
      </c>
      <c r="L754" s="9" t="s">
        <v>50</v>
      </c>
      <c r="M754" s="9">
        <v>78071</v>
      </c>
      <c r="N754" s="17" t="str">
        <f t="shared" si="66"/>
        <v>15_75-80</v>
      </c>
      <c r="O754" s="17" t="str">
        <f t="shared" si="67"/>
        <v>7_70-80</v>
      </c>
      <c r="P754" s="17" t="str">
        <f t="shared" si="68"/>
        <v>07_70-80</v>
      </c>
      <c r="Q754" s="9" t="s">
        <v>285</v>
      </c>
      <c r="R754" s="9" t="s">
        <v>638</v>
      </c>
      <c r="S754" s="9">
        <f t="shared" si="69"/>
        <v>110002039</v>
      </c>
      <c r="T754" s="9">
        <f t="shared" si="70"/>
        <v>1498665</v>
      </c>
      <c r="W754" s="99"/>
    </row>
    <row r="755" spans="1:23" x14ac:dyDescent="0.25">
      <c r="A755" s="9">
        <v>182</v>
      </c>
      <c r="B755" s="9" t="s">
        <v>15</v>
      </c>
      <c r="C755" s="9" t="s">
        <v>606</v>
      </c>
      <c r="D755" s="9" t="s">
        <v>228</v>
      </c>
      <c r="E755" s="9" t="s">
        <v>227</v>
      </c>
      <c r="F755" s="9" t="s">
        <v>5</v>
      </c>
      <c r="G755" s="9" t="s">
        <v>524</v>
      </c>
      <c r="H755" s="9" t="s">
        <v>2</v>
      </c>
      <c r="I755" s="9">
        <v>13</v>
      </c>
      <c r="J755" s="9" t="s">
        <v>8</v>
      </c>
      <c r="L755" s="9" t="s">
        <v>50</v>
      </c>
      <c r="M755" s="9">
        <v>72493</v>
      </c>
      <c r="N755" s="17" t="str">
        <f t="shared" si="66"/>
        <v>14_70-75</v>
      </c>
      <c r="O755" s="17" t="str">
        <f t="shared" si="67"/>
        <v>7_70-80</v>
      </c>
      <c r="P755" s="17" t="str">
        <f t="shared" si="68"/>
        <v>07_70-80</v>
      </c>
      <c r="Q755" s="9" t="s">
        <v>285</v>
      </c>
      <c r="R755" s="9" t="s">
        <v>638</v>
      </c>
      <c r="S755" s="9">
        <f t="shared" si="69"/>
        <v>13193726</v>
      </c>
      <c r="T755" s="9">
        <f t="shared" si="70"/>
        <v>179751</v>
      </c>
      <c r="W755" s="99"/>
    </row>
    <row r="756" spans="1:23" x14ac:dyDescent="0.25">
      <c r="A756" s="9">
        <v>66</v>
      </c>
      <c r="B756" s="9" t="s">
        <v>15</v>
      </c>
      <c r="C756" s="9" t="s">
        <v>219</v>
      </c>
      <c r="D756" s="9" t="s">
        <v>228</v>
      </c>
      <c r="E756" s="9" t="s">
        <v>227</v>
      </c>
      <c r="F756" s="9" t="s">
        <v>5</v>
      </c>
      <c r="G756" s="9" t="s">
        <v>169</v>
      </c>
      <c r="H756" s="9" t="s">
        <v>2</v>
      </c>
      <c r="I756" s="9">
        <v>13</v>
      </c>
      <c r="J756" s="9" t="s">
        <v>8</v>
      </c>
      <c r="K756" s="9" t="s">
        <v>7</v>
      </c>
      <c r="L756" s="9" t="s">
        <v>50</v>
      </c>
      <c r="M756" s="9">
        <v>93292</v>
      </c>
      <c r="N756" s="17" t="str">
        <f t="shared" si="66"/>
        <v>18_90-95</v>
      </c>
      <c r="O756" s="17" t="str">
        <f t="shared" si="67"/>
        <v>9_90-100</v>
      </c>
      <c r="P756" s="17" t="str">
        <f t="shared" si="68"/>
        <v>08_80&gt;</v>
      </c>
      <c r="Q756" s="9" t="s">
        <v>285</v>
      </c>
      <c r="R756" s="9" t="s">
        <v>638</v>
      </c>
      <c r="S756" s="9">
        <f t="shared" si="69"/>
        <v>6157272</v>
      </c>
      <c r="T756" s="9">
        <f t="shared" si="70"/>
        <v>83887</v>
      </c>
      <c r="W756" s="99"/>
    </row>
    <row r="757" spans="1:23" x14ac:dyDescent="0.25">
      <c r="A757" s="9">
        <v>7</v>
      </c>
      <c r="B757" s="9" t="s">
        <v>15</v>
      </c>
      <c r="C757" s="9" t="s">
        <v>768</v>
      </c>
      <c r="D757" s="9" t="s">
        <v>228</v>
      </c>
      <c r="E757" s="9" t="s">
        <v>227</v>
      </c>
      <c r="F757" s="9" t="s">
        <v>5</v>
      </c>
      <c r="G757" s="9" t="s">
        <v>524</v>
      </c>
      <c r="H757" s="9" t="s">
        <v>2</v>
      </c>
      <c r="I757" s="9">
        <v>13</v>
      </c>
      <c r="J757" s="9" t="s">
        <v>8</v>
      </c>
      <c r="K757" s="9" t="s">
        <v>7</v>
      </c>
      <c r="L757" s="9" t="s">
        <v>50</v>
      </c>
      <c r="M757" s="9">
        <v>113450</v>
      </c>
      <c r="N757" s="17" t="str">
        <f t="shared" si="66"/>
        <v>22_110-115</v>
      </c>
      <c r="O757" s="17" t="str">
        <f t="shared" si="67"/>
        <v>11_110-120</v>
      </c>
      <c r="P757" s="17" t="str">
        <f t="shared" si="68"/>
        <v>08_80&gt;</v>
      </c>
      <c r="Q757" s="9" t="s">
        <v>285</v>
      </c>
      <c r="R757" s="9" t="s">
        <v>638</v>
      </c>
      <c r="S757" s="9">
        <f t="shared" si="69"/>
        <v>794150</v>
      </c>
      <c r="T757" s="9">
        <f t="shared" si="70"/>
        <v>10819</v>
      </c>
      <c r="W757" s="99"/>
    </row>
    <row r="758" spans="1:23" x14ac:dyDescent="0.25">
      <c r="A758" s="9">
        <v>2</v>
      </c>
      <c r="B758" s="9" t="s">
        <v>15</v>
      </c>
      <c r="C758" s="9" t="s">
        <v>103</v>
      </c>
      <c r="D758" s="9" t="s">
        <v>228</v>
      </c>
      <c r="E758" s="9" t="s">
        <v>227</v>
      </c>
      <c r="F758" s="9" t="s">
        <v>5</v>
      </c>
      <c r="G758" s="9" t="s">
        <v>93</v>
      </c>
      <c r="H758" s="9" t="s">
        <v>2</v>
      </c>
      <c r="I758" s="9">
        <v>13</v>
      </c>
      <c r="J758" s="9" t="s">
        <v>8</v>
      </c>
      <c r="K758" s="9" t="s">
        <v>7</v>
      </c>
      <c r="L758" s="9" t="s">
        <v>50</v>
      </c>
      <c r="M758" s="9">
        <v>89092</v>
      </c>
      <c r="N758" s="17" t="str">
        <f t="shared" si="66"/>
        <v>17_85-90</v>
      </c>
      <c r="O758" s="17" t="str">
        <f t="shared" si="67"/>
        <v>8_80-90</v>
      </c>
      <c r="P758" s="17" t="str">
        <f t="shared" si="68"/>
        <v>08_80&gt;</v>
      </c>
      <c r="Q758" s="9" t="s">
        <v>285</v>
      </c>
      <c r="R758" s="9" t="s">
        <v>638</v>
      </c>
      <c r="S758" s="9">
        <f t="shared" si="69"/>
        <v>178184</v>
      </c>
      <c r="T758" s="9">
        <f t="shared" si="70"/>
        <v>2428</v>
      </c>
      <c r="W758" s="99"/>
    </row>
    <row r="759" spans="1:23" x14ac:dyDescent="0.25">
      <c r="A759" s="9">
        <v>61</v>
      </c>
      <c r="B759" s="9" t="s">
        <v>15</v>
      </c>
      <c r="C759" s="9" t="s">
        <v>536</v>
      </c>
      <c r="D759" s="9" t="s">
        <v>230</v>
      </c>
      <c r="E759" s="9" t="s">
        <v>227</v>
      </c>
      <c r="F759" s="9" t="s">
        <v>5</v>
      </c>
      <c r="G759" s="9" t="s">
        <v>353</v>
      </c>
      <c r="H759" s="9" t="s">
        <v>608</v>
      </c>
      <c r="I759" s="9">
        <v>15</v>
      </c>
      <c r="J759" s="9" t="s">
        <v>52</v>
      </c>
      <c r="L759" s="9" t="s">
        <v>50</v>
      </c>
      <c r="M759" s="9">
        <v>177080</v>
      </c>
      <c r="N759" s="17" t="str">
        <f t="shared" si="66"/>
        <v>35_175-180</v>
      </c>
      <c r="O759" s="17" t="str">
        <f t="shared" si="67"/>
        <v>17_170-180</v>
      </c>
      <c r="P759" s="17" t="str">
        <f t="shared" si="68"/>
        <v>08_80&gt;</v>
      </c>
      <c r="Q759" s="9" t="s">
        <v>285</v>
      </c>
      <c r="R759" s="9" t="s">
        <v>638</v>
      </c>
      <c r="S759" s="9">
        <f t="shared" si="69"/>
        <v>10801880</v>
      </c>
      <c r="T759" s="9">
        <f t="shared" si="70"/>
        <v>147165</v>
      </c>
      <c r="W759" s="99"/>
    </row>
    <row r="760" spans="1:23" x14ac:dyDescent="0.25">
      <c r="A760" s="9">
        <v>5</v>
      </c>
      <c r="B760" s="9" t="s">
        <v>15</v>
      </c>
      <c r="C760" s="9" t="s">
        <v>475</v>
      </c>
      <c r="D760" s="9" t="s">
        <v>230</v>
      </c>
      <c r="E760" s="9" t="s">
        <v>227</v>
      </c>
      <c r="F760" s="9" t="s">
        <v>5</v>
      </c>
      <c r="G760" s="9" t="s">
        <v>169</v>
      </c>
      <c r="H760" s="9" t="s">
        <v>187</v>
      </c>
      <c r="I760" s="9">
        <v>14</v>
      </c>
      <c r="J760" s="9" t="s">
        <v>8</v>
      </c>
      <c r="L760" s="9" t="s">
        <v>50</v>
      </c>
      <c r="M760" s="9">
        <v>105124</v>
      </c>
      <c r="N760" s="17" t="str">
        <f t="shared" si="66"/>
        <v>21_105-110</v>
      </c>
      <c r="O760" s="17" t="str">
        <f t="shared" si="67"/>
        <v>10_100-110</v>
      </c>
      <c r="P760" s="17" t="str">
        <f t="shared" si="68"/>
        <v>08_80&gt;</v>
      </c>
      <c r="Q760" s="9" t="s">
        <v>285</v>
      </c>
      <c r="R760" s="9" t="s">
        <v>638</v>
      </c>
      <c r="S760" s="9">
        <f t="shared" si="69"/>
        <v>525620</v>
      </c>
      <c r="T760" s="9">
        <f t="shared" si="70"/>
        <v>7161</v>
      </c>
      <c r="W760" s="99"/>
    </row>
    <row r="761" spans="1:23" x14ac:dyDescent="0.25">
      <c r="A761" s="9">
        <v>32</v>
      </c>
      <c r="B761" s="9" t="s">
        <v>15</v>
      </c>
      <c r="C761" s="9" t="s">
        <v>558</v>
      </c>
      <c r="D761" s="9" t="s">
        <v>230</v>
      </c>
      <c r="E761" s="9" t="s">
        <v>227</v>
      </c>
      <c r="F761" s="9" t="s">
        <v>5</v>
      </c>
      <c r="G761" s="9" t="s">
        <v>353</v>
      </c>
      <c r="H761" s="9" t="s">
        <v>157</v>
      </c>
      <c r="I761" s="9">
        <v>15</v>
      </c>
      <c r="J761" s="9" t="s">
        <v>52</v>
      </c>
      <c r="L761" s="9" t="s">
        <v>50</v>
      </c>
      <c r="M761" s="9">
        <v>256030</v>
      </c>
      <c r="N761" s="17" t="str">
        <f t="shared" si="66"/>
        <v>51_255-260</v>
      </c>
      <c r="O761" s="17" t="str">
        <f t="shared" si="67"/>
        <v>25_250-260</v>
      </c>
      <c r="P761" s="17" t="str">
        <f t="shared" si="68"/>
        <v>08_80&gt;</v>
      </c>
      <c r="Q761" s="9" t="s">
        <v>285</v>
      </c>
      <c r="R761" s="9" t="s">
        <v>638</v>
      </c>
      <c r="S761" s="9">
        <f t="shared" si="69"/>
        <v>8192960</v>
      </c>
      <c r="T761" s="9">
        <f t="shared" si="70"/>
        <v>111621</v>
      </c>
      <c r="W761" s="99"/>
    </row>
    <row r="762" spans="1:23" x14ac:dyDescent="0.25">
      <c r="A762" s="9">
        <v>28</v>
      </c>
      <c r="B762" s="9" t="s">
        <v>15</v>
      </c>
      <c r="C762" s="9" t="s">
        <v>476</v>
      </c>
      <c r="D762" s="9" t="s">
        <v>230</v>
      </c>
      <c r="E762" s="9" t="s">
        <v>227</v>
      </c>
      <c r="F762" s="9" t="s">
        <v>5</v>
      </c>
      <c r="G762" s="9" t="s">
        <v>169</v>
      </c>
      <c r="H762" s="9" t="s">
        <v>186</v>
      </c>
      <c r="I762" s="9">
        <v>15</v>
      </c>
      <c r="J762" s="9" t="s">
        <v>8</v>
      </c>
      <c r="L762" s="9" t="s">
        <v>50</v>
      </c>
      <c r="M762" s="9">
        <v>136460</v>
      </c>
      <c r="N762" s="17" t="str">
        <f t="shared" si="66"/>
        <v>27_135-140</v>
      </c>
      <c r="O762" s="17" t="str">
        <f t="shared" si="67"/>
        <v>13_130-140</v>
      </c>
      <c r="P762" s="17" t="str">
        <f t="shared" si="68"/>
        <v>08_80&gt;</v>
      </c>
      <c r="Q762" s="9" t="s">
        <v>285</v>
      </c>
      <c r="R762" s="9" t="s">
        <v>638</v>
      </c>
      <c r="S762" s="9">
        <f t="shared" si="69"/>
        <v>3820880</v>
      </c>
      <c r="T762" s="9">
        <f t="shared" si="70"/>
        <v>52056</v>
      </c>
      <c r="W762" s="99"/>
    </row>
    <row r="763" spans="1:23" x14ac:dyDescent="0.25">
      <c r="A763" s="9">
        <v>67</v>
      </c>
      <c r="B763" s="9" t="s">
        <v>15</v>
      </c>
      <c r="C763" s="9" t="s">
        <v>537</v>
      </c>
      <c r="D763" s="9" t="s">
        <v>230</v>
      </c>
      <c r="E763" s="9" t="s">
        <v>227</v>
      </c>
      <c r="F763" s="9" t="s">
        <v>5</v>
      </c>
      <c r="G763" s="9" t="s">
        <v>353</v>
      </c>
      <c r="H763" s="9" t="s">
        <v>538</v>
      </c>
      <c r="I763" s="9">
        <v>15</v>
      </c>
      <c r="J763" s="9" t="s">
        <v>8</v>
      </c>
      <c r="L763" s="9" t="s">
        <v>50</v>
      </c>
      <c r="M763" s="9">
        <v>118354</v>
      </c>
      <c r="N763" s="17" t="str">
        <f t="shared" si="66"/>
        <v>23_115-120</v>
      </c>
      <c r="O763" s="17" t="str">
        <f t="shared" si="67"/>
        <v>11_110-120</v>
      </c>
      <c r="P763" s="17" t="str">
        <f t="shared" si="68"/>
        <v>08_80&gt;</v>
      </c>
      <c r="Q763" s="9" t="s">
        <v>285</v>
      </c>
      <c r="R763" s="9" t="s">
        <v>638</v>
      </c>
      <c r="S763" s="9">
        <f t="shared" si="69"/>
        <v>7929718</v>
      </c>
      <c r="T763" s="9">
        <f t="shared" si="70"/>
        <v>108034</v>
      </c>
      <c r="W763" s="99"/>
    </row>
    <row r="764" spans="1:23" x14ac:dyDescent="0.25">
      <c r="A764" s="9">
        <v>10</v>
      </c>
      <c r="B764" s="9" t="s">
        <v>15</v>
      </c>
      <c r="C764" s="9" t="s">
        <v>559</v>
      </c>
      <c r="D764" s="9" t="s">
        <v>230</v>
      </c>
      <c r="E764" s="9" t="s">
        <v>227</v>
      </c>
      <c r="F764" s="9" t="s">
        <v>5</v>
      </c>
      <c r="G764" s="9" t="s">
        <v>353</v>
      </c>
      <c r="H764" s="9" t="s">
        <v>560</v>
      </c>
      <c r="I764" s="9">
        <v>17</v>
      </c>
      <c r="J764" s="9" t="s">
        <v>52</v>
      </c>
      <c r="L764" s="9" t="s">
        <v>50</v>
      </c>
      <c r="M764" s="9">
        <v>250780</v>
      </c>
      <c r="N764" s="17" t="str">
        <f t="shared" si="66"/>
        <v>50_250-255</v>
      </c>
      <c r="O764" s="17" t="str">
        <f t="shared" si="67"/>
        <v>25_250-260</v>
      </c>
      <c r="P764" s="17" t="str">
        <f t="shared" si="68"/>
        <v>08_80&gt;</v>
      </c>
      <c r="Q764" s="9" t="s">
        <v>285</v>
      </c>
      <c r="R764" s="9" t="s">
        <v>638</v>
      </c>
      <c r="S764" s="9">
        <f t="shared" si="69"/>
        <v>2507800</v>
      </c>
      <c r="T764" s="9">
        <f t="shared" si="70"/>
        <v>34166</v>
      </c>
      <c r="W764" s="99"/>
    </row>
    <row r="765" spans="1:23" x14ac:dyDescent="0.25">
      <c r="A765" s="9">
        <v>2</v>
      </c>
      <c r="B765" s="9" t="s">
        <v>15</v>
      </c>
      <c r="C765" s="9" t="s">
        <v>769</v>
      </c>
      <c r="D765" s="9" t="s">
        <v>230</v>
      </c>
      <c r="E765" s="9" t="s">
        <v>227</v>
      </c>
      <c r="F765" s="9" t="s">
        <v>5</v>
      </c>
      <c r="G765" s="9" t="s">
        <v>75</v>
      </c>
      <c r="H765" s="9" t="s">
        <v>770</v>
      </c>
      <c r="I765" s="9">
        <v>17</v>
      </c>
      <c r="J765" s="9" t="s">
        <v>771</v>
      </c>
      <c r="L765" s="9" t="s">
        <v>50</v>
      </c>
      <c r="M765" s="9">
        <v>294940</v>
      </c>
      <c r="N765" s="17" t="str">
        <f t="shared" si="66"/>
        <v>58_290-295</v>
      </c>
      <c r="O765" s="17" t="str">
        <f t="shared" si="67"/>
        <v>29_290-300</v>
      </c>
      <c r="P765" s="17" t="str">
        <f t="shared" si="68"/>
        <v>08_80&gt;</v>
      </c>
      <c r="Q765" s="9" t="s">
        <v>285</v>
      </c>
      <c r="R765" s="9" t="s">
        <v>638</v>
      </c>
      <c r="S765" s="9">
        <f t="shared" si="69"/>
        <v>589880</v>
      </c>
      <c r="T765" s="9">
        <f t="shared" si="70"/>
        <v>8037</v>
      </c>
      <c r="W765" s="99"/>
    </row>
    <row r="766" spans="1:23" x14ac:dyDescent="0.25">
      <c r="A766" s="9">
        <v>90</v>
      </c>
      <c r="B766" s="9" t="s">
        <v>15</v>
      </c>
      <c r="C766" s="9" t="s">
        <v>477</v>
      </c>
      <c r="D766" s="9" t="s">
        <v>228</v>
      </c>
      <c r="E766" s="9" t="s">
        <v>227</v>
      </c>
      <c r="F766" s="9" t="s">
        <v>1</v>
      </c>
      <c r="G766" s="9" t="s">
        <v>305</v>
      </c>
      <c r="H766" s="9" t="s">
        <v>2</v>
      </c>
      <c r="I766" s="9">
        <v>14</v>
      </c>
      <c r="J766" s="9" t="s">
        <v>8</v>
      </c>
      <c r="L766" s="9" t="s">
        <v>50</v>
      </c>
      <c r="M766" s="9">
        <v>87847</v>
      </c>
      <c r="N766" s="17" t="str">
        <f t="shared" si="66"/>
        <v>17_85-90</v>
      </c>
      <c r="O766" s="17" t="str">
        <f t="shared" si="67"/>
        <v>8_80-90</v>
      </c>
      <c r="P766" s="17" t="str">
        <f t="shared" si="68"/>
        <v>08_80&gt;</v>
      </c>
      <c r="Q766" s="9" t="s">
        <v>285</v>
      </c>
      <c r="R766" s="9" t="s">
        <v>638</v>
      </c>
      <c r="S766" s="9">
        <f t="shared" si="69"/>
        <v>7906230</v>
      </c>
      <c r="T766" s="9">
        <f t="shared" si="70"/>
        <v>107714</v>
      </c>
      <c r="W766" s="99"/>
    </row>
    <row r="767" spans="1:23" x14ac:dyDescent="0.25">
      <c r="A767" s="9">
        <v>4518</v>
      </c>
      <c r="B767" s="9" t="s">
        <v>15</v>
      </c>
      <c r="C767" s="9" t="s">
        <v>374</v>
      </c>
      <c r="D767" s="9" t="s">
        <v>228</v>
      </c>
      <c r="E767" s="9" t="s">
        <v>227</v>
      </c>
      <c r="F767" s="9" t="s">
        <v>5</v>
      </c>
      <c r="G767" s="9" t="s">
        <v>169</v>
      </c>
      <c r="H767" s="9" t="s">
        <v>2</v>
      </c>
      <c r="I767" s="9">
        <v>14</v>
      </c>
      <c r="J767" s="9" t="s">
        <v>52</v>
      </c>
      <c r="L767" s="9" t="s">
        <v>50</v>
      </c>
      <c r="M767" s="9">
        <v>106906</v>
      </c>
      <c r="N767" s="17" t="str">
        <f t="shared" si="66"/>
        <v>21_105-110</v>
      </c>
      <c r="O767" s="17" t="str">
        <f t="shared" si="67"/>
        <v>10_100-110</v>
      </c>
      <c r="P767" s="17" t="str">
        <f t="shared" si="68"/>
        <v>08_80&gt;</v>
      </c>
      <c r="Q767" s="9" t="s">
        <v>285</v>
      </c>
      <c r="R767" s="9" t="s">
        <v>638</v>
      </c>
      <c r="S767" s="9">
        <f t="shared" si="69"/>
        <v>483001308</v>
      </c>
      <c r="T767" s="9">
        <f t="shared" si="70"/>
        <v>6580399</v>
      </c>
      <c r="W767" s="99"/>
    </row>
    <row r="768" spans="1:23" x14ac:dyDescent="0.25">
      <c r="A768" s="9">
        <v>77</v>
      </c>
      <c r="B768" s="9" t="s">
        <v>15</v>
      </c>
      <c r="C768" s="9" t="s">
        <v>511</v>
      </c>
      <c r="D768" s="9" t="s">
        <v>228</v>
      </c>
      <c r="E768" s="9" t="s">
        <v>227</v>
      </c>
      <c r="F768" s="9" t="s">
        <v>1</v>
      </c>
      <c r="G768" s="9" t="s">
        <v>305</v>
      </c>
      <c r="H768" s="9" t="s">
        <v>2</v>
      </c>
      <c r="I768" s="9">
        <v>14</v>
      </c>
      <c r="J768" s="9" t="s">
        <v>8</v>
      </c>
      <c r="L768" s="9" t="s">
        <v>50</v>
      </c>
      <c r="M768" s="9">
        <v>109040</v>
      </c>
      <c r="N768" s="17" t="str">
        <f t="shared" si="66"/>
        <v>21_105-110</v>
      </c>
      <c r="O768" s="17" t="str">
        <f t="shared" si="67"/>
        <v>10_100-110</v>
      </c>
      <c r="P768" s="17" t="str">
        <f t="shared" si="68"/>
        <v>08_80&gt;</v>
      </c>
      <c r="Q768" s="9" t="s">
        <v>285</v>
      </c>
      <c r="R768" s="9" t="s">
        <v>638</v>
      </c>
      <c r="S768" s="9">
        <f t="shared" si="69"/>
        <v>8396080</v>
      </c>
      <c r="T768" s="9">
        <f t="shared" si="70"/>
        <v>114388</v>
      </c>
      <c r="W768" s="99"/>
    </row>
    <row r="769" spans="1:23" x14ac:dyDescent="0.25">
      <c r="A769" s="9">
        <v>180</v>
      </c>
      <c r="B769" s="9" t="s">
        <v>15</v>
      </c>
      <c r="C769" s="9" t="s">
        <v>375</v>
      </c>
      <c r="D769" s="9" t="s">
        <v>228</v>
      </c>
      <c r="E769" s="9" t="s">
        <v>227</v>
      </c>
      <c r="F769" s="9" t="s">
        <v>5</v>
      </c>
      <c r="G769" s="9" t="s">
        <v>169</v>
      </c>
      <c r="H769" s="9" t="s">
        <v>2</v>
      </c>
      <c r="I769" s="9">
        <v>14</v>
      </c>
      <c r="J769" s="9" t="s">
        <v>8</v>
      </c>
      <c r="L769" s="9" t="s">
        <v>50</v>
      </c>
      <c r="M769" s="9">
        <v>122610</v>
      </c>
      <c r="N769" s="17" t="str">
        <f t="shared" si="66"/>
        <v>24_120-125</v>
      </c>
      <c r="O769" s="17" t="str">
        <f t="shared" si="67"/>
        <v>12_120-130</v>
      </c>
      <c r="P769" s="17" t="str">
        <f t="shared" si="68"/>
        <v>08_80&gt;</v>
      </c>
      <c r="Q769" s="9" t="s">
        <v>285</v>
      </c>
      <c r="R769" s="9" t="s">
        <v>638</v>
      </c>
      <c r="S769" s="9">
        <f t="shared" si="69"/>
        <v>22069800</v>
      </c>
      <c r="T769" s="9">
        <f t="shared" si="70"/>
        <v>300678</v>
      </c>
      <c r="W769" s="99"/>
    </row>
    <row r="770" spans="1:23" x14ac:dyDescent="0.25">
      <c r="A770" s="9">
        <v>271</v>
      </c>
      <c r="B770" s="9" t="s">
        <v>15</v>
      </c>
      <c r="C770" s="9" t="s">
        <v>428</v>
      </c>
      <c r="D770" s="9" t="s">
        <v>222</v>
      </c>
      <c r="E770" s="9" t="s">
        <v>227</v>
      </c>
      <c r="F770" s="9" t="s">
        <v>5</v>
      </c>
      <c r="G770" s="9" t="s">
        <v>169</v>
      </c>
      <c r="H770" s="9" t="s">
        <v>370</v>
      </c>
      <c r="I770" s="9">
        <v>15</v>
      </c>
      <c r="J770" s="9" t="s">
        <v>8</v>
      </c>
      <c r="L770" s="9" t="s">
        <v>50</v>
      </c>
      <c r="M770" s="9">
        <v>108279</v>
      </c>
      <c r="N770" s="17" t="str">
        <f t="shared" ref="N770:N832" si="71">CONCATENATE(ROUNDDOWN(M770/5000,0),"_",ROUNDDOWN(M770/5000,0)*5,"-",ROUNDUP((M770+1)/5000,0)*5)</f>
        <v>21_105-110</v>
      </c>
      <c r="O770" s="17" t="str">
        <f t="shared" si="67"/>
        <v>10_100-110</v>
      </c>
      <c r="P770" s="17" t="str">
        <f t="shared" si="68"/>
        <v>08_80&gt;</v>
      </c>
      <c r="Q770" s="9" t="s">
        <v>285</v>
      </c>
      <c r="R770" s="9" t="s">
        <v>638</v>
      </c>
      <c r="S770" s="9">
        <f t="shared" si="69"/>
        <v>29343609</v>
      </c>
      <c r="T770" s="9">
        <f t="shared" si="70"/>
        <v>399777</v>
      </c>
      <c r="W770" s="99"/>
    </row>
    <row r="771" spans="1:23" x14ac:dyDescent="0.25">
      <c r="A771" s="9">
        <v>51</v>
      </c>
      <c r="B771" s="9" t="s">
        <v>15</v>
      </c>
      <c r="C771" s="9" t="s">
        <v>562</v>
      </c>
      <c r="D771" s="9" t="s">
        <v>222</v>
      </c>
      <c r="E771" s="9" t="s">
        <v>227</v>
      </c>
      <c r="F771" s="9" t="s">
        <v>5</v>
      </c>
      <c r="G771" s="9" t="s">
        <v>169</v>
      </c>
      <c r="H771" s="9" t="s">
        <v>563</v>
      </c>
      <c r="I771" s="9">
        <v>15</v>
      </c>
      <c r="J771" s="9" t="s">
        <v>52</v>
      </c>
      <c r="L771" s="9" t="s">
        <v>50</v>
      </c>
      <c r="M771" s="9">
        <v>121765</v>
      </c>
      <c r="N771" s="17" t="str">
        <f t="shared" si="71"/>
        <v>24_120-125</v>
      </c>
      <c r="O771" s="17" t="str">
        <f t="shared" si="67"/>
        <v>12_120-130</v>
      </c>
      <c r="P771" s="17" t="str">
        <f t="shared" si="68"/>
        <v>08_80&gt;</v>
      </c>
      <c r="Q771" s="9" t="s">
        <v>285</v>
      </c>
      <c r="R771" s="9" t="s">
        <v>638</v>
      </c>
      <c r="S771" s="9">
        <f t="shared" si="69"/>
        <v>6210015</v>
      </c>
      <c r="T771" s="9">
        <f t="shared" si="70"/>
        <v>84605</v>
      </c>
      <c r="W771" s="99"/>
    </row>
    <row r="772" spans="1:23" x14ac:dyDescent="0.25">
      <c r="A772" s="9">
        <v>1</v>
      </c>
      <c r="B772" s="9" t="s">
        <v>15</v>
      </c>
      <c r="C772" s="9" t="s">
        <v>108</v>
      </c>
      <c r="D772" s="9" t="s">
        <v>228</v>
      </c>
      <c r="E772" s="9" t="s">
        <v>227</v>
      </c>
      <c r="F772" s="9" t="s">
        <v>5</v>
      </c>
      <c r="G772" s="9" t="s">
        <v>93</v>
      </c>
      <c r="H772" s="9" t="s">
        <v>2</v>
      </c>
      <c r="I772" s="9">
        <v>14</v>
      </c>
      <c r="J772" s="9" t="s">
        <v>49</v>
      </c>
      <c r="L772" s="9" t="s">
        <v>50</v>
      </c>
      <c r="M772" s="9">
        <v>104923</v>
      </c>
      <c r="N772" s="17" t="str">
        <f t="shared" si="71"/>
        <v>20_100-105</v>
      </c>
      <c r="O772" s="17" t="str">
        <f t="shared" si="67"/>
        <v>10_100-110</v>
      </c>
      <c r="P772" s="17" t="str">
        <f t="shared" si="68"/>
        <v>08_80&gt;</v>
      </c>
      <c r="Q772" s="9" t="s">
        <v>285</v>
      </c>
      <c r="R772" s="9" t="s">
        <v>638</v>
      </c>
      <c r="S772" s="9">
        <f t="shared" si="69"/>
        <v>104923</v>
      </c>
      <c r="T772" s="9">
        <f t="shared" si="70"/>
        <v>1429</v>
      </c>
      <c r="W772" s="99"/>
    </row>
    <row r="773" spans="1:23" x14ac:dyDescent="0.25">
      <c r="A773" s="9">
        <v>34</v>
      </c>
      <c r="B773" s="9" t="s">
        <v>15</v>
      </c>
      <c r="C773" s="9" t="s">
        <v>772</v>
      </c>
      <c r="D773" s="9" t="s">
        <v>228</v>
      </c>
      <c r="E773" s="9" t="s">
        <v>227</v>
      </c>
      <c r="F773" s="9" t="s">
        <v>1</v>
      </c>
      <c r="G773" s="9" t="s">
        <v>97</v>
      </c>
      <c r="H773" s="9" t="s">
        <v>2</v>
      </c>
      <c r="I773" s="9">
        <v>14</v>
      </c>
      <c r="J773" s="9" t="s">
        <v>8</v>
      </c>
      <c r="L773" s="9" t="s">
        <v>50</v>
      </c>
      <c r="M773" s="9">
        <v>104813</v>
      </c>
      <c r="N773" s="17" t="str">
        <f t="shared" si="71"/>
        <v>20_100-105</v>
      </c>
      <c r="O773" s="17" t="str">
        <f t="shared" si="67"/>
        <v>10_100-110</v>
      </c>
      <c r="P773" s="17" t="str">
        <f t="shared" si="68"/>
        <v>08_80&gt;</v>
      </c>
      <c r="Q773" s="9" t="s">
        <v>285</v>
      </c>
      <c r="R773" s="9" t="s">
        <v>638</v>
      </c>
      <c r="S773" s="9">
        <f t="shared" si="69"/>
        <v>3563642</v>
      </c>
      <c r="T773" s="9">
        <f t="shared" si="70"/>
        <v>48551</v>
      </c>
      <c r="W773" s="99"/>
    </row>
    <row r="774" spans="1:23" x14ac:dyDescent="0.25">
      <c r="A774" s="9">
        <v>51</v>
      </c>
      <c r="B774" s="9" t="s">
        <v>15</v>
      </c>
      <c r="C774" s="9" t="s">
        <v>110</v>
      </c>
      <c r="D774" s="9" t="s">
        <v>222</v>
      </c>
      <c r="E774" s="9" t="s">
        <v>227</v>
      </c>
      <c r="F774" s="9" t="s">
        <v>5</v>
      </c>
      <c r="G774" s="9" t="s">
        <v>93</v>
      </c>
      <c r="H774" s="9" t="s">
        <v>109</v>
      </c>
      <c r="I774" s="9">
        <v>15</v>
      </c>
      <c r="J774" s="9" t="s">
        <v>8</v>
      </c>
      <c r="L774" s="9" t="s">
        <v>50</v>
      </c>
      <c r="M774" s="9">
        <v>99990</v>
      </c>
      <c r="N774" s="17" t="str">
        <f t="shared" si="71"/>
        <v>19_95-100</v>
      </c>
      <c r="O774" s="17" t="str">
        <f t="shared" si="67"/>
        <v>9_90-100</v>
      </c>
      <c r="P774" s="17" t="str">
        <f t="shared" si="68"/>
        <v>08_80&gt;</v>
      </c>
      <c r="Q774" s="9" t="s">
        <v>285</v>
      </c>
      <c r="R774" s="9" t="s">
        <v>638</v>
      </c>
      <c r="S774" s="9">
        <f t="shared" si="69"/>
        <v>5099490</v>
      </c>
      <c r="T774" s="9">
        <f t="shared" si="70"/>
        <v>69475</v>
      </c>
      <c r="W774" s="99"/>
    </row>
    <row r="775" spans="1:23" x14ac:dyDescent="0.25">
      <c r="A775" s="9">
        <v>46</v>
      </c>
      <c r="B775" s="9" t="s">
        <v>15</v>
      </c>
      <c r="C775" s="9" t="s">
        <v>122</v>
      </c>
      <c r="D775" s="9" t="s">
        <v>228</v>
      </c>
      <c r="E775" s="9" t="s">
        <v>227</v>
      </c>
      <c r="F775" s="9" t="s">
        <v>5</v>
      </c>
      <c r="G775" s="9" t="s">
        <v>93</v>
      </c>
      <c r="H775" s="9" t="s">
        <v>2</v>
      </c>
      <c r="I775" s="9">
        <v>14</v>
      </c>
      <c r="J775" s="9" t="s">
        <v>49</v>
      </c>
      <c r="L775" s="9" t="s">
        <v>50</v>
      </c>
      <c r="M775" s="9">
        <v>139551</v>
      </c>
      <c r="N775" s="17" t="str">
        <f t="shared" si="71"/>
        <v>27_135-140</v>
      </c>
      <c r="O775" s="17" t="str">
        <f t="shared" si="67"/>
        <v>13_130-140</v>
      </c>
      <c r="P775" s="17" t="str">
        <f t="shared" si="68"/>
        <v>08_80&gt;</v>
      </c>
      <c r="Q775" s="9" t="s">
        <v>285</v>
      </c>
      <c r="R775" s="9" t="s">
        <v>638</v>
      </c>
      <c r="S775" s="9">
        <f t="shared" si="69"/>
        <v>6419346</v>
      </c>
      <c r="T775" s="9">
        <f t="shared" si="70"/>
        <v>87457</v>
      </c>
      <c r="W775" s="99"/>
    </row>
    <row r="776" spans="1:23" x14ac:dyDescent="0.25">
      <c r="A776" s="9">
        <v>277</v>
      </c>
      <c r="B776" s="9" t="s">
        <v>15</v>
      </c>
      <c r="C776" s="9" t="s">
        <v>376</v>
      </c>
      <c r="D776" s="9" t="s">
        <v>228</v>
      </c>
      <c r="E776" s="9" t="s">
        <v>227</v>
      </c>
      <c r="F776" s="9" t="s">
        <v>5</v>
      </c>
      <c r="G776" s="9" t="s">
        <v>169</v>
      </c>
      <c r="H776" s="9" t="s">
        <v>2</v>
      </c>
      <c r="I776" s="9">
        <v>14</v>
      </c>
      <c r="J776" s="9" t="s">
        <v>52</v>
      </c>
      <c r="K776" s="9" t="s">
        <v>7</v>
      </c>
      <c r="L776" s="9" t="s">
        <v>50</v>
      </c>
      <c r="M776" s="9">
        <v>147327</v>
      </c>
      <c r="N776" s="17" t="str">
        <f t="shared" si="71"/>
        <v>29_145-150</v>
      </c>
      <c r="O776" s="17" t="str">
        <f t="shared" si="67"/>
        <v>14_140-150</v>
      </c>
      <c r="P776" s="17" t="str">
        <f t="shared" si="68"/>
        <v>08_80&gt;</v>
      </c>
      <c r="Q776" s="9" t="s">
        <v>285</v>
      </c>
      <c r="R776" s="9" t="s">
        <v>638</v>
      </c>
      <c r="S776" s="9">
        <f t="shared" si="69"/>
        <v>40809579</v>
      </c>
      <c r="T776" s="9">
        <f t="shared" si="70"/>
        <v>555989</v>
      </c>
      <c r="W776" s="99"/>
    </row>
    <row r="777" spans="1:23" x14ac:dyDescent="0.25">
      <c r="A777" s="9">
        <v>10</v>
      </c>
      <c r="B777" s="9" t="s">
        <v>15</v>
      </c>
      <c r="C777" s="9" t="s">
        <v>185</v>
      </c>
      <c r="D777" s="9" t="s">
        <v>225</v>
      </c>
      <c r="E777" s="9" t="s">
        <v>227</v>
      </c>
      <c r="F777" s="9" t="s">
        <v>5</v>
      </c>
      <c r="G777" s="9" t="s">
        <v>75</v>
      </c>
      <c r="H777" s="9" t="s">
        <v>112</v>
      </c>
      <c r="I777" s="9">
        <v>15</v>
      </c>
      <c r="J777" s="9" t="s">
        <v>8</v>
      </c>
      <c r="L777" s="9" t="s">
        <v>50</v>
      </c>
      <c r="M777" s="9">
        <v>188885</v>
      </c>
      <c r="N777" s="17" t="str">
        <f t="shared" si="71"/>
        <v>37_185-190</v>
      </c>
      <c r="O777" s="17" t="str">
        <f t="shared" si="67"/>
        <v>18_180-190</v>
      </c>
      <c r="P777" s="17" t="str">
        <f t="shared" si="68"/>
        <v>08_80&gt;</v>
      </c>
      <c r="Q777" s="9" t="s">
        <v>285</v>
      </c>
      <c r="R777" s="9" t="s">
        <v>638</v>
      </c>
      <c r="S777" s="9">
        <f t="shared" si="69"/>
        <v>1888850</v>
      </c>
      <c r="T777" s="9">
        <f t="shared" si="70"/>
        <v>25734</v>
      </c>
      <c r="W777" s="99"/>
    </row>
    <row r="778" spans="1:23" x14ac:dyDescent="0.25">
      <c r="A778" s="9">
        <v>12</v>
      </c>
      <c r="B778" s="9" t="s">
        <v>15</v>
      </c>
      <c r="C778" s="9" t="s">
        <v>564</v>
      </c>
      <c r="D778" s="9" t="s">
        <v>225</v>
      </c>
      <c r="E778" s="9" t="s">
        <v>227</v>
      </c>
      <c r="F778" s="9" t="s">
        <v>5</v>
      </c>
      <c r="G778" s="9" t="s">
        <v>353</v>
      </c>
      <c r="H778" s="9" t="s">
        <v>112</v>
      </c>
      <c r="I778" s="9">
        <v>15</v>
      </c>
      <c r="J778" s="9" t="s">
        <v>52</v>
      </c>
      <c r="L778" s="9" t="s">
        <v>50</v>
      </c>
      <c r="M778" s="9">
        <v>195313</v>
      </c>
      <c r="N778" s="17" t="str">
        <f t="shared" si="71"/>
        <v>39_195-200</v>
      </c>
      <c r="O778" s="17" t="str">
        <f t="shared" si="67"/>
        <v>19_190-200</v>
      </c>
      <c r="P778" s="17" t="str">
        <f t="shared" si="68"/>
        <v>08_80&gt;</v>
      </c>
      <c r="Q778" s="9" t="s">
        <v>285</v>
      </c>
      <c r="R778" s="9" t="s">
        <v>638</v>
      </c>
      <c r="S778" s="9">
        <f t="shared" si="69"/>
        <v>2343756</v>
      </c>
      <c r="T778" s="9">
        <f t="shared" si="70"/>
        <v>31931</v>
      </c>
      <c r="W778" s="99"/>
    </row>
    <row r="779" spans="1:23" x14ac:dyDescent="0.25">
      <c r="A779" s="9">
        <v>13</v>
      </c>
      <c r="B779" s="9" t="s">
        <v>15</v>
      </c>
      <c r="C779" s="9" t="s">
        <v>610</v>
      </c>
      <c r="D779" s="9" t="s">
        <v>228</v>
      </c>
      <c r="E779" s="9" t="s">
        <v>227</v>
      </c>
      <c r="F779" s="9" t="s">
        <v>5</v>
      </c>
      <c r="G779" s="9" t="s">
        <v>807</v>
      </c>
      <c r="H779" s="9" t="s">
        <v>2</v>
      </c>
      <c r="I779" s="9">
        <v>13</v>
      </c>
      <c r="J779" s="9" t="s">
        <v>611</v>
      </c>
      <c r="K779" s="9" t="s">
        <v>7</v>
      </c>
      <c r="L779" s="9" t="s">
        <v>47</v>
      </c>
      <c r="M779" s="9">
        <v>329990</v>
      </c>
      <c r="N779" s="17" t="str">
        <f t="shared" si="71"/>
        <v>65_325-330</v>
      </c>
      <c r="O779" s="17" t="str">
        <f t="shared" si="67"/>
        <v>32_320-330</v>
      </c>
      <c r="P779" s="17" t="str">
        <f t="shared" si="68"/>
        <v>08_80&gt;</v>
      </c>
      <c r="Q779" s="9" t="s">
        <v>285</v>
      </c>
      <c r="R779" s="9" t="s">
        <v>638</v>
      </c>
      <c r="S779" s="9">
        <f t="shared" si="69"/>
        <v>4289870</v>
      </c>
      <c r="T779" s="9">
        <f t="shared" si="70"/>
        <v>58445</v>
      </c>
      <c r="W779" s="99"/>
    </row>
    <row r="780" spans="1:23" x14ac:dyDescent="0.25">
      <c r="A780" s="9">
        <v>28</v>
      </c>
      <c r="B780" s="9" t="s">
        <v>15</v>
      </c>
      <c r="C780" s="9" t="s">
        <v>773</v>
      </c>
      <c r="D780" s="9" t="s">
        <v>228</v>
      </c>
      <c r="E780" s="9" t="s">
        <v>227</v>
      </c>
      <c r="F780" s="9" t="s">
        <v>5</v>
      </c>
      <c r="G780" s="9" t="s">
        <v>524</v>
      </c>
      <c r="H780" s="9" t="s">
        <v>2</v>
      </c>
      <c r="I780" s="9">
        <v>13</v>
      </c>
      <c r="J780" s="9" t="s">
        <v>774</v>
      </c>
      <c r="K780" s="9" t="s">
        <v>7</v>
      </c>
      <c r="L780" s="9" t="s">
        <v>50</v>
      </c>
      <c r="M780" s="9">
        <v>209000</v>
      </c>
      <c r="N780" s="17" t="str">
        <f t="shared" si="71"/>
        <v>41_205-210</v>
      </c>
      <c r="O780" s="17" t="str">
        <f t="shared" si="67"/>
        <v>20_200-210</v>
      </c>
      <c r="P780" s="17" t="str">
        <f t="shared" si="68"/>
        <v>08_80&gt;</v>
      </c>
      <c r="Q780" s="9" t="s">
        <v>285</v>
      </c>
      <c r="R780" s="9" t="s">
        <v>638</v>
      </c>
      <c r="S780" s="9">
        <f t="shared" si="69"/>
        <v>5852000</v>
      </c>
      <c r="T780" s="9">
        <f t="shared" si="70"/>
        <v>79728</v>
      </c>
      <c r="W780" s="99"/>
    </row>
    <row r="781" spans="1:23" x14ac:dyDescent="0.25">
      <c r="A781" s="9">
        <v>11</v>
      </c>
      <c r="B781" s="9" t="s">
        <v>15</v>
      </c>
      <c r="C781" s="9" t="s">
        <v>143</v>
      </c>
      <c r="D781" s="9" t="s">
        <v>228</v>
      </c>
      <c r="E781" s="9" t="s">
        <v>227</v>
      </c>
      <c r="F781" s="9" t="s">
        <v>5</v>
      </c>
      <c r="G781" s="9" t="s">
        <v>93</v>
      </c>
      <c r="H781" s="9" t="s">
        <v>2</v>
      </c>
      <c r="I781" s="9">
        <v>14</v>
      </c>
      <c r="J781" s="9" t="s">
        <v>144</v>
      </c>
      <c r="K781" s="9" t="s">
        <v>7</v>
      </c>
      <c r="L781" s="9" t="s">
        <v>50</v>
      </c>
      <c r="M781" s="9">
        <v>143366</v>
      </c>
      <c r="N781" s="17" t="str">
        <f t="shared" si="71"/>
        <v>28_140-145</v>
      </c>
      <c r="O781" s="17" t="str">
        <f t="shared" si="67"/>
        <v>14_140-150</v>
      </c>
      <c r="P781" s="17" t="str">
        <f t="shared" si="68"/>
        <v>08_80&gt;</v>
      </c>
      <c r="Q781" s="9" t="s">
        <v>285</v>
      </c>
      <c r="R781" s="9" t="s">
        <v>638</v>
      </c>
      <c r="S781" s="9">
        <f t="shared" si="69"/>
        <v>1577026</v>
      </c>
      <c r="T781" s="9">
        <f t="shared" si="70"/>
        <v>21485</v>
      </c>
      <c r="W781" s="99"/>
    </row>
    <row r="782" spans="1:23" x14ac:dyDescent="0.25">
      <c r="A782" s="9">
        <v>59</v>
      </c>
      <c r="B782" s="9" t="s">
        <v>15</v>
      </c>
      <c r="C782" s="9" t="s">
        <v>429</v>
      </c>
      <c r="D782" s="9" t="s">
        <v>228</v>
      </c>
      <c r="E782" s="9" t="s">
        <v>227</v>
      </c>
      <c r="F782" s="9" t="s">
        <v>5</v>
      </c>
      <c r="G782" s="9" t="s">
        <v>169</v>
      </c>
      <c r="H782" s="9" t="s">
        <v>2</v>
      </c>
      <c r="I782" s="9">
        <v>14</v>
      </c>
      <c r="J782" s="9" t="s">
        <v>144</v>
      </c>
      <c r="K782" s="9" t="s">
        <v>7</v>
      </c>
      <c r="L782" s="9" t="s">
        <v>50</v>
      </c>
      <c r="M782" s="9">
        <v>157790</v>
      </c>
      <c r="N782" s="17" t="str">
        <f t="shared" si="71"/>
        <v>31_155-160</v>
      </c>
      <c r="O782" s="17" t="str">
        <f t="shared" si="67"/>
        <v>15_150-160</v>
      </c>
      <c r="P782" s="17" t="str">
        <f t="shared" si="68"/>
        <v>08_80&gt;</v>
      </c>
      <c r="Q782" s="9" t="s">
        <v>285</v>
      </c>
      <c r="R782" s="9" t="s">
        <v>638</v>
      </c>
      <c r="S782" s="9">
        <f t="shared" si="69"/>
        <v>9309610</v>
      </c>
      <c r="T782" s="9">
        <f t="shared" si="70"/>
        <v>126834</v>
      </c>
      <c r="W782" s="99"/>
    </row>
    <row r="783" spans="1:23" x14ac:dyDescent="0.25">
      <c r="A783" s="9">
        <v>32</v>
      </c>
      <c r="B783" s="9" t="s">
        <v>15</v>
      </c>
      <c r="C783" s="9" t="s">
        <v>505</v>
      </c>
      <c r="D783" s="9" t="s">
        <v>228</v>
      </c>
      <c r="E783" s="9" t="s">
        <v>227</v>
      </c>
      <c r="F783" s="9" t="s">
        <v>1</v>
      </c>
      <c r="G783" s="9" t="s">
        <v>305</v>
      </c>
      <c r="H783" s="9" t="s">
        <v>2</v>
      </c>
      <c r="I783" s="9">
        <v>13</v>
      </c>
      <c r="J783" s="9" t="s">
        <v>8</v>
      </c>
      <c r="L783" s="9" t="s">
        <v>50</v>
      </c>
      <c r="M783" s="9">
        <v>90051</v>
      </c>
      <c r="N783" s="17" t="str">
        <f t="shared" si="71"/>
        <v>18_90-95</v>
      </c>
      <c r="O783" s="17" t="str">
        <f t="shared" si="67"/>
        <v>9_90-100</v>
      </c>
      <c r="P783" s="17" t="str">
        <f t="shared" si="68"/>
        <v>08_80&gt;</v>
      </c>
      <c r="Q783" s="9" t="s">
        <v>285</v>
      </c>
      <c r="R783" s="9" t="s">
        <v>638</v>
      </c>
      <c r="S783" s="9">
        <f t="shared" si="69"/>
        <v>2881632</v>
      </c>
      <c r="T783" s="9">
        <f t="shared" si="70"/>
        <v>39259</v>
      </c>
      <c r="W783" s="99"/>
    </row>
    <row r="784" spans="1:23" x14ac:dyDescent="0.25">
      <c r="A784" s="9">
        <v>577</v>
      </c>
      <c r="B784" s="9" t="s">
        <v>15</v>
      </c>
      <c r="C784" s="9" t="s">
        <v>372</v>
      </c>
      <c r="D784" s="9" t="s">
        <v>228</v>
      </c>
      <c r="E784" s="9" t="s">
        <v>227</v>
      </c>
      <c r="F784" s="9" t="s">
        <v>5</v>
      </c>
      <c r="G784" s="9" t="s">
        <v>169</v>
      </c>
      <c r="H784" s="9" t="s">
        <v>2</v>
      </c>
      <c r="I784" s="9">
        <v>13</v>
      </c>
      <c r="J784" s="9" t="s">
        <v>8</v>
      </c>
      <c r="L784" s="9" t="s">
        <v>50</v>
      </c>
      <c r="M784" s="9">
        <v>111129</v>
      </c>
      <c r="N784" s="17" t="str">
        <f t="shared" si="71"/>
        <v>22_110-115</v>
      </c>
      <c r="O784" s="17" t="str">
        <f t="shared" si="67"/>
        <v>11_110-120</v>
      </c>
      <c r="P784" s="17" t="str">
        <f t="shared" si="68"/>
        <v>08_80&gt;</v>
      </c>
      <c r="Q784" s="9" t="s">
        <v>285</v>
      </c>
      <c r="R784" s="9" t="s">
        <v>638</v>
      </c>
      <c r="S784" s="9">
        <f t="shared" si="69"/>
        <v>64121433</v>
      </c>
      <c r="T784" s="9">
        <f t="shared" si="70"/>
        <v>873589</v>
      </c>
      <c r="W784" s="99"/>
    </row>
    <row r="785" spans="1:23" x14ac:dyDescent="0.25">
      <c r="A785" s="9">
        <v>15</v>
      </c>
      <c r="B785" s="9" t="s">
        <v>15</v>
      </c>
      <c r="C785" s="9" t="s">
        <v>473</v>
      </c>
      <c r="D785" s="9" t="s">
        <v>228</v>
      </c>
      <c r="E785" s="9" t="s">
        <v>227</v>
      </c>
      <c r="F785" s="9" t="s">
        <v>5</v>
      </c>
      <c r="G785" s="9" t="s">
        <v>169</v>
      </c>
      <c r="H785" s="9" t="s">
        <v>2</v>
      </c>
      <c r="I785" s="9">
        <v>13</v>
      </c>
      <c r="J785" s="9" t="s">
        <v>8</v>
      </c>
      <c r="K785" s="9" t="s">
        <v>7</v>
      </c>
      <c r="L785" s="9" t="s">
        <v>50</v>
      </c>
      <c r="M785" s="9">
        <v>139147</v>
      </c>
      <c r="N785" s="17" t="str">
        <f t="shared" si="71"/>
        <v>27_135-140</v>
      </c>
      <c r="O785" s="17" t="str">
        <f t="shared" si="67"/>
        <v>13_130-140</v>
      </c>
      <c r="P785" s="17" t="str">
        <f t="shared" si="68"/>
        <v>08_80&gt;</v>
      </c>
      <c r="Q785" s="9" t="s">
        <v>285</v>
      </c>
      <c r="R785" s="9" t="s">
        <v>638</v>
      </c>
      <c r="S785" s="9">
        <f t="shared" si="69"/>
        <v>2087205</v>
      </c>
      <c r="T785" s="9">
        <f t="shared" si="70"/>
        <v>28436</v>
      </c>
      <c r="W785" s="99"/>
    </row>
    <row r="786" spans="1:23" x14ac:dyDescent="0.25">
      <c r="A786" s="9">
        <v>55</v>
      </c>
      <c r="B786" s="9" t="s">
        <v>15</v>
      </c>
      <c r="C786" s="9" t="s">
        <v>317</v>
      </c>
      <c r="D786" s="9" t="s">
        <v>224</v>
      </c>
      <c r="E786" s="9" t="s">
        <v>227</v>
      </c>
      <c r="F786" s="9" t="s">
        <v>5</v>
      </c>
      <c r="G786" s="9" t="s">
        <v>60</v>
      </c>
      <c r="H786" s="9" t="s">
        <v>2</v>
      </c>
      <c r="I786" s="9">
        <v>15</v>
      </c>
      <c r="J786" s="9" t="s">
        <v>8</v>
      </c>
      <c r="L786" s="9" t="s">
        <v>50</v>
      </c>
      <c r="M786" s="9">
        <v>47158</v>
      </c>
      <c r="N786" s="17" t="str">
        <f t="shared" si="71"/>
        <v>9_45-50</v>
      </c>
      <c r="O786" s="17" t="str">
        <f t="shared" si="67"/>
        <v>4_40-50</v>
      </c>
      <c r="P786" s="17" t="str">
        <f t="shared" si="68"/>
        <v>04_40-50</v>
      </c>
      <c r="Q786" s="9" t="s">
        <v>285</v>
      </c>
      <c r="R786" s="9" t="s">
        <v>638</v>
      </c>
      <c r="S786" s="9">
        <f t="shared" si="69"/>
        <v>2593690</v>
      </c>
      <c r="T786" s="9">
        <f t="shared" si="70"/>
        <v>35336</v>
      </c>
      <c r="W786" s="99"/>
    </row>
    <row r="787" spans="1:23" x14ac:dyDescent="0.25">
      <c r="A787" s="9">
        <v>884</v>
      </c>
      <c r="B787" s="9" t="s">
        <v>15</v>
      </c>
      <c r="C787" s="9" t="s">
        <v>430</v>
      </c>
      <c r="D787" s="9" t="s">
        <v>228</v>
      </c>
      <c r="E787" s="9" t="s">
        <v>227</v>
      </c>
      <c r="F787" s="9" t="s">
        <v>1</v>
      </c>
      <c r="G787" s="9" t="s">
        <v>97</v>
      </c>
      <c r="H787" s="9" t="s">
        <v>2</v>
      </c>
      <c r="I787" s="9">
        <v>14</v>
      </c>
      <c r="J787" s="9" t="s">
        <v>8</v>
      </c>
      <c r="L787" s="9" t="s">
        <v>50</v>
      </c>
      <c r="M787" s="9">
        <v>42056</v>
      </c>
      <c r="N787" s="17" t="str">
        <f t="shared" si="71"/>
        <v>8_40-45</v>
      </c>
      <c r="O787" s="17" t="str">
        <f t="shared" si="67"/>
        <v>4_40-50</v>
      </c>
      <c r="P787" s="17" t="str">
        <f t="shared" si="68"/>
        <v>04_40-50</v>
      </c>
      <c r="Q787" s="9" t="s">
        <v>285</v>
      </c>
      <c r="R787" s="9" t="s">
        <v>638</v>
      </c>
      <c r="S787" s="9">
        <f t="shared" si="69"/>
        <v>37177504</v>
      </c>
      <c r="T787" s="9">
        <f t="shared" si="70"/>
        <v>506506</v>
      </c>
      <c r="W787" s="99"/>
    </row>
    <row r="788" spans="1:23" x14ac:dyDescent="0.25">
      <c r="A788" s="9">
        <v>121</v>
      </c>
      <c r="B788" s="9" t="s">
        <v>15</v>
      </c>
      <c r="C788" s="9" t="s">
        <v>775</v>
      </c>
      <c r="D788" s="9" t="s">
        <v>228</v>
      </c>
      <c r="E788" s="9" t="s">
        <v>227</v>
      </c>
      <c r="F788" s="9" t="s">
        <v>5</v>
      </c>
      <c r="G788" s="9" t="s">
        <v>76</v>
      </c>
      <c r="H788" s="9" t="s">
        <v>2</v>
      </c>
      <c r="I788" s="9">
        <v>14</v>
      </c>
      <c r="J788" s="9" t="s">
        <v>8</v>
      </c>
      <c r="L788" s="9" t="s">
        <v>46</v>
      </c>
      <c r="M788" s="9">
        <v>34060</v>
      </c>
      <c r="N788" s="17" t="str">
        <f t="shared" si="71"/>
        <v>6_30-35</v>
      </c>
      <c r="O788" s="17" t="str">
        <f t="shared" si="67"/>
        <v>3_30-40</v>
      </c>
      <c r="P788" s="17" t="str">
        <f t="shared" si="68"/>
        <v>03_30-40</v>
      </c>
      <c r="Q788" s="9" t="s">
        <v>285</v>
      </c>
      <c r="R788" s="9" t="s">
        <v>638</v>
      </c>
      <c r="S788" s="9">
        <f t="shared" si="69"/>
        <v>4121260</v>
      </c>
      <c r="T788" s="9">
        <f t="shared" si="70"/>
        <v>56148</v>
      </c>
      <c r="W788" s="99"/>
    </row>
    <row r="789" spans="1:23" x14ac:dyDescent="0.25">
      <c r="A789" s="9">
        <v>30</v>
      </c>
      <c r="B789" s="9" t="s">
        <v>15</v>
      </c>
      <c r="C789" s="9" t="s">
        <v>322</v>
      </c>
      <c r="D789" s="9" t="s">
        <v>228</v>
      </c>
      <c r="E789" s="9" t="s">
        <v>227</v>
      </c>
      <c r="F789" s="9" t="s">
        <v>5</v>
      </c>
      <c r="G789" s="9" t="s">
        <v>182</v>
      </c>
      <c r="H789" s="9" t="s">
        <v>2</v>
      </c>
      <c r="I789" s="9">
        <v>14</v>
      </c>
      <c r="J789" s="9" t="s">
        <v>8</v>
      </c>
      <c r="L789" s="9" t="s">
        <v>50</v>
      </c>
      <c r="M789" s="9">
        <v>49850</v>
      </c>
      <c r="N789" s="17" t="str">
        <f t="shared" si="71"/>
        <v>9_45-50</v>
      </c>
      <c r="O789" s="17" t="str">
        <f t="shared" si="67"/>
        <v>4_40-50</v>
      </c>
      <c r="P789" s="17" t="str">
        <f t="shared" si="68"/>
        <v>04_40-50</v>
      </c>
      <c r="Q789" s="9" t="s">
        <v>285</v>
      </c>
      <c r="R789" s="9" t="s">
        <v>638</v>
      </c>
      <c r="S789" s="9">
        <f t="shared" si="69"/>
        <v>1495500</v>
      </c>
      <c r="T789" s="9">
        <f t="shared" si="70"/>
        <v>20375</v>
      </c>
      <c r="W789" s="99"/>
    </row>
    <row r="790" spans="1:23" x14ac:dyDescent="0.25">
      <c r="A790" s="9">
        <v>2351</v>
      </c>
      <c r="B790" s="9" t="s">
        <v>15</v>
      </c>
      <c r="C790" s="9" t="s">
        <v>320</v>
      </c>
      <c r="D790" s="9" t="s">
        <v>224</v>
      </c>
      <c r="E790" s="9" t="s">
        <v>227</v>
      </c>
      <c r="F790" s="9" t="s">
        <v>1</v>
      </c>
      <c r="G790" s="9" t="s">
        <v>97</v>
      </c>
      <c r="H790" s="9" t="s">
        <v>2</v>
      </c>
      <c r="I790" s="9">
        <v>15</v>
      </c>
      <c r="J790" s="9" t="s">
        <v>8</v>
      </c>
      <c r="L790" s="9" t="s">
        <v>50</v>
      </c>
      <c r="M790" s="9">
        <v>41314</v>
      </c>
      <c r="N790" s="17" t="str">
        <f t="shared" si="71"/>
        <v>8_40-45</v>
      </c>
      <c r="O790" s="17" t="str">
        <f t="shared" si="67"/>
        <v>4_40-50</v>
      </c>
      <c r="P790" s="17" t="str">
        <f t="shared" si="68"/>
        <v>04_40-50</v>
      </c>
      <c r="Q790" s="9" t="s">
        <v>285</v>
      </c>
      <c r="R790" s="9" t="s">
        <v>638</v>
      </c>
      <c r="S790" s="9">
        <f t="shared" si="69"/>
        <v>97129214</v>
      </c>
      <c r="T790" s="9">
        <f t="shared" si="70"/>
        <v>1323286</v>
      </c>
      <c r="W790" s="99"/>
    </row>
    <row r="791" spans="1:23" x14ac:dyDescent="0.25">
      <c r="A791" s="9">
        <v>176</v>
      </c>
      <c r="B791" s="9" t="s">
        <v>15</v>
      </c>
      <c r="C791" s="9" t="s">
        <v>431</v>
      </c>
      <c r="D791" s="9" t="s">
        <v>224</v>
      </c>
      <c r="E791" s="9" t="s">
        <v>227</v>
      </c>
      <c r="F791" s="9" t="s">
        <v>1</v>
      </c>
      <c r="G791" s="9" t="s">
        <v>97</v>
      </c>
      <c r="H791" s="9" t="s">
        <v>2</v>
      </c>
      <c r="I791" s="9">
        <v>15</v>
      </c>
      <c r="J791" s="9" t="s">
        <v>8</v>
      </c>
      <c r="L791" s="9" t="s">
        <v>50</v>
      </c>
      <c r="M791" s="9">
        <v>45899</v>
      </c>
      <c r="N791" s="17" t="str">
        <f t="shared" si="71"/>
        <v>9_45-50</v>
      </c>
      <c r="O791" s="17" t="str">
        <f t="shared" si="67"/>
        <v>4_40-50</v>
      </c>
      <c r="P791" s="17" t="str">
        <f t="shared" si="68"/>
        <v>04_40-50</v>
      </c>
      <c r="Q791" s="9" t="s">
        <v>285</v>
      </c>
      <c r="R791" s="9" t="s">
        <v>638</v>
      </c>
      <c r="S791" s="9">
        <f t="shared" si="69"/>
        <v>8078224</v>
      </c>
      <c r="T791" s="9">
        <f t="shared" si="70"/>
        <v>110058</v>
      </c>
      <c r="W791" s="99"/>
    </row>
    <row r="792" spans="1:23" x14ac:dyDescent="0.25">
      <c r="A792" s="9">
        <v>651</v>
      </c>
      <c r="B792" s="9" t="s">
        <v>15</v>
      </c>
      <c r="C792" s="9" t="s">
        <v>321</v>
      </c>
      <c r="D792" s="9" t="s">
        <v>224</v>
      </c>
      <c r="E792" s="9" t="s">
        <v>227</v>
      </c>
      <c r="F792" s="9" t="s">
        <v>5</v>
      </c>
      <c r="G792" s="9" t="s">
        <v>182</v>
      </c>
      <c r="H792" s="9" t="s">
        <v>2</v>
      </c>
      <c r="I792" s="9">
        <v>15</v>
      </c>
      <c r="J792" s="9" t="s">
        <v>8</v>
      </c>
      <c r="L792" s="9" t="s">
        <v>50</v>
      </c>
      <c r="M792" s="9">
        <v>57929</v>
      </c>
      <c r="N792" s="17" t="str">
        <f t="shared" si="71"/>
        <v>11_55-60</v>
      </c>
      <c r="O792" s="17" t="str">
        <f t="shared" si="67"/>
        <v>5_50-60</v>
      </c>
      <c r="P792" s="17" t="str">
        <f t="shared" si="68"/>
        <v>05_50-60</v>
      </c>
      <c r="Q792" s="9" t="s">
        <v>285</v>
      </c>
      <c r="R792" s="9" t="s">
        <v>638</v>
      </c>
      <c r="S792" s="9">
        <f t="shared" si="69"/>
        <v>37711779</v>
      </c>
      <c r="T792" s="9">
        <f t="shared" si="70"/>
        <v>513784</v>
      </c>
      <c r="W792" s="99"/>
    </row>
    <row r="793" spans="1:23" x14ac:dyDescent="0.25">
      <c r="A793" s="9">
        <v>2</v>
      </c>
      <c r="B793" s="9" t="s">
        <v>15</v>
      </c>
      <c r="C793" s="9" t="s">
        <v>776</v>
      </c>
      <c r="D793" s="9" t="s">
        <v>224</v>
      </c>
      <c r="E793" s="9" t="s">
        <v>227</v>
      </c>
      <c r="F793" s="9" t="s">
        <v>5</v>
      </c>
      <c r="G793" s="9" t="s">
        <v>93</v>
      </c>
      <c r="H793" s="9" t="s">
        <v>2</v>
      </c>
      <c r="I793" s="9">
        <v>15</v>
      </c>
      <c r="J793" s="9" t="s">
        <v>8</v>
      </c>
      <c r="L793" s="9" t="s">
        <v>50</v>
      </c>
      <c r="M793" s="9">
        <v>61270</v>
      </c>
      <c r="N793" s="17" t="str">
        <f t="shared" si="71"/>
        <v>12_60-65</v>
      </c>
      <c r="O793" s="17" t="str">
        <f t="shared" si="67"/>
        <v>6_60-70</v>
      </c>
      <c r="P793" s="17" t="str">
        <f t="shared" si="68"/>
        <v>06_60-70</v>
      </c>
      <c r="Q793" s="9" t="s">
        <v>285</v>
      </c>
      <c r="R793" s="9" t="s">
        <v>638</v>
      </c>
      <c r="S793" s="9">
        <f t="shared" si="69"/>
        <v>122540</v>
      </c>
      <c r="T793" s="9">
        <f t="shared" si="70"/>
        <v>1669</v>
      </c>
      <c r="W793" s="99"/>
    </row>
    <row r="794" spans="1:23" x14ac:dyDescent="0.25">
      <c r="A794" s="9">
        <v>575</v>
      </c>
      <c r="B794" s="9" t="s">
        <v>15</v>
      </c>
      <c r="C794" s="9" t="s">
        <v>612</v>
      </c>
      <c r="D794" s="9" t="s">
        <v>222</v>
      </c>
      <c r="E794" s="9" t="s">
        <v>227</v>
      </c>
      <c r="F794" s="9" t="s">
        <v>5</v>
      </c>
      <c r="G794" s="9" t="s">
        <v>182</v>
      </c>
      <c r="H794" s="9" t="s">
        <v>370</v>
      </c>
      <c r="I794" s="9">
        <v>17</v>
      </c>
      <c r="J794" s="9" t="s">
        <v>8</v>
      </c>
      <c r="L794" s="9" t="s">
        <v>50</v>
      </c>
      <c r="M794" s="9">
        <v>71372</v>
      </c>
      <c r="N794" s="17" t="str">
        <f t="shared" si="71"/>
        <v>14_70-75</v>
      </c>
      <c r="O794" s="17" t="str">
        <f t="shared" ref="O794:O857" si="72">CONCATENATE(ROUNDDOWN(M794/10000,0),"_",ROUNDDOWN(M794/10000,0)*10,"-",ROUNDUP((M794+1)/10000,0)*10)</f>
        <v>7_70-80</v>
      </c>
      <c r="P794" s="17" t="str">
        <f t="shared" ref="P794:P857" si="73">IF(M794&lt;20000,"01_&lt;20",IF(M794&lt;80000,CONCATENATE(IF((ROUNDDOWN(M794/10000,0)+1)&lt;10,0,),ROUNDDOWN(M794/10000,0),"_",ROUNDDOWN(M794/10000,0)*10,"-",ROUNDUP((M794+1)/10000,0)*10),"08_80&gt;"))</f>
        <v>07_70-80</v>
      </c>
      <c r="Q794" s="9" t="s">
        <v>285</v>
      </c>
      <c r="R794" s="9" t="s">
        <v>638</v>
      </c>
      <c r="S794" s="9">
        <f t="shared" ref="S794:S857" si="74">M794*A794</f>
        <v>41038900</v>
      </c>
      <c r="T794" s="9">
        <f t="shared" ref="T794:T857" si="75">ROUND(S794/73.4,0)</f>
        <v>559113</v>
      </c>
      <c r="W794" s="99"/>
    </row>
    <row r="795" spans="1:23" x14ac:dyDescent="0.25">
      <c r="A795" s="9">
        <v>7</v>
      </c>
      <c r="B795" s="9" t="s">
        <v>15</v>
      </c>
      <c r="C795" s="9" t="s">
        <v>319</v>
      </c>
      <c r="D795" s="9" t="s">
        <v>224</v>
      </c>
      <c r="E795" s="9" t="s">
        <v>227</v>
      </c>
      <c r="F795" s="9" t="s">
        <v>5</v>
      </c>
      <c r="G795" s="9" t="s">
        <v>93</v>
      </c>
      <c r="H795" s="9" t="s">
        <v>2</v>
      </c>
      <c r="I795" s="9">
        <v>17</v>
      </c>
      <c r="J795" s="9" t="s">
        <v>8</v>
      </c>
      <c r="L795" s="9" t="s">
        <v>50</v>
      </c>
      <c r="M795" s="9">
        <v>91925</v>
      </c>
      <c r="N795" s="17" t="str">
        <f t="shared" si="71"/>
        <v>18_90-95</v>
      </c>
      <c r="O795" s="17" t="str">
        <f t="shared" si="72"/>
        <v>9_90-100</v>
      </c>
      <c r="P795" s="17" t="str">
        <f t="shared" si="73"/>
        <v>08_80&gt;</v>
      </c>
      <c r="Q795" s="9" t="s">
        <v>285</v>
      </c>
      <c r="R795" s="9" t="s">
        <v>638</v>
      </c>
      <c r="S795" s="9">
        <f t="shared" si="74"/>
        <v>643475</v>
      </c>
      <c r="T795" s="9">
        <f t="shared" si="75"/>
        <v>8767</v>
      </c>
      <c r="W795" s="99"/>
    </row>
    <row r="796" spans="1:23" x14ac:dyDescent="0.25">
      <c r="A796" s="9">
        <v>126</v>
      </c>
      <c r="B796" s="9" t="s">
        <v>15</v>
      </c>
      <c r="C796" s="9" t="s">
        <v>149</v>
      </c>
      <c r="D796" s="9" t="s">
        <v>229</v>
      </c>
      <c r="E796" s="9" t="s">
        <v>223</v>
      </c>
      <c r="F796" s="9" t="s">
        <v>5</v>
      </c>
      <c r="G796" s="9" t="s">
        <v>61</v>
      </c>
      <c r="H796" s="9" t="s">
        <v>2</v>
      </c>
      <c r="I796" s="9">
        <v>11</v>
      </c>
      <c r="J796" s="9" t="s">
        <v>4</v>
      </c>
      <c r="K796" s="9" t="s">
        <v>7</v>
      </c>
      <c r="L796" s="9" t="s">
        <v>46</v>
      </c>
      <c r="M796" s="9">
        <v>38200</v>
      </c>
      <c r="N796" s="17" t="str">
        <f t="shared" si="71"/>
        <v>7_35-40</v>
      </c>
      <c r="O796" s="17" t="str">
        <f t="shared" si="72"/>
        <v>3_30-40</v>
      </c>
      <c r="P796" s="17" t="str">
        <f t="shared" si="73"/>
        <v>03_30-40</v>
      </c>
      <c r="Q796" s="9" t="s">
        <v>285</v>
      </c>
      <c r="R796" s="9" t="s">
        <v>638</v>
      </c>
      <c r="S796" s="9">
        <f t="shared" si="74"/>
        <v>4813200</v>
      </c>
      <c r="T796" s="9">
        <f t="shared" si="75"/>
        <v>65575</v>
      </c>
      <c r="W796" s="99"/>
    </row>
    <row r="797" spans="1:23" x14ac:dyDescent="0.25">
      <c r="A797" s="9">
        <v>9</v>
      </c>
      <c r="B797" s="9" t="s">
        <v>15</v>
      </c>
      <c r="C797" s="9" t="s">
        <v>613</v>
      </c>
      <c r="D797" s="9" t="s">
        <v>228</v>
      </c>
      <c r="E797" s="9" t="s">
        <v>223</v>
      </c>
      <c r="F797" s="9" t="s">
        <v>5</v>
      </c>
      <c r="G797" s="9" t="s">
        <v>524</v>
      </c>
      <c r="H797" s="9" t="s">
        <v>2</v>
      </c>
      <c r="I797" s="9">
        <v>14</v>
      </c>
      <c r="J797" s="9" t="s">
        <v>8</v>
      </c>
      <c r="K797" s="9" t="s">
        <v>7</v>
      </c>
      <c r="L797" s="9" t="s">
        <v>50</v>
      </c>
      <c r="M797" s="9">
        <v>116706</v>
      </c>
      <c r="N797" s="17" t="str">
        <f t="shared" si="71"/>
        <v>23_115-120</v>
      </c>
      <c r="O797" s="17" t="str">
        <f t="shared" si="72"/>
        <v>11_110-120</v>
      </c>
      <c r="P797" s="17" t="str">
        <f t="shared" si="73"/>
        <v>08_80&gt;</v>
      </c>
      <c r="Q797" s="9" t="s">
        <v>285</v>
      </c>
      <c r="R797" s="9" t="s">
        <v>638</v>
      </c>
      <c r="S797" s="9">
        <f t="shared" si="74"/>
        <v>1050354</v>
      </c>
      <c r="T797" s="9">
        <f t="shared" si="75"/>
        <v>14310</v>
      </c>
      <c r="W797" s="99"/>
    </row>
    <row r="798" spans="1:23" x14ac:dyDescent="0.25">
      <c r="A798" s="9">
        <v>143</v>
      </c>
      <c r="B798" s="9" t="s">
        <v>15</v>
      </c>
      <c r="C798" s="9" t="s">
        <v>632</v>
      </c>
      <c r="D798" s="9" t="s">
        <v>224</v>
      </c>
      <c r="E798" s="9" t="s">
        <v>223</v>
      </c>
      <c r="F798" s="9" t="s">
        <v>5</v>
      </c>
      <c r="G798" s="9" t="s">
        <v>524</v>
      </c>
      <c r="H798" s="9" t="s">
        <v>2</v>
      </c>
      <c r="I798" s="9">
        <v>15</v>
      </c>
      <c r="J798" s="9" t="s">
        <v>8</v>
      </c>
      <c r="K798" s="9" t="s">
        <v>7</v>
      </c>
      <c r="L798" s="9" t="s">
        <v>50</v>
      </c>
      <c r="M798" s="9">
        <v>93090</v>
      </c>
      <c r="N798" s="17" t="str">
        <f t="shared" si="71"/>
        <v>18_90-95</v>
      </c>
      <c r="O798" s="17" t="str">
        <f t="shared" si="72"/>
        <v>9_90-100</v>
      </c>
      <c r="P798" s="17" t="str">
        <f t="shared" si="73"/>
        <v>08_80&gt;</v>
      </c>
      <c r="Q798" s="9" t="s">
        <v>285</v>
      </c>
      <c r="R798" s="9" t="s">
        <v>638</v>
      </c>
      <c r="S798" s="9">
        <f t="shared" si="74"/>
        <v>13311870</v>
      </c>
      <c r="T798" s="9">
        <f t="shared" si="75"/>
        <v>181361</v>
      </c>
      <c r="W798" s="99"/>
    </row>
    <row r="799" spans="1:23" x14ac:dyDescent="0.25">
      <c r="A799" s="9">
        <v>7</v>
      </c>
      <c r="B799" s="9" t="s">
        <v>15</v>
      </c>
      <c r="C799" s="9" t="s">
        <v>777</v>
      </c>
      <c r="D799" s="9" t="s">
        <v>225</v>
      </c>
      <c r="E799" s="9" t="s">
        <v>223</v>
      </c>
      <c r="F799" s="9" t="s">
        <v>5</v>
      </c>
      <c r="G799" s="9" t="s">
        <v>353</v>
      </c>
      <c r="H799" s="9" t="s">
        <v>112</v>
      </c>
      <c r="I799" s="9">
        <v>15</v>
      </c>
      <c r="J799" s="9" t="s">
        <v>8</v>
      </c>
      <c r="K799" s="9" t="s">
        <v>7</v>
      </c>
      <c r="L799" s="9" t="s">
        <v>50</v>
      </c>
      <c r="M799" s="9">
        <v>176620</v>
      </c>
      <c r="N799" s="17" t="str">
        <f t="shared" si="71"/>
        <v>35_175-180</v>
      </c>
      <c r="O799" s="17" t="str">
        <f t="shared" si="72"/>
        <v>17_170-180</v>
      </c>
      <c r="P799" s="17" t="str">
        <f t="shared" si="73"/>
        <v>08_80&gt;</v>
      </c>
      <c r="Q799" s="9" t="s">
        <v>285</v>
      </c>
      <c r="R799" s="9" t="s">
        <v>638</v>
      </c>
      <c r="S799" s="9">
        <f t="shared" si="74"/>
        <v>1236340</v>
      </c>
      <c r="T799" s="9">
        <f t="shared" si="75"/>
        <v>16844</v>
      </c>
      <c r="W799" s="99"/>
    </row>
    <row r="800" spans="1:23" x14ac:dyDescent="0.25">
      <c r="A800" s="9">
        <v>18</v>
      </c>
      <c r="B800" s="9" t="s">
        <v>15</v>
      </c>
      <c r="C800" s="9" t="s">
        <v>633</v>
      </c>
      <c r="D800" s="9" t="s">
        <v>228</v>
      </c>
      <c r="E800" s="9" t="s">
        <v>223</v>
      </c>
      <c r="F800" s="9" t="s">
        <v>5</v>
      </c>
      <c r="G800" s="9" t="s">
        <v>524</v>
      </c>
      <c r="H800" s="9" t="s">
        <v>2</v>
      </c>
      <c r="I800" s="9">
        <v>14</v>
      </c>
      <c r="J800" s="9" t="s">
        <v>55</v>
      </c>
      <c r="K800" s="9" t="s">
        <v>7</v>
      </c>
      <c r="L800" s="9" t="s">
        <v>50</v>
      </c>
      <c r="M800" s="9">
        <v>175658</v>
      </c>
      <c r="N800" s="17" t="str">
        <f t="shared" si="71"/>
        <v>35_175-180</v>
      </c>
      <c r="O800" s="17" t="str">
        <f t="shared" si="72"/>
        <v>17_170-180</v>
      </c>
      <c r="P800" s="17" t="str">
        <f t="shared" si="73"/>
        <v>08_80&gt;</v>
      </c>
      <c r="Q800" s="9" t="s">
        <v>285</v>
      </c>
      <c r="R800" s="9" t="s">
        <v>638</v>
      </c>
      <c r="S800" s="9">
        <f t="shared" si="74"/>
        <v>3161844</v>
      </c>
      <c r="T800" s="9">
        <f t="shared" si="75"/>
        <v>43077</v>
      </c>
      <c r="W800" s="99"/>
    </row>
    <row r="801" spans="1:23" x14ac:dyDescent="0.25">
      <c r="A801" s="9">
        <v>4</v>
      </c>
      <c r="B801" s="9" t="s">
        <v>15</v>
      </c>
      <c r="C801" s="9" t="s">
        <v>778</v>
      </c>
      <c r="D801" s="9" t="s">
        <v>225</v>
      </c>
      <c r="E801" s="9" t="s">
        <v>223</v>
      </c>
      <c r="F801" s="9" t="s">
        <v>5</v>
      </c>
      <c r="G801" s="9" t="s">
        <v>75</v>
      </c>
      <c r="H801" s="9" t="s">
        <v>112</v>
      </c>
      <c r="I801" s="9">
        <v>15</v>
      </c>
      <c r="J801" s="9" t="s">
        <v>52</v>
      </c>
      <c r="K801" s="9" t="s">
        <v>7</v>
      </c>
      <c r="L801" s="9" t="s">
        <v>50</v>
      </c>
      <c r="M801" s="9">
        <v>185955</v>
      </c>
      <c r="N801" s="17" t="str">
        <f t="shared" si="71"/>
        <v>37_185-190</v>
      </c>
      <c r="O801" s="17" t="str">
        <f t="shared" si="72"/>
        <v>18_180-190</v>
      </c>
      <c r="P801" s="17" t="str">
        <f t="shared" si="73"/>
        <v>08_80&gt;</v>
      </c>
      <c r="Q801" s="9" t="s">
        <v>285</v>
      </c>
      <c r="R801" s="9" t="s">
        <v>638</v>
      </c>
      <c r="S801" s="9">
        <f t="shared" si="74"/>
        <v>743820</v>
      </c>
      <c r="T801" s="9">
        <f t="shared" si="75"/>
        <v>10134</v>
      </c>
      <c r="W801" s="99"/>
    </row>
    <row r="802" spans="1:23" x14ac:dyDescent="0.25">
      <c r="A802" s="9">
        <v>1</v>
      </c>
      <c r="B802" s="9" t="s">
        <v>15</v>
      </c>
      <c r="C802" s="9" t="s">
        <v>204</v>
      </c>
      <c r="D802" s="9" t="s">
        <v>228</v>
      </c>
      <c r="E802" s="9" t="s">
        <v>223</v>
      </c>
      <c r="F802" s="9" t="s">
        <v>5</v>
      </c>
      <c r="G802" s="9" t="s">
        <v>182</v>
      </c>
      <c r="H802" s="9" t="s">
        <v>2</v>
      </c>
      <c r="I802" s="9">
        <v>14</v>
      </c>
      <c r="J802" s="9" t="s">
        <v>8</v>
      </c>
      <c r="K802" s="9" t="s">
        <v>7</v>
      </c>
      <c r="L802" s="9" t="s">
        <v>50</v>
      </c>
      <c r="M802" s="9">
        <v>94662</v>
      </c>
      <c r="N802" s="17" t="str">
        <f t="shared" si="71"/>
        <v>18_90-95</v>
      </c>
      <c r="O802" s="17" t="str">
        <f t="shared" si="72"/>
        <v>9_90-100</v>
      </c>
      <c r="P802" s="17" t="str">
        <f t="shared" si="73"/>
        <v>08_80&gt;</v>
      </c>
      <c r="Q802" s="9" t="s">
        <v>285</v>
      </c>
      <c r="R802" s="9" t="s">
        <v>638</v>
      </c>
      <c r="S802" s="9">
        <f t="shared" si="74"/>
        <v>94662</v>
      </c>
      <c r="T802" s="9">
        <f t="shared" si="75"/>
        <v>1290</v>
      </c>
      <c r="W802" s="99"/>
    </row>
    <row r="803" spans="1:23" x14ac:dyDescent="0.25">
      <c r="A803" s="9">
        <v>6</v>
      </c>
      <c r="B803" s="9" t="s">
        <v>15</v>
      </c>
      <c r="C803" s="9" t="s">
        <v>220</v>
      </c>
      <c r="D803" s="9" t="s">
        <v>225</v>
      </c>
      <c r="E803" s="9" t="s">
        <v>223</v>
      </c>
      <c r="F803" s="9" t="s">
        <v>5</v>
      </c>
      <c r="G803" s="9" t="s">
        <v>75</v>
      </c>
      <c r="H803" s="9" t="s">
        <v>112</v>
      </c>
      <c r="I803" s="9">
        <v>15</v>
      </c>
      <c r="J803" s="9" t="s">
        <v>8</v>
      </c>
      <c r="K803" s="9" t="s">
        <v>7</v>
      </c>
      <c r="L803" s="9" t="s">
        <v>50</v>
      </c>
      <c r="M803" s="9">
        <v>139243</v>
      </c>
      <c r="N803" s="17" t="str">
        <f t="shared" si="71"/>
        <v>27_135-140</v>
      </c>
      <c r="O803" s="17" t="str">
        <f t="shared" si="72"/>
        <v>13_130-140</v>
      </c>
      <c r="P803" s="17" t="str">
        <f t="shared" si="73"/>
        <v>08_80&gt;</v>
      </c>
      <c r="Q803" s="9" t="s">
        <v>285</v>
      </c>
      <c r="R803" s="9" t="s">
        <v>638</v>
      </c>
      <c r="S803" s="9">
        <f t="shared" si="74"/>
        <v>835458</v>
      </c>
      <c r="T803" s="9">
        <f t="shared" si="75"/>
        <v>11382</v>
      </c>
      <c r="W803" s="99"/>
    </row>
    <row r="804" spans="1:23" x14ac:dyDescent="0.25">
      <c r="A804" s="9">
        <v>3</v>
      </c>
      <c r="B804" s="9" t="s">
        <v>15</v>
      </c>
      <c r="C804" s="9" t="s">
        <v>779</v>
      </c>
      <c r="D804" s="9" t="s">
        <v>228</v>
      </c>
      <c r="E804" s="9" t="s">
        <v>223</v>
      </c>
      <c r="F804" s="9" t="s">
        <v>5</v>
      </c>
      <c r="G804" s="9" t="s">
        <v>182</v>
      </c>
      <c r="H804" s="9" t="s">
        <v>2</v>
      </c>
      <c r="I804" s="9">
        <v>14</v>
      </c>
      <c r="J804" s="9" t="s">
        <v>8</v>
      </c>
      <c r="K804" s="9" t="s">
        <v>7</v>
      </c>
      <c r="L804" s="9" t="s">
        <v>50</v>
      </c>
      <c r="M804" s="9">
        <v>159606</v>
      </c>
      <c r="N804" s="17" t="str">
        <f t="shared" si="71"/>
        <v>31_155-160</v>
      </c>
      <c r="O804" s="17" t="str">
        <f t="shared" si="72"/>
        <v>15_150-160</v>
      </c>
      <c r="P804" s="17" t="str">
        <f t="shared" si="73"/>
        <v>08_80&gt;</v>
      </c>
      <c r="Q804" s="9" t="s">
        <v>285</v>
      </c>
      <c r="R804" s="9" t="s">
        <v>638</v>
      </c>
      <c r="S804" s="9">
        <f t="shared" si="74"/>
        <v>478818</v>
      </c>
      <c r="T804" s="9">
        <f t="shared" si="75"/>
        <v>6523</v>
      </c>
      <c r="W804" s="99"/>
    </row>
    <row r="805" spans="1:23" x14ac:dyDescent="0.25">
      <c r="A805" s="9">
        <v>251</v>
      </c>
      <c r="B805" s="9" t="s">
        <v>15</v>
      </c>
      <c r="C805" s="9" t="s">
        <v>468</v>
      </c>
      <c r="D805" s="9" t="s">
        <v>228</v>
      </c>
      <c r="E805" s="9" t="s">
        <v>223</v>
      </c>
      <c r="F805" s="9" t="s">
        <v>1</v>
      </c>
      <c r="G805" s="9" t="s">
        <v>305</v>
      </c>
      <c r="H805" s="9" t="s">
        <v>2</v>
      </c>
      <c r="I805" s="9">
        <v>14</v>
      </c>
      <c r="J805" s="9" t="s">
        <v>8</v>
      </c>
      <c r="K805" s="9" t="s">
        <v>7</v>
      </c>
      <c r="L805" s="9" t="s">
        <v>50</v>
      </c>
      <c r="M805" s="9">
        <v>85501</v>
      </c>
      <c r="N805" s="17" t="str">
        <f t="shared" si="71"/>
        <v>17_85-90</v>
      </c>
      <c r="O805" s="17" t="str">
        <f t="shared" si="72"/>
        <v>8_80-90</v>
      </c>
      <c r="P805" s="17" t="str">
        <f t="shared" si="73"/>
        <v>08_80&gt;</v>
      </c>
      <c r="Q805" s="9" t="s">
        <v>285</v>
      </c>
      <c r="R805" s="9" t="s">
        <v>638</v>
      </c>
      <c r="S805" s="9">
        <f t="shared" si="74"/>
        <v>21460751</v>
      </c>
      <c r="T805" s="9">
        <f t="shared" si="75"/>
        <v>292381</v>
      </c>
      <c r="W805" s="99"/>
    </row>
    <row r="806" spans="1:23" x14ac:dyDescent="0.25">
      <c r="A806" s="9">
        <v>66</v>
      </c>
      <c r="B806" s="9" t="s">
        <v>15</v>
      </c>
      <c r="C806" s="9" t="s">
        <v>504</v>
      </c>
      <c r="D806" s="9" t="s">
        <v>228</v>
      </c>
      <c r="E806" s="9" t="s">
        <v>223</v>
      </c>
      <c r="F806" s="9" t="s">
        <v>5</v>
      </c>
      <c r="G806" s="9" t="s">
        <v>182</v>
      </c>
      <c r="H806" s="9" t="s">
        <v>2</v>
      </c>
      <c r="I806" s="9">
        <v>14</v>
      </c>
      <c r="J806" s="9" t="s">
        <v>8</v>
      </c>
      <c r="K806" s="9" t="s">
        <v>7</v>
      </c>
      <c r="L806" s="9" t="s">
        <v>50</v>
      </c>
      <c r="M806" s="9">
        <v>81716</v>
      </c>
      <c r="N806" s="17" t="str">
        <f t="shared" si="71"/>
        <v>16_80-85</v>
      </c>
      <c r="O806" s="17" t="str">
        <f t="shared" si="72"/>
        <v>8_80-90</v>
      </c>
      <c r="P806" s="17" t="str">
        <f t="shared" si="73"/>
        <v>08_80&gt;</v>
      </c>
      <c r="Q806" s="9" t="s">
        <v>285</v>
      </c>
      <c r="R806" s="9" t="s">
        <v>638</v>
      </c>
      <c r="S806" s="9">
        <f t="shared" si="74"/>
        <v>5393256</v>
      </c>
      <c r="T806" s="9">
        <f t="shared" si="75"/>
        <v>73478</v>
      </c>
      <c r="W806" s="99"/>
    </row>
    <row r="807" spans="1:23" x14ac:dyDescent="0.25">
      <c r="A807" s="9">
        <v>14</v>
      </c>
      <c r="B807" s="9" t="s">
        <v>15</v>
      </c>
      <c r="C807" s="9" t="s">
        <v>614</v>
      </c>
      <c r="D807" s="9" t="s">
        <v>228</v>
      </c>
      <c r="E807" s="9" t="s">
        <v>223</v>
      </c>
      <c r="F807" s="9" t="s">
        <v>5</v>
      </c>
      <c r="G807" s="9" t="s">
        <v>524</v>
      </c>
      <c r="H807" s="9" t="s">
        <v>2</v>
      </c>
      <c r="I807" s="9">
        <v>14</v>
      </c>
      <c r="J807" s="9" t="s">
        <v>8</v>
      </c>
      <c r="K807" s="9" t="s">
        <v>7</v>
      </c>
      <c r="L807" s="9" t="s">
        <v>50</v>
      </c>
      <c r="M807" s="9">
        <v>96513</v>
      </c>
      <c r="N807" s="17" t="str">
        <f t="shared" si="71"/>
        <v>19_95-100</v>
      </c>
      <c r="O807" s="17" t="str">
        <f t="shared" si="72"/>
        <v>9_90-100</v>
      </c>
      <c r="P807" s="17" t="str">
        <f t="shared" si="73"/>
        <v>08_80&gt;</v>
      </c>
      <c r="Q807" s="9" t="s">
        <v>285</v>
      </c>
      <c r="R807" s="9" t="s">
        <v>638</v>
      </c>
      <c r="S807" s="9">
        <f t="shared" si="74"/>
        <v>1351182</v>
      </c>
      <c r="T807" s="9">
        <f t="shared" si="75"/>
        <v>18408</v>
      </c>
      <c r="W807" s="99"/>
    </row>
    <row r="808" spans="1:23" x14ac:dyDescent="0.25">
      <c r="A808" s="9">
        <v>66</v>
      </c>
      <c r="B808" s="9" t="s">
        <v>15</v>
      </c>
      <c r="C808" s="9" t="s">
        <v>506</v>
      </c>
      <c r="D808" s="9" t="s">
        <v>224</v>
      </c>
      <c r="E808" s="9" t="s">
        <v>223</v>
      </c>
      <c r="F808" s="9" t="s">
        <v>5</v>
      </c>
      <c r="G808" s="9" t="s">
        <v>182</v>
      </c>
      <c r="H808" s="9" t="s">
        <v>2</v>
      </c>
      <c r="I808" s="9">
        <v>15</v>
      </c>
      <c r="J808" s="9" t="s">
        <v>8</v>
      </c>
      <c r="K808" s="9" t="s">
        <v>7</v>
      </c>
      <c r="L808" s="9" t="s">
        <v>50</v>
      </c>
      <c r="M808" s="9">
        <v>74722</v>
      </c>
      <c r="N808" s="17" t="str">
        <f t="shared" si="71"/>
        <v>14_70-75</v>
      </c>
      <c r="O808" s="17" t="str">
        <f t="shared" si="72"/>
        <v>7_70-80</v>
      </c>
      <c r="P808" s="17" t="str">
        <f t="shared" si="73"/>
        <v>07_70-80</v>
      </c>
      <c r="Q808" s="9" t="s">
        <v>285</v>
      </c>
      <c r="R808" s="9" t="s">
        <v>638</v>
      </c>
      <c r="S808" s="9">
        <f t="shared" si="74"/>
        <v>4931652</v>
      </c>
      <c r="T808" s="9">
        <f t="shared" si="75"/>
        <v>67189</v>
      </c>
      <c r="W808" s="99"/>
    </row>
    <row r="809" spans="1:23" x14ac:dyDescent="0.25">
      <c r="A809" s="9">
        <v>350</v>
      </c>
      <c r="B809" s="9" t="s">
        <v>15</v>
      </c>
      <c r="C809" s="9" t="s">
        <v>780</v>
      </c>
      <c r="D809" s="9" t="s">
        <v>225</v>
      </c>
      <c r="E809" s="9" t="s">
        <v>223</v>
      </c>
      <c r="F809" s="9" t="s">
        <v>5</v>
      </c>
      <c r="G809" s="9" t="s">
        <v>353</v>
      </c>
      <c r="H809" s="9" t="s">
        <v>112</v>
      </c>
      <c r="I809" s="9">
        <v>15</v>
      </c>
      <c r="J809" s="9" t="s">
        <v>8</v>
      </c>
      <c r="K809" s="9" t="s">
        <v>7</v>
      </c>
      <c r="L809" s="9" t="s">
        <v>50</v>
      </c>
      <c r="M809" s="9">
        <v>91700</v>
      </c>
      <c r="N809" s="17" t="str">
        <f t="shared" si="71"/>
        <v>18_90-95</v>
      </c>
      <c r="O809" s="17" t="str">
        <f t="shared" si="72"/>
        <v>9_90-100</v>
      </c>
      <c r="P809" s="17" t="str">
        <f t="shared" si="73"/>
        <v>08_80&gt;</v>
      </c>
      <c r="Q809" s="9" t="s">
        <v>285</v>
      </c>
      <c r="R809" s="9" t="s">
        <v>638</v>
      </c>
      <c r="S809" s="9">
        <f t="shared" si="74"/>
        <v>32095000</v>
      </c>
      <c r="T809" s="9">
        <f t="shared" si="75"/>
        <v>437262</v>
      </c>
      <c r="W809" s="99"/>
    </row>
    <row r="810" spans="1:23" x14ac:dyDescent="0.25">
      <c r="A810" s="9">
        <v>10</v>
      </c>
      <c r="B810" s="9" t="s">
        <v>15</v>
      </c>
      <c r="C810" s="9" t="s">
        <v>781</v>
      </c>
      <c r="D810" s="9" t="s">
        <v>224</v>
      </c>
      <c r="E810" s="9" t="s">
        <v>223</v>
      </c>
      <c r="F810" s="9" t="s">
        <v>5</v>
      </c>
      <c r="G810" s="9" t="s">
        <v>524</v>
      </c>
      <c r="H810" s="9" t="s">
        <v>2</v>
      </c>
      <c r="I810" s="9">
        <v>15</v>
      </c>
      <c r="J810" s="9" t="s">
        <v>8</v>
      </c>
      <c r="K810" s="9" t="s">
        <v>7</v>
      </c>
      <c r="L810" s="9" t="s">
        <v>50</v>
      </c>
      <c r="M810" s="9">
        <v>91699</v>
      </c>
      <c r="N810" s="17" t="str">
        <f t="shared" si="71"/>
        <v>18_90-95</v>
      </c>
      <c r="O810" s="17" t="str">
        <f t="shared" si="72"/>
        <v>9_90-100</v>
      </c>
      <c r="P810" s="17" t="str">
        <f t="shared" si="73"/>
        <v>08_80&gt;</v>
      </c>
      <c r="Q810" s="9" t="s">
        <v>285</v>
      </c>
      <c r="R810" s="9" t="s">
        <v>638</v>
      </c>
      <c r="S810" s="9">
        <f t="shared" si="74"/>
        <v>916990</v>
      </c>
      <c r="T810" s="9">
        <f t="shared" si="75"/>
        <v>12493</v>
      </c>
      <c r="W810" s="99"/>
    </row>
    <row r="811" spans="1:23" x14ac:dyDescent="0.25">
      <c r="A811" s="9">
        <v>4</v>
      </c>
      <c r="B811" s="9" t="s">
        <v>15</v>
      </c>
      <c r="C811" s="9" t="s">
        <v>635</v>
      </c>
      <c r="D811" s="9" t="s">
        <v>228</v>
      </c>
      <c r="E811" s="9" t="s">
        <v>223</v>
      </c>
      <c r="F811" s="9" t="s">
        <v>5</v>
      </c>
      <c r="G811" s="9" t="s">
        <v>524</v>
      </c>
      <c r="H811" s="9" t="s">
        <v>2</v>
      </c>
      <c r="I811" s="9">
        <v>14</v>
      </c>
      <c r="J811" s="9" t="s">
        <v>52</v>
      </c>
      <c r="K811" s="9" t="s">
        <v>7</v>
      </c>
      <c r="L811" s="9" t="s">
        <v>50</v>
      </c>
      <c r="M811" s="9">
        <v>191600</v>
      </c>
      <c r="N811" s="17" t="str">
        <f t="shared" si="71"/>
        <v>38_190-195</v>
      </c>
      <c r="O811" s="17" t="str">
        <f t="shared" si="72"/>
        <v>19_190-200</v>
      </c>
      <c r="P811" s="17" t="str">
        <f t="shared" si="73"/>
        <v>08_80&gt;</v>
      </c>
      <c r="Q811" s="9" t="s">
        <v>285</v>
      </c>
      <c r="R811" s="9" t="s">
        <v>638</v>
      </c>
      <c r="S811" s="9">
        <f t="shared" si="74"/>
        <v>766400</v>
      </c>
      <c r="T811" s="9">
        <f t="shared" si="75"/>
        <v>10441</v>
      </c>
      <c r="W811" s="99"/>
    </row>
    <row r="812" spans="1:23" x14ac:dyDescent="0.25">
      <c r="A812" s="9">
        <v>49</v>
      </c>
      <c r="B812" s="9" t="s">
        <v>16</v>
      </c>
      <c r="C812" s="9" t="s">
        <v>565</v>
      </c>
      <c r="D812" s="9" t="s">
        <v>225</v>
      </c>
      <c r="E812" s="9" t="s">
        <v>223</v>
      </c>
      <c r="F812" s="9" t="s">
        <v>1</v>
      </c>
      <c r="G812" s="9" t="s">
        <v>305</v>
      </c>
      <c r="H812" s="9" t="s">
        <v>566</v>
      </c>
      <c r="I812" s="9">
        <v>15</v>
      </c>
      <c r="J812" s="9" t="s">
        <v>8</v>
      </c>
      <c r="L812" s="9" t="s">
        <v>50</v>
      </c>
      <c r="M812" s="9">
        <v>102900</v>
      </c>
      <c r="N812" s="17" t="str">
        <f t="shared" si="71"/>
        <v>20_100-105</v>
      </c>
      <c r="O812" s="17" t="str">
        <f t="shared" si="72"/>
        <v>10_100-110</v>
      </c>
      <c r="P812" s="17" t="str">
        <f t="shared" si="73"/>
        <v>08_80&gt;</v>
      </c>
      <c r="Q812" s="9" t="s">
        <v>285</v>
      </c>
      <c r="R812" s="9" t="s">
        <v>638</v>
      </c>
      <c r="S812" s="9">
        <f t="shared" si="74"/>
        <v>5042100</v>
      </c>
      <c r="T812" s="9">
        <f t="shared" si="75"/>
        <v>68693</v>
      </c>
      <c r="W812" s="99"/>
    </row>
    <row r="813" spans="1:23" x14ac:dyDescent="0.25">
      <c r="A813" s="9">
        <v>128</v>
      </c>
      <c r="B813" s="9" t="s">
        <v>16</v>
      </c>
      <c r="C813" s="9" t="s">
        <v>387</v>
      </c>
      <c r="D813" s="9" t="s">
        <v>225</v>
      </c>
      <c r="E813" s="9" t="s">
        <v>223</v>
      </c>
      <c r="F813" s="9" t="s">
        <v>1</v>
      </c>
      <c r="G813" s="9" t="s">
        <v>305</v>
      </c>
      <c r="H813" s="9" t="s">
        <v>221</v>
      </c>
      <c r="I813" s="9">
        <v>15</v>
      </c>
      <c r="J813" s="9" t="s">
        <v>55</v>
      </c>
      <c r="L813" s="9" t="s">
        <v>50</v>
      </c>
      <c r="M813" s="9">
        <v>80269</v>
      </c>
      <c r="N813" s="17" t="str">
        <f t="shared" si="71"/>
        <v>16_80-85</v>
      </c>
      <c r="O813" s="17" t="str">
        <f t="shared" si="72"/>
        <v>8_80-90</v>
      </c>
      <c r="P813" s="17" t="str">
        <f t="shared" si="73"/>
        <v>08_80&gt;</v>
      </c>
      <c r="Q813" s="9" t="s">
        <v>285</v>
      </c>
      <c r="R813" s="9" t="s">
        <v>638</v>
      </c>
      <c r="S813" s="9">
        <f t="shared" si="74"/>
        <v>10274432</v>
      </c>
      <c r="T813" s="9">
        <f t="shared" si="75"/>
        <v>139979</v>
      </c>
      <c r="W813" s="99"/>
    </row>
    <row r="814" spans="1:23" x14ac:dyDescent="0.25">
      <c r="A814" s="9">
        <v>124</v>
      </c>
      <c r="B814" s="9" t="s">
        <v>16</v>
      </c>
      <c r="C814" s="9" t="s">
        <v>438</v>
      </c>
      <c r="D814" s="9" t="s">
        <v>225</v>
      </c>
      <c r="E814" s="9" t="s">
        <v>223</v>
      </c>
      <c r="F814" s="9" t="s">
        <v>5</v>
      </c>
      <c r="G814" s="9" t="s">
        <v>353</v>
      </c>
      <c r="H814" s="9" t="s">
        <v>345</v>
      </c>
      <c r="I814" s="9">
        <v>15</v>
      </c>
      <c r="J814" s="9" t="s">
        <v>8</v>
      </c>
      <c r="L814" s="9" t="s">
        <v>50</v>
      </c>
      <c r="M814" s="9">
        <v>188122</v>
      </c>
      <c r="N814" s="17" t="str">
        <f t="shared" si="71"/>
        <v>37_185-190</v>
      </c>
      <c r="O814" s="17" t="str">
        <f t="shared" si="72"/>
        <v>18_180-190</v>
      </c>
      <c r="P814" s="17" t="str">
        <f t="shared" si="73"/>
        <v>08_80&gt;</v>
      </c>
      <c r="Q814" s="9" t="s">
        <v>285</v>
      </c>
      <c r="R814" s="9" t="s">
        <v>638</v>
      </c>
      <c r="S814" s="9">
        <f t="shared" si="74"/>
        <v>23327128</v>
      </c>
      <c r="T814" s="9">
        <f t="shared" si="75"/>
        <v>317808</v>
      </c>
      <c r="W814" s="99"/>
    </row>
    <row r="815" spans="1:23" x14ac:dyDescent="0.25">
      <c r="A815" s="9">
        <v>99</v>
      </c>
      <c r="B815" s="9" t="s">
        <v>16</v>
      </c>
      <c r="C815" s="9" t="s">
        <v>782</v>
      </c>
      <c r="D815" s="9" t="s">
        <v>225</v>
      </c>
      <c r="E815" s="9" t="s">
        <v>223</v>
      </c>
      <c r="F815" s="9" t="s">
        <v>5</v>
      </c>
      <c r="G815" s="9" t="s">
        <v>353</v>
      </c>
      <c r="H815" s="9" t="s">
        <v>783</v>
      </c>
      <c r="I815" s="9">
        <v>15</v>
      </c>
      <c r="J815" s="9" t="s">
        <v>52</v>
      </c>
      <c r="L815" s="9" t="s">
        <v>50</v>
      </c>
      <c r="M815" s="9">
        <v>256366</v>
      </c>
      <c r="N815" s="17" t="str">
        <f t="shared" si="71"/>
        <v>51_255-260</v>
      </c>
      <c r="O815" s="17" t="str">
        <f t="shared" si="72"/>
        <v>25_250-260</v>
      </c>
      <c r="P815" s="17" t="str">
        <f t="shared" si="73"/>
        <v>08_80&gt;</v>
      </c>
      <c r="Q815" s="9" t="s">
        <v>285</v>
      </c>
      <c r="R815" s="9" t="s">
        <v>638</v>
      </c>
      <c r="S815" s="9">
        <f t="shared" si="74"/>
        <v>25380234</v>
      </c>
      <c r="T815" s="9">
        <f t="shared" si="75"/>
        <v>345780</v>
      </c>
      <c r="W815" s="99"/>
    </row>
    <row r="816" spans="1:23" x14ac:dyDescent="0.25">
      <c r="A816" s="9">
        <v>10</v>
      </c>
      <c r="B816" s="9" t="s">
        <v>16</v>
      </c>
      <c r="C816" s="9" t="s">
        <v>480</v>
      </c>
      <c r="D816" s="9" t="s">
        <v>225</v>
      </c>
      <c r="E816" s="9" t="s">
        <v>223</v>
      </c>
      <c r="F816" s="9" t="s">
        <v>5</v>
      </c>
      <c r="G816" s="9" t="s">
        <v>353</v>
      </c>
      <c r="H816" s="9" t="s">
        <v>153</v>
      </c>
      <c r="I816" s="9">
        <v>15</v>
      </c>
      <c r="J816" s="9" t="s">
        <v>8</v>
      </c>
      <c r="L816" s="9" t="s">
        <v>50</v>
      </c>
      <c r="M816" s="9">
        <v>119154</v>
      </c>
      <c r="N816" s="17" t="str">
        <f t="shared" si="71"/>
        <v>23_115-120</v>
      </c>
      <c r="O816" s="17" t="str">
        <f t="shared" si="72"/>
        <v>11_110-120</v>
      </c>
      <c r="P816" s="17" t="str">
        <f t="shared" si="73"/>
        <v>08_80&gt;</v>
      </c>
      <c r="Q816" s="9" t="s">
        <v>285</v>
      </c>
      <c r="R816" s="9" t="s">
        <v>638</v>
      </c>
      <c r="S816" s="9">
        <f t="shared" si="74"/>
        <v>1191540</v>
      </c>
      <c r="T816" s="9">
        <f t="shared" si="75"/>
        <v>16234</v>
      </c>
      <c r="W816" s="99"/>
    </row>
    <row r="817" spans="1:23" x14ac:dyDescent="0.25">
      <c r="A817" s="9">
        <v>8</v>
      </c>
      <c r="B817" s="9" t="s">
        <v>16</v>
      </c>
      <c r="C817" s="9" t="s">
        <v>481</v>
      </c>
      <c r="D817" s="9" t="s">
        <v>225</v>
      </c>
      <c r="E817" s="9" t="s">
        <v>223</v>
      </c>
      <c r="F817" s="9" t="s">
        <v>5</v>
      </c>
      <c r="G817" s="9" t="s">
        <v>353</v>
      </c>
      <c r="H817" s="9" t="s">
        <v>345</v>
      </c>
      <c r="I817" s="9">
        <v>17</v>
      </c>
      <c r="J817" s="9" t="s">
        <v>52</v>
      </c>
      <c r="L817" s="9" t="s">
        <v>50</v>
      </c>
      <c r="M817" s="9">
        <v>266454</v>
      </c>
      <c r="N817" s="17" t="str">
        <f t="shared" si="71"/>
        <v>53_265-270</v>
      </c>
      <c r="O817" s="17" t="str">
        <f t="shared" si="72"/>
        <v>26_260-270</v>
      </c>
      <c r="P817" s="17" t="str">
        <f t="shared" si="73"/>
        <v>08_80&gt;</v>
      </c>
      <c r="Q817" s="9" t="s">
        <v>285</v>
      </c>
      <c r="R817" s="9" t="s">
        <v>638</v>
      </c>
      <c r="S817" s="9">
        <f t="shared" si="74"/>
        <v>2131632</v>
      </c>
      <c r="T817" s="9">
        <f t="shared" si="75"/>
        <v>29041</v>
      </c>
      <c r="W817" s="99"/>
    </row>
    <row r="818" spans="1:23" x14ac:dyDescent="0.25">
      <c r="A818" s="9">
        <v>40</v>
      </c>
      <c r="B818" s="9" t="s">
        <v>16</v>
      </c>
      <c r="C818" s="9" t="s">
        <v>380</v>
      </c>
      <c r="D818" s="9" t="s">
        <v>225</v>
      </c>
      <c r="E818" s="9" t="s">
        <v>223</v>
      </c>
      <c r="F818" s="9" t="s">
        <v>5</v>
      </c>
      <c r="G818" s="9" t="s">
        <v>353</v>
      </c>
      <c r="H818" s="9" t="s">
        <v>118</v>
      </c>
      <c r="I818" s="9">
        <v>17</v>
      </c>
      <c r="J818" s="9" t="s">
        <v>52</v>
      </c>
      <c r="L818" s="9" t="s">
        <v>50</v>
      </c>
      <c r="M818" s="9">
        <v>152793</v>
      </c>
      <c r="N818" s="17" t="str">
        <f t="shared" si="71"/>
        <v>30_150-155</v>
      </c>
      <c r="O818" s="17" t="str">
        <f t="shared" si="72"/>
        <v>15_150-160</v>
      </c>
      <c r="P818" s="17" t="str">
        <f t="shared" si="73"/>
        <v>08_80&gt;</v>
      </c>
      <c r="Q818" s="9" t="s">
        <v>285</v>
      </c>
      <c r="R818" s="9" t="s">
        <v>638</v>
      </c>
      <c r="S818" s="9">
        <f t="shared" si="74"/>
        <v>6111720</v>
      </c>
      <c r="T818" s="9">
        <f t="shared" si="75"/>
        <v>83266</v>
      </c>
      <c r="W818" s="99"/>
    </row>
    <row r="819" spans="1:23" x14ac:dyDescent="0.25">
      <c r="A819" s="9">
        <v>106</v>
      </c>
      <c r="B819" s="9" t="s">
        <v>16</v>
      </c>
      <c r="C819" s="9" t="s">
        <v>388</v>
      </c>
      <c r="D819" s="9" t="s">
        <v>228</v>
      </c>
      <c r="E819" s="9" t="s">
        <v>223</v>
      </c>
      <c r="F819" s="9" t="s">
        <v>5</v>
      </c>
      <c r="G819" s="9" t="s">
        <v>169</v>
      </c>
      <c r="H819" s="9" t="s">
        <v>2</v>
      </c>
      <c r="I819" s="9">
        <v>14</v>
      </c>
      <c r="J819" s="9" t="s">
        <v>8</v>
      </c>
      <c r="L819" s="9" t="s">
        <v>50</v>
      </c>
      <c r="M819" s="9">
        <v>62107</v>
      </c>
      <c r="N819" s="17" t="str">
        <f t="shared" si="71"/>
        <v>12_60-65</v>
      </c>
      <c r="O819" s="17" t="str">
        <f t="shared" si="72"/>
        <v>6_60-70</v>
      </c>
      <c r="P819" s="17" t="str">
        <f t="shared" si="73"/>
        <v>06_60-70</v>
      </c>
      <c r="Q819" s="9" t="s">
        <v>285</v>
      </c>
      <c r="R819" s="9" t="s">
        <v>638</v>
      </c>
      <c r="S819" s="9">
        <f t="shared" si="74"/>
        <v>6583342</v>
      </c>
      <c r="T819" s="9">
        <f t="shared" si="75"/>
        <v>89691</v>
      </c>
      <c r="W819" s="99"/>
    </row>
    <row r="820" spans="1:23" x14ac:dyDescent="0.25">
      <c r="A820" s="9">
        <v>10</v>
      </c>
      <c r="B820" s="9" t="s">
        <v>16</v>
      </c>
      <c r="C820" s="9" t="s">
        <v>784</v>
      </c>
      <c r="D820" s="9" t="s">
        <v>228</v>
      </c>
      <c r="E820" s="9" t="s">
        <v>223</v>
      </c>
      <c r="F820" s="9" t="s">
        <v>5</v>
      </c>
      <c r="G820" s="9" t="s">
        <v>169</v>
      </c>
      <c r="H820" s="9" t="s">
        <v>370</v>
      </c>
      <c r="I820" s="9">
        <v>14</v>
      </c>
      <c r="J820" s="9" t="s">
        <v>8</v>
      </c>
      <c r="L820" s="9" t="s">
        <v>50</v>
      </c>
      <c r="M820" s="9">
        <v>76245</v>
      </c>
      <c r="N820" s="17" t="str">
        <f t="shared" si="71"/>
        <v>15_75-80</v>
      </c>
      <c r="O820" s="17" t="str">
        <f t="shared" si="72"/>
        <v>7_70-80</v>
      </c>
      <c r="P820" s="17" t="str">
        <f t="shared" si="73"/>
        <v>07_70-80</v>
      </c>
      <c r="Q820" s="9" t="s">
        <v>285</v>
      </c>
      <c r="R820" s="9" t="s">
        <v>638</v>
      </c>
      <c r="S820" s="9">
        <f t="shared" si="74"/>
        <v>762450</v>
      </c>
      <c r="T820" s="9">
        <f t="shared" si="75"/>
        <v>10388</v>
      </c>
      <c r="W820" s="99"/>
    </row>
    <row r="821" spans="1:23" x14ac:dyDescent="0.25">
      <c r="A821" s="9">
        <v>87</v>
      </c>
      <c r="B821" s="9" t="s">
        <v>16</v>
      </c>
      <c r="C821" s="9" t="s">
        <v>567</v>
      </c>
      <c r="D821" s="9" t="s">
        <v>228</v>
      </c>
      <c r="E821" s="9" t="s">
        <v>223</v>
      </c>
      <c r="F821" s="9" t="s">
        <v>5</v>
      </c>
      <c r="G821" s="9" t="s">
        <v>169</v>
      </c>
      <c r="H821" s="9" t="s">
        <v>2</v>
      </c>
      <c r="I821" s="9">
        <v>14</v>
      </c>
      <c r="J821" s="9" t="s">
        <v>8</v>
      </c>
      <c r="L821" s="9" t="s">
        <v>50</v>
      </c>
      <c r="M821" s="9">
        <v>76822</v>
      </c>
      <c r="N821" s="17" t="str">
        <f t="shared" si="71"/>
        <v>15_75-80</v>
      </c>
      <c r="O821" s="17" t="str">
        <f t="shared" si="72"/>
        <v>7_70-80</v>
      </c>
      <c r="P821" s="17" t="str">
        <f t="shared" si="73"/>
        <v>07_70-80</v>
      </c>
      <c r="Q821" s="9" t="s">
        <v>285</v>
      </c>
      <c r="R821" s="9" t="s">
        <v>638</v>
      </c>
      <c r="S821" s="9">
        <f t="shared" si="74"/>
        <v>6683514</v>
      </c>
      <c r="T821" s="9">
        <f t="shared" si="75"/>
        <v>91056</v>
      </c>
      <c r="W821" s="99"/>
    </row>
    <row r="822" spans="1:23" x14ac:dyDescent="0.25">
      <c r="A822" s="9">
        <v>36</v>
      </c>
      <c r="B822" s="9" t="s">
        <v>16</v>
      </c>
      <c r="C822" s="9" t="s">
        <v>439</v>
      </c>
      <c r="D822" s="9" t="s">
        <v>228</v>
      </c>
      <c r="E822" s="9" t="s">
        <v>223</v>
      </c>
      <c r="F822" s="9" t="s">
        <v>1</v>
      </c>
      <c r="G822" s="9" t="s">
        <v>305</v>
      </c>
      <c r="H822" s="9" t="s">
        <v>2</v>
      </c>
      <c r="I822" s="9">
        <v>14</v>
      </c>
      <c r="J822" s="9" t="s">
        <v>8</v>
      </c>
      <c r="L822" s="9" t="s">
        <v>50</v>
      </c>
      <c r="M822" s="9">
        <v>56073</v>
      </c>
      <c r="N822" s="17" t="str">
        <f t="shared" si="71"/>
        <v>11_55-60</v>
      </c>
      <c r="O822" s="17" t="str">
        <f t="shared" si="72"/>
        <v>5_50-60</v>
      </c>
      <c r="P822" s="17" t="str">
        <f t="shared" si="73"/>
        <v>05_50-60</v>
      </c>
      <c r="Q822" s="9" t="s">
        <v>285</v>
      </c>
      <c r="R822" s="9" t="s">
        <v>638</v>
      </c>
      <c r="S822" s="9">
        <f t="shared" si="74"/>
        <v>2018628</v>
      </c>
      <c r="T822" s="9">
        <f t="shared" si="75"/>
        <v>27502</v>
      </c>
      <c r="W822" s="99"/>
    </row>
    <row r="823" spans="1:23" x14ac:dyDescent="0.25">
      <c r="A823" s="9">
        <v>70</v>
      </c>
      <c r="B823" s="9" t="s">
        <v>16</v>
      </c>
      <c r="C823" s="9" t="s">
        <v>785</v>
      </c>
      <c r="D823" s="9" t="s">
        <v>224</v>
      </c>
      <c r="E823" s="9" t="s">
        <v>223</v>
      </c>
      <c r="F823" s="9" t="s">
        <v>5</v>
      </c>
      <c r="G823" s="9" t="s">
        <v>524</v>
      </c>
      <c r="H823" s="9" t="s">
        <v>2</v>
      </c>
      <c r="I823" s="9">
        <v>15</v>
      </c>
      <c r="J823" s="9" t="s">
        <v>8</v>
      </c>
      <c r="L823" s="9" t="s">
        <v>50</v>
      </c>
      <c r="M823" s="9">
        <v>69990</v>
      </c>
      <c r="N823" s="17" t="str">
        <f t="shared" si="71"/>
        <v>13_65-70</v>
      </c>
      <c r="O823" s="17" t="str">
        <f t="shared" si="72"/>
        <v>6_60-70</v>
      </c>
      <c r="P823" s="17" t="str">
        <f t="shared" si="73"/>
        <v>06_60-70</v>
      </c>
      <c r="Q823" s="9" t="s">
        <v>285</v>
      </c>
      <c r="R823" s="9" t="s">
        <v>638</v>
      </c>
      <c r="S823" s="9">
        <f t="shared" si="74"/>
        <v>4899300</v>
      </c>
      <c r="T823" s="9">
        <f t="shared" si="75"/>
        <v>66748</v>
      </c>
      <c r="W823" s="99"/>
    </row>
    <row r="824" spans="1:23" x14ac:dyDescent="0.25">
      <c r="A824" s="9">
        <v>52</v>
      </c>
      <c r="B824" s="9" t="s">
        <v>16</v>
      </c>
      <c r="C824" s="9" t="s">
        <v>568</v>
      </c>
      <c r="D824" s="9" t="s">
        <v>222</v>
      </c>
      <c r="E824" s="9" t="s">
        <v>223</v>
      </c>
      <c r="F824" s="9" t="s">
        <v>5</v>
      </c>
      <c r="G824" s="9" t="s">
        <v>524</v>
      </c>
      <c r="H824" s="9" t="s">
        <v>569</v>
      </c>
      <c r="I824" s="9">
        <v>15</v>
      </c>
      <c r="J824" s="9" t="s">
        <v>8</v>
      </c>
      <c r="L824" s="9" t="s">
        <v>50</v>
      </c>
      <c r="M824" s="9">
        <v>80388</v>
      </c>
      <c r="N824" s="17" t="str">
        <f t="shared" si="71"/>
        <v>16_80-85</v>
      </c>
      <c r="O824" s="17" t="str">
        <f t="shared" si="72"/>
        <v>8_80-90</v>
      </c>
      <c r="P824" s="17" t="str">
        <f t="shared" si="73"/>
        <v>08_80&gt;</v>
      </c>
      <c r="Q824" s="9" t="s">
        <v>285</v>
      </c>
      <c r="R824" s="9" t="s">
        <v>638</v>
      </c>
      <c r="S824" s="9">
        <f t="shared" si="74"/>
        <v>4180176</v>
      </c>
      <c r="T824" s="9">
        <f t="shared" si="75"/>
        <v>56951</v>
      </c>
      <c r="W824" s="99"/>
    </row>
    <row r="825" spans="1:23" x14ac:dyDescent="0.25">
      <c r="A825" s="9">
        <v>1</v>
      </c>
      <c r="B825" s="9" t="s">
        <v>16</v>
      </c>
      <c r="C825" s="9" t="s">
        <v>786</v>
      </c>
      <c r="D825" s="9" t="s">
        <v>225</v>
      </c>
      <c r="E825" s="9" t="s">
        <v>223</v>
      </c>
      <c r="F825" s="9" t="s">
        <v>5</v>
      </c>
      <c r="G825" s="9" t="s">
        <v>75</v>
      </c>
      <c r="H825" s="9" t="s">
        <v>787</v>
      </c>
      <c r="I825" s="9">
        <v>15</v>
      </c>
      <c r="J825" s="9" t="s">
        <v>52</v>
      </c>
      <c r="L825" s="9" t="s">
        <v>50</v>
      </c>
      <c r="M825" s="9">
        <v>146789</v>
      </c>
      <c r="N825" s="17" t="str">
        <f t="shared" si="71"/>
        <v>29_145-150</v>
      </c>
      <c r="O825" s="17" t="str">
        <f t="shared" si="72"/>
        <v>14_140-150</v>
      </c>
      <c r="P825" s="17" t="str">
        <f t="shared" si="73"/>
        <v>08_80&gt;</v>
      </c>
      <c r="Q825" s="9" t="s">
        <v>285</v>
      </c>
      <c r="R825" s="9" t="s">
        <v>638</v>
      </c>
      <c r="S825" s="9">
        <f t="shared" si="74"/>
        <v>146789</v>
      </c>
      <c r="T825" s="9">
        <f t="shared" si="75"/>
        <v>2000</v>
      </c>
      <c r="W825" s="99"/>
    </row>
    <row r="826" spans="1:23" x14ac:dyDescent="0.25">
      <c r="A826" s="9">
        <v>6</v>
      </c>
      <c r="B826" s="9" t="s">
        <v>16</v>
      </c>
      <c r="C826" s="9" t="s">
        <v>381</v>
      </c>
      <c r="D826" s="9" t="s">
        <v>225</v>
      </c>
      <c r="E826" s="9" t="s">
        <v>223</v>
      </c>
      <c r="F826" s="9" t="s">
        <v>5</v>
      </c>
      <c r="G826" s="9" t="s">
        <v>353</v>
      </c>
      <c r="H826" s="9" t="s">
        <v>345</v>
      </c>
      <c r="I826" s="9">
        <v>15</v>
      </c>
      <c r="J826" s="9" t="s">
        <v>8</v>
      </c>
      <c r="L826" s="9" t="s">
        <v>50</v>
      </c>
      <c r="M826" s="9">
        <v>173072</v>
      </c>
      <c r="N826" s="17" t="str">
        <f t="shared" si="71"/>
        <v>34_170-175</v>
      </c>
      <c r="O826" s="17" t="str">
        <f t="shared" si="72"/>
        <v>17_170-180</v>
      </c>
      <c r="P826" s="17" t="str">
        <f t="shared" si="73"/>
        <v>08_80&gt;</v>
      </c>
      <c r="Q826" s="9" t="s">
        <v>285</v>
      </c>
      <c r="R826" s="9" t="s">
        <v>638</v>
      </c>
      <c r="S826" s="9">
        <f t="shared" si="74"/>
        <v>1038432</v>
      </c>
      <c r="T826" s="9">
        <f t="shared" si="75"/>
        <v>14148</v>
      </c>
      <c r="W826" s="99"/>
    </row>
    <row r="827" spans="1:23" x14ac:dyDescent="0.25">
      <c r="A827" s="9">
        <v>56</v>
      </c>
      <c r="B827" s="9" t="s">
        <v>16</v>
      </c>
      <c r="C827" s="9" t="s">
        <v>788</v>
      </c>
      <c r="D827" s="9" t="s">
        <v>225</v>
      </c>
      <c r="E827" s="9" t="s">
        <v>223</v>
      </c>
      <c r="F827" s="9" t="s">
        <v>5</v>
      </c>
      <c r="G827" s="9" t="s">
        <v>353</v>
      </c>
      <c r="H827" s="9" t="s">
        <v>789</v>
      </c>
      <c r="I827" s="9">
        <v>15</v>
      </c>
      <c r="J827" s="9" t="s">
        <v>8</v>
      </c>
      <c r="L827" s="9" t="s">
        <v>50</v>
      </c>
      <c r="M827" s="9">
        <v>194990</v>
      </c>
      <c r="N827" s="17" t="str">
        <f t="shared" si="71"/>
        <v>38_190-195</v>
      </c>
      <c r="O827" s="17" t="str">
        <f t="shared" si="72"/>
        <v>19_190-200</v>
      </c>
      <c r="P827" s="17" t="str">
        <f t="shared" si="73"/>
        <v>08_80&gt;</v>
      </c>
      <c r="Q827" s="9" t="s">
        <v>285</v>
      </c>
      <c r="R827" s="9" t="s">
        <v>638</v>
      </c>
      <c r="S827" s="9">
        <f t="shared" si="74"/>
        <v>10919440</v>
      </c>
      <c r="T827" s="9">
        <f t="shared" si="75"/>
        <v>148766</v>
      </c>
      <c r="W827" s="99"/>
    </row>
    <row r="828" spans="1:23" x14ac:dyDescent="0.25">
      <c r="A828" s="9">
        <v>57</v>
      </c>
      <c r="B828" s="9" t="s">
        <v>16</v>
      </c>
      <c r="C828" s="9" t="s">
        <v>790</v>
      </c>
      <c r="D828" s="9" t="s">
        <v>225</v>
      </c>
      <c r="E828" s="9" t="s">
        <v>223</v>
      </c>
      <c r="F828" s="9" t="s">
        <v>5</v>
      </c>
      <c r="G828" s="9" t="s">
        <v>353</v>
      </c>
      <c r="H828" s="9" t="s">
        <v>673</v>
      </c>
      <c r="I828" s="9">
        <v>17</v>
      </c>
      <c r="J828" s="9" t="s">
        <v>8</v>
      </c>
      <c r="L828" s="9" t="s">
        <v>50</v>
      </c>
      <c r="M828" s="9">
        <v>207890</v>
      </c>
      <c r="N828" s="17" t="str">
        <f t="shared" si="71"/>
        <v>41_205-210</v>
      </c>
      <c r="O828" s="17" t="str">
        <f t="shared" si="72"/>
        <v>20_200-210</v>
      </c>
      <c r="P828" s="17" t="str">
        <f t="shared" si="73"/>
        <v>08_80&gt;</v>
      </c>
      <c r="Q828" s="9" t="s">
        <v>285</v>
      </c>
      <c r="R828" s="9" t="s">
        <v>638</v>
      </c>
      <c r="S828" s="9">
        <f t="shared" si="74"/>
        <v>11849730</v>
      </c>
      <c r="T828" s="9">
        <f t="shared" si="75"/>
        <v>161440</v>
      </c>
      <c r="W828" s="99"/>
    </row>
    <row r="829" spans="1:23" x14ac:dyDescent="0.25">
      <c r="A829" s="9">
        <v>696</v>
      </c>
      <c r="B829" s="9" t="s">
        <v>16</v>
      </c>
      <c r="C829" s="9" t="s">
        <v>84</v>
      </c>
      <c r="D829" s="9" t="s">
        <v>225</v>
      </c>
      <c r="E829" s="9" t="s">
        <v>223</v>
      </c>
      <c r="F829" s="9" t="s">
        <v>5</v>
      </c>
      <c r="G829" s="9" t="s">
        <v>75</v>
      </c>
      <c r="H829" s="9" t="s">
        <v>82</v>
      </c>
      <c r="I829" s="9">
        <v>15</v>
      </c>
      <c r="J829" s="9" t="s">
        <v>8</v>
      </c>
      <c r="L829" s="9" t="s">
        <v>50</v>
      </c>
      <c r="M829" s="9">
        <v>70422</v>
      </c>
      <c r="N829" s="17" t="str">
        <f t="shared" si="71"/>
        <v>14_70-75</v>
      </c>
      <c r="O829" s="17" t="str">
        <f t="shared" si="72"/>
        <v>7_70-80</v>
      </c>
      <c r="P829" s="17" t="str">
        <f t="shared" si="73"/>
        <v>07_70-80</v>
      </c>
      <c r="Q829" s="9" t="s">
        <v>285</v>
      </c>
      <c r="R829" s="9" t="s">
        <v>638</v>
      </c>
      <c r="S829" s="9">
        <f t="shared" si="74"/>
        <v>49013712</v>
      </c>
      <c r="T829" s="9">
        <f t="shared" si="75"/>
        <v>667762</v>
      </c>
      <c r="W829" s="99"/>
    </row>
    <row r="830" spans="1:23" x14ac:dyDescent="0.25">
      <c r="A830" s="9">
        <v>1385</v>
      </c>
      <c r="B830" s="9" t="s">
        <v>16</v>
      </c>
      <c r="C830" s="9" t="s">
        <v>791</v>
      </c>
      <c r="D830" s="9" t="s">
        <v>225</v>
      </c>
      <c r="E830" s="9" t="s">
        <v>223</v>
      </c>
      <c r="F830" s="9" t="s">
        <v>5</v>
      </c>
      <c r="G830" s="9" t="s">
        <v>353</v>
      </c>
      <c r="H830" s="9" t="s">
        <v>792</v>
      </c>
      <c r="I830" s="9">
        <v>15</v>
      </c>
      <c r="J830" s="9" t="s">
        <v>8</v>
      </c>
      <c r="L830" s="9" t="s">
        <v>50</v>
      </c>
      <c r="M830" s="9">
        <v>112795</v>
      </c>
      <c r="N830" s="17" t="str">
        <f t="shared" si="71"/>
        <v>22_110-115</v>
      </c>
      <c r="O830" s="17" t="str">
        <f t="shared" si="72"/>
        <v>11_110-120</v>
      </c>
      <c r="P830" s="17" t="str">
        <f t="shared" si="73"/>
        <v>08_80&gt;</v>
      </c>
      <c r="Q830" s="9" t="s">
        <v>285</v>
      </c>
      <c r="R830" s="9" t="s">
        <v>638</v>
      </c>
      <c r="S830" s="9">
        <f t="shared" si="74"/>
        <v>156221075</v>
      </c>
      <c r="T830" s="9">
        <f t="shared" si="75"/>
        <v>2128353</v>
      </c>
      <c r="W830" s="99"/>
    </row>
    <row r="831" spans="1:23" x14ac:dyDescent="0.25">
      <c r="A831" s="9">
        <v>523</v>
      </c>
      <c r="B831" s="9" t="s">
        <v>16</v>
      </c>
      <c r="C831" s="9" t="s">
        <v>793</v>
      </c>
      <c r="D831" s="9" t="s">
        <v>225</v>
      </c>
      <c r="E831" s="9" t="s">
        <v>223</v>
      </c>
      <c r="F831" s="9" t="s">
        <v>5</v>
      </c>
      <c r="G831" s="9" t="s">
        <v>353</v>
      </c>
      <c r="H831" s="9" t="s">
        <v>792</v>
      </c>
      <c r="I831" s="9">
        <v>17</v>
      </c>
      <c r="J831" s="9" t="s">
        <v>8</v>
      </c>
      <c r="L831" s="9" t="s">
        <v>50</v>
      </c>
      <c r="M831" s="9">
        <v>139990</v>
      </c>
      <c r="N831" s="17" t="str">
        <f t="shared" si="71"/>
        <v>27_135-140</v>
      </c>
      <c r="O831" s="17" t="str">
        <f t="shared" si="72"/>
        <v>13_130-140</v>
      </c>
      <c r="P831" s="17" t="str">
        <f t="shared" si="73"/>
        <v>08_80&gt;</v>
      </c>
      <c r="Q831" s="9" t="s">
        <v>285</v>
      </c>
      <c r="R831" s="9" t="s">
        <v>638</v>
      </c>
      <c r="S831" s="9">
        <f t="shared" si="74"/>
        <v>73214770</v>
      </c>
      <c r="T831" s="9">
        <f t="shared" si="75"/>
        <v>997476</v>
      </c>
      <c r="W831" s="99"/>
    </row>
    <row r="832" spans="1:23" x14ac:dyDescent="0.25">
      <c r="A832" s="9">
        <v>417</v>
      </c>
      <c r="B832" s="9" t="s">
        <v>16</v>
      </c>
      <c r="C832" s="9" t="s">
        <v>346</v>
      </c>
      <c r="D832" s="9" t="s">
        <v>225</v>
      </c>
      <c r="E832" s="9" t="s">
        <v>223</v>
      </c>
      <c r="F832" s="9" t="s">
        <v>5</v>
      </c>
      <c r="G832" s="9" t="s">
        <v>353</v>
      </c>
      <c r="H832" s="9" t="s">
        <v>197</v>
      </c>
      <c r="I832" s="9">
        <v>15</v>
      </c>
      <c r="J832" s="9" t="s">
        <v>8</v>
      </c>
      <c r="L832" s="9" t="s">
        <v>50</v>
      </c>
      <c r="M832" s="9">
        <v>86342</v>
      </c>
      <c r="N832" s="17" t="str">
        <f t="shared" si="71"/>
        <v>17_85-90</v>
      </c>
      <c r="O832" s="17" t="str">
        <f t="shared" si="72"/>
        <v>8_80-90</v>
      </c>
      <c r="P832" s="17" t="str">
        <f t="shared" si="73"/>
        <v>08_80&gt;</v>
      </c>
      <c r="Q832" s="9" t="s">
        <v>285</v>
      </c>
      <c r="R832" s="9" t="s">
        <v>638</v>
      </c>
      <c r="S832" s="9">
        <f t="shared" si="74"/>
        <v>36004614</v>
      </c>
      <c r="T832" s="9">
        <f t="shared" si="75"/>
        <v>490526</v>
      </c>
      <c r="W832" s="99"/>
    </row>
    <row r="833" spans="1:23" x14ac:dyDescent="0.25">
      <c r="A833" s="9">
        <v>68</v>
      </c>
      <c r="B833" s="9" t="s">
        <v>16</v>
      </c>
      <c r="C833" s="9" t="s">
        <v>168</v>
      </c>
      <c r="D833" s="9" t="s">
        <v>225</v>
      </c>
      <c r="E833" s="9" t="s">
        <v>223</v>
      </c>
      <c r="F833" s="9" t="s">
        <v>5</v>
      </c>
      <c r="G833" s="9" t="s">
        <v>75</v>
      </c>
      <c r="H833" s="9" t="s">
        <v>148</v>
      </c>
      <c r="I833" s="9">
        <v>17</v>
      </c>
      <c r="J833" s="9" t="s">
        <v>8</v>
      </c>
      <c r="L833" s="9" t="s">
        <v>50</v>
      </c>
      <c r="M833" s="9">
        <v>100594</v>
      </c>
      <c r="N833" s="17" t="str">
        <f t="shared" ref="N833:N891" si="76">CONCATENATE(ROUNDDOWN(M833/5000,0),"_",ROUNDDOWN(M833/5000,0)*5,"-",ROUNDUP((M833+1)/5000,0)*5)</f>
        <v>20_100-105</v>
      </c>
      <c r="O833" s="17" t="str">
        <f t="shared" si="72"/>
        <v>10_100-110</v>
      </c>
      <c r="P833" s="17" t="str">
        <f t="shared" si="73"/>
        <v>08_80&gt;</v>
      </c>
      <c r="Q833" s="9" t="s">
        <v>285</v>
      </c>
      <c r="R833" s="9" t="s">
        <v>638</v>
      </c>
      <c r="S833" s="9">
        <f t="shared" si="74"/>
        <v>6840392</v>
      </c>
      <c r="T833" s="9">
        <f t="shared" si="75"/>
        <v>93193</v>
      </c>
      <c r="W833" s="99"/>
    </row>
    <row r="834" spans="1:23" x14ac:dyDescent="0.25">
      <c r="A834" s="9">
        <v>282</v>
      </c>
      <c r="B834" s="9" t="s">
        <v>16</v>
      </c>
      <c r="C834" s="9" t="s">
        <v>347</v>
      </c>
      <c r="D834" s="9" t="s">
        <v>225</v>
      </c>
      <c r="E834" s="9" t="s">
        <v>223</v>
      </c>
      <c r="F834" s="9" t="s">
        <v>5</v>
      </c>
      <c r="G834" s="9" t="s">
        <v>169</v>
      </c>
      <c r="H834" s="9" t="s">
        <v>197</v>
      </c>
      <c r="I834" s="9">
        <v>17</v>
      </c>
      <c r="J834" s="9" t="s">
        <v>8</v>
      </c>
      <c r="L834" s="9" t="s">
        <v>50</v>
      </c>
      <c r="M834" s="9">
        <v>91657</v>
      </c>
      <c r="N834" s="17" t="str">
        <f t="shared" si="76"/>
        <v>18_90-95</v>
      </c>
      <c r="O834" s="17" t="str">
        <f t="shared" si="72"/>
        <v>9_90-100</v>
      </c>
      <c r="P834" s="17" t="str">
        <f t="shared" si="73"/>
        <v>08_80&gt;</v>
      </c>
      <c r="Q834" s="9" t="s">
        <v>285</v>
      </c>
      <c r="R834" s="9" t="s">
        <v>638</v>
      </c>
      <c r="S834" s="9">
        <f t="shared" si="74"/>
        <v>25847274</v>
      </c>
      <c r="T834" s="9">
        <f t="shared" si="75"/>
        <v>352143</v>
      </c>
      <c r="W834" s="99"/>
    </row>
    <row r="835" spans="1:23" x14ac:dyDescent="0.25">
      <c r="A835" s="9">
        <v>112</v>
      </c>
      <c r="B835" s="9" t="s">
        <v>16</v>
      </c>
      <c r="C835" s="9" t="s">
        <v>383</v>
      </c>
      <c r="D835" s="9" t="s">
        <v>225</v>
      </c>
      <c r="E835" s="9" t="s">
        <v>223</v>
      </c>
      <c r="F835" s="9" t="s">
        <v>5</v>
      </c>
      <c r="G835" s="9" t="s">
        <v>353</v>
      </c>
      <c r="H835" s="9" t="s">
        <v>99</v>
      </c>
      <c r="I835" s="9">
        <v>15</v>
      </c>
      <c r="J835" s="9" t="s">
        <v>8</v>
      </c>
      <c r="L835" s="9" t="s">
        <v>50</v>
      </c>
      <c r="M835" s="9">
        <v>135179</v>
      </c>
      <c r="N835" s="17" t="str">
        <f t="shared" si="76"/>
        <v>27_135-140</v>
      </c>
      <c r="O835" s="17" t="str">
        <f t="shared" si="72"/>
        <v>13_130-140</v>
      </c>
      <c r="P835" s="17" t="str">
        <f t="shared" si="73"/>
        <v>08_80&gt;</v>
      </c>
      <c r="Q835" s="9" t="s">
        <v>285</v>
      </c>
      <c r="R835" s="9" t="s">
        <v>638</v>
      </c>
      <c r="S835" s="9">
        <f t="shared" si="74"/>
        <v>15140048</v>
      </c>
      <c r="T835" s="9">
        <f t="shared" si="75"/>
        <v>206268</v>
      </c>
      <c r="W835" s="99"/>
    </row>
    <row r="836" spans="1:23" x14ac:dyDescent="0.25">
      <c r="A836" s="9">
        <v>349</v>
      </c>
      <c r="B836" s="9" t="s">
        <v>16</v>
      </c>
      <c r="C836" s="9" t="s">
        <v>794</v>
      </c>
      <c r="D836" s="9" t="s">
        <v>225</v>
      </c>
      <c r="E836" s="9" t="s">
        <v>223</v>
      </c>
      <c r="F836" s="9" t="s">
        <v>5</v>
      </c>
      <c r="G836" s="9" t="s">
        <v>353</v>
      </c>
      <c r="H836" s="9" t="s">
        <v>666</v>
      </c>
      <c r="I836" s="9">
        <v>15</v>
      </c>
      <c r="J836" s="9" t="s">
        <v>8</v>
      </c>
      <c r="L836" s="9" t="s">
        <v>50</v>
      </c>
      <c r="M836" s="9">
        <v>149800</v>
      </c>
      <c r="N836" s="17" t="str">
        <f t="shared" si="76"/>
        <v>29_145-150</v>
      </c>
      <c r="O836" s="17" t="str">
        <f t="shared" si="72"/>
        <v>14_140-150</v>
      </c>
      <c r="P836" s="17" t="str">
        <f t="shared" si="73"/>
        <v>08_80&gt;</v>
      </c>
      <c r="Q836" s="9" t="s">
        <v>285</v>
      </c>
      <c r="R836" s="9" t="s">
        <v>638</v>
      </c>
      <c r="S836" s="9">
        <f t="shared" si="74"/>
        <v>52280200</v>
      </c>
      <c r="T836" s="9">
        <f t="shared" si="75"/>
        <v>712264</v>
      </c>
      <c r="W836" s="99"/>
    </row>
    <row r="837" spans="1:23" x14ac:dyDescent="0.25">
      <c r="A837" s="9">
        <v>24</v>
      </c>
      <c r="B837" s="9" t="s">
        <v>16</v>
      </c>
      <c r="C837" s="9" t="s">
        <v>384</v>
      </c>
      <c r="D837" s="9" t="s">
        <v>225</v>
      </c>
      <c r="E837" s="9" t="s">
        <v>223</v>
      </c>
      <c r="F837" s="9" t="s">
        <v>5</v>
      </c>
      <c r="G837" s="9" t="s">
        <v>353</v>
      </c>
      <c r="H837" s="9" t="s">
        <v>99</v>
      </c>
      <c r="I837" s="9">
        <v>17</v>
      </c>
      <c r="J837" s="9" t="s">
        <v>8</v>
      </c>
      <c r="L837" s="9" t="s">
        <v>50</v>
      </c>
      <c r="M837" s="9">
        <v>143584</v>
      </c>
      <c r="N837" s="17" t="str">
        <f t="shared" si="76"/>
        <v>28_140-145</v>
      </c>
      <c r="O837" s="17" t="str">
        <f t="shared" si="72"/>
        <v>14_140-150</v>
      </c>
      <c r="P837" s="17" t="str">
        <f t="shared" si="73"/>
        <v>08_80&gt;</v>
      </c>
      <c r="Q837" s="9" t="s">
        <v>285</v>
      </c>
      <c r="R837" s="9" t="s">
        <v>638</v>
      </c>
      <c r="S837" s="9">
        <f t="shared" si="74"/>
        <v>3446016</v>
      </c>
      <c r="T837" s="9">
        <f t="shared" si="75"/>
        <v>46948</v>
      </c>
      <c r="W837" s="99"/>
    </row>
    <row r="838" spans="1:23" x14ac:dyDescent="0.25">
      <c r="A838" s="9">
        <v>366</v>
      </c>
      <c r="B838" s="9" t="s">
        <v>16</v>
      </c>
      <c r="C838" s="9" t="s">
        <v>795</v>
      </c>
      <c r="D838" s="9" t="s">
        <v>225</v>
      </c>
      <c r="E838" s="9" t="s">
        <v>223</v>
      </c>
      <c r="F838" s="9" t="s">
        <v>5</v>
      </c>
      <c r="G838" s="9" t="s">
        <v>353</v>
      </c>
      <c r="H838" s="9" t="s">
        <v>796</v>
      </c>
      <c r="I838" s="9">
        <v>17</v>
      </c>
      <c r="J838" s="9" t="s">
        <v>8</v>
      </c>
      <c r="L838" s="9" t="s">
        <v>50</v>
      </c>
      <c r="M838" s="9">
        <v>160016</v>
      </c>
      <c r="N838" s="17" t="str">
        <f t="shared" si="76"/>
        <v>32_160-165</v>
      </c>
      <c r="O838" s="17" t="str">
        <f t="shared" si="72"/>
        <v>16_160-170</v>
      </c>
      <c r="P838" s="17" t="str">
        <f t="shared" si="73"/>
        <v>08_80&gt;</v>
      </c>
      <c r="Q838" s="9" t="s">
        <v>285</v>
      </c>
      <c r="R838" s="9" t="s">
        <v>638</v>
      </c>
      <c r="S838" s="9">
        <f t="shared" si="74"/>
        <v>58565856</v>
      </c>
      <c r="T838" s="9">
        <f t="shared" si="75"/>
        <v>797900</v>
      </c>
      <c r="W838" s="99"/>
    </row>
    <row r="839" spans="1:23" x14ac:dyDescent="0.25">
      <c r="A839" s="9">
        <v>6</v>
      </c>
      <c r="B839" s="9" t="s">
        <v>16</v>
      </c>
      <c r="C839" s="9" t="s">
        <v>385</v>
      </c>
      <c r="D839" s="9" t="s">
        <v>225</v>
      </c>
      <c r="E839" s="9" t="s">
        <v>223</v>
      </c>
      <c r="F839" s="9" t="s">
        <v>5</v>
      </c>
      <c r="G839" s="9" t="s">
        <v>353</v>
      </c>
      <c r="H839" s="9" t="s">
        <v>99</v>
      </c>
      <c r="I839" s="9">
        <v>15</v>
      </c>
      <c r="J839" s="9" t="s">
        <v>8</v>
      </c>
      <c r="L839" s="9" t="s">
        <v>50</v>
      </c>
      <c r="M839" s="9">
        <v>203064</v>
      </c>
      <c r="N839" s="17" t="str">
        <f t="shared" si="76"/>
        <v>40_200-205</v>
      </c>
      <c r="O839" s="17" t="str">
        <f t="shared" si="72"/>
        <v>20_200-210</v>
      </c>
      <c r="P839" s="17" t="str">
        <f t="shared" si="73"/>
        <v>08_80&gt;</v>
      </c>
      <c r="Q839" s="9" t="s">
        <v>285</v>
      </c>
      <c r="R839" s="9" t="s">
        <v>638</v>
      </c>
      <c r="S839" s="9">
        <f t="shared" si="74"/>
        <v>1218384</v>
      </c>
      <c r="T839" s="9">
        <f t="shared" si="75"/>
        <v>16599</v>
      </c>
      <c r="W839" s="99"/>
    </row>
    <row r="840" spans="1:23" x14ac:dyDescent="0.25">
      <c r="A840" s="9">
        <v>159</v>
      </c>
      <c r="B840" s="9" t="s">
        <v>16</v>
      </c>
      <c r="C840" s="9" t="s">
        <v>797</v>
      </c>
      <c r="D840" s="9" t="s">
        <v>225</v>
      </c>
      <c r="E840" s="9" t="s">
        <v>223</v>
      </c>
      <c r="F840" s="9" t="s">
        <v>5</v>
      </c>
      <c r="G840" s="9" t="s">
        <v>353</v>
      </c>
      <c r="H840" s="9" t="s">
        <v>792</v>
      </c>
      <c r="I840" s="9">
        <v>15</v>
      </c>
      <c r="J840" s="9" t="s">
        <v>8</v>
      </c>
      <c r="L840" s="9" t="s">
        <v>50</v>
      </c>
      <c r="M840" s="9">
        <v>232455</v>
      </c>
      <c r="N840" s="17" t="str">
        <f t="shared" si="76"/>
        <v>46_230-235</v>
      </c>
      <c r="O840" s="17" t="str">
        <f t="shared" si="72"/>
        <v>23_230-240</v>
      </c>
      <c r="P840" s="17" t="str">
        <f t="shared" si="73"/>
        <v>08_80&gt;</v>
      </c>
      <c r="Q840" s="9" t="s">
        <v>285</v>
      </c>
      <c r="R840" s="9" t="s">
        <v>638</v>
      </c>
      <c r="S840" s="9">
        <f t="shared" si="74"/>
        <v>36960345</v>
      </c>
      <c r="T840" s="9">
        <f t="shared" si="75"/>
        <v>503547</v>
      </c>
      <c r="W840" s="99"/>
    </row>
    <row r="841" spans="1:23" x14ac:dyDescent="0.25">
      <c r="A841" s="9">
        <v>3</v>
      </c>
      <c r="B841" s="9" t="s">
        <v>16</v>
      </c>
      <c r="C841" s="9" t="s">
        <v>386</v>
      </c>
      <c r="D841" s="9" t="s">
        <v>225</v>
      </c>
      <c r="E841" s="9" t="s">
        <v>223</v>
      </c>
      <c r="F841" s="9" t="s">
        <v>5</v>
      </c>
      <c r="G841" s="9" t="s">
        <v>353</v>
      </c>
      <c r="H841" s="9" t="s">
        <v>345</v>
      </c>
      <c r="I841" s="9">
        <v>17</v>
      </c>
      <c r="J841" s="9" t="s">
        <v>8</v>
      </c>
      <c r="L841" s="9" t="s">
        <v>50</v>
      </c>
      <c r="M841" s="9">
        <v>192258</v>
      </c>
      <c r="N841" s="17" t="str">
        <f t="shared" si="76"/>
        <v>38_190-195</v>
      </c>
      <c r="O841" s="17" t="str">
        <f t="shared" si="72"/>
        <v>19_190-200</v>
      </c>
      <c r="P841" s="17" t="str">
        <f t="shared" si="73"/>
        <v>08_80&gt;</v>
      </c>
      <c r="Q841" s="9" t="s">
        <v>285</v>
      </c>
      <c r="R841" s="9" t="s">
        <v>638</v>
      </c>
      <c r="S841" s="9">
        <f t="shared" si="74"/>
        <v>576774</v>
      </c>
      <c r="T841" s="9">
        <f t="shared" si="75"/>
        <v>7858</v>
      </c>
      <c r="W841" s="99"/>
    </row>
    <row r="842" spans="1:23" x14ac:dyDescent="0.25">
      <c r="A842" s="9">
        <v>6</v>
      </c>
      <c r="B842" s="9" t="s">
        <v>16</v>
      </c>
      <c r="C842" s="9" t="s">
        <v>798</v>
      </c>
      <c r="D842" s="9" t="s">
        <v>225</v>
      </c>
      <c r="E842" s="9" t="s">
        <v>223</v>
      </c>
      <c r="F842" s="9" t="s">
        <v>5</v>
      </c>
      <c r="G842" s="9" t="s">
        <v>353</v>
      </c>
      <c r="H842" s="9" t="s">
        <v>345</v>
      </c>
      <c r="I842" s="9">
        <v>17</v>
      </c>
      <c r="J842" s="9" t="s">
        <v>52</v>
      </c>
      <c r="L842" s="9" t="s">
        <v>50</v>
      </c>
      <c r="M842" s="9">
        <v>316997</v>
      </c>
      <c r="N842" s="17" t="str">
        <f t="shared" si="76"/>
        <v>63_315-320</v>
      </c>
      <c r="O842" s="17" t="str">
        <f t="shared" si="72"/>
        <v>31_310-320</v>
      </c>
      <c r="P842" s="17" t="str">
        <f t="shared" si="73"/>
        <v>08_80&gt;</v>
      </c>
      <c r="Q842" s="9" t="s">
        <v>285</v>
      </c>
      <c r="R842" s="9" t="s">
        <v>638</v>
      </c>
      <c r="S842" s="9">
        <f t="shared" si="74"/>
        <v>1901982</v>
      </c>
      <c r="T842" s="9">
        <f t="shared" si="75"/>
        <v>25913</v>
      </c>
      <c r="W842" s="99"/>
    </row>
    <row r="843" spans="1:23" x14ac:dyDescent="0.25">
      <c r="A843" s="9">
        <v>22</v>
      </c>
      <c r="B843" s="9" t="s">
        <v>16</v>
      </c>
      <c r="C843" s="9" t="s">
        <v>441</v>
      </c>
      <c r="D843" s="9" t="s">
        <v>230</v>
      </c>
      <c r="E843" s="9" t="s">
        <v>223</v>
      </c>
      <c r="F843" s="9" t="s">
        <v>5</v>
      </c>
      <c r="G843" s="9" t="s">
        <v>353</v>
      </c>
      <c r="H843" s="9" t="s">
        <v>442</v>
      </c>
      <c r="I843" s="9">
        <v>17</v>
      </c>
      <c r="J843" s="9" t="s">
        <v>8</v>
      </c>
      <c r="L843" s="9" t="s">
        <v>50</v>
      </c>
      <c r="M843" s="9">
        <v>248332</v>
      </c>
      <c r="N843" s="17" t="str">
        <f t="shared" si="76"/>
        <v>49_245-250</v>
      </c>
      <c r="O843" s="17" t="str">
        <f t="shared" si="72"/>
        <v>24_240-250</v>
      </c>
      <c r="P843" s="17" t="str">
        <f t="shared" si="73"/>
        <v>08_80&gt;</v>
      </c>
      <c r="Q843" s="9" t="s">
        <v>285</v>
      </c>
      <c r="R843" s="9" t="s">
        <v>638</v>
      </c>
      <c r="S843" s="9">
        <f t="shared" si="74"/>
        <v>5463304</v>
      </c>
      <c r="T843" s="9">
        <f t="shared" si="75"/>
        <v>74432</v>
      </c>
      <c r="W843" s="99"/>
    </row>
    <row r="844" spans="1:23" x14ac:dyDescent="0.25">
      <c r="A844" s="9">
        <v>1</v>
      </c>
      <c r="B844" s="9" t="s">
        <v>16</v>
      </c>
      <c r="C844" s="9" t="s">
        <v>440</v>
      </c>
      <c r="D844" s="9" t="s">
        <v>228</v>
      </c>
      <c r="E844" s="9" t="s">
        <v>223</v>
      </c>
      <c r="F844" s="9" t="s">
        <v>5</v>
      </c>
      <c r="G844" s="9" t="s">
        <v>169</v>
      </c>
      <c r="H844" s="9" t="s">
        <v>340</v>
      </c>
      <c r="I844" s="9">
        <v>14</v>
      </c>
      <c r="J844" s="9" t="s">
        <v>8</v>
      </c>
      <c r="L844" s="9" t="s">
        <v>50</v>
      </c>
      <c r="M844" s="9">
        <v>91334</v>
      </c>
      <c r="N844" s="17" t="str">
        <f t="shared" si="76"/>
        <v>18_90-95</v>
      </c>
      <c r="O844" s="17" t="str">
        <f t="shared" si="72"/>
        <v>9_90-100</v>
      </c>
      <c r="P844" s="17" t="str">
        <f t="shared" si="73"/>
        <v>08_80&gt;</v>
      </c>
      <c r="Q844" s="9" t="s">
        <v>285</v>
      </c>
      <c r="R844" s="9" t="s">
        <v>638</v>
      </c>
      <c r="S844" s="9">
        <f t="shared" si="74"/>
        <v>91334</v>
      </c>
      <c r="T844" s="9">
        <f t="shared" si="75"/>
        <v>1244</v>
      </c>
      <c r="W844" s="99"/>
    </row>
    <row r="845" spans="1:23" x14ac:dyDescent="0.25">
      <c r="A845" s="9">
        <v>35</v>
      </c>
      <c r="B845" s="9" t="s">
        <v>16</v>
      </c>
      <c r="C845" s="9" t="s">
        <v>205</v>
      </c>
      <c r="D845" s="9" t="s">
        <v>228</v>
      </c>
      <c r="E845" s="9" t="s">
        <v>223</v>
      </c>
      <c r="F845" s="9" t="s">
        <v>5</v>
      </c>
      <c r="G845" s="9" t="s">
        <v>169</v>
      </c>
      <c r="H845" s="9" t="s">
        <v>112</v>
      </c>
      <c r="I845" s="9">
        <v>14</v>
      </c>
      <c r="J845" s="9" t="s">
        <v>8</v>
      </c>
      <c r="L845" s="9" t="s">
        <v>50</v>
      </c>
      <c r="M845" s="9">
        <v>102006</v>
      </c>
      <c r="N845" s="17" t="str">
        <f t="shared" si="76"/>
        <v>20_100-105</v>
      </c>
      <c r="O845" s="17" t="str">
        <f t="shared" si="72"/>
        <v>10_100-110</v>
      </c>
      <c r="P845" s="17" t="str">
        <f t="shared" si="73"/>
        <v>08_80&gt;</v>
      </c>
      <c r="Q845" s="9" t="s">
        <v>285</v>
      </c>
      <c r="R845" s="9" t="s">
        <v>638</v>
      </c>
      <c r="S845" s="9">
        <f t="shared" si="74"/>
        <v>3570210</v>
      </c>
      <c r="T845" s="9">
        <f t="shared" si="75"/>
        <v>48640</v>
      </c>
      <c r="W845" s="99"/>
    </row>
    <row r="846" spans="1:23" x14ac:dyDescent="0.25">
      <c r="A846" s="9">
        <v>140</v>
      </c>
      <c r="B846" s="9" t="s">
        <v>16</v>
      </c>
      <c r="C846" s="9" t="s">
        <v>799</v>
      </c>
      <c r="D846" s="9" t="s">
        <v>228</v>
      </c>
      <c r="E846" s="9" t="s">
        <v>223</v>
      </c>
      <c r="F846" s="9" t="s">
        <v>5</v>
      </c>
      <c r="G846" s="9" t="s">
        <v>524</v>
      </c>
      <c r="H846" s="9" t="s">
        <v>2</v>
      </c>
      <c r="I846" s="9">
        <v>14</v>
      </c>
      <c r="J846" s="9" t="s">
        <v>8</v>
      </c>
      <c r="L846" s="9" t="s">
        <v>50</v>
      </c>
      <c r="M846" s="9">
        <v>100995</v>
      </c>
      <c r="N846" s="17" t="str">
        <f t="shared" si="76"/>
        <v>20_100-105</v>
      </c>
      <c r="O846" s="17" t="str">
        <f t="shared" si="72"/>
        <v>10_100-110</v>
      </c>
      <c r="P846" s="17" t="str">
        <f t="shared" si="73"/>
        <v>08_80&gt;</v>
      </c>
      <c r="Q846" s="9" t="s">
        <v>285</v>
      </c>
      <c r="R846" s="9" t="s">
        <v>638</v>
      </c>
      <c r="S846" s="9">
        <f t="shared" si="74"/>
        <v>14139300</v>
      </c>
      <c r="T846" s="9">
        <f t="shared" si="75"/>
        <v>192634</v>
      </c>
      <c r="W846" s="99"/>
    </row>
    <row r="847" spans="1:23" x14ac:dyDescent="0.25">
      <c r="A847" s="9">
        <v>40</v>
      </c>
      <c r="B847" s="9" t="s">
        <v>16</v>
      </c>
      <c r="C847" s="9" t="s">
        <v>570</v>
      </c>
      <c r="D847" s="9" t="s">
        <v>228</v>
      </c>
      <c r="E847" s="9" t="s">
        <v>223</v>
      </c>
      <c r="F847" s="9" t="s">
        <v>5</v>
      </c>
      <c r="G847" s="9" t="s">
        <v>524</v>
      </c>
      <c r="H847" s="9" t="s">
        <v>112</v>
      </c>
      <c r="I847" s="9">
        <v>14</v>
      </c>
      <c r="J847" s="9" t="s">
        <v>8</v>
      </c>
      <c r="L847" s="9" t="s">
        <v>50</v>
      </c>
      <c r="M847" s="9">
        <v>124747</v>
      </c>
      <c r="N847" s="17" t="str">
        <f t="shared" si="76"/>
        <v>24_120-125</v>
      </c>
      <c r="O847" s="17" t="str">
        <f t="shared" si="72"/>
        <v>12_120-130</v>
      </c>
      <c r="P847" s="17" t="str">
        <f t="shared" si="73"/>
        <v>08_80&gt;</v>
      </c>
      <c r="Q847" s="9" t="s">
        <v>285</v>
      </c>
      <c r="R847" s="9" t="s">
        <v>638</v>
      </c>
      <c r="S847" s="9">
        <f t="shared" si="74"/>
        <v>4989880</v>
      </c>
      <c r="T847" s="9">
        <f t="shared" si="75"/>
        <v>67982</v>
      </c>
      <c r="W847" s="99"/>
    </row>
    <row r="848" spans="1:23" x14ac:dyDescent="0.25">
      <c r="A848" s="9">
        <v>17</v>
      </c>
      <c r="B848" s="9" t="s">
        <v>16</v>
      </c>
      <c r="C848" s="9" t="s">
        <v>188</v>
      </c>
      <c r="D848" s="9" t="s">
        <v>225</v>
      </c>
      <c r="E848" s="9" t="s">
        <v>223</v>
      </c>
      <c r="F848" s="9" t="s">
        <v>5</v>
      </c>
      <c r="G848" s="9" t="s">
        <v>169</v>
      </c>
      <c r="H848" s="9" t="s">
        <v>112</v>
      </c>
      <c r="I848" s="9">
        <v>15</v>
      </c>
      <c r="J848" s="9" t="s">
        <v>8</v>
      </c>
      <c r="L848" s="9" t="s">
        <v>50</v>
      </c>
      <c r="M848" s="9">
        <v>104883</v>
      </c>
      <c r="N848" s="17" t="str">
        <f t="shared" si="76"/>
        <v>20_100-105</v>
      </c>
      <c r="O848" s="17" t="str">
        <f t="shared" si="72"/>
        <v>10_100-110</v>
      </c>
      <c r="P848" s="17" t="str">
        <f t="shared" si="73"/>
        <v>08_80&gt;</v>
      </c>
      <c r="Q848" s="9" t="s">
        <v>285</v>
      </c>
      <c r="R848" s="9" t="s">
        <v>638</v>
      </c>
      <c r="S848" s="9">
        <f t="shared" si="74"/>
        <v>1783011</v>
      </c>
      <c r="T848" s="9">
        <f t="shared" si="75"/>
        <v>24292</v>
      </c>
      <c r="W848" s="99"/>
    </row>
    <row r="849" spans="1:23" x14ac:dyDescent="0.25">
      <c r="A849" s="9">
        <v>78</v>
      </c>
      <c r="B849" s="9" t="s">
        <v>16</v>
      </c>
      <c r="C849" s="9" t="s">
        <v>571</v>
      </c>
      <c r="D849" s="9" t="s">
        <v>225</v>
      </c>
      <c r="E849" s="9" t="s">
        <v>223</v>
      </c>
      <c r="F849" s="9" t="s">
        <v>5</v>
      </c>
      <c r="G849" s="9" t="s">
        <v>524</v>
      </c>
      <c r="H849" s="9" t="s">
        <v>112</v>
      </c>
      <c r="I849" s="9">
        <v>15</v>
      </c>
      <c r="J849" s="9" t="s">
        <v>8</v>
      </c>
      <c r="L849" s="9" t="s">
        <v>50</v>
      </c>
      <c r="M849" s="9">
        <v>126864</v>
      </c>
      <c r="N849" s="17" t="str">
        <f t="shared" si="76"/>
        <v>25_125-130</v>
      </c>
      <c r="O849" s="17" t="str">
        <f t="shared" si="72"/>
        <v>12_120-130</v>
      </c>
      <c r="P849" s="17" t="str">
        <f t="shared" si="73"/>
        <v>08_80&gt;</v>
      </c>
      <c r="Q849" s="9" t="s">
        <v>285</v>
      </c>
      <c r="R849" s="9" t="s">
        <v>638</v>
      </c>
      <c r="S849" s="9">
        <f t="shared" si="74"/>
        <v>9895392</v>
      </c>
      <c r="T849" s="9">
        <f t="shared" si="75"/>
        <v>134815</v>
      </c>
      <c r="W849" s="99"/>
    </row>
    <row r="850" spans="1:23" x14ac:dyDescent="0.25">
      <c r="A850" s="9">
        <v>21</v>
      </c>
      <c r="B850" s="9" t="s">
        <v>16</v>
      </c>
      <c r="C850" s="9" t="s">
        <v>615</v>
      </c>
      <c r="D850" s="9" t="s">
        <v>225</v>
      </c>
      <c r="E850" s="9" t="s">
        <v>223</v>
      </c>
      <c r="F850" s="9" t="s">
        <v>5</v>
      </c>
      <c r="G850" s="9" t="s">
        <v>524</v>
      </c>
      <c r="H850" s="9" t="s">
        <v>98</v>
      </c>
      <c r="I850" s="9">
        <v>15</v>
      </c>
      <c r="J850" s="9" t="s">
        <v>8</v>
      </c>
      <c r="L850" s="9" t="s">
        <v>50</v>
      </c>
      <c r="M850" s="9">
        <v>115405</v>
      </c>
      <c r="N850" s="17" t="str">
        <f t="shared" si="76"/>
        <v>23_115-120</v>
      </c>
      <c r="O850" s="17" t="str">
        <f t="shared" si="72"/>
        <v>11_110-120</v>
      </c>
      <c r="P850" s="17" t="str">
        <f t="shared" si="73"/>
        <v>08_80&gt;</v>
      </c>
      <c r="Q850" s="9" t="s">
        <v>285</v>
      </c>
      <c r="R850" s="9" t="s">
        <v>638</v>
      </c>
      <c r="S850" s="9">
        <f t="shared" si="74"/>
        <v>2423505</v>
      </c>
      <c r="T850" s="9">
        <f t="shared" si="75"/>
        <v>33018</v>
      </c>
      <c r="W850" s="99"/>
    </row>
    <row r="851" spans="1:23" x14ac:dyDescent="0.25">
      <c r="A851" s="9">
        <v>14</v>
      </c>
      <c r="B851" s="9" t="s">
        <v>16</v>
      </c>
      <c r="C851" s="9" t="s">
        <v>572</v>
      </c>
      <c r="D851" s="9" t="s">
        <v>228</v>
      </c>
      <c r="E851" s="9" t="s">
        <v>223</v>
      </c>
      <c r="F851" s="9" t="s">
        <v>5</v>
      </c>
      <c r="G851" s="9" t="s">
        <v>524</v>
      </c>
      <c r="H851" s="9" t="s">
        <v>112</v>
      </c>
      <c r="I851" s="9">
        <v>14</v>
      </c>
      <c r="J851" s="9" t="s">
        <v>8</v>
      </c>
      <c r="K851" s="9" t="s">
        <v>7</v>
      </c>
      <c r="L851" s="9" t="s">
        <v>50</v>
      </c>
      <c r="M851" s="9">
        <v>130760</v>
      </c>
      <c r="N851" s="17" t="str">
        <f t="shared" si="76"/>
        <v>26_130-135</v>
      </c>
      <c r="O851" s="17" t="str">
        <f t="shared" si="72"/>
        <v>13_130-140</v>
      </c>
      <c r="P851" s="17" t="str">
        <f t="shared" si="73"/>
        <v>08_80&gt;</v>
      </c>
      <c r="Q851" s="9" t="s">
        <v>285</v>
      </c>
      <c r="R851" s="9" t="s">
        <v>638</v>
      </c>
      <c r="S851" s="9">
        <f t="shared" si="74"/>
        <v>1830640</v>
      </c>
      <c r="T851" s="9">
        <f t="shared" si="75"/>
        <v>24941</v>
      </c>
      <c r="W851" s="99"/>
    </row>
    <row r="852" spans="1:23" x14ac:dyDescent="0.25">
      <c r="A852" s="9">
        <v>17</v>
      </c>
      <c r="B852" s="9" t="s">
        <v>16</v>
      </c>
      <c r="C852" s="9" t="s">
        <v>573</v>
      </c>
      <c r="D852" s="9" t="s">
        <v>225</v>
      </c>
      <c r="E852" s="9" t="s">
        <v>223</v>
      </c>
      <c r="F852" s="9" t="s">
        <v>5</v>
      </c>
      <c r="G852" s="9" t="s">
        <v>524</v>
      </c>
      <c r="H852" s="9" t="s">
        <v>112</v>
      </c>
      <c r="I852" s="9">
        <v>15</v>
      </c>
      <c r="J852" s="9" t="s">
        <v>8</v>
      </c>
      <c r="K852" s="9" t="s">
        <v>7</v>
      </c>
      <c r="L852" s="9" t="s">
        <v>50</v>
      </c>
      <c r="M852" s="9">
        <v>134287</v>
      </c>
      <c r="N852" s="17" t="str">
        <f t="shared" si="76"/>
        <v>26_130-135</v>
      </c>
      <c r="O852" s="17" t="str">
        <f t="shared" si="72"/>
        <v>13_130-140</v>
      </c>
      <c r="P852" s="17" t="str">
        <f t="shared" si="73"/>
        <v>08_80&gt;</v>
      </c>
      <c r="Q852" s="9" t="s">
        <v>285</v>
      </c>
      <c r="R852" s="9" t="s">
        <v>638</v>
      </c>
      <c r="S852" s="9">
        <f t="shared" si="74"/>
        <v>2282879</v>
      </c>
      <c r="T852" s="9">
        <f t="shared" si="75"/>
        <v>31102</v>
      </c>
      <c r="W852" s="99"/>
    </row>
    <row r="853" spans="1:23" x14ac:dyDescent="0.25">
      <c r="A853" s="9">
        <v>133</v>
      </c>
      <c r="B853" s="9" t="s">
        <v>286</v>
      </c>
      <c r="C853" s="9" t="s">
        <v>389</v>
      </c>
      <c r="D853" s="9" t="s">
        <v>228</v>
      </c>
      <c r="E853" s="9" t="s">
        <v>223</v>
      </c>
      <c r="F853" s="9" t="s">
        <v>1</v>
      </c>
      <c r="G853" s="9" t="s">
        <v>97</v>
      </c>
      <c r="H853" s="9" t="s">
        <v>2</v>
      </c>
      <c r="I853" s="9">
        <v>13</v>
      </c>
      <c r="J853" s="9" t="s">
        <v>390</v>
      </c>
      <c r="L853" s="9" t="s">
        <v>50</v>
      </c>
      <c r="M853" s="9">
        <v>64252</v>
      </c>
      <c r="N853" s="17" t="str">
        <f t="shared" si="76"/>
        <v>12_60-65</v>
      </c>
      <c r="O853" s="17" t="str">
        <f t="shared" si="72"/>
        <v>6_60-70</v>
      </c>
      <c r="P853" s="17" t="str">
        <f t="shared" si="73"/>
        <v>06_60-70</v>
      </c>
      <c r="Q853" s="9" t="s">
        <v>285</v>
      </c>
      <c r="R853" s="9" t="s">
        <v>638</v>
      </c>
      <c r="S853" s="9">
        <f t="shared" si="74"/>
        <v>8545516</v>
      </c>
      <c r="T853" s="9">
        <f t="shared" si="75"/>
        <v>116424</v>
      </c>
      <c r="W853" s="99"/>
    </row>
    <row r="854" spans="1:23" x14ac:dyDescent="0.25">
      <c r="A854" s="9">
        <v>2</v>
      </c>
      <c r="B854" s="9" t="s">
        <v>286</v>
      </c>
      <c r="C854" s="9" t="s">
        <v>391</v>
      </c>
      <c r="D854" s="9" t="s">
        <v>228</v>
      </c>
      <c r="E854" s="9" t="s">
        <v>223</v>
      </c>
      <c r="F854" s="9" t="s">
        <v>5</v>
      </c>
      <c r="G854" s="9" t="s">
        <v>169</v>
      </c>
      <c r="H854" s="9" t="s">
        <v>107</v>
      </c>
      <c r="I854" s="9">
        <v>14</v>
      </c>
      <c r="J854" s="9" t="s">
        <v>8</v>
      </c>
      <c r="L854" s="9" t="s">
        <v>50</v>
      </c>
      <c r="M854" s="9">
        <v>65174</v>
      </c>
      <c r="N854" s="17" t="str">
        <f t="shared" si="76"/>
        <v>13_65-70</v>
      </c>
      <c r="O854" s="17" t="str">
        <f t="shared" si="72"/>
        <v>6_60-70</v>
      </c>
      <c r="P854" s="17" t="str">
        <f t="shared" si="73"/>
        <v>06_60-70</v>
      </c>
      <c r="Q854" s="9" t="s">
        <v>285</v>
      </c>
      <c r="R854" s="9" t="s">
        <v>638</v>
      </c>
      <c r="S854" s="9">
        <f t="shared" si="74"/>
        <v>130348</v>
      </c>
      <c r="T854" s="9">
        <f t="shared" si="75"/>
        <v>1776</v>
      </c>
      <c r="W854" s="99"/>
    </row>
    <row r="855" spans="1:23" x14ac:dyDescent="0.25">
      <c r="A855" s="9">
        <v>285</v>
      </c>
      <c r="B855" s="9" t="s">
        <v>286</v>
      </c>
      <c r="C855" s="9" t="s">
        <v>325</v>
      </c>
      <c r="D855" s="9" t="s">
        <v>224</v>
      </c>
      <c r="E855" s="9" t="s">
        <v>223</v>
      </c>
      <c r="F855" s="9" t="s">
        <v>1</v>
      </c>
      <c r="G855" s="9" t="s">
        <v>97</v>
      </c>
      <c r="H855" s="9" t="s">
        <v>2</v>
      </c>
      <c r="I855" s="9">
        <v>15</v>
      </c>
      <c r="J855" s="9" t="s">
        <v>8</v>
      </c>
      <c r="L855" s="9" t="s">
        <v>50</v>
      </c>
      <c r="M855" s="9">
        <v>55420</v>
      </c>
      <c r="N855" s="17" t="str">
        <f t="shared" si="76"/>
        <v>11_55-60</v>
      </c>
      <c r="O855" s="17" t="str">
        <f t="shared" si="72"/>
        <v>5_50-60</v>
      </c>
      <c r="P855" s="17" t="str">
        <f t="shared" si="73"/>
        <v>05_50-60</v>
      </c>
      <c r="Q855" s="9" t="s">
        <v>285</v>
      </c>
      <c r="R855" s="9" t="s">
        <v>638</v>
      </c>
      <c r="S855" s="9">
        <f t="shared" si="74"/>
        <v>15794700</v>
      </c>
      <c r="T855" s="9">
        <f t="shared" si="75"/>
        <v>215187</v>
      </c>
      <c r="W855" s="99"/>
    </row>
    <row r="856" spans="1:23" x14ac:dyDescent="0.25">
      <c r="A856" s="9">
        <v>382</v>
      </c>
      <c r="B856" s="9" t="s">
        <v>286</v>
      </c>
      <c r="C856" s="9" t="s">
        <v>616</v>
      </c>
      <c r="D856" s="9" t="s">
        <v>224</v>
      </c>
      <c r="E856" s="9" t="s">
        <v>223</v>
      </c>
      <c r="F856" s="9" t="s">
        <v>1</v>
      </c>
      <c r="G856" s="9" t="s">
        <v>305</v>
      </c>
      <c r="H856" s="9" t="s">
        <v>2</v>
      </c>
      <c r="I856" s="9">
        <v>15</v>
      </c>
      <c r="J856" s="9" t="s">
        <v>8</v>
      </c>
      <c r="L856" s="9" t="s">
        <v>50</v>
      </c>
      <c r="M856" s="9">
        <v>58242</v>
      </c>
      <c r="N856" s="17" t="str">
        <f t="shared" si="76"/>
        <v>11_55-60</v>
      </c>
      <c r="O856" s="17" t="str">
        <f t="shared" si="72"/>
        <v>5_50-60</v>
      </c>
      <c r="P856" s="17" t="str">
        <f t="shared" si="73"/>
        <v>05_50-60</v>
      </c>
      <c r="Q856" s="9" t="s">
        <v>285</v>
      </c>
      <c r="R856" s="9" t="s">
        <v>638</v>
      </c>
      <c r="S856" s="9">
        <f t="shared" si="74"/>
        <v>22248444</v>
      </c>
      <c r="T856" s="9">
        <f t="shared" si="75"/>
        <v>303112</v>
      </c>
      <c r="W856" s="99"/>
    </row>
    <row r="857" spans="1:23" x14ac:dyDescent="0.25">
      <c r="A857" s="9">
        <v>16</v>
      </c>
      <c r="B857" s="9" t="s">
        <v>286</v>
      </c>
      <c r="C857" s="9" t="s">
        <v>800</v>
      </c>
      <c r="D857" s="9" t="s">
        <v>228</v>
      </c>
      <c r="E857" s="9" t="s">
        <v>223</v>
      </c>
      <c r="F857" s="9" t="s">
        <v>5</v>
      </c>
      <c r="G857" s="9" t="s">
        <v>169</v>
      </c>
      <c r="H857" s="9" t="s">
        <v>2</v>
      </c>
      <c r="I857" s="9">
        <v>13</v>
      </c>
      <c r="J857" s="9" t="s">
        <v>479</v>
      </c>
      <c r="K857" s="9" t="s">
        <v>7</v>
      </c>
      <c r="L857" s="9" t="s">
        <v>50</v>
      </c>
      <c r="M857" s="9">
        <v>99742</v>
      </c>
      <c r="N857" s="17" t="str">
        <f t="shared" si="76"/>
        <v>19_95-100</v>
      </c>
      <c r="O857" s="17" t="str">
        <f t="shared" si="72"/>
        <v>9_90-100</v>
      </c>
      <c r="P857" s="17" t="str">
        <f t="shared" si="73"/>
        <v>08_80&gt;</v>
      </c>
      <c r="Q857" s="9" t="s">
        <v>285</v>
      </c>
      <c r="R857" s="9" t="s">
        <v>638</v>
      </c>
      <c r="S857" s="9">
        <f t="shared" si="74"/>
        <v>1595872</v>
      </c>
      <c r="T857" s="9">
        <f t="shared" si="75"/>
        <v>21742</v>
      </c>
      <c r="W857" s="99"/>
    </row>
    <row r="858" spans="1:23" x14ac:dyDescent="0.25">
      <c r="A858" s="9">
        <v>92</v>
      </c>
      <c r="B858" s="9" t="s">
        <v>286</v>
      </c>
      <c r="C858" s="9" t="s">
        <v>326</v>
      </c>
      <c r="D858" s="9" t="s">
        <v>228</v>
      </c>
      <c r="E858" s="9" t="s">
        <v>223</v>
      </c>
      <c r="F858" s="9" t="s">
        <v>5</v>
      </c>
      <c r="G858" s="9" t="s">
        <v>169</v>
      </c>
      <c r="H858" s="9" t="s">
        <v>512</v>
      </c>
      <c r="I858" s="9">
        <v>14</v>
      </c>
      <c r="J858" s="9" t="s">
        <v>393</v>
      </c>
      <c r="L858" s="9" t="s">
        <v>50</v>
      </c>
      <c r="M858" s="9">
        <v>112679</v>
      </c>
      <c r="N858" s="17" t="str">
        <f t="shared" si="76"/>
        <v>22_110-115</v>
      </c>
      <c r="O858" s="17" t="str">
        <f t="shared" ref="O858:O891" si="77">CONCATENATE(ROUNDDOWN(M858/10000,0),"_",ROUNDDOWN(M858/10000,0)*10,"-",ROUNDUP((M858+1)/10000,0)*10)</f>
        <v>11_110-120</v>
      </c>
      <c r="P858" s="17" t="str">
        <f t="shared" ref="P858:P891" si="78">IF(M858&lt;20000,"01_&lt;20",IF(M858&lt;80000,CONCATENATE(IF((ROUNDDOWN(M858/10000,0)+1)&lt;10,0,),ROUNDDOWN(M858/10000,0),"_",ROUNDDOWN(M858/10000,0)*10,"-",ROUNDUP((M858+1)/10000,0)*10),"08_80&gt;"))</f>
        <v>08_80&gt;</v>
      </c>
      <c r="Q858" s="9" t="s">
        <v>285</v>
      </c>
      <c r="R858" s="9" t="s">
        <v>638</v>
      </c>
      <c r="S858" s="9">
        <f t="shared" ref="S858:S891" si="79">M858*A858</f>
        <v>10366468</v>
      </c>
      <c r="T858" s="9">
        <f t="shared" ref="T858:T891" si="80">ROUND(S858/73.4,0)</f>
        <v>141233</v>
      </c>
      <c r="W858" s="99"/>
    </row>
    <row r="859" spans="1:23" x14ac:dyDescent="0.25">
      <c r="A859" s="9">
        <v>1</v>
      </c>
      <c r="B859" s="9" t="s">
        <v>637</v>
      </c>
      <c r="C859" s="9" t="s">
        <v>801</v>
      </c>
      <c r="D859" s="9" t="s">
        <v>225</v>
      </c>
      <c r="E859" s="9" t="s">
        <v>223</v>
      </c>
      <c r="F859" s="9" t="s">
        <v>5</v>
      </c>
      <c r="G859" s="9" t="s">
        <v>353</v>
      </c>
      <c r="H859" s="9" t="s">
        <v>98</v>
      </c>
      <c r="I859" s="9">
        <v>16</v>
      </c>
      <c r="J859" s="9" t="s">
        <v>8</v>
      </c>
      <c r="L859" s="9" t="s">
        <v>50</v>
      </c>
      <c r="M859" s="9">
        <v>142993</v>
      </c>
      <c r="N859" s="17" t="str">
        <f t="shared" si="76"/>
        <v>28_140-145</v>
      </c>
      <c r="O859" s="17" t="str">
        <f t="shared" si="77"/>
        <v>14_140-150</v>
      </c>
      <c r="P859" s="17" t="str">
        <f t="shared" si="78"/>
        <v>08_80&gt;</v>
      </c>
      <c r="Q859" s="9" t="s">
        <v>285</v>
      </c>
      <c r="R859" s="9" t="s">
        <v>638</v>
      </c>
      <c r="S859" s="9">
        <f t="shared" si="79"/>
        <v>142993</v>
      </c>
      <c r="T859" s="9">
        <f t="shared" si="80"/>
        <v>1948</v>
      </c>
      <c r="W859" s="99"/>
    </row>
    <row r="860" spans="1:23" x14ac:dyDescent="0.25">
      <c r="A860" s="9">
        <v>35</v>
      </c>
      <c r="B860" s="9" t="s">
        <v>637</v>
      </c>
      <c r="C860" s="9" t="s">
        <v>802</v>
      </c>
      <c r="D860" s="9" t="s">
        <v>228</v>
      </c>
      <c r="E860" s="9" t="s">
        <v>223</v>
      </c>
      <c r="F860" s="9" t="s">
        <v>1</v>
      </c>
      <c r="G860" s="9" t="s">
        <v>305</v>
      </c>
      <c r="H860" s="9" t="s">
        <v>2</v>
      </c>
      <c r="I860" s="9">
        <v>14</v>
      </c>
      <c r="J860" s="9" t="s">
        <v>8</v>
      </c>
      <c r="L860" s="9" t="s">
        <v>50</v>
      </c>
      <c r="M860" s="9">
        <v>59995</v>
      </c>
      <c r="N860" s="17" t="str">
        <f t="shared" si="76"/>
        <v>11_55-60</v>
      </c>
      <c r="O860" s="17" t="str">
        <f t="shared" si="77"/>
        <v>5_50-60</v>
      </c>
      <c r="P860" s="17" t="str">
        <f t="shared" si="78"/>
        <v>05_50-60</v>
      </c>
      <c r="Q860" s="9" t="s">
        <v>285</v>
      </c>
      <c r="R860" s="9" t="s">
        <v>638</v>
      </c>
      <c r="S860" s="9">
        <f t="shared" si="79"/>
        <v>2099825</v>
      </c>
      <c r="T860" s="9">
        <f t="shared" si="80"/>
        <v>28608</v>
      </c>
      <c r="W860" s="99"/>
    </row>
    <row r="861" spans="1:23" x14ac:dyDescent="0.25">
      <c r="A861" s="9">
        <v>384</v>
      </c>
      <c r="B861" s="9" t="s">
        <v>637</v>
      </c>
      <c r="C861" s="9" t="s">
        <v>394</v>
      </c>
      <c r="D861" s="9" t="s">
        <v>228</v>
      </c>
      <c r="E861" s="9" t="s">
        <v>223</v>
      </c>
      <c r="F861" s="9" t="s">
        <v>1</v>
      </c>
      <c r="G861" s="9" t="s">
        <v>97</v>
      </c>
      <c r="H861" s="9" t="s">
        <v>2</v>
      </c>
      <c r="I861" s="9">
        <v>14</v>
      </c>
      <c r="J861" s="9" t="s">
        <v>8</v>
      </c>
      <c r="L861" s="9" t="s">
        <v>50</v>
      </c>
      <c r="M861" s="9">
        <v>50719</v>
      </c>
      <c r="N861" s="17" t="str">
        <f t="shared" si="76"/>
        <v>10_50-55</v>
      </c>
      <c r="O861" s="17" t="str">
        <f t="shared" si="77"/>
        <v>5_50-60</v>
      </c>
      <c r="P861" s="17" t="str">
        <f t="shared" si="78"/>
        <v>05_50-60</v>
      </c>
      <c r="Q861" s="9" t="s">
        <v>285</v>
      </c>
      <c r="R861" s="9" t="s">
        <v>638</v>
      </c>
      <c r="S861" s="9">
        <f t="shared" si="79"/>
        <v>19476096</v>
      </c>
      <c r="T861" s="9">
        <f t="shared" si="80"/>
        <v>265342</v>
      </c>
      <c r="W861" s="99"/>
    </row>
    <row r="862" spans="1:23" x14ac:dyDescent="0.25">
      <c r="A862" s="9">
        <v>10</v>
      </c>
      <c r="B862" s="9" t="s">
        <v>637</v>
      </c>
      <c r="C862" s="9" t="s">
        <v>395</v>
      </c>
      <c r="D862" s="9" t="s">
        <v>225</v>
      </c>
      <c r="E862" s="9" t="s">
        <v>223</v>
      </c>
      <c r="F862" s="9" t="s">
        <v>1</v>
      </c>
      <c r="G862" s="9" t="s">
        <v>97</v>
      </c>
      <c r="H862" s="9" t="s">
        <v>2</v>
      </c>
      <c r="I862" s="9">
        <v>15</v>
      </c>
      <c r="J862" s="9" t="s">
        <v>8</v>
      </c>
      <c r="L862" s="9" t="s">
        <v>50</v>
      </c>
      <c r="M862" s="9">
        <v>53663</v>
      </c>
      <c r="N862" s="17" t="str">
        <f t="shared" si="76"/>
        <v>10_50-55</v>
      </c>
      <c r="O862" s="17" t="str">
        <f t="shared" si="77"/>
        <v>5_50-60</v>
      </c>
      <c r="P862" s="17" t="str">
        <f t="shared" si="78"/>
        <v>05_50-60</v>
      </c>
      <c r="Q862" s="9" t="s">
        <v>285</v>
      </c>
      <c r="R862" s="9" t="s">
        <v>638</v>
      </c>
      <c r="S862" s="9">
        <f t="shared" si="79"/>
        <v>536630</v>
      </c>
      <c r="T862" s="9">
        <f t="shared" si="80"/>
        <v>7311</v>
      </c>
      <c r="W862" s="99"/>
    </row>
    <row r="863" spans="1:23" x14ac:dyDescent="0.25">
      <c r="A863" s="9">
        <v>2</v>
      </c>
      <c r="B863" s="9" t="s">
        <v>637</v>
      </c>
      <c r="C863" s="9" t="s">
        <v>513</v>
      </c>
      <c r="D863" s="9" t="s">
        <v>225</v>
      </c>
      <c r="E863" s="9" t="s">
        <v>223</v>
      </c>
      <c r="F863" s="9" t="s">
        <v>1</v>
      </c>
      <c r="G863" s="9" t="s">
        <v>305</v>
      </c>
      <c r="H863" s="9" t="s">
        <v>2</v>
      </c>
      <c r="I863" s="9">
        <v>15</v>
      </c>
      <c r="J863" s="9" t="s">
        <v>8</v>
      </c>
      <c r="L863" s="9" t="s">
        <v>50</v>
      </c>
      <c r="M863" s="9">
        <v>59775</v>
      </c>
      <c r="N863" s="17" t="str">
        <f t="shared" si="76"/>
        <v>11_55-60</v>
      </c>
      <c r="O863" s="17" t="str">
        <f t="shared" si="77"/>
        <v>5_50-60</v>
      </c>
      <c r="P863" s="17" t="str">
        <f t="shared" si="78"/>
        <v>05_50-60</v>
      </c>
      <c r="Q863" s="9" t="s">
        <v>285</v>
      </c>
      <c r="R863" s="9" t="s">
        <v>638</v>
      </c>
      <c r="S863" s="9">
        <f t="shared" si="79"/>
        <v>119550</v>
      </c>
      <c r="T863" s="9">
        <f t="shared" si="80"/>
        <v>1629</v>
      </c>
      <c r="W863" s="99"/>
    </row>
    <row r="864" spans="1:23" x14ac:dyDescent="0.25">
      <c r="A864" s="9">
        <v>282</v>
      </c>
      <c r="B864" s="9" t="s">
        <v>637</v>
      </c>
      <c r="C864" s="9" t="s">
        <v>327</v>
      </c>
      <c r="D864" s="9" t="s">
        <v>224</v>
      </c>
      <c r="E864" s="9" t="s">
        <v>223</v>
      </c>
      <c r="F864" s="9" t="s">
        <v>1</v>
      </c>
      <c r="G864" s="9" t="s">
        <v>97</v>
      </c>
      <c r="H864" s="9" t="s">
        <v>2</v>
      </c>
      <c r="I864" s="9">
        <v>16</v>
      </c>
      <c r="J864" s="9" t="s">
        <v>8</v>
      </c>
      <c r="L864" s="9" t="s">
        <v>50</v>
      </c>
      <c r="M864" s="9">
        <v>59596</v>
      </c>
      <c r="N864" s="17" t="str">
        <f t="shared" si="76"/>
        <v>11_55-60</v>
      </c>
      <c r="O864" s="17" t="str">
        <f t="shared" si="77"/>
        <v>5_50-60</v>
      </c>
      <c r="P864" s="17" t="str">
        <f t="shared" si="78"/>
        <v>05_50-60</v>
      </c>
      <c r="Q864" s="9" t="s">
        <v>285</v>
      </c>
      <c r="R864" s="9" t="s">
        <v>638</v>
      </c>
      <c r="S864" s="9">
        <f t="shared" si="79"/>
        <v>16806072</v>
      </c>
      <c r="T864" s="9">
        <f t="shared" si="80"/>
        <v>228966</v>
      </c>
      <c r="W864" s="99"/>
    </row>
    <row r="865" spans="1:23" x14ac:dyDescent="0.25">
      <c r="A865" s="9">
        <v>2</v>
      </c>
      <c r="B865" s="9" t="s">
        <v>637</v>
      </c>
      <c r="C865" s="9" t="s">
        <v>574</v>
      </c>
      <c r="D865" s="9" t="s">
        <v>222</v>
      </c>
      <c r="E865" s="9" t="s">
        <v>223</v>
      </c>
      <c r="F865" s="9" t="s">
        <v>5</v>
      </c>
      <c r="G865" s="9" t="s">
        <v>353</v>
      </c>
      <c r="H865" s="9" t="s">
        <v>334</v>
      </c>
      <c r="I865" s="9">
        <v>16</v>
      </c>
      <c r="J865" s="9" t="s">
        <v>8</v>
      </c>
      <c r="L865" s="9" t="s">
        <v>50</v>
      </c>
      <c r="M865" s="9">
        <v>92492</v>
      </c>
      <c r="N865" s="17" t="str">
        <f t="shared" si="76"/>
        <v>18_90-95</v>
      </c>
      <c r="O865" s="17" t="str">
        <f t="shared" si="77"/>
        <v>9_90-100</v>
      </c>
      <c r="P865" s="17" t="str">
        <f t="shared" si="78"/>
        <v>08_80&gt;</v>
      </c>
      <c r="Q865" s="9" t="s">
        <v>285</v>
      </c>
      <c r="R865" s="9" t="s">
        <v>638</v>
      </c>
      <c r="S865" s="9">
        <f t="shared" si="79"/>
        <v>184984</v>
      </c>
      <c r="T865" s="9">
        <f t="shared" si="80"/>
        <v>2520</v>
      </c>
      <c r="W865" s="99"/>
    </row>
    <row r="866" spans="1:23" x14ac:dyDescent="0.25">
      <c r="A866" s="9">
        <v>204</v>
      </c>
      <c r="B866" s="9" t="s">
        <v>637</v>
      </c>
      <c r="C866" s="9" t="s">
        <v>803</v>
      </c>
      <c r="D866" s="9" t="s">
        <v>224</v>
      </c>
      <c r="E866" s="9" t="s">
        <v>223</v>
      </c>
      <c r="F866" s="9" t="s">
        <v>1</v>
      </c>
      <c r="G866" s="9" t="s">
        <v>305</v>
      </c>
      <c r="H866" s="9" t="s">
        <v>2</v>
      </c>
      <c r="I866" s="9">
        <v>16</v>
      </c>
      <c r="J866" s="9" t="s">
        <v>8</v>
      </c>
      <c r="L866" s="9" t="s">
        <v>50</v>
      </c>
      <c r="M866" s="9">
        <v>69993</v>
      </c>
      <c r="N866" s="17" t="str">
        <f t="shared" si="76"/>
        <v>13_65-70</v>
      </c>
      <c r="O866" s="17" t="str">
        <f t="shared" si="77"/>
        <v>6_60-70</v>
      </c>
      <c r="P866" s="17" t="str">
        <f t="shared" si="78"/>
        <v>06_60-70</v>
      </c>
      <c r="Q866" s="9" t="s">
        <v>285</v>
      </c>
      <c r="R866" s="9" t="s">
        <v>638</v>
      </c>
      <c r="S866" s="9">
        <f t="shared" si="79"/>
        <v>14278572</v>
      </c>
      <c r="T866" s="9">
        <f t="shared" si="80"/>
        <v>194531</v>
      </c>
      <c r="W866" s="99"/>
    </row>
    <row r="867" spans="1:23" x14ac:dyDescent="0.25">
      <c r="A867" s="9">
        <v>50</v>
      </c>
      <c r="B867" s="9" t="s">
        <v>29</v>
      </c>
      <c r="C867" s="9" t="s">
        <v>29</v>
      </c>
      <c r="D867" s="9" t="s">
        <v>228</v>
      </c>
      <c r="E867" s="9" t="s">
        <v>223</v>
      </c>
      <c r="F867" s="9" t="s">
        <v>5</v>
      </c>
      <c r="G867" s="9" t="s">
        <v>56</v>
      </c>
      <c r="H867" s="9" t="s">
        <v>2</v>
      </c>
      <c r="I867" s="9">
        <v>14</v>
      </c>
      <c r="J867" s="9" t="s">
        <v>4</v>
      </c>
      <c r="L867" s="9" t="s">
        <v>47</v>
      </c>
      <c r="M867" s="9">
        <v>25400</v>
      </c>
      <c r="N867" s="17" t="str">
        <f t="shared" si="76"/>
        <v>5_25-30</v>
      </c>
      <c r="O867" s="17" t="str">
        <f t="shared" si="77"/>
        <v>2_20-30</v>
      </c>
      <c r="P867" s="17" t="str">
        <f t="shared" si="78"/>
        <v>02_20-30</v>
      </c>
      <c r="Q867" s="9" t="s">
        <v>285</v>
      </c>
      <c r="R867" s="9" t="s">
        <v>638</v>
      </c>
      <c r="S867" s="9">
        <f t="shared" si="79"/>
        <v>1270000</v>
      </c>
      <c r="T867" s="9">
        <f t="shared" si="80"/>
        <v>17302</v>
      </c>
    </row>
    <row r="868" spans="1:23" x14ac:dyDescent="0.25">
      <c r="A868" s="9">
        <v>50</v>
      </c>
      <c r="B868" s="9" t="s">
        <v>29</v>
      </c>
      <c r="C868" s="9" t="s">
        <v>29</v>
      </c>
      <c r="D868" s="9" t="s">
        <v>224</v>
      </c>
      <c r="E868" s="9" t="s">
        <v>223</v>
      </c>
      <c r="F868" s="9" t="s">
        <v>5</v>
      </c>
      <c r="G868" s="9" t="s">
        <v>76</v>
      </c>
      <c r="H868" s="9" t="s">
        <v>2</v>
      </c>
      <c r="I868" s="9">
        <v>15</v>
      </c>
      <c r="L868" s="9" t="s">
        <v>46</v>
      </c>
      <c r="M868" s="9">
        <v>31000</v>
      </c>
      <c r="N868" s="17" t="str">
        <f t="shared" si="76"/>
        <v>6_30-35</v>
      </c>
      <c r="O868" s="17" t="str">
        <f t="shared" si="77"/>
        <v>3_30-40</v>
      </c>
      <c r="P868" s="17" t="str">
        <f t="shared" si="78"/>
        <v>03_30-40</v>
      </c>
      <c r="Q868" s="9" t="s">
        <v>285</v>
      </c>
      <c r="R868" s="9" t="s">
        <v>638</v>
      </c>
      <c r="S868" s="9">
        <f t="shared" si="79"/>
        <v>1550000</v>
      </c>
      <c r="T868" s="9">
        <f t="shared" si="80"/>
        <v>21117</v>
      </c>
    </row>
    <row r="869" spans="1:23" x14ac:dyDescent="0.25">
      <c r="A869" s="9">
        <v>2050</v>
      </c>
      <c r="B869" s="9" t="s">
        <v>29</v>
      </c>
      <c r="C869" s="9" t="s">
        <v>29</v>
      </c>
      <c r="D869" s="9" t="s">
        <v>224</v>
      </c>
      <c r="E869" s="9" t="s">
        <v>223</v>
      </c>
      <c r="F869" s="9" t="s">
        <v>5</v>
      </c>
      <c r="G869" s="9" t="s">
        <v>61</v>
      </c>
      <c r="H869" s="9" t="s">
        <v>2</v>
      </c>
      <c r="I869" s="9">
        <v>15</v>
      </c>
      <c r="L869" s="9" t="s">
        <v>46</v>
      </c>
      <c r="M869" s="9">
        <v>27400</v>
      </c>
      <c r="N869" s="17" t="str">
        <f t="shared" si="76"/>
        <v>5_25-30</v>
      </c>
      <c r="O869" s="17" t="str">
        <f t="shared" si="77"/>
        <v>2_20-30</v>
      </c>
      <c r="P869" s="17" t="str">
        <f t="shared" si="78"/>
        <v>02_20-30</v>
      </c>
      <c r="Q869" s="9" t="s">
        <v>285</v>
      </c>
      <c r="R869" s="9" t="s">
        <v>638</v>
      </c>
      <c r="S869" s="9">
        <f t="shared" si="79"/>
        <v>56170000</v>
      </c>
      <c r="T869" s="9">
        <f t="shared" si="80"/>
        <v>765259</v>
      </c>
    </row>
    <row r="870" spans="1:23" x14ac:dyDescent="0.25">
      <c r="A870" s="9">
        <v>10</v>
      </c>
      <c r="B870" s="9" t="s">
        <v>29</v>
      </c>
      <c r="C870" s="9" t="s">
        <v>29</v>
      </c>
      <c r="D870" s="9" t="s">
        <v>224</v>
      </c>
      <c r="E870" s="9" t="s">
        <v>223</v>
      </c>
      <c r="F870" s="9" t="s">
        <v>5</v>
      </c>
      <c r="G870" s="9" t="s">
        <v>93</v>
      </c>
      <c r="H870" s="9" t="s">
        <v>2</v>
      </c>
      <c r="I870" s="9">
        <v>15</v>
      </c>
      <c r="L870" s="9" t="s">
        <v>50</v>
      </c>
      <c r="M870" s="9">
        <v>35700</v>
      </c>
      <c r="N870" s="17" t="str">
        <f t="shared" si="76"/>
        <v>7_35-40</v>
      </c>
      <c r="O870" s="17" t="str">
        <f t="shared" si="77"/>
        <v>3_30-40</v>
      </c>
      <c r="P870" s="17" t="str">
        <f t="shared" si="78"/>
        <v>03_30-40</v>
      </c>
      <c r="Q870" s="9" t="s">
        <v>285</v>
      </c>
      <c r="R870" s="9" t="s">
        <v>638</v>
      </c>
      <c r="S870" s="9">
        <f t="shared" si="79"/>
        <v>357000</v>
      </c>
      <c r="T870" s="9">
        <f t="shared" si="80"/>
        <v>4864</v>
      </c>
    </row>
    <row r="871" spans="1:23" x14ac:dyDescent="0.25">
      <c r="A871" s="9">
        <v>20</v>
      </c>
      <c r="B871" s="9" t="s">
        <v>29</v>
      </c>
      <c r="C871" s="9" t="s">
        <v>29</v>
      </c>
      <c r="D871" s="9" t="s">
        <v>224</v>
      </c>
      <c r="E871" s="9" t="s">
        <v>223</v>
      </c>
      <c r="F871" s="9" t="s">
        <v>5</v>
      </c>
      <c r="G871" s="9" t="s">
        <v>169</v>
      </c>
      <c r="H871" s="9" t="s">
        <v>2</v>
      </c>
      <c r="I871" s="9">
        <v>15</v>
      </c>
      <c r="L871" s="9" t="s">
        <v>50</v>
      </c>
      <c r="M871" s="9">
        <v>38000</v>
      </c>
      <c r="N871" s="17" t="str">
        <f t="shared" si="76"/>
        <v>7_35-40</v>
      </c>
      <c r="O871" s="17" t="str">
        <f t="shared" si="77"/>
        <v>3_30-40</v>
      </c>
      <c r="P871" s="17" t="str">
        <f t="shared" si="78"/>
        <v>03_30-40</v>
      </c>
      <c r="Q871" s="9" t="s">
        <v>285</v>
      </c>
      <c r="R871" s="9" t="s">
        <v>638</v>
      </c>
      <c r="S871" s="9">
        <f t="shared" si="79"/>
        <v>760000</v>
      </c>
      <c r="T871" s="9">
        <f t="shared" si="80"/>
        <v>10354</v>
      </c>
    </row>
    <row r="872" spans="1:23" x14ac:dyDescent="0.25">
      <c r="A872" s="9">
        <v>30</v>
      </c>
      <c r="B872" s="9" t="s">
        <v>29</v>
      </c>
      <c r="C872" s="9" t="s">
        <v>29</v>
      </c>
      <c r="D872" s="9" t="s">
        <v>224</v>
      </c>
      <c r="E872" s="9" t="s">
        <v>223</v>
      </c>
      <c r="F872" s="9" t="s">
        <v>5</v>
      </c>
      <c r="G872" s="9" t="s">
        <v>182</v>
      </c>
      <c r="H872" s="9" t="s">
        <v>2</v>
      </c>
      <c r="I872" s="9">
        <v>15</v>
      </c>
      <c r="L872" s="9" t="s">
        <v>50</v>
      </c>
      <c r="M872" s="9">
        <v>38500</v>
      </c>
      <c r="N872" s="17" t="str">
        <f t="shared" si="76"/>
        <v>7_35-40</v>
      </c>
      <c r="O872" s="17" t="str">
        <f t="shared" si="77"/>
        <v>3_30-40</v>
      </c>
      <c r="P872" s="17" t="str">
        <f t="shared" si="78"/>
        <v>03_30-40</v>
      </c>
      <c r="Q872" s="9" t="s">
        <v>285</v>
      </c>
      <c r="R872" s="9" t="s">
        <v>638</v>
      </c>
      <c r="S872" s="9">
        <f t="shared" si="79"/>
        <v>1155000</v>
      </c>
      <c r="T872" s="9">
        <f t="shared" si="80"/>
        <v>15736</v>
      </c>
    </row>
    <row r="873" spans="1:23" x14ac:dyDescent="0.25">
      <c r="A873" s="9">
        <v>10</v>
      </c>
      <c r="B873" s="9" t="s">
        <v>29</v>
      </c>
      <c r="C873" s="9" t="s">
        <v>29</v>
      </c>
      <c r="D873" s="9" t="s">
        <v>222</v>
      </c>
      <c r="E873" s="9" t="s">
        <v>223</v>
      </c>
      <c r="F873" s="9" t="s">
        <v>1</v>
      </c>
      <c r="G873" s="9" t="s">
        <v>97</v>
      </c>
      <c r="H873" s="9" t="s">
        <v>2</v>
      </c>
      <c r="I873" s="9">
        <v>15</v>
      </c>
      <c r="L873" s="9" t="s">
        <v>50</v>
      </c>
      <c r="M873" s="9">
        <v>35000</v>
      </c>
      <c r="N873" s="17" t="str">
        <f t="shared" si="76"/>
        <v>7_35-40</v>
      </c>
      <c r="O873" s="17" t="str">
        <f t="shared" si="77"/>
        <v>3_30-40</v>
      </c>
      <c r="P873" s="17" t="str">
        <f t="shared" si="78"/>
        <v>03_30-40</v>
      </c>
      <c r="Q873" s="9" t="s">
        <v>285</v>
      </c>
      <c r="R873" s="9" t="s">
        <v>638</v>
      </c>
      <c r="S873" s="9">
        <f t="shared" si="79"/>
        <v>350000</v>
      </c>
      <c r="T873" s="9">
        <f t="shared" si="80"/>
        <v>4768</v>
      </c>
    </row>
    <row r="874" spans="1:23" x14ac:dyDescent="0.25">
      <c r="A874" s="9">
        <v>20</v>
      </c>
      <c r="B874" s="9" t="s">
        <v>29</v>
      </c>
      <c r="C874" s="9" t="s">
        <v>29</v>
      </c>
      <c r="D874" s="9" t="s">
        <v>222</v>
      </c>
      <c r="E874" s="9" t="s">
        <v>223</v>
      </c>
      <c r="F874" s="9" t="s">
        <v>1</v>
      </c>
      <c r="G874" s="9" t="s">
        <v>305</v>
      </c>
      <c r="H874" s="9" t="s">
        <v>2</v>
      </c>
      <c r="I874" s="9">
        <v>15</v>
      </c>
      <c r="L874" s="9" t="s">
        <v>50</v>
      </c>
      <c r="M874" s="9">
        <v>35000</v>
      </c>
      <c r="N874" s="17" t="str">
        <f t="shared" si="76"/>
        <v>7_35-40</v>
      </c>
      <c r="O874" s="17" t="str">
        <f t="shared" si="77"/>
        <v>3_30-40</v>
      </c>
      <c r="P874" s="17" t="str">
        <f t="shared" si="78"/>
        <v>03_30-40</v>
      </c>
      <c r="Q874" s="9" t="s">
        <v>285</v>
      </c>
      <c r="R874" s="9" t="s">
        <v>638</v>
      </c>
      <c r="S874" s="9">
        <f t="shared" si="79"/>
        <v>700000</v>
      </c>
      <c r="T874" s="9">
        <f t="shared" si="80"/>
        <v>9537</v>
      </c>
    </row>
    <row r="875" spans="1:23" x14ac:dyDescent="0.25">
      <c r="A875" s="9">
        <v>40</v>
      </c>
      <c r="B875" s="9" t="s">
        <v>29</v>
      </c>
      <c r="C875" s="9" t="s">
        <v>29</v>
      </c>
      <c r="D875" s="9" t="s">
        <v>225</v>
      </c>
      <c r="E875" s="9" t="s">
        <v>223</v>
      </c>
      <c r="F875" s="9" t="s">
        <v>5</v>
      </c>
      <c r="G875" s="9" t="s">
        <v>75</v>
      </c>
      <c r="H875" s="9" t="s">
        <v>2</v>
      </c>
      <c r="I875" s="9">
        <v>15</v>
      </c>
      <c r="L875" s="9" t="s">
        <v>50</v>
      </c>
      <c r="M875" s="9">
        <v>61000</v>
      </c>
      <c r="N875" s="17" t="str">
        <f t="shared" si="76"/>
        <v>12_60-65</v>
      </c>
      <c r="O875" s="17" t="str">
        <f t="shared" si="77"/>
        <v>6_60-70</v>
      </c>
      <c r="P875" s="17" t="str">
        <f t="shared" si="78"/>
        <v>06_60-70</v>
      </c>
      <c r="Q875" s="9" t="s">
        <v>285</v>
      </c>
      <c r="R875" s="9" t="s">
        <v>638</v>
      </c>
      <c r="S875" s="9">
        <f t="shared" si="79"/>
        <v>2440000</v>
      </c>
      <c r="T875" s="9">
        <f t="shared" si="80"/>
        <v>33243</v>
      </c>
    </row>
    <row r="876" spans="1:23" x14ac:dyDescent="0.25">
      <c r="A876" s="9">
        <v>1160</v>
      </c>
      <c r="B876" s="9" t="s">
        <v>29</v>
      </c>
      <c r="C876" s="9" t="s">
        <v>29</v>
      </c>
      <c r="D876" s="9" t="s">
        <v>228</v>
      </c>
      <c r="E876" s="9" t="s">
        <v>223</v>
      </c>
      <c r="F876" s="9" t="s">
        <v>5</v>
      </c>
      <c r="G876" s="9" t="s">
        <v>56</v>
      </c>
      <c r="H876" s="9" t="s">
        <v>2</v>
      </c>
      <c r="I876" s="9">
        <v>13</v>
      </c>
      <c r="K876" s="9" t="s">
        <v>7</v>
      </c>
      <c r="L876" s="9" t="s">
        <v>47</v>
      </c>
      <c r="M876" s="9">
        <v>28600</v>
      </c>
      <c r="N876" s="17" t="str">
        <f t="shared" si="76"/>
        <v>5_25-30</v>
      </c>
      <c r="O876" s="17" t="str">
        <f t="shared" si="77"/>
        <v>2_20-30</v>
      </c>
      <c r="P876" s="17" t="str">
        <f t="shared" si="78"/>
        <v>02_20-30</v>
      </c>
      <c r="Q876" s="9" t="s">
        <v>285</v>
      </c>
      <c r="R876" s="9" t="s">
        <v>638</v>
      </c>
      <c r="S876" s="9">
        <f t="shared" si="79"/>
        <v>33176000</v>
      </c>
      <c r="T876" s="9">
        <f t="shared" si="80"/>
        <v>451989</v>
      </c>
    </row>
    <row r="877" spans="1:23" x14ac:dyDescent="0.25">
      <c r="A877" s="9">
        <v>120</v>
      </c>
      <c r="B877" s="9" t="s">
        <v>29</v>
      </c>
      <c r="C877" s="9" t="s">
        <v>29</v>
      </c>
      <c r="D877" s="9" t="s">
        <v>228</v>
      </c>
      <c r="E877" s="9" t="s">
        <v>223</v>
      </c>
      <c r="F877" s="9" t="s">
        <v>5</v>
      </c>
      <c r="G877" s="9" t="s">
        <v>76</v>
      </c>
      <c r="H877" s="9" t="s">
        <v>2</v>
      </c>
      <c r="I877" s="9">
        <v>13</v>
      </c>
      <c r="L877" s="9" t="s">
        <v>46</v>
      </c>
      <c r="M877" s="9">
        <v>25400</v>
      </c>
      <c r="N877" s="17" t="str">
        <f t="shared" si="76"/>
        <v>5_25-30</v>
      </c>
      <c r="O877" s="17" t="str">
        <f t="shared" si="77"/>
        <v>2_20-30</v>
      </c>
      <c r="P877" s="17" t="str">
        <f t="shared" si="78"/>
        <v>02_20-30</v>
      </c>
      <c r="Q877" s="9" t="s">
        <v>285</v>
      </c>
      <c r="R877" s="9" t="s">
        <v>638</v>
      </c>
      <c r="S877" s="9">
        <f t="shared" si="79"/>
        <v>3048000</v>
      </c>
      <c r="T877" s="9">
        <f t="shared" si="80"/>
        <v>41526</v>
      </c>
    </row>
    <row r="878" spans="1:23" x14ac:dyDescent="0.25">
      <c r="A878" s="9">
        <v>10</v>
      </c>
      <c r="B878" s="9" t="s">
        <v>29</v>
      </c>
      <c r="C878" s="9" t="s">
        <v>29</v>
      </c>
      <c r="D878" s="9" t="s">
        <v>228</v>
      </c>
      <c r="E878" s="9" t="s">
        <v>223</v>
      </c>
      <c r="F878" s="9" t="s">
        <v>5</v>
      </c>
      <c r="G878" s="9" t="s">
        <v>169</v>
      </c>
      <c r="H878" s="9" t="s">
        <v>2</v>
      </c>
      <c r="I878" s="9">
        <v>13</v>
      </c>
      <c r="L878" s="9" t="s">
        <v>50</v>
      </c>
      <c r="M878" s="9">
        <v>31000</v>
      </c>
      <c r="N878" s="17" t="str">
        <f t="shared" si="76"/>
        <v>6_30-35</v>
      </c>
      <c r="O878" s="17" t="str">
        <f t="shared" si="77"/>
        <v>3_30-40</v>
      </c>
      <c r="P878" s="17" t="str">
        <f t="shared" si="78"/>
        <v>03_30-40</v>
      </c>
      <c r="Q878" s="9" t="s">
        <v>285</v>
      </c>
      <c r="R878" s="9" t="s">
        <v>638</v>
      </c>
      <c r="S878" s="9">
        <f t="shared" si="79"/>
        <v>310000</v>
      </c>
      <c r="T878" s="9">
        <f t="shared" si="80"/>
        <v>4223</v>
      </c>
    </row>
    <row r="879" spans="1:23" x14ac:dyDescent="0.25">
      <c r="A879" s="9">
        <v>10</v>
      </c>
      <c r="B879" s="9" t="s">
        <v>29</v>
      </c>
      <c r="C879" s="9" t="s">
        <v>29</v>
      </c>
      <c r="D879" s="9" t="s">
        <v>228</v>
      </c>
      <c r="E879" s="9" t="s">
        <v>223</v>
      </c>
      <c r="F879" s="9" t="s">
        <v>5</v>
      </c>
      <c r="G879" s="9" t="s">
        <v>93</v>
      </c>
      <c r="H879" s="9" t="s">
        <v>2</v>
      </c>
      <c r="I879" s="9">
        <v>14</v>
      </c>
      <c r="L879" s="9" t="s">
        <v>50</v>
      </c>
      <c r="M879" s="9">
        <v>29000</v>
      </c>
      <c r="N879" s="17" t="str">
        <f t="shared" si="76"/>
        <v>5_25-30</v>
      </c>
      <c r="O879" s="17" t="str">
        <f t="shared" si="77"/>
        <v>2_20-30</v>
      </c>
      <c r="P879" s="17" t="str">
        <f t="shared" si="78"/>
        <v>02_20-30</v>
      </c>
      <c r="Q879" s="9" t="s">
        <v>285</v>
      </c>
      <c r="R879" s="9" t="s">
        <v>638</v>
      </c>
      <c r="S879" s="9">
        <f t="shared" si="79"/>
        <v>290000</v>
      </c>
      <c r="T879" s="9">
        <f t="shared" si="80"/>
        <v>3951</v>
      </c>
    </row>
    <row r="880" spans="1:23" x14ac:dyDescent="0.25">
      <c r="A880" s="9">
        <v>20</v>
      </c>
      <c r="B880" s="9" t="s">
        <v>29</v>
      </c>
      <c r="C880" s="9" t="s">
        <v>29</v>
      </c>
      <c r="D880" s="9" t="s">
        <v>228</v>
      </c>
      <c r="E880" s="9" t="s">
        <v>223</v>
      </c>
      <c r="F880" s="9" t="s">
        <v>5</v>
      </c>
      <c r="G880" s="9" t="s">
        <v>76</v>
      </c>
      <c r="H880" s="9" t="s">
        <v>2</v>
      </c>
      <c r="I880" s="9">
        <v>14</v>
      </c>
      <c r="L880" s="9" t="s">
        <v>46</v>
      </c>
      <c r="M880" s="9">
        <v>28300</v>
      </c>
      <c r="N880" s="17" t="str">
        <f t="shared" si="76"/>
        <v>5_25-30</v>
      </c>
      <c r="O880" s="17" t="str">
        <f t="shared" si="77"/>
        <v>2_20-30</v>
      </c>
      <c r="P880" s="17" t="str">
        <f t="shared" si="78"/>
        <v>02_20-30</v>
      </c>
      <c r="Q880" s="9" t="s">
        <v>285</v>
      </c>
      <c r="R880" s="9" t="s">
        <v>638</v>
      </c>
      <c r="S880" s="9">
        <f t="shared" si="79"/>
        <v>566000</v>
      </c>
      <c r="T880" s="9">
        <f t="shared" si="80"/>
        <v>7711</v>
      </c>
    </row>
    <row r="881" spans="1:20" x14ac:dyDescent="0.25">
      <c r="A881" s="9">
        <v>90</v>
      </c>
      <c r="B881" s="9" t="s">
        <v>29</v>
      </c>
      <c r="C881" s="9" t="s">
        <v>29</v>
      </c>
      <c r="D881" s="9" t="s">
        <v>228</v>
      </c>
      <c r="E881" s="9" t="s">
        <v>223</v>
      </c>
      <c r="F881" s="9" t="s">
        <v>1</v>
      </c>
      <c r="G881" s="9" t="s">
        <v>59</v>
      </c>
      <c r="H881" s="9" t="s">
        <v>2</v>
      </c>
      <c r="I881" s="9">
        <v>14</v>
      </c>
      <c r="L881" s="9" t="s">
        <v>50</v>
      </c>
      <c r="M881" s="9">
        <v>27300</v>
      </c>
      <c r="N881" s="17" t="str">
        <f t="shared" si="76"/>
        <v>5_25-30</v>
      </c>
      <c r="O881" s="17" t="str">
        <f t="shared" si="77"/>
        <v>2_20-30</v>
      </c>
      <c r="P881" s="17" t="str">
        <f t="shared" si="78"/>
        <v>02_20-30</v>
      </c>
      <c r="Q881" s="9" t="s">
        <v>285</v>
      </c>
      <c r="R881" s="9" t="s">
        <v>638</v>
      </c>
      <c r="S881" s="9">
        <f t="shared" si="79"/>
        <v>2457000</v>
      </c>
      <c r="T881" s="9">
        <f t="shared" si="80"/>
        <v>33474</v>
      </c>
    </row>
    <row r="882" spans="1:20" x14ac:dyDescent="0.25">
      <c r="A882" s="9">
        <v>1250</v>
      </c>
      <c r="B882" s="9" t="s">
        <v>29</v>
      </c>
      <c r="C882" s="9" t="s">
        <v>29</v>
      </c>
      <c r="D882" s="9" t="s">
        <v>228</v>
      </c>
      <c r="E882" s="9" t="s">
        <v>223</v>
      </c>
      <c r="F882" s="9" t="s">
        <v>5</v>
      </c>
      <c r="G882" s="9" t="s">
        <v>61</v>
      </c>
      <c r="H882" s="9" t="s">
        <v>2</v>
      </c>
      <c r="I882" s="9">
        <v>14</v>
      </c>
      <c r="L882" s="9" t="s">
        <v>46</v>
      </c>
      <c r="M882" s="9">
        <v>24500</v>
      </c>
      <c r="N882" s="17" t="str">
        <f t="shared" si="76"/>
        <v>4_20-25</v>
      </c>
      <c r="O882" s="17" t="str">
        <f t="shared" si="77"/>
        <v>2_20-30</v>
      </c>
      <c r="P882" s="17" t="str">
        <f t="shared" si="78"/>
        <v>02_20-30</v>
      </c>
      <c r="Q882" s="9" t="s">
        <v>285</v>
      </c>
      <c r="R882" s="9" t="s">
        <v>638</v>
      </c>
      <c r="S882" s="9">
        <f t="shared" si="79"/>
        <v>30625000</v>
      </c>
      <c r="T882" s="9">
        <f t="shared" si="80"/>
        <v>417234</v>
      </c>
    </row>
    <row r="883" spans="1:20" x14ac:dyDescent="0.25">
      <c r="A883" s="9">
        <v>150</v>
      </c>
      <c r="B883" s="9" t="s">
        <v>29</v>
      </c>
      <c r="C883" s="9" t="s">
        <v>29</v>
      </c>
      <c r="D883" s="9" t="s">
        <v>228</v>
      </c>
      <c r="E883" s="9" t="s">
        <v>223</v>
      </c>
      <c r="F883" s="9" t="s">
        <v>5</v>
      </c>
      <c r="G883" s="9" t="s">
        <v>56</v>
      </c>
      <c r="H883" s="9" t="s">
        <v>2</v>
      </c>
      <c r="I883" s="9">
        <v>14</v>
      </c>
      <c r="L883" s="9" t="s">
        <v>47</v>
      </c>
      <c r="M883" s="9">
        <v>19900</v>
      </c>
      <c r="N883" s="17" t="str">
        <f t="shared" si="76"/>
        <v>3_15-20</v>
      </c>
      <c r="O883" s="17" t="str">
        <f t="shared" si="77"/>
        <v>1_10-20</v>
      </c>
      <c r="P883" s="17" t="str">
        <f t="shared" si="78"/>
        <v>01_&lt;20</v>
      </c>
      <c r="Q883" s="9" t="s">
        <v>285</v>
      </c>
      <c r="R883" s="9" t="s">
        <v>638</v>
      </c>
      <c r="S883" s="9">
        <f t="shared" si="79"/>
        <v>2985000</v>
      </c>
      <c r="T883" s="9">
        <f t="shared" si="80"/>
        <v>40668</v>
      </c>
    </row>
    <row r="884" spans="1:20" x14ac:dyDescent="0.25">
      <c r="A884" s="9">
        <v>20</v>
      </c>
      <c r="B884" s="9" t="s">
        <v>29</v>
      </c>
      <c r="C884" s="9" t="s">
        <v>29</v>
      </c>
      <c r="D884" s="9" t="s">
        <v>228</v>
      </c>
      <c r="E884" s="9" t="s">
        <v>223</v>
      </c>
      <c r="F884" s="9" t="s">
        <v>5</v>
      </c>
      <c r="G884" s="9" t="s">
        <v>182</v>
      </c>
      <c r="H884" s="9" t="s">
        <v>2</v>
      </c>
      <c r="I884" s="9">
        <v>13</v>
      </c>
      <c r="L884" s="9" t="s">
        <v>50</v>
      </c>
      <c r="M884" s="9">
        <v>60000</v>
      </c>
      <c r="N884" s="17" t="str">
        <f t="shared" si="76"/>
        <v>12_60-65</v>
      </c>
      <c r="O884" s="17" t="str">
        <f t="shared" si="77"/>
        <v>6_60-70</v>
      </c>
      <c r="P884" s="17" t="str">
        <f t="shared" si="78"/>
        <v>06_60-70</v>
      </c>
      <c r="Q884" s="9" t="s">
        <v>285</v>
      </c>
      <c r="R884" s="9" t="s">
        <v>638</v>
      </c>
      <c r="S884" s="9">
        <f t="shared" si="79"/>
        <v>1200000</v>
      </c>
      <c r="T884" s="9">
        <f t="shared" si="80"/>
        <v>16349</v>
      </c>
    </row>
    <row r="885" spans="1:20" x14ac:dyDescent="0.25">
      <c r="A885" s="9">
        <v>130</v>
      </c>
      <c r="B885" s="9" t="s">
        <v>29</v>
      </c>
      <c r="C885" s="9" t="s">
        <v>29</v>
      </c>
      <c r="D885" s="9" t="s">
        <v>228</v>
      </c>
      <c r="E885" s="9" t="s">
        <v>223</v>
      </c>
      <c r="F885" s="9" t="s">
        <v>5</v>
      </c>
      <c r="G885" s="9" t="s">
        <v>182</v>
      </c>
      <c r="H885" s="9" t="s">
        <v>2</v>
      </c>
      <c r="I885" s="9">
        <v>14</v>
      </c>
      <c r="L885" s="9" t="s">
        <v>50</v>
      </c>
      <c r="M885" s="9">
        <v>65000</v>
      </c>
      <c r="N885" s="17" t="str">
        <f t="shared" si="76"/>
        <v>13_65-70</v>
      </c>
      <c r="O885" s="17" t="str">
        <f t="shared" si="77"/>
        <v>6_60-70</v>
      </c>
      <c r="P885" s="17" t="str">
        <f t="shared" si="78"/>
        <v>06_60-70</v>
      </c>
      <c r="Q885" s="9" t="s">
        <v>285</v>
      </c>
      <c r="R885" s="9" t="s">
        <v>638</v>
      </c>
      <c r="S885" s="9">
        <f t="shared" si="79"/>
        <v>8450000</v>
      </c>
      <c r="T885" s="9">
        <f t="shared" si="80"/>
        <v>115123</v>
      </c>
    </row>
    <row r="886" spans="1:20" x14ac:dyDescent="0.25">
      <c r="A886" s="9">
        <v>10</v>
      </c>
      <c r="B886" s="9" t="s">
        <v>29</v>
      </c>
      <c r="C886" s="9" t="s">
        <v>29</v>
      </c>
      <c r="D886" s="9" t="s">
        <v>229</v>
      </c>
      <c r="E886" s="9" t="s">
        <v>223</v>
      </c>
      <c r="F886" s="9" t="s">
        <v>5</v>
      </c>
      <c r="G886" s="9" t="s">
        <v>56</v>
      </c>
      <c r="H886" s="9" t="s">
        <v>2</v>
      </c>
      <c r="I886" s="9">
        <v>10</v>
      </c>
      <c r="L886" s="9" t="s">
        <v>47</v>
      </c>
      <c r="M886" s="9">
        <v>17800</v>
      </c>
      <c r="N886" s="17" t="str">
        <f t="shared" si="76"/>
        <v>3_15-20</v>
      </c>
      <c r="O886" s="17" t="str">
        <f t="shared" si="77"/>
        <v>1_10-20</v>
      </c>
      <c r="P886" s="17" t="str">
        <f t="shared" si="78"/>
        <v>01_&lt;20</v>
      </c>
      <c r="Q886" s="9" t="s">
        <v>285</v>
      </c>
      <c r="R886" s="9" t="s">
        <v>638</v>
      </c>
      <c r="S886" s="9">
        <f t="shared" si="79"/>
        <v>178000</v>
      </c>
      <c r="T886" s="9">
        <f t="shared" si="80"/>
        <v>2425</v>
      </c>
    </row>
    <row r="887" spans="1:20" x14ac:dyDescent="0.25">
      <c r="A887" s="9">
        <v>260</v>
      </c>
      <c r="B887" s="9" t="s">
        <v>29</v>
      </c>
      <c r="C887" s="9" t="s">
        <v>29</v>
      </c>
      <c r="D887" s="9" t="s">
        <v>229</v>
      </c>
      <c r="E887" s="9" t="s">
        <v>223</v>
      </c>
      <c r="F887" s="9" t="s">
        <v>5</v>
      </c>
      <c r="G887" s="9" t="s">
        <v>54</v>
      </c>
      <c r="H887" s="9" t="s">
        <v>2</v>
      </c>
      <c r="I887" s="9">
        <v>10</v>
      </c>
      <c r="K887" s="9" t="s">
        <v>7</v>
      </c>
      <c r="L887" s="9" t="s">
        <v>47</v>
      </c>
      <c r="M887" s="9">
        <v>19300</v>
      </c>
      <c r="N887" s="17" t="str">
        <f t="shared" si="76"/>
        <v>3_15-20</v>
      </c>
      <c r="O887" s="17" t="str">
        <f t="shared" si="77"/>
        <v>1_10-20</v>
      </c>
      <c r="P887" s="17" t="str">
        <f t="shared" si="78"/>
        <v>01_&lt;20</v>
      </c>
      <c r="Q887" s="9" t="s">
        <v>285</v>
      </c>
      <c r="R887" s="9" t="s">
        <v>638</v>
      </c>
      <c r="S887" s="9">
        <f t="shared" si="79"/>
        <v>5018000</v>
      </c>
      <c r="T887" s="9">
        <f t="shared" si="80"/>
        <v>68365</v>
      </c>
    </row>
    <row r="888" spans="1:20" x14ac:dyDescent="0.25">
      <c r="A888" s="9">
        <v>160</v>
      </c>
      <c r="B888" s="9" t="s">
        <v>29</v>
      </c>
      <c r="C888" s="9" t="s">
        <v>29</v>
      </c>
      <c r="D888" s="9" t="s">
        <v>229</v>
      </c>
      <c r="E888" s="9" t="s">
        <v>223</v>
      </c>
      <c r="F888" s="9" t="s">
        <v>5</v>
      </c>
      <c r="G888" s="9" t="s">
        <v>76</v>
      </c>
      <c r="H888" s="9" t="s">
        <v>2</v>
      </c>
      <c r="I888" s="9">
        <v>11</v>
      </c>
      <c r="L888" s="9" t="s">
        <v>46</v>
      </c>
      <c r="M888" s="9">
        <v>21300</v>
      </c>
      <c r="N888" s="17" t="str">
        <f t="shared" si="76"/>
        <v>4_20-25</v>
      </c>
      <c r="O888" s="17" t="str">
        <f t="shared" si="77"/>
        <v>2_20-30</v>
      </c>
      <c r="P888" s="17" t="str">
        <f t="shared" si="78"/>
        <v>02_20-30</v>
      </c>
      <c r="Q888" s="9" t="s">
        <v>285</v>
      </c>
      <c r="R888" s="9" t="s">
        <v>638</v>
      </c>
      <c r="S888" s="9">
        <f t="shared" si="79"/>
        <v>3408000</v>
      </c>
      <c r="T888" s="9">
        <f t="shared" si="80"/>
        <v>46431</v>
      </c>
    </row>
    <row r="889" spans="1:20" x14ac:dyDescent="0.25">
      <c r="A889" s="9">
        <v>1670</v>
      </c>
      <c r="B889" s="9" t="s">
        <v>29</v>
      </c>
      <c r="C889" s="9" t="s">
        <v>29</v>
      </c>
      <c r="D889" s="9" t="s">
        <v>229</v>
      </c>
      <c r="E889" s="9" t="s">
        <v>227</v>
      </c>
      <c r="F889" s="9" t="s">
        <v>5</v>
      </c>
      <c r="G889" s="9" t="s">
        <v>56</v>
      </c>
      <c r="H889" s="9" t="s">
        <v>2</v>
      </c>
      <c r="I889" s="9">
        <v>11</v>
      </c>
      <c r="K889" s="9" t="s">
        <v>7</v>
      </c>
      <c r="L889" s="9" t="s">
        <v>47</v>
      </c>
      <c r="M889" s="9">
        <v>25600</v>
      </c>
      <c r="N889" s="17" t="str">
        <f t="shared" si="76"/>
        <v>5_25-30</v>
      </c>
      <c r="O889" s="17" t="str">
        <f t="shared" si="77"/>
        <v>2_20-30</v>
      </c>
      <c r="P889" s="17" t="str">
        <f t="shared" si="78"/>
        <v>02_20-30</v>
      </c>
      <c r="Q889" s="9" t="s">
        <v>285</v>
      </c>
      <c r="R889" s="9" t="s">
        <v>638</v>
      </c>
      <c r="S889" s="9">
        <f t="shared" si="79"/>
        <v>42752000</v>
      </c>
      <c r="T889" s="9">
        <f t="shared" si="80"/>
        <v>582452</v>
      </c>
    </row>
    <row r="890" spans="1:20" x14ac:dyDescent="0.25">
      <c r="A890" s="9">
        <v>1610</v>
      </c>
      <c r="B890" s="9" t="s">
        <v>29</v>
      </c>
      <c r="C890" s="9" t="s">
        <v>29</v>
      </c>
      <c r="D890" s="9" t="s">
        <v>229</v>
      </c>
      <c r="E890" s="9" t="s">
        <v>227</v>
      </c>
      <c r="F890" s="9" t="s">
        <v>5</v>
      </c>
      <c r="G890" s="9" t="s">
        <v>76</v>
      </c>
      <c r="H890" s="9" t="s">
        <v>2</v>
      </c>
      <c r="I890" s="9">
        <v>11</v>
      </c>
      <c r="K890" s="9" t="s">
        <v>7</v>
      </c>
      <c r="L890" s="9" t="s">
        <v>46</v>
      </c>
      <c r="M890" s="9">
        <v>26700</v>
      </c>
      <c r="N890" s="17" t="str">
        <f t="shared" si="76"/>
        <v>5_25-30</v>
      </c>
      <c r="O890" s="17" t="str">
        <f t="shared" si="77"/>
        <v>2_20-30</v>
      </c>
      <c r="P890" s="17" t="str">
        <f t="shared" si="78"/>
        <v>02_20-30</v>
      </c>
      <c r="Q890" s="9" t="s">
        <v>285</v>
      </c>
      <c r="R890" s="9" t="s">
        <v>638</v>
      </c>
      <c r="S890" s="9">
        <f t="shared" si="79"/>
        <v>42987000</v>
      </c>
      <c r="T890" s="9">
        <f t="shared" si="80"/>
        <v>585654</v>
      </c>
    </row>
    <row r="891" spans="1:20" x14ac:dyDescent="0.25">
      <c r="A891" s="9">
        <v>870</v>
      </c>
      <c r="B891" s="9" t="s">
        <v>29</v>
      </c>
      <c r="C891" s="9" t="s">
        <v>29</v>
      </c>
      <c r="D891" s="9" t="s">
        <v>228</v>
      </c>
      <c r="E891" s="9" t="s">
        <v>227</v>
      </c>
      <c r="F891" s="9" t="s">
        <v>5</v>
      </c>
      <c r="G891" s="9" t="s">
        <v>93</v>
      </c>
      <c r="H891" s="9" t="s">
        <v>2</v>
      </c>
      <c r="I891" s="9">
        <v>14</v>
      </c>
      <c r="K891" s="9" t="s">
        <v>7</v>
      </c>
      <c r="L891" s="9" t="s">
        <v>50</v>
      </c>
      <c r="M891" s="9">
        <v>30120</v>
      </c>
      <c r="N891" s="17" t="str">
        <f t="shared" si="76"/>
        <v>6_30-35</v>
      </c>
      <c r="O891" s="17" t="str">
        <f t="shared" si="77"/>
        <v>3_30-40</v>
      </c>
      <c r="P891" s="17" t="str">
        <f t="shared" si="78"/>
        <v>03_30-40</v>
      </c>
      <c r="Q891" s="9" t="s">
        <v>285</v>
      </c>
      <c r="R891" s="9" t="s">
        <v>638</v>
      </c>
      <c r="S891" s="9">
        <f t="shared" si="79"/>
        <v>26204400</v>
      </c>
      <c r="T891" s="9">
        <f t="shared" si="80"/>
        <v>357008</v>
      </c>
    </row>
    <row r="892" spans="1:20" x14ac:dyDescent="0.25">
      <c r="A892" s="9">
        <v>508</v>
      </c>
      <c r="B892" s="9" t="s">
        <v>0</v>
      </c>
      <c r="C892" s="9" t="s">
        <v>808</v>
      </c>
      <c r="D892" s="9" t="s">
        <v>228</v>
      </c>
      <c r="E892" s="9" t="s">
        <v>223</v>
      </c>
      <c r="F892" s="9" t="s">
        <v>1</v>
      </c>
      <c r="G892" s="9" t="s">
        <v>97</v>
      </c>
      <c r="H892" s="9" t="s">
        <v>2</v>
      </c>
      <c r="I892" s="9">
        <v>14</v>
      </c>
      <c r="J892" s="9" t="s">
        <v>8</v>
      </c>
      <c r="L892" s="9" t="s">
        <v>50</v>
      </c>
      <c r="M892" s="9">
        <v>29990</v>
      </c>
      <c r="N892" s="17" t="str">
        <f t="shared" ref="N892" si="81">CONCATENATE(ROUNDDOWN(M892/5000,0),"_",ROUNDDOWN(M892/5000,0)*5,"-",ROUNDUP((M892+1)/5000,0)*5)</f>
        <v>5_25-30</v>
      </c>
      <c r="O892" s="17" t="str">
        <f t="shared" ref="O892" si="82">CONCATENATE(ROUNDDOWN(M892/10000,0),"_",ROUNDDOWN(M892/10000,0)*10,"-",ROUNDUP((M892+1)/10000,0)*10)</f>
        <v>2_20-30</v>
      </c>
      <c r="P892" s="17" t="str">
        <f t="shared" ref="P892" si="83">IF(M892&lt;20000,"01_&lt;20",IF(M892&lt;80000,CONCATENATE(IF((ROUNDDOWN(M892/10000,0)+1)&lt;10,0,),ROUNDDOWN(M892/10000,0),"_",ROUNDDOWN(M892/10000,0)*10,"-",ROUNDUP((M892+1)/10000,0)*10),"08_80&gt;"))</f>
        <v>02_20-30</v>
      </c>
      <c r="Q892" s="9" t="s">
        <v>882</v>
      </c>
      <c r="R892" s="9" t="s">
        <v>638</v>
      </c>
      <c r="S892" s="9">
        <f t="shared" ref="S892" si="84">M892*A892</f>
        <v>15234920</v>
      </c>
      <c r="T892" s="9">
        <f>ROUND(S892/74.3,0)</f>
        <v>205046</v>
      </c>
    </row>
    <row r="893" spans="1:20" x14ac:dyDescent="0.25">
      <c r="A893" s="9">
        <v>2945</v>
      </c>
      <c r="B893" s="9" t="s">
        <v>0</v>
      </c>
      <c r="C893" s="9" t="s">
        <v>171</v>
      </c>
      <c r="D893" s="9" t="s">
        <v>224</v>
      </c>
      <c r="E893" s="9" t="s">
        <v>223</v>
      </c>
      <c r="F893" s="9" t="s">
        <v>1</v>
      </c>
      <c r="G893" s="9" t="s">
        <v>59</v>
      </c>
      <c r="H893" s="9" t="s">
        <v>2</v>
      </c>
      <c r="I893" s="9">
        <v>15</v>
      </c>
      <c r="J893" s="9" t="s">
        <v>4</v>
      </c>
      <c r="L893" s="9" t="s">
        <v>50</v>
      </c>
      <c r="M893" s="9">
        <v>28074</v>
      </c>
      <c r="N893" s="17" t="str">
        <f t="shared" ref="N893:N956" si="85">CONCATENATE(ROUNDDOWN(M893/5000,0),"_",ROUNDDOWN(M893/5000,0)*5,"-",ROUNDUP((M893+1)/5000,0)*5)</f>
        <v>5_25-30</v>
      </c>
      <c r="O893" s="17" t="str">
        <f t="shared" ref="O893:O956" si="86">CONCATENATE(ROUNDDOWN(M893/10000,0),"_",ROUNDDOWN(M893/10000,0)*10,"-",ROUNDUP((M893+1)/10000,0)*10)</f>
        <v>2_20-30</v>
      </c>
      <c r="P893" s="17" t="str">
        <f t="shared" ref="P893:P956" si="87">IF(M893&lt;20000,"01_&lt;20",IF(M893&lt;80000,CONCATENATE(IF((ROUNDDOWN(M893/10000,0)+1)&lt;10,0,),ROUNDDOWN(M893/10000,0),"_",ROUNDDOWN(M893/10000,0)*10,"-",ROUNDUP((M893+1)/10000,0)*10),"08_80&gt;"))</f>
        <v>02_20-30</v>
      </c>
      <c r="Q893" s="9" t="s">
        <v>882</v>
      </c>
      <c r="R893" s="9" t="s">
        <v>638</v>
      </c>
      <c r="S893" s="9">
        <f t="shared" ref="S893:S956" si="88">M893*A893</f>
        <v>82677930</v>
      </c>
      <c r="T893" s="9">
        <f t="shared" ref="T893:T956" si="89">ROUND(S893/74.3,0)</f>
        <v>1112758</v>
      </c>
    </row>
    <row r="894" spans="1:20" x14ac:dyDescent="0.25">
      <c r="A894" s="9">
        <v>1517</v>
      </c>
      <c r="B894" s="9" t="s">
        <v>0</v>
      </c>
      <c r="C894" s="9" t="s">
        <v>448</v>
      </c>
      <c r="D894" s="9" t="s">
        <v>224</v>
      </c>
      <c r="E894" s="9" t="s">
        <v>223</v>
      </c>
      <c r="F894" s="9" t="s">
        <v>1</v>
      </c>
      <c r="G894" s="9" t="s">
        <v>97</v>
      </c>
      <c r="H894" s="9" t="s">
        <v>2</v>
      </c>
      <c r="I894" s="9">
        <v>15</v>
      </c>
      <c r="J894" s="9" t="s">
        <v>8</v>
      </c>
      <c r="L894" s="9" t="s">
        <v>50</v>
      </c>
      <c r="M894" s="9">
        <v>40199</v>
      </c>
      <c r="N894" s="17" t="str">
        <f t="shared" si="85"/>
        <v>8_40-45</v>
      </c>
      <c r="O894" s="17" t="str">
        <f t="shared" si="86"/>
        <v>4_40-50</v>
      </c>
      <c r="P894" s="17" t="str">
        <f t="shared" si="87"/>
        <v>04_40-50</v>
      </c>
      <c r="Q894" s="9" t="s">
        <v>882</v>
      </c>
      <c r="R894" s="9" t="s">
        <v>638</v>
      </c>
      <c r="S894" s="9">
        <f t="shared" si="88"/>
        <v>60981883</v>
      </c>
      <c r="T894" s="9">
        <f t="shared" si="89"/>
        <v>820752</v>
      </c>
    </row>
    <row r="895" spans="1:20" x14ac:dyDescent="0.25">
      <c r="A895" s="9">
        <v>560</v>
      </c>
      <c r="B895" s="9" t="s">
        <v>0</v>
      </c>
      <c r="C895" s="9" t="s">
        <v>447</v>
      </c>
      <c r="D895" s="9" t="s">
        <v>222</v>
      </c>
      <c r="E895" s="9" t="s">
        <v>223</v>
      </c>
      <c r="F895" s="9" t="s">
        <v>1</v>
      </c>
      <c r="G895" s="9" t="s">
        <v>97</v>
      </c>
      <c r="H895" s="9">
        <v>540</v>
      </c>
      <c r="I895" s="9">
        <v>15</v>
      </c>
      <c r="J895" s="9" t="s">
        <v>8</v>
      </c>
      <c r="L895" s="9" t="s">
        <v>50</v>
      </c>
      <c r="M895" s="9">
        <v>44383</v>
      </c>
      <c r="N895" s="17" t="str">
        <f t="shared" si="85"/>
        <v>8_40-45</v>
      </c>
      <c r="O895" s="17" t="str">
        <f t="shared" si="86"/>
        <v>4_40-50</v>
      </c>
      <c r="P895" s="17" t="str">
        <f t="shared" si="87"/>
        <v>04_40-50</v>
      </c>
      <c r="Q895" s="9" t="s">
        <v>882</v>
      </c>
      <c r="R895" s="9" t="s">
        <v>638</v>
      </c>
      <c r="S895" s="9">
        <f t="shared" si="88"/>
        <v>24854480</v>
      </c>
      <c r="T895" s="9">
        <f t="shared" si="89"/>
        <v>334515</v>
      </c>
    </row>
    <row r="896" spans="1:20" x14ac:dyDescent="0.25">
      <c r="A896" s="9">
        <v>527</v>
      </c>
      <c r="B896" s="9" t="s">
        <v>0</v>
      </c>
      <c r="C896" s="9" t="s">
        <v>189</v>
      </c>
      <c r="D896" s="9" t="s">
        <v>224</v>
      </c>
      <c r="E896" s="9" t="s">
        <v>223</v>
      </c>
      <c r="F896" s="9" t="s">
        <v>5</v>
      </c>
      <c r="G896" s="9" t="s">
        <v>76</v>
      </c>
      <c r="H896" s="9" t="s">
        <v>2</v>
      </c>
      <c r="I896" s="9">
        <v>15</v>
      </c>
      <c r="J896" s="9" t="s">
        <v>4</v>
      </c>
      <c r="L896" s="9" t="s">
        <v>46</v>
      </c>
      <c r="M896" s="9">
        <v>32278</v>
      </c>
      <c r="N896" s="17" t="str">
        <f t="shared" si="85"/>
        <v>6_30-35</v>
      </c>
      <c r="O896" s="17" t="str">
        <f t="shared" si="86"/>
        <v>3_30-40</v>
      </c>
      <c r="P896" s="17" t="str">
        <f t="shared" si="87"/>
        <v>03_30-40</v>
      </c>
      <c r="Q896" s="9" t="s">
        <v>882</v>
      </c>
      <c r="R896" s="9" t="s">
        <v>638</v>
      </c>
      <c r="S896" s="9">
        <f t="shared" si="88"/>
        <v>17010506</v>
      </c>
      <c r="T896" s="9">
        <f t="shared" si="89"/>
        <v>228944</v>
      </c>
    </row>
    <row r="897" spans="1:20" x14ac:dyDescent="0.25">
      <c r="A897" s="9">
        <v>305</v>
      </c>
      <c r="B897" s="9" t="s">
        <v>0</v>
      </c>
      <c r="C897" s="9" t="s">
        <v>809</v>
      </c>
      <c r="D897" s="9" t="s">
        <v>224</v>
      </c>
      <c r="E897" s="9" t="s">
        <v>223</v>
      </c>
      <c r="F897" s="9" t="s">
        <v>5</v>
      </c>
      <c r="G897" s="9" t="s">
        <v>810</v>
      </c>
      <c r="H897" s="9" t="s">
        <v>2</v>
      </c>
      <c r="I897" s="9">
        <v>15</v>
      </c>
      <c r="J897" s="9" t="s">
        <v>8</v>
      </c>
      <c r="L897" s="9" t="s">
        <v>46</v>
      </c>
      <c r="M897" s="9">
        <v>34993</v>
      </c>
      <c r="N897" s="17" t="str">
        <f t="shared" si="85"/>
        <v>6_30-35</v>
      </c>
      <c r="O897" s="17" t="str">
        <f t="shared" si="86"/>
        <v>3_30-40</v>
      </c>
      <c r="P897" s="17" t="str">
        <f t="shared" si="87"/>
        <v>03_30-40</v>
      </c>
      <c r="Q897" s="9" t="s">
        <v>882</v>
      </c>
      <c r="R897" s="9" t="s">
        <v>638</v>
      </c>
      <c r="S897" s="9">
        <f t="shared" si="88"/>
        <v>10672865</v>
      </c>
      <c r="T897" s="9">
        <f t="shared" si="89"/>
        <v>143646</v>
      </c>
    </row>
    <row r="898" spans="1:20" x14ac:dyDescent="0.25">
      <c r="A898" s="9">
        <v>21</v>
      </c>
      <c r="B898" s="9" t="s">
        <v>0</v>
      </c>
      <c r="C898" s="9" t="s">
        <v>123</v>
      </c>
      <c r="D898" s="9" t="s">
        <v>224</v>
      </c>
      <c r="E898" s="9" t="s">
        <v>223</v>
      </c>
      <c r="F898" s="9" t="s">
        <v>1</v>
      </c>
      <c r="G898" s="9" t="s">
        <v>97</v>
      </c>
      <c r="H898" s="9" t="s">
        <v>2</v>
      </c>
      <c r="I898" s="9">
        <v>15</v>
      </c>
      <c r="J898" s="9" t="s">
        <v>91</v>
      </c>
      <c r="L898" s="9" t="s">
        <v>50</v>
      </c>
      <c r="M898" s="9">
        <v>47887</v>
      </c>
      <c r="N898" s="17" t="str">
        <f t="shared" si="85"/>
        <v>9_45-50</v>
      </c>
      <c r="O898" s="17" t="str">
        <f t="shared" si="86"/>
        <v>4_40-50</v>
      </c>
      <c r="P898" s="17" t="str">
        <f t="shared" si="87"/>
        <v>04_40-50</v>
      </c>
      <c r="Q898" s="9" t="s">
        <v>882</v>
      </c>
      <c r="R898" s="9" t="s">
        <v>638</v>
      </c>
      <c r="S898" s="9">
        <f t="shared" si="88"/>
        <v>1005627</v>
      </c>
      <c r="T898" s="9">
        <f t="shared" si="89"/>
        <v>13535</v>
      </c>
    </row>
    <row r="899" spans="1:20" x14ac:dyDescent="0.25">
      <c r="A899" s="9">
        <v>4</v>
      </c>
      <c r="B899" s="9" t="s">
        <v>0</v>
      </c>
      <c r="C899" s="9" t="s">
        <v>150</v>
      </c>
      <c r="D899" s="9" t="s">
        <v>222</v>
      </c>
      <c r="E899" s="9" t="s">
        <v>223</v>
      </c>
      <c r="F899" s="9" t="s">
        <v>1</v>
      </c>
      <c r="G899" s="9" t="s">
        <v>97</v>
      </c>
      <c r="H899" s="9" t="s">
        <v>129</v>
      </c>
      <c r="I899" s="9">
        <v>15</v>
      </c>
      <c r="J899" s="9" t="s">
        <v>72</v>
      </c>
      <c r="L899" s="9" t="s">
        <v>50</v>
      </c>
      <c r="M899" s="9">
        <v>47113</v>
      </c>
      <c r="N899" s="17" t="str">
        <f t="shared" si="85"/>
        <v>9_45-50</v>
      </c>
      <c r="O899" s="17" t="str">
        <f t="shared" si="86"/>
        <v>4_40-50</v>
      </c>
      <c r="P899" s="17" t="str">
        <f t="shared" si="87"/>
        <v>04_40-50</v>
      </c>
      <c r="Q899" s="9" t="s">
        <v>882</v>
      </c>
      <c r="R899" s="9" t="s">
        <v>638</v>
      </c>
      <c r="S899" s="9">
        <f t="shared" si="88"/>
        <v>188452</v>
      </c>
      <c r="T899" s="9">
        <f t="shared" si="89"/>
        <v>2536</v>
      </c>
    </row>
    <row r="900" spans="1:20" x14ac:dyDescent="0.25">
      <c r="A900" s="9">
        <v>6</v>
      </c>
      <c r="B900" s="9" t="s">
        <v>0</v>
      </c>
      <c r="C900" s="9" t="s">
        <v>151</v>
      </c>
      <c r="D900" s="9" t="s">
        <v>224</v>
      </c>
      <c r="E900" s="9" t="s">
        <v>223</v>
      </c>
      <c r="F900" s="9" t="s">
        <v>5</v>
      </c>
      <c r="G900" s="9" t="s">
        <v>60</v>
      </c>
      <c r="H900" s="9" t="s">
        <v>2</v>
      </c>
      <c r="I900" s="9">
        <v>15</v>
      </c>
      <c r="J900" s="9" t="s">
        <v>8</v>
      </c>
      <c r="L900" s="9" t="s">
        <v>50</v>
      </c>
      <c r="M900" s="9">
        <v>37913</v>
      </c>
      <c r="N900" s="17" t="str">
        <f t="shared" si="85"/>
        <v>7_35-40</v>
      </c>
      <c r="O900" s="17" t="str">
        <f t="shared" si="86"/>
        <v>3_30-40</v>
      </c>
      <c r="P900" s="17" t="str">
        <f t="shared" si="87"/>
        <v>03_30-40</v>
      </c>
      <c r="Q900" s="9" t="s">
        <v>882</v>
      </c>
      <c r="R900" s="9" t="s">
        <v>638</v>
      </c>
      <c r="S900" s="9">
        <f t="shared" si="88"/>
        <v>227478</v>
      </c>
      <c r="T900" s="9">
        <f t="shared" si="89"/>
        <v>3062</v>
      </c>
    </row>
    <row r="901" spans="1:20" x14ac:dyDescent="0.25">
      <c r="A901" s="9">
        <v>25</v>
      </c>
      <c r="B901" s="9" t="s">
        <v>0</v>
      </c>
      <c r="C901" s="9" t="s">
        <v>226</v>
      </c>
      <c r="D901" s="9" t="s">
        <v>224</v>
      </c>
      <c r="E901" s="9" t="s">
        <v>223</v>
      </c>
      <c r="F901" s="9" t="s">
        <v>5</v>
      </c>
      <c r="G901" s="9" t="s">
        <v>182</v>
      </c>
      <c r="H901" s="9" t="s">
        <v>2</v>
      </c>
      <c r="I901" s="9">
        <v>15</v>
      </c>
      <c r="J901" s="9" t="s">
        <v>8</v>
      </c>
      <c r="L901" s="9" t="s">
        <v>50</v>
      </c>
      <c r="M901" s="9">
        <v>42852</v>
      </c>
      <c r="N901" s="17" t="str">
        <f t="shared" si="85"/>
        <v>8_40-45</v>
      </c>
      <c r="O901" s="17" t="str">
        <f t="shared" si="86"/>
        <v>4_40-50</v>
      </c>
      <c r="P901" s="17" t="str">
        <f t="shared" si="87"/>
        <v>04_40-50</v>
      </c>
      <c r="Q901" s="9" t="s">
        <v>882</v>
      </c>
      <c r="R901" s="9" t="s">
        <v>638</v>
      </c>
      <c r="S901" s="9">
        <f t="shared" si="88"/>
        <v>1071300</v>
      </c>
      <c r="T901" s="9">
        <f t="shared" si="89"/>
        <v>14419</v>
      </c>
    </row>
    <row r="902" spans="1:20" x14ac:dyDescent="0.25">
      <c r="A902" s="9">
        <v>217</v>
      </c>
      <c r="B902" s="9" t="s">
        <v>0</v>
      </c>
      <c r="C902" s="9" t="s">
        <v>515</v>
      </c>
      <c r="D902" s="9" t="s">
        <v>222</v>
      </c>
      <c r="E902" s="9" t="s">
        <v>223</v>
      </c>
      <c r="F902" s="9" t="s">
        <v>5</v>
      </c>
      <c r="G902" s="9" t="s">
        <v>182</v>
      </c>
      <c r="H902" s="9" t="s">
        <v>340</v>
      </c>
      <c r="I902" s="9">
        <v>15</v>
      </c>
      <c r="J902" s="9" t="s">
        <v>8</v>
      </c>
      <c r="L902" s="9" t="s">
        <v>50</v>
      </c>
      <c r="M902" s="9">
        <v>46632</v>
      </c>
      <c r="N902" s="17" t="str">
        <f t="shared" si="85"/>
        <v>9_45-50</v>
      </c>
      <c r="O902" s="17" t="str">
        <f t="shared" si="86"/>
        <v>4_40-50</v>
      </c>
      <c r="P902" s="17" t="str">
        <f t="shared" si="87"/>
        <v>04_40-50</v>
      </c>
      <c r="Q902" s="9" t="s">
        <v>882</v>
      </c>
      <c r="R902" s="9" t="s">
        <v>638</v>
      </c>
      <c r="S902" s="9">
        <f t="shared" si="88"/>
        <v>10119144</v>
      </c>
      <c r="T902" s="9">
        <f t="shared" si="89"/>
        <v>136193</v>
      </c>
    </row>
    <row r="903" spans="1:20" x14ac:dyDescent="0.25">
      <c r="A903" s="9">
        <v>994</v>
      </c>
      <c r="B903" s="9" t="s">
        <v>0</v>
      </c>
      <c r="C903" s="9" t="s">
        <v>332</v>
      </c>
      <c r="D903" s="9" t="s">
        <v>224</v>
      </c>
      <c r="E903" s="9" t="s">
        <v>223</v>
      </c>
      <c r="F903" s="9" t="s">
        <v>5</v>
      </c>
      <c r="G903" s="9" t="s">
        <v>76</v>
      </c>
      <c r="H903" s="9" t="s">
        <v>2</v>
      </c>
      <c r="I903" s="9">
        <v>17</v>
      </c>
      <c r="J903" s="9" t="s">
        <v>6</v>
      </c>
      <c r="L903" s="9" t="s">
        <v>46</v>
      </c>
      <c r="M903" s="9">
        <v>36574</v>
      </c>
      <c r="N903" s="17" t="str">
        <f t="shared" si="85"/>
        <v>7_35-40</v>
      </c>
      <c r="O903" s="17" t="str">
        <f t="shared" si="86"/>
        <v>3_30-40</v>
      </c>
      <c r="P903" s="17" t="str">
        <f t="shared" si="87"/>
        <v>03_30-40</v>
      </c>
      <c r="Q903" s="9" t="s">
        <v>882</v>
      </c>
      <c r="R903" s="9" t="s">
        <v>638</v>
      </c>
      <c r="S903" s="9">
        <f t="shared" si="88"/>
        <v>36354556</v>
      </c>
      <c r="T903" s="9">
        <f t="shared" si="89"/>
        <v>489294</v>
      </c>
    </row>
    <row r="904" spans="1:20" x14ac:dyDescent="0.25">
      <c r="A904" s="9">
        <v>29</v>
      </c>
      <c r="B904" s="9" t="s">
        <v>0</v>
      </c>
      <c r="C904" s="9" t="s">
        <v>152</v>
      </c>
      <c r="D904" s="9" t="s">
        <v>222</v>
      </c>
      <c r="E904" s="9" t="s">
        <v>223</v>
      </c>
      <c r="F904" s="9" t="s">
        <v>5</v>
      </c>
      <c r="G904" s="9" t="s">
        <v>93</v>
      </c>
      <c r="H904" s="9" t="s">
        <v>125</v>
      </c>
      <c r="I904" s="9">
        <v>17</v>
      </c>
      <c r="J904" s="9" t="s">
        <v>8</v>
      </c>
      <c r="L904" s="9" t="s">
        <v>50</v>
      </c>
      <c r="M904" s="9">
        <v>63967</v>
      </c>
      <c r="N904" s="17" t="str">
        <f t="shared" si="85"/>
        <v>12_60-65</v>
      </c>
      <c r="O904" s="17" t="str">
        <f t="shared" si="86"/>
        <v>6_60-70</v>
      </c>
      <c r="P904" s="17" t="str">
        <f t="shared" si="87"/>
        <v>06_60-70</v>
      </c>
      <c r="Q904" s="9" t="s">
        <v>882</v>
      </c>
      <c r="R904" s="9" t="s">
        <v>638</v>
      </c>
      <c r="S904" s="9">
        <f t="shared" si="88"/>
        <v>1855043</v>
      </c>
      <c r="T904" s="9">
        <f t="shared" si="89"/>
        <v>24967</v>
      </c>
    </row>
    <row r="905" spans="1:20" x14ac:dyDescent="0.25">
      <c r="A905" s="9">
        <v>679</v>
      </c>
      <c r="B905" s="9" t="s">
        <v>0</v>
      </c>
      <c r="C905" s="9" t="s">
        <v>811</v>
      </c>
      <c r="D905" s="9" t="s">
        <v>228</v>
      </c>
      <c r="E905" s="9" t="s">
        <v>223</v>
      </c>
      <c r="F905" s="9" t="s">
        <v>5</v>
      </c>
      <c r="G905" s="9" t="s">
        <v>182</v>
      </c>
      <c r="H905" s="9" t="s">
        <v>2</v>
      </c>
      <c r="I905" s="9">
        <v>14</v>
      </c>
      <c r="J905" s="9" t="s">
        <v>8</v>
      </c>
      <c r="L905" s="9" t="s">
        <v>50</v>
      </c>
      <c r="M905" s="9">
        <v>46123</v>
      </c>
      <c r="N905" s="17" t="str">
        <f t="shared" si="85"/>
        <v>9_45-50</v>
      </c>
      <c r="O905" s="17" t="str">
        <f t="shared" si="86"/>
        <v>4_40-50</v>
      </c>
      <c r="P905" s="17" t="str">
        <f t="shared" si="87"/>
        <v>04_40-50</v>
      </c>
      <c r="Q905" s="9" t="s">
        <v>882</v>
      </c>
      <c r="R905" s="9" t="s">
        <v>638</v>
      </c>
      <c r="S905" s="9">
        <f t="shared" si="88"/>
        <v>31317517</v>
      </c>
      <c r="T905" s="9">
        <f t="shared" si="89"/>
        <v>421501</v>
      </c>
    </row>
    <row r="906" spans="1:20" x14ac:dyDescent="0.25">
      <c r="A906" s="9">
        <v>927</v>
      </c>
      <c r="B906" s="9" t="s">
        <v>0</v>
      </c>
      <c r="C906" s="9" t="s">
        <v>487</v>
      </c>
      <c r="D906" s="9" t="s">
        <v>224</v>
      </c>
      <c r="E906" s="9" t="s">
        <v>223</v>
      </c>
      <c r="F906" s="9" t="s">
        <v>1</v>
      </c>
      <c r="G906" s="9" t="s">
        <v>305</v>
      </c>
      <c r="H906" s="9" t="s">
        <v>2</v>
      </c>
      <c r="I906" s="9">
        <v>15</v>
      </c>
      <c r="J906" s="9" t="s">
        <v>8</v>
      </c>
      <c r="L906" s="9" t="s">
        <v>50</v>
      </c>
      <c r="M906" s="9">
        <v>58130</v>
      </c>
      <c r="N906" s="17" t="str">
        <f t="shared" si="85"/>
        <v>11_55-60</v>
      </c>
      <c r="O906" s="17" t="str">
        <f t="shared" si="86"/>
        <v>5_50-60</v>
      </c>
      <c r="P906" s="17" t="str">
        <f t="shared" si="87"/>
        <v>05_50-60</v>
      </c>
      <c r="Q906" s="9" t="s">
        <v>882</v>
      </c>
      <c r="R906" s="9" t="s">
        <v>638</v>
      </c>
      <c r="S906" s="9">
        <f t="shared" si="88"/>
        <v>53886510</v>
      </c>
      <c r="T906" s="9">
        <f t="shared" si="89"/>
        <v>725256</v>
      </c>
    </row>
    <row r="907" spans="1:20" x14ac:dyDescent="0.25">
      <c r="A907" s="9">
        <v>223</v>
      </c>
      <c r="B907" s="9" t="s">
        <v>0</v>
      </c>
      <c r="C907" s="9" t="s">
        <v>812</v>
      </c>
      <c r="D907" s="9" t="s">
        <v>222</v>
      </c>
      <c r="E907" s="9" t="s">
        <v>223</v>
      </c>
      <c r="F907" s="9" t="s">
        <v>1</v>
      </c>
      <c r="G907" s="9" t="s">
        <v>305</v>
      </c>
      <c r="H907" s="9" t="s">
        <v>813</v>
      </c>
      <c r="I907" s="9">
        <v>15</v>
      </c>
      <c r="J907" s="9" t="s">
        <v>8</v>
      </c>
      <c r="L907" s="9" t="s">
        <v>50</v>
      </c>
      <c r="M907" s="9">
        <v>55910</v>
      </c>
      <c r="N907" s="17" t="str">
        <f t="shared" si="85"/>
        <v>11_55-60</v>
      </c>
      <c r="O907" s="17" t="str">
        <f t="shared" si="86"/>
        <v>5_50-60</v>
      </c>
      <c r="P907" s="17" t="str">
        <f t="shared" si="87"/>
        <v>05_50-60</v>
      </c>
      <c r="Q907" s="9" t="s">
        <v>882</v>
      </c>
      <c r="R907" s="9" t="s">
        <v>638</v>
      </c>
      <c r="S907" s="9">
        <f t="shared" si="88"/>
        <v>12467930</v>
      </c>
      <c r="T907" s="9">
        <f t="shared" si="89"/>
        <v>167805</v>
      </c>
    </row>
    <row r="908" spans="1:20" x14ac:dyDescent="0.25">
      <c r="A908" s="9">
        <v>318</v>
      </c>
      <c r="B908" s="9" t="s">
        <v>0</v>
      </c>
      <c r="C908" s="9" t="s">
        <v>283</v>
      </c>
      <c r="D908" s="9" t="s">
        <v>224</v>
      </c>
      <c r="E908" s="9" t="s">
        <v>223</v>
      </c>
      <c r="F908" s="9" t="s">
        <v>5</v>
      </c>
      <c r="G908" s="9" t="s">
        <v>182</v>
      </c>
      <c r="H908" s="9" t="s">
        <v>2</v>
      </c>
      <c r="I908" s="9">
        <v>15</v>
      </c>
      <c r="J908" s="9" t="s">
        <v>8</v>
      </c>
      <c r="L908" s="9" t="s">
        <v>50</v>
      </c>
      <c r="M908" s="9">
        <v>48500</v>
      </c>
      <c r="N908" s="17" t="str">
        <f t="shared" si="85"/>
        <v>9_45-50</v>
      </c>
      <c r="O908" s="17" t="str">
        <f t="shared" si="86"/>
        <v>4_40-50</v>
      </c>
      <c r="P908" s="17" t="str">
        <f t="shared" si="87"/>
        <v>04_40-50</v>
      </c>
      <c r="Q908" s="9" t="s">
        <v>882</v>
      </c>
      <c r="R908" s="9" t="s">
        <v>638</v>
      </c>
      <c r="S908" s="9">
        <f t="shared" si="88"/>
        <v>15423000</v>
      </c>
      <c r="T908" s="9">
        <f t="shared" si="89"/>
        <v>207577</v>
      </c>
    </row>
    <row r="909" spans="1:20" x14ac:dyDescent="0.25">
      <c r="A909" s="9">
        <v>37</v>
      </c>
      <c r="B909" s="9" t="s">
        <v>0</v>
      </c>
      <c r="C909" s="9" t="s">
        <v>516</v>
      </c>
      <c r="D909" s="9" t="s">
        <v>222</v>
      </c>
      <c r="E909" s="9" t="s">
        <v>223</v>
      </c>
      <c r="F909" s="9" t="s">
        <v>5</v>
      </c>
      <c r="G909" s="9" t="s">
        <v>182</v>
      </c>
      <c r="H909" s="9" t="s">
        <v>334</v>
      </c>
      <c r="I909" s="9">
        <v>15</v>
      </c>
      <c r="J909" s="9" t="s">
        <v>8</v>
      </c>
      <c r="L909" s="9" t="s">
        <v>50</v>
      </c>
      <c r="M909" s="9">
        <v>51995</v>
      </c>
      <c r="N909" s="17" t="str">
        <f t="shared" si="85"/>
        <v>10_50-55</v>
      </c>
      <c r="O909" s="17" t="str">
        <f t="shared" si="86"/>
        <v>5_50-60</v>
      </c>
      <c r="P909" s="17" t="str">
        <f t="shared" si="87"/>
        <v>05_50-60</v>
      </c>
      <c r="Q909" s="9" t="s">
        <v>882</v>
      </c>
      <c r="R909" s="9" t="s">
        <v>638</v>
      </c>
      <c r="S909" s="9">
        <f t="shared" si="88"/>
        <v>1923815</v>
      </c>
      <c r="T909" s="9">
        <f t="shared" si="89"/>
        <v>25893</v>
      </c>
    </row>
    <row r="910" spans="1:20" x14ac:dyDescent="0.25">
      <c r="A910" s="9">
        <v>35</v>
      </c>
      <c r="B910" s="9" t="s">
        <v>0</v>
      </c>
      <c r="C910" s="9" t="s">
        <v>488</v>
      </c>
      <c r="D910" s="9" t="s">
        <v>225</v>
      </c>
      <c r="E910" s="9" t="s">
        <v>223</v>
      </c>
      <c r="F910" s="9" t="s">
        <v>1</v>
      </c>
      <c r="G910" s="9" t="s">
        <v>97</v>
      </c>
      <c r="H910" s="9" t="s">
        <v>112</v>
      </c>
      <c r="I910" s="9">
        <v>15</v>
      </c>
      <c r="J910" s="9" t="s">
        <v>8</v>
      </c>
      <c r="L910" s="9" t="s">
        <v>50</v>
      </c>
      <c r="M910" s="9">
        <v>62849</v>
      </c>
      <c r="N910" s="17" t="str">
        <f t="shared" si="85"/>
        <v>12_60-65</v>
      </c>
      <c r="O910" s="17" t="str">
        <f t="shared" si="86"/>
        <v>6_60-70</v>
      </c>
      <c r="P910" s="17" t="str">
        <f t="shared" si="87"/>
        <v>06_60-70</v>
      </c>
      <c r="Q910" s="9" t="s">
        <v>882</v>
      </c>
      <c r="R910" s="9" t="s">
        <v>638</v>
      </c>
      <c r="S910" s="9">
        <f t="shared" si="88"/>
        <v>2199715</v>
      </c>
      <c r="T910" s="9">
        <f t="shared" si="89"/>
        <v>29606</v>
      </c>
    </row>
    <row r="911" spans="1:20" x14ac:dyDescent="0.25">
      <c r="A911" s="9">
        <v>117</v>
      </c>
      <c r="B911" s="9" t="s">
        <v>0</v>
      </c>
      <c r="C911" s="9" t="s">
        <v>645</v>
      </c>
      <c r="D911" s="9" t="s">
        <v>225</v>
      </c>
      <c r="E911" s="9" t="s">
        <v>223</v>
      </c>
      <c r="F911" s="9" t="s">
        <v>5</v>
      </c>
      <c r="G911" s="9" t="s">
        <v>75</v>
      </c>
      <c r="H911" s="9" t="s">
        <v>112</v>
      </c>
      <c r="I911" s="9">
        <v>15</v>
      </c>
      <c r="J911" s="9" t="s">
        <v>8</v>
      </c>
      <c r="L911" s="9" t="s">
        <v>50</v>
      </c>
      <c r="M911" s="9">
        <v>71223</v>
      </c>
      <c r="N911" s="17" t="str">
        <f t="shared" si="85"/>
        <v>14_70-75</v>
      </c>
      <c r="O911" s="17" t="str">
        <f t="shared" si="86"/>
        <v>7_70-80</v>
      </c>
      <c r="P911" s="17" t="str">
        <f t="shared" si="87"/>
        <v>07_70-80</v>
      </c>
      <c r="Q911" s="9" t="s">
        <v>882</v>
      </c>
      <c r="R911" s="9" t="s">
        <v>638</v>
      </c>
      <c r="S911" s="9">
        <f t="shared" si="88"/>
        <v>8333091</v>
      </c>
      <c r="T911" s="9">
        <f t="shared" si="89"/>
        <v>112155</v>
      </c>
    </row>
    <row r="912" spans="1:20" x14ac:dyDescent="0.25">
      <c r="A912" s="9">
        <v>1363</v>
      </c>
      <c r="B912" s="9" t="s">
        <v>0</v>
      </c>
      <c r="C912" s="9" t="s">
        <v>452</v>
      </c>
      <c r="D912" s="9" t="s">
        <v>225</v>
      </c>
      <c r="E912" s="9" t="s">
        <v>223</v>
      </c>
      <c r="F912" s="9" t="s">
        <v>1</v>
      </c>
      <c r="G912" s="9" t="s">
        <v>305</v>
      </c>
      <c r="H912" s="9" t="s">
        <v>112</v>
      </c>
      <c r="I912" s="9">
        <v>15</v>
      </c>
      <c r="J912" s="9" t="s">
        <v>8</v>
      </c>
      <c r="L912" s="9" t="s">
        <v>50</v>
      </c>
      <c r="M912" s="9">
        <v>75523</v>
      </c>
      <c r="N912" s="17" t="str">
        <f t="shared" si="85"/>
        <v>15_75-80</v>
      </c>
      <c r="O912" s="17" t="str">
        <f t="shared" si="86"/>
        <v>7_70-80</v>
      </c>
      <c r="P912" s="17" t="str">
        <f t="shared" si="87"/>
        <v>07_70-80</v>
      </c>
      <c r="Q912" s="9" t="s">
        <v>882</v>
      </c>
      <c r="R912" s="9" t="s">
        <v>638</v>
      </c>
      <c r="S912" s="9">
        <f t="shared" si="88"/>
        <v>102937849</v>
      </c>
      <c r="T912" s="9">
        <f t="shared" si="89"/>
        <v>1385435</v>
      </c>
    </row>
    <row r="913" spans="1:20" x14ac:dyDescent="0.25">
      <c r="A913" s="9">
        <v>535</v>
      </c>
      <c r="B913" s="9" t="s">
        <v>0</v>
      </c>
      <c r="C913" s="9" t="s">
        <v>126</v>
      </c>
      <c r="D913" s="9" t="s">
        <v>225</v>
      </c>
      <c r="E913" s="9" t="s">
        <v>223</v>
      </c>
      <c r="F913" s="9" t="s">
        <v>5</v>
      </c>
      <c r="G913" s="9" t="s">
        <v>75</v>
      </c>
      <c r="H913" s="9" t="s">
        <v>161</v>
      </c>
      <c r="I913" s="9">
        <v>15</v>
      </c>
      <c r="J913" s="9" t="s">
        <v>8</v>
      </c>
      <c r="L913" s="9" t="s">
        <v>50</v>
      </c>
      <c r="M913" s="9">
        <v>79564</v>
      </c>
      <c r="N913" s="17" t="str">
        <f t="shared" si="85"/>
        <v>15_75-80</v>
      </c>
      <c r="O913" s="17" t="str">
        <f t="shared" si="86"/>
        <v>7_70-80</v>
      </c>
      <c r="P913" s="17" t="str">
        <f t="shared" si="87"/>
        <v>07_70-80</v>
      </c>
      <c r="Q913" s="9" t="s">
        <v>882</v>
      </c>
      <c r="R913" s="9" t="s">
        <v>638</v>
      </c>
      <c r="S913" s="9">
        <f t="shared" si="88"/>
        <v>42566740</v>
      </c>
      <c r="T913" s="9">
        <f t="shared" si="89"/>
        <v>572904</v>
      </c>
    </row>
    <row r="914" spans="1:20" x14ac:dyDescent="0.25">
      <c r="A914" s="9">
        <v>340</v>
      </c>
      <c r="B914" s="9" t="s">
        <v>0</v>
      </c>
      <c r="C914" s="9" t="s">
        <v>453</v>
      </c>
      <c r="D914" s="9" t="s">
        <v>225</v>
      </c>
      <c r="E914" s="9" t="s">
        <v>223</v>
      </c>
      <c r="F914" s="9" t="s">
        <v>5</v>
      </c>
      <c r="G914" s="9" t="s">
        <v>353</v>
      </c>
      <c r="H914" s="9" t="s">
        <v>450</v>
      </c>
      <c r="I914" s="9">
        <v>15</v>
      </c>
      <c r="J914" s="9" t="s">
        <v>8</v>
      </c>
      <c r="L914" s="9" t="s">
        <v>50</v>
      </c>
      <c r="M914" s="9">
        <v>86115</v>
      </c>
      <c r="N914" s="17" t="str">
        <f t="shared" si="85"/>
        <v>17_85-90</v>
      </c>
      <c r="O914" s="17" t="str">
        <f t="shared" si="86"/>
        <v>8_80-90</v>
      </c>
      <c r="P914" s="17" t="str">
        <f t="shared" si="87"/>
        <v>08_80&gt;</v>
      </c>
      <c r="Q914" s="9" t="s">
        <v>882</v>
      </c>
      <c r="R914" s="9" t="s">
        <v>638</v>
      </c>
      <c r="S914" s="9">
        <f t="shared" si="88"/>
        <v>29279100</v>
      </c>
      <c r="T914" s="9">
        <f t="shared" si="89"/>
        <v>394066</v>
      </c>
    </row>
    <row r="915" spans="1:20" x14ac:dyDescent="0.25">
      <c r="A915" s="9">
        <v>4</v>
      </c>
      <c r="B915" s="9" t="s">
        <v>0</v>
      </c>
      <c r="C915" s="9" t="s">
        <v>127</v>
      </c>
      <c r="D915" s="9" t="s">
        <v>225</v>
      </c>
      <c r="E915" s="9" t="s">
        <v>223</v>
      </c>
      <c r="F915" s="9" t="s">
        <v>5</v>
      </c>
      <c r="G915" s="9" t="s">
        <v>75</v>
      </c>
      <c r="H915" s="9" t="s">
        <v>63</v>
      </c>
      <c r="I915" s="9">
        <v>17</v>
      </c>
      <c r="J915" s="9" t="s">
        <v>8</v>
      </c>
      <c r="L915" s="9" t="s">
        <v>50</v>
      </c>
      <c r="M915" s="9">
        <v>78955</v>
      </c>
      <c r="N915" s="17" t="str">
        <f t="shared" si="85"/>
        <v>15_75-80</v>
      </c>
      <c r="O915" s="17" t="str">
        <f t="shared" si="86"/>
        <v>7_70-80</v>
      </c>
      <c r="P915" s="17" t="str">
        <f t="shared" si="87"/>
        <v>07_70-80</v>
      </c>
      <c r="Q915" s="9" t="s">
        <v>882</v>
      </c>
      <c r="R915" s="9" t="s">
        <v>638</v>
      </c>
      <c r="S915" s="9">
        <f t="shared" si="88"/>
        <v>315820</v>
      </c>
      <c r="T915" s="9">
        <f t="shared" si="89"/>
        <v>4251</v>
      </c>
    </row>
    <row r="916" spans="1:20" x14ac:dyDescent="0.25">
      <c r="A916" s="9">
        <v>16</v>
      </c>
      <c r="B916" s="9" t="s">
        <v>0</v>
      </c>
      <c r="C916" s="9" t="s">
        <v>449</v>
      </c>
      <c r="D916" s="9" t="s">
        <v>225</v>
      </c>
      <c r="E916" s="9" t="s">
        <v>223</v>
      </c>
      <c r="F916" s="9" t="s">
        <v>5</v>
      </c>
      <c r="G916" s="9" t="s">
        <v>353</v>
      </c>
      <c r="H916" s="9" t="s">
        <v>450</v>
      </c>
      <c r="I916" s="9">
        <v>17</v>
      </c>
      <c r="J916" s="9" t="s">
        <v>8</v>
      </c>
      <c r="L916" s="9" t="s">
        <v>50</v>
      </c>
      <c r="M916" s="9">
        <v>81585</v>
      </c>
      <c r="N916" s="17" t="str">
        <f t="shared" si="85"/>
        <v>16_80-85</v>
      </c>
      <c r="O916" s="17" t="str">
        <f t="shared" si="86"/>
        <v>8_80-90</v>
      </c>
      <c r="P916" s="17" t="str">
        <f t="shared" si="87"/>
        <v>08_80&gt;</v>
      </c>
      <c r="Q916" s="9" t="s">
        <v>882</v>
      </c>
      <c r="R916" s="9" t="s">
        <v>638</v>
      </c>
      <c r="S916" s="9">
        <f t="shared" si="88"/>
        <v>1305360</v>
      </c>
      <c r="T916" s="9">
        <f t="shared" si="89"/>
        <v>17569</v>
      </c>
    </row>
    <row r="917" spans="1:20" x14ac:dyDescent="0.25">
      <c r="A917" s="9">
        <v>2</v>
      </c>
      <c r="B917" s="9" t="s">
        <v>0</v>
      </c>
      <c r="C917" s="9" t="s">
        <v>814</v>
      </c>
      <c r="D917" s="9" t="s">
        <v>230</v>
      </c>
      <c r="E917" s="9" t="s">
        <v>227</v>
      </c>
      <c r="F917" s="9" t="s">
        <v>5</v>
      </c>
      <c r="G917" s="9" t="s">
        <v>353</v>
      </c>
      <c r="H917" s="9" t="s">
        <v>815</v>
      </c>
      <c r="I917" s="9">
        <v>15</v>
      </c>
      <c r="J917" s="9" t="s">
        <v>55</v>
      </c>
      <c r="L917" s="9" t="s">
        <v>50</v>
      </c>
      <c r="M917" s="9">
        <v>320995</v>
      </c>
      <c r="N917" s="17" t="str">
        <f t="shared" si="85"/>
        <v>64_320-325</v>
      </c>
      <c r="O917" s="17" t="str">
        <f t="shared" si="86"/>
        <v>32_320-330</v>
      </c>
      <c r="P917" s="17" t="str">
        <f t="shared" si="87"/>
        <v>08_80&gt;</v>
      </c>
      <c r="Q917" s="9" t="s">
        <v>882</v>
      </c>
      <c r="R917" s="9" t="s">
        <v>638</v>
      </c>
      <c r="S917" s="9">
        <f t="shared" si="88"/>
        <v>641990</v>
      </c>
      <c r="T917" s="9">
        <f t="shared" si="89"/>
        <v>8641</v>
      </c>
    </row>
    <row r="918" spans="1:20" x14ac:dyDescent="0.25">
      <c r="A918" s="9">
        <v>3917</v>
      </c>
      <c r="B918" s="9" t="s">
        <v>0</v>
      </c>
      <c r="C918" s="9" t="s">
        <v>190</v>
      </c>
      <c r="D918" s="9" t="s">
        <v>224</v>
      </c>
      <c r="E918" s="9" t="s">
        <v>223</v>
      </c>
      <c r="F918" s="9" t="s">
        <v>5</v>
      </c>
      <c r="G918" s="9" t="s">
        <v>76</v>
      </c>
      <c r="H918" s="9" t="s">
        <v>2</v>
      </c>
      <c r="I918" s="9">
        <v>15</v>
      </c>
      <c r="J918" s="9" t="s">
        <v>11</v>
      </c>
      <c r="L918" s="9" t="s">
        <v>46</v>
      </c>
      <c r="M918" s="9">
        <v>34689</v>
      </c>
      <c r="N918" s="17" t="str">
        <f t="shared" si="85"/>
        <v>6_30-35</v>
      </c>
      <c r="O918" s="17" t="str">
        <f t="shared" si="86"/>
        <v>3_30-40</v>
      </c>
      <c r="P918" s="17" t="str">
        <f t="shared" si="87"/>
        <v>03_30-40</v>
      </c>
      <c r="Q918" s="9" t="s">
        <v>882</v>
      </c>
      <c r="R918" s="9" t="s">
        <v>638</v>
      </c>
      <c r="S918" s="9">
        <f t="shared" si="88"/>
        <v>135876813</v>
      </c>
      <c r="T918" s="9">
        <f t="shared" si="89"/>
        <v>1828759</v>
      </c>
    </row>
    <row r="919" spans="1:20" x14ac:dyDescent="0.25">
      <c r="A919" s="9">
        <v>2</v>
      </c>
      <c r="B919" s="9" t="s">
        <v>0</v>
      </c>
      <c r="C919" s="9" t="s">
        <v>172</v>
      </c>
      <c r="D919" s="9" t="s">
        <v>224</v>
      </c>
      <c r="E919" s="9" t="s">
        <v>223</v>
      </c>
      <c r="F919" s="9" t="s">
        <v>5</v>
      </c>
      <c r="G919" s="9" t="s">
        <v>60</v>
      </c>
      <c r="H919" s="9" t="s">
        <v>2</v>
      </c>
      <c r="I919" s="9">
        <v>15</v>
      </c>
      <c r="J919" s="9" t="s">
        <v>173</v>
      </c>
      <c r="L919" s="9" t="s">
        <v>50</v>
      </c>
      <c r="M919" s="9">
        <v>45532</v>
      </c>
      <c r="N919" s="17" t="str">
        <f t="shared" si="85"/>
        <v>9_45-50</v>
      </c>
      <c r="O919" s="17" t="str">
        <f t="shared" si="86"/>
        <v>4_40-50</v>
      </c>
      <c r="P919" s="17" t="str">
        <f t="shared" si="87"/>
        <v>04_40-50</v>
      </c>
      <c r="Q919" s="9" t="s">
        <v>882</v>
      </c>
      <c r="R919" s="9" t="s">
        <v>638</v>
      </c>
      <c r="S919" s="9">
        <f t="shared" si="88"/>
        <v>91064</v>
      </c>
      <c r="T919" s="9">
        <f t="shared" si="89"/>
        <v>1226</v>
      </c>
    </row>
    <row r="920" spans="1:20" x14ac:dyDescent="0.25">
      <c r="A920" s="9">
        <v>1951</v>
      </c>
      <c r="B920" s="9" t="s">
        <v>0</v>
      </c>
      <c r="C920" s="9" t="s">
        <v>446</v>
      </c>
      <c r="D920" s="9" t="s">
        <v>224</v>
      </c>
      <c r="E920" s="9" t="s">
        <v>223</v>
      </c>
      <c r="F920" s="9" t="s">
        <v>5</v>
      </c>
      <c r="G920" s="9" t="s">
        <v>182</v>
      </c>
      <c r="H920" s="9" t="s">
        <v>2</v>
      </c>
      <c r="I920" s="9">
        <v>15</v>
      </c>
      <c r="J920" s="9" t="s">
        <v>8</v>
      </c>
      <c r="L920" s="9" t="s">
        <v>50</v>
      </c>
      <c r="M920" s="9">
        <v>50568</v>
      </c>
      <c r="N920" s="17" t="str">
        <f t="shared" si="85"/>
        <v>10_50-55</v>
      </c>
      <c r="O920" s="17" t="str">
        <f t="shared" si="86"/>
        <v>5_50-60</v>
      </c>
      <c r="P920" s="17" t="str">
        <f t="shared" si="87"/>
        <v>05_50-60</v>
      </c>
      <c r="Q920" s="9" t="s">
        <v>882</v>
      </c>
      <c r="R920" s="9" t="s">
        <v>638</v>
      </c>
      <c r="S920" s="9">
        <f t="shared" si="88"/>
        <v>98658168</v>
      </c>
      <c r="T920" s="9">
        <f t="shared" si="89"/>
        <v>1327835</v>
      </c>
    </row>
    <row r="921" spans="1:20" x14ac:dyDescent="0.25">
      <c r="A921" s="9">
        <v>2</v>
      </c>
      <c r="B921" s="9" t="s">
        <v>0</v>
      </c>
      <c r="C921" s="9" t="s">
        <v>816</v>
      </c>
      <c r="D921" s="9" t="s">
        <v>224</v>
      </c>
      <c r="E921" s="9" t="s">
        <v>223</v>
      </c>
      <c r="F921" s="9" t="s">
        <v>5</v>
      </c>
      <c r="G921" s="9" t="s">
        <v>60</v>
      </c>
      <c r="H921" s="9" t="s">
        <v>2</v>
      </c>
      <c r="I921" s="9">
        <v>15</v>
      </c>
      <c r="J921" s="9" t="s">
        <v>11</v>
      </c>
      <c r="L921" s="9" t="s">
        <v>50</v>
      </c>
      <c r="M921" s="9">
        <v>37995</v>
      </c>
      <c r="N921" s="17" t="str">
        <f t="shared" si="85"/>
        <v>7_35-40</v>
      </c>
      <c r="O921" s="17" t="str">
        <f t="shared" si="86"/>
        <v>3_30-40</v>
      </c>
      <c r="P921" s="17" t="str">
        <f t="shared" si="87"/>
        <v>03_30-40</v>
      </c>
      <c r="Q921" s="9" t="s">
        <v>882</v>
      </c>
      <c r="R921" s="9" t="s">
        <v>638</v>
      </c>
      <c r="S921" s="9">
        <f t="shared" si="88"/>
        <v>75990</v>
      </c>
      <c r="T921" s="9">
        <f t="shared" si="89"/>
        <v>1023</v>
      </c>
    </row>
    <row r="922" spans="1:20" x14ac:dyDescent="0.25">
      <c r="A922" s="9">
        <v>6771</v>
      </c>
      <c r="B922" s="9" t="s">
        <v>0</v>
      </c>
      <c r="C922" s="9" t="s">
        <v>517</v>
      </c>
      <c r="D922" s="9" t="s">
        <v>224</v>
      </c>
      <c r="E922" s="9" t="s">
        <v>223</v>
      </c>
      <c r="F922" s="9" t="s">
        <v>1</v>
      </c>
      <c r="G922" s="9" t="s">
        <v>97</v>
      </c>
      <c r="H922" s="9" t="s">
        <v>2</v>
      </c>
      <c r="I922" s="9">
        <v>15</v>
      </c>
      <c r="J922" s="9" t="s">
        <v>8</v>
      </c>
      <c r="L922" s="9" t="s">
        <v>50</v>
      </c>
      <c r="M922" s="9">
        <v>46194</v>
      </c>
      <c r="N922" s="17" t="str">
        <f t="shared" si="85"/>
        <v>9_45-50</v>
      </c>
      <c r="O922" s="17" t="str">
        <f t="shared" si="86"/>
        <v>4_40-50</v>
      </c>
      <c r="P922" s="17" t="str">
        <f t="shared" si="87"/>
        <v>04_40-50</v>
      </c>
      <c r="Q922" s="9" t="s">
        <v>882</v>
      </c>
      <c r="R922" s="9" t="s">
        <v>638</v>
      </c>
      <c r="S922" s="9">
        <f t="shared" si="88"/>
        <v>312779574</v>
      </c>
      <c r="T922" s="9">
        <f t="shared" si="89"/>
        <v>4209685</v>
      </c>
    </row>
    <row r="923" spans="1:20" x14ac:dyDescent="0.25">
      <c r="A923" s="9">
        <v>910</v>
      </c>
      <c r="B923" s="9" t="s">
        <v>0</v>
      </c>
      <c r="C923" s="9" t="s">
        <v>518</v>
      </c>
      <c r="D923" s="9" t="s">
        <v>222</v>
      </c>
      <c r="E923" s="9" t="s">
        <v>223</v>
      </c>
      <c r="F923" s="9" t="s">
        <v>1</v>
      </c>
      <c r="G923" s="9" t="s">
        <v>97</v>
      </c>
      <c r="H923" s="9">
        <v>625</v>
      </c>
      <c r="I923" s="9">
        <v>15</v>
      </c>
      <c r="J923" s="9" t="s">
        <v>8</v>
      </c>
      <c r="L923" s="9" t="s">
        <v>50</v>
      </c>
      <c r="M923" s="9">
        <v>48635</v>
      </c>
      <c r="N923" s="17" t="str">
        <f t="shared" si="85"/>
        <v>9_45-50</v>
      </c>
      <c r="O923" s="17" t="str">
        <f t="shared" si="86"/>
        <v>4_40-50</v>
      </c>
      <c r="P923" s="17" t="str">
        <f t="shared" si="87"/>
        <v>04_40-50</v>
      </c>
      <c r="Q923" s="9" t="s">
        <v>882</v>
      </c>
      <c r="R923" s="9" t="s">
        <v>638</v>
      </c>
      <c r="S923" s="9">
        <f t="shared" si="88"/>
        <v>44257850</v>
      </c>
      <c r="T923" s="9">
        <f t="shared" si="89"/>
        <v>595664</v>
      </c>
    </row>
    <row r="924" spans="1:20" x14ac:dyDescent="0.25">
      <c r="A924" s="9">
        <v>10</v>
      </c>
      <c r="B924" s="9" t="s">
        <v>0</v>
      </c>
      <c r="C924" s="9" t="s">
        <v>485</v>
      </c>
      <c r="D924" s="9" t="s">
        <v>224</v>
      </c>
      <c r="E924" s="9" t="s">
        <v>223</v>
      </c>
      <c r="F924" s="9" t="s">
        <v>5</v>
      </c>
      <c r="G924" s="9" t="s">
        <v>169</v>
      </c>
      <c r="H924" s="9" t="s">
        <v>2</v>
      </c>
      <c r="I924" s="9">
        <v>15</v>
      </c>
      <c r="J924" s="9" t="s">
        <v>8</v>
      </c>
      <c r="L924" s="9" t="s">
        <v>50</v>
      </c>
      <c r="M924" s="9">
        <v>45647</v>
      </c>
      <c r="N924" s="17" t="str">
        <f t="shared" si="85"/>
        <v>9_45-50</v>
      </c>
      <c r="O924" s="17" t="str">
        <f t="shared" si="86"/>
        <v>4_40-50</v>
      </c>
      <c r="P924" s="17" t="str">
        <f t="shared" si="87"/>
        <v>04_40-50</v>
      </c>
      <c r="Q924" s="9" t="s">
        <v>882</v>
      </c>
      <c r="R924" s="9" t="s">
        <v>638</v>
      </c>
      <c r="S924" s="9">
        <f t="shared" si="88"/>
        <v>456470</v>
      </c>
      <c r="T924" s="9">
        <f t="shared" si="89"/>
        <v>6144</v>
      </c>
    </row>
    <row r="925" spans="1:20" x14ac:dyDescent="0.25">
      <c r="A925" s="9">
        <v>881</v>
      </c>
      <c r="B925" s="9" t="s">
        <v>0</v>
      </c>
      <c r="C925" s="9" t="s">
        <v>542</v>
      </c>
      <c r="D925" s="9" t="s">
        <v>222</v>
      </c>
      <c r="E925" s="9" t="s">
        <v>223</v>
      </c>
      <c r="F925" s="9" t="s">
        <v>5</v>
      </c>
      <c r="G925" s="9" t="s">
        <v>182</v>
      </c>
      <c r="H925" s="9" t="s">
        <v>340</v>
      </c>
      <c r="I925" s="9">
        <v>15</v>
      </c>
      <c r="J925" s="9" t="s">
        <v>8</v>
      </c>
      <c r="L925" s="9" t="s">
        <v>50</v>
      </c>
      <c r="M925" s="9">
        <v>57967</v>
      </c>
      <c r="N925" s="17" t="str">
        <f t="shared" si="85"/>
        <v>11_55-60</v>
      </c>
      <c r="O925" s="17" t="str">
        <f t="shared" si="86"/>
        <v>5_50-60</v>
      </c>
      <c r="P925" s="17" t="str">
        <f t="shared" si="87"/>
        <v>05_50-60</v>
      </c>
      <c r="Q925" s="9" t="s">
        <v>882</v>
      </c>
      <c r="R925" s="9" t="s">
        <v>638</v>
      </c>
      <c r="S925" s="9">
        <f t="shared" si="88"/>
        <v>51068927</v>
      </c>
      <c r="T925" s="9">
        <f t="shared" si="89"/>
        <v>687334</v>
      </c>
    </row>
    <row r="926" spans="1:20" x14ac:dyDescent="0.25">
      <c r="A926" s="9">
        <v>6</v>
      </c>
      <c r="B926" s="9" t="s">
        <v>0</v>
      </c>
      <c r="C926" s="9" t="s">
        <v>175</v>
      </c>
      <c r="D926" s="9" t="s">
        <v>225</v>
      </c>
      <c r="E926" s="9" t="s">
        <v>223</v>
      </c>
      <c r="F926" s="9" t="s">
        <v>5</v>
      </c>
      <c r="G926" s="9" t="s">
        <v>75</v>
      </c>
      <c r="H926" s="9" t="s">
        <v>153</v>
      </c>
      <c r="I926" s="9">
        <v>15</v>
      </c>
      <c r="J926" s="9" t="s">
        <v>8</v>
      </c>
      <c r="L926" s="9" t="s">
        <v>50</v>
      </c>
      <c r="M926" s="9">
        <v>96531</v>
      </c>
      <c r="N926" s="17" t="str">
        <f t="shared" si="85"/>
        <v>19_95-100</v>
      </c>
      <c r="O926" s="17" t="str">
        <f t="shared" si="86"/>
        <v>9_90-100</v>
      </c>
      <c r="P926" s="17" t="str">
        <f t="shared" si="87"/>
        <v>08_80&gt;</v>
      </c>
      <c r="Q926" s="9" t="s">
        <v>882</v>
      </c>
      <c r="R926" s="9" t="s">
        <v>638</v>
      </c>
      <c r="S926" s="9">
        <f t="shared" si="88"/>
        <v>579186</v>
      </c>
      <c r="T926" s="9">
        <f t="shared" si="89"/>
        <v>7795</v>
      </c>
    </row>
    <row r="927" spans="1:20" x14ac:dyDescent="0.25">
      <c r="A927" s="9">
        <v>53</v>
      </c>
      <c r="B927" s="9" t="s">
        <v>0</v>
      </c>
      <c r="C927" s="9" t="s">
        <v>398</v>
      </c>
      <c r="D927" s="9" t="s">
        <v>225</v>
      </c>
      <c r="E927" s="9" t="s">
        <v>223</v>
      </c>
      <c r="F927" s="9" t="s">
        <v>5</v>
      </c>
      <c r="G927" s="9" t="s">
        <v>353</v>
      </c>
      <c r="H927" s="9" t="s">
        <v>118</v>
      </c>
      <c r="I927" s="9">
        <v>15</v>
      </c>
      <c r="J927" s="9" t="s">
        <v>8</v>
      </c>
      <c r="L927" s="9" t="s">
        <v>50</v>
      </c>
      <c r="M927" s="9">
        <v>107981</v>
      </c>
      <c r="N927" s="17" t="str">
        <f t="shared" si="85"/>
        <v>21_105-110</v>
      </c>
      <c r="O927" s="17" t="str">
        <f t="shared" si="86"/>
        <v>10_100-110</v>
      </c>
      <c r="P927" s="17" t="str">
        <f t="shared" si="87"/>
        <v>08_80&gt;</v>
      </c>
      <c r="Q927" s="9" t="s">
        <v>882</v>
      </c>
      <c r="R927" s="9" t="s">
        <v>638</v>
      </c>
      <c r="S927" s="9">
        <f t="shared" si="88"/>
        <v>5722993</v>
      </c>
      <c r="T927" s="9">
        <f t="shared" si="89"/>
        <v>77025</v>
      </c>
    </row>
    <row r="928" spans="1:20" x14ac:dyDescent="0.25">
      <c r="A928" s="9">
        <v>247</v>
      </c>
      <c r="B928" s="9" t="s">
        <v>0</v>
      </c>
      <c r="C928" s="9" t="s">
        <v>81</v>
      </c>
      <c r="D928" s="9" t="s">
        <v>225</v>
      </c>
      <c r="E928" s="9" t="s">
        <v>223</v>
      </c>
      <c r="F928" s="9" t="s">
        <v>5</v>
      </c>
      <c r="G928" s="9" t="s">
        <v>75</v>
      </c>
      <c r="H928" s="9" t="s">
        <v>65</v>
      </c>
      <c r="I928" s="9">
        <v>17</v>
      </c>
      <c r="J928" s="9" t="s">
        <v>8</v>
      </c>
      <c r="L928" s="9" t="s">
        <v>50</v>
      </c>
      <c r="M928" s="9">
        <v>84000</v>
      </c>
      <c r="N928" s="17" t="str">
        <f t="shared" si="85"/>
        <v>16_80-85</v>
      </c>
      <c r="O928" s="17" t="str">
        <f t="shared" si="86"/>
        <v>8_80-90</v>
      </c>
      <c r="P928" s="17" t="str">
        <f t="shared" si="87"/>
        <v>08_80&gt;</v>
      </c>
      <c r="Q928" s="9" t="s">
        <v>882</v>
      </c>
      <c r="R928" s="9" t="s">
        <v>638</v>
      </c>
      <c r="S928" s="9">
        <f t="shared" si="88"/>
        <v>20748000</v>
      </c>
      <c r="T928" s="9">
        <f t="shared" si="89"/>
        <v>279246</v>
      </c>
    </row>
    <row r="929" spans="1:20" x14ac:dyDescent="0.25">
      <c r="A929" s="9">
        <v>4</v>
      </c>
      <c r="B929" s="9" t="s">
        <v>0</v>
      </c>
      <c r="C929" s="9" t="s">
        <v>817</v>
      </c>
      <c r="D929" s="9" t="s">
        <v>225</v>
      </c>
      <c r="E929" s="9" t="s">
        <v>223</v>
      </c>
      <c r="F929" s="9" t="s">
        <v>5</v>
      </c>
      <c r="G929" s="9" t="s">
        <v>353</v>
      </c>
      <c r="H929" s="9" t="s">
        <v>104</v>
      </c>
      <c r="I929" s="9">
        <v>15</v>
      </c>
      <c r="J929" s="9" t="s">
        <v>8</v>
      </c>
      <c r="L929" s="9" t="s">
        <v>50</v>
      </c>
      <c r="M929" s="9">
        <v>126502</v>
      </c>
      <c r="N929" s="17" t="str">
        <f t="shared" si="85"/>
        <v>25_125-130</v>
      </c>
      <c r="O929" s="17" t="str">
        <f t="shared" si="86"/>
        <v>12_120-130</v>
      </c>
      <c r="P929" s="17" t="str">
        <f t="shared" si="87"/>
        <v>08_80&gt;</v>
      </c>
      <c r="Q929" s="9" t="s">
        <v>882</v>
      </c>
      <c r="R929" s="9" t="s">
        <v>638</v>
      </c>
      <c r="S929" s="9">
        <f t="shared" si="88"/>
        <v>506008</v>
      </c>
      <c r="T929" s="9">
        <f t="shared" si="89"/>
        <v>6810</v>
      </c>
    </row>
    <row r="930" spans="1:20" x14ac:dyDescent="0.25">
      <c r="A930" s="9">
        <v>834</v>
      </c>
      <c r="B930" s="9" t="s">
        <v>0</v>
      </c>
      <c r="C930" s="9" t="s">
        <v>818</v>
      </c>
      <c r="D930" s="9" t="s">
        <v>229</v>
      </c>
      <c r="E930" s="9" t="s">
        <v>223</v>
      </c>
      <c r="F930" s="9" t="s">
        <v>5</v>
      </c>
      <c r="G930" s="9" t="s">
        <v>76</v>
      </c>
      <c r="H930" s="9" t="s">
        <v>2</v>
      </c>
      <c r="I930" s="9">
        <v>11</v>
      </c>
      <c r="J930" s="9" t="s">
        <v>8</v>
      </c>
      <c r="K930" s="9" t="s">
        <v>7</v>
      </c>
      <c r="L930" s="9" t="s">
        <v>46</v>
      </c>
      <c r="M930" s="9">
        <v>32660</v>
      </c>
      <c r="N930" s="17" t="str">
        <f t="shared" si="85"/>
        <v>6_30-35</v>
      </c>
      <c r="O930" s="17" t="str">
        <f t="shared" si="86"/>
        <v>3_30-40</v>
      </c>
      <c r="P930" s="17" t="str">
        <f t="shared" si="87"/>
        <v>03_30-40</v>
      </c>
      <c r="Q930" s="9" t="s">
        <v>882</v>
      </c>
      <c r="R930" s="9" t="s">
        <v>638</v>
      </c>
      <c r="S930" s="9">
        <f t="shared" si="88"/>
        <v>27238440</v>
      </c>
      <c r="T930" s="9">
        <f t="shared" si="89"/>
        <v>366601</v>
      </c>
    </row>
    <row r="931" spans="1:20" x14ac:dyDescent="0.25">
      <c r="A931" s="9">
        <v>4</v>
      </c>
      <c r="B931" s="9" t="s">
        <v>0</v>
      </c>
      <c r="C931" s="9" t="s">
        <v>819</v>
      </c>
      <c r="D931" s="9" t="s">
        <v>228</v>
      </c>
      <c r="E931" s="9" t="s">
        <v>223</v>
      </c>
      <c r="F931" s="9" t="s">
        <v>5</v>
      </c>
      <c r="G931" s="9" t="s">
        <v>182</v>
      </c>
      <c r="H931" s="9" t="s">
        <v>2</v>
      </c>
      <c r="I931" s="9">
        <v>13</v>
      </c>
      <c r="J931" s="9" t="s">
        <v>820</v>
      </c>
      <c r="K931" s="9" t="s">
        <v>7</v>
      </c>
      <c r="L931" s="9" t="s">
        <v>50</v>
      </c>
      <c r="M931" s="9">
        <v>140512</v>
      </c>
      <c r="N931" s="17" t="str">
        <f t="shared" si="85"/>
        <v>28_140-145</v>
      </c>
      <c r="O931" s="17" t="str">
        <f t="shared" si="86"/>
        <v>14_140-150</v>
      </c>
      <c r="P931" s="17" t="str">
        <f t="shared" si="87"/>
        <v>08_80&gt;</v>
      </c>
      <c r="Q931" s="9" t="s">
        <v>882</v>
      </c>
      <c r="R931" s="9" t="s">
        <v>638</v>
      </c>
      <c r="S931" s="9">
        <f t="shared" si="88"/>
        <v>562048</v>
      </c>
      <c r="T931" s="9">
        <f t="shared" si="89"/>
        <v>7565</v>
      </c>
    </row>
    <row r="932" spans="1:20" x14ac:dyDescent="0.25">
      <c r="A932" s="9">
        <v>1332</v>
      </c>
      <c r="B932" s="9" t="s">
        <v>0</v>
      </c>
      <c r="C932" s="9" t="s">
        <v>519</v>
      </c>
      <c r="D932" s="9" t="s">
        <v>228</v>
      </c>
      <c r="E932" s="9" t="s">
        <v>223</v>
      </c>
      <c r="F932" s="9" t="s">
        <v>5</v>
      </c>
      <c r="G932" s="9" t="s">
        <v>76</v>
      </c>
      <c r="H932" s="9" t="s">
        <v>2</v>
      </c>
      <c r="I932" s="9">
        <v>14</v>
      </c>
      <c r="J932" s="9" t="s">
        <v>8</v>
      </c>
      <c r="L932" s="9" t="s">
        <v>46</v>
      </c>
      <c r="M932" s="9">
        <v>35990</v>
      </c>
      <c r="N932" s="17" t="str">
        <f t="shared" si="85"/>
        <v>7_35-40</v>
      </c>
      <c r="O932" s="17" t="str">
        <f t="shared" si="86"/>
        <v>3_30-40</v>
      </c>
      <c r="P932" s="17" t="str">
        <f t="shared" si="87"/>
        <v>03_30-40</v>
      </c>
      <c r="Q932" s="9" t="s">
        <v>882</v>
      </c>
      <c r="R932" s="9" t="s">
        <v>638</v>
      </c>
      <c r="S932" s="9">
        <f t="shared" si="88"/>
        <v>47938680</v>
      </c>
      <c r="T932" s="9">
        <f t="shared" si="89"/>
        <v>645204</v>
      </c>
    </row>
    <row r="933" spans="1:20" x14ac:dyDescent="0.25">
      <c r="A933" s="9">
        <v>2</v>
      </c>
      <c r="B933" s="9" t="s">
        <v>0</v>
      </c>
      <c r="C933" s="9" t="s">
        <v>821</v>
      </c>
      <c r="D933" s="9" t="s">
        <v>228</v>
      </c>
      <c r="E933" s="9" t="s">
        <v>223</v>
      </c>
      <c r="F933" s="9" t="s">
        <v>5</v>
      </c>
      <c r="G933" s="9" t="s">
        <v>182</v>
      </c>
      <c r="H933" s="9" t="s">
        <v>2</v>
      </c>
      <c r="I933" s="9">
        <v>13</v>
      </c>
      <c r="J933" s="9" t="s">
        <v>820</v>
      </c>
      <c r="L933" s="9" t="s">
        <v>50</v>
      </c>
      <c r="M933" s="9">
        <v>69428</v>
      </c>
      <c r="N933" s="17" t="str">
        <f t="shared" si="85"/>
        <v>13_65-70</v>
      </c>
      <c r="O933" s="17" t="str">
        <f t="shared" si="86"/>
        <v>6_60-70</v>
      </c>
      <c r="P933" s="17" t="str">
        <f t="shared" si="87"/>
        <v>06_60-70</v>
      </c>
      <c r="Q933" s="9" t="s">
        <v>882</v>
      </c>
      <c r="R933" s="9" t="s">
        <v>638</v>
      </c>
      <c r="S933" s="9">
        <f t="shared" si="88"/>
        <v>138856</v>
      </c>
      <c r="T933" s="9">
        <f t="shared" si="89"/>
        <v>1869</v>
      </c>
    </row>
    <row r="934" spans="1:20" x14ac:dyDescent="0.25">
      <c r="A934" s="9">
        <v>4</v>
      </c>
      <c r="B934" s="9" t="s">
        <v>0</v>
      </c>
      <c r="C934" s="9" t="s">
        <v>822</v>
      </c>
      <c r="D934" s="9" t="s">
        <v>228</v>
      </c>
      <c r="E934" s="9" t="s">
        <v>223</v>
      </c>
      <c r="F934" s="9" t="s">
        <v>5</v>
      </c>
      <c r="G934" s="9" t="s">
        <v>182</v>
      </c>
      <c r="H934" s="9" t="s">
        <v>334</v>
      </c>
      <c r="I934" s="9">
        <v>13</v>
      </c>
      <c r="J934" s="9" t="s">
        <v>820</v>
      </c>
      <c r="L934" s="9" t="s">
        <v>50</v>
      </c>
      <c r="M934" s="9">
        <v>82166</v>
      </c>
      <c r="N934" s="17" t="str">
        <f t="shared" si="85"/>
        <v>16_80-85</v>
      </c>
      <c r="O934" s="17" t="str">
        <f t="shared" si="86"/>
        <v>8_80-90</v>
      </c>
      <c r="P934" s="17" t="str">
        <f t="shared" si="87"/>
        <v>08_80&gt;</v>
      </c>
      <c r="Q934" s="9" t="s">
        <v>882</v>
      </c>
      <c r="R934" s="9" t="s">
        <v>638</v>
      </c>
      <c r="S934" s="9">
        <f t="shared" si="88"/>
        <v>328664</v>
      </c>
      <c r="T934" s="9">
        <f t="shared" si="89"/>
        <v>4423</v>
      </c>
    </row>
    <row r="935" spans="1:20" x14ac:dyDescent="0.25">
      <c r="A935" s="9">
        <v>55</v>
      </c>
      <c r="B935" s="9" t="s">
        <v>0</v>
      </c>
      <c r="C935" s="9" t="s">
        <v>823</v>
      </c>
      <c r="D935" s="9" t="s">
        <v>228</v>
      </c>
      <c r="E935" s="9" t="s">
        <v>223</v>
      </c>
      <c r="F935" s="9" t="s">
        <v>5</v>
      </c>
      <c r="G935" s="9" t="s">
        <v>524</v>
      </c>
      <c r="H935" s="9" t="s">
        <v>2</v>
      </c>
      <c r="I935" s="9">
        <v>13</v>
      </c>
      <c r="J935" s="9" t="s">
        <v>820</v>
      </c>
      <c r="L935" s="9" t="s">
        <v>50</v>
      </c>
      <c r="M935" s="9">
        <v>74290</v>
      </c>
      <c r="N935" s="17" t="str">
        <f t="shared" si="85"/>
        <v>14_70-75</v>
      </c>
      <c r="O935" s="17" t="str">
        <f t="shared" si="86"/>
        <v>7_70-80</v>
      </c>
      <c r="P935" s="17" t="str">
        <f t="shared" si="87"/>
        <v>07_70-80</v>
      </c>
      <c r="Q935" s="9" t="s">
        <v>882</v>
      </c>
      <c r="R935" s="9" t="s">
        <v>638</v>
      </c>
      <c r="S935" s="9">
        <f t="shared" si="88"/>
        <v>4085950</v>
      </c>
      <c r="T935" s="9">
        <f t="shared" si="89"/>
        <v>54993</v>
      </c>
    </row>
    <row r="936" spans="1:20" x14ac:dyDescent="0.25">
      <c r="A936" s="9">
        <v>35</v>
      </c>
      <c r="B936" s="9" t="s">
        <v>0</v>
      </c>
      <c r="C936" s="9" t="s">
        <v>304</v>
      </c>
      <c r="D936" s="9" t="s">
        <v>228</v>
      </c>
      <c r="E936" s="9" t="s">
        <v>223</v>
      </c>
      <c r="F936" s="9" t="s">
        <v>1</v>
      </c>
      <c r="G936" s="9" t="s">
        <v>305</v>
      </c>
      <c r="H936" s="9" t="s">
        <v>2</v>
      </c>
      <c r="I936" s="9">
        <v>14</v>
      </c>
      <c r="J936" s="9" t="s">
        <v>8</v>
      </c>
      <c r="L936" s="9" t="s">
        <v>50</v>
      </c>
      <c r="M936" s="9">
        <v>61771</v>
      </c>
      <c r="N936" s="17" t="str">
        <f t="shared" si="85"/>
        <v>12_60-65</v>
      </c>
      <c r="O936" s="17" t="str">
        <f t="shared" si="86"/>
        <v>6_60-70</v>
      </c>
      <c r="P936" s="17" t="str">
        <f t="shared" si="87"/>
        <v>06_60-70</v>
      </c>
      <c r="Q936" s="9" t="s">
        <v>882</v>
      </c>
      <c r="R936" s="9" t="s">
        <v>638</v>
      </c>
      <c r="S936" s="9">
        <f t="shared" si="88"/>
        <v>2161985</v>
      </c>
      <c r="T936" s="9">
        <f t="shared" si="89"/>
        <v>29098</v>
      </c>
    </row>
    <row r="937" spans="1:20" x14ac:dyDescent="0.25">
      <c r="A937" s="9">
        <v>16</v>
      </c>
      <c r="B937" s="9" t="s">
        <v>0</v>
      </c>
      <c r="C937" s="9" t="s">
        <v>652</v>
      </c>
      <c r="D937" s="9" t="s">
        <v>228</v>
      </c>
      <c r="E937" s="9" t="s">
        <v>223</v>
      </c>
      <c r="F937" s="9" t="s">
        <v>5</v>
      </c>
      <c r="G937" s="9" t="s">
        <v>524</v>
      </c>
      <c r="H937" s="9" t="s">
        <v>653</v>
      </c>
      <c r="I937" s="9">
        <v>14</v>
      </c>
      <c r="J937" s="9" t="s">
        <v>8</v>
      </c>
      <c r="L937" s="9" t="s">
        <v>50</v>
      </c>
      <c r="M937" s="9">
        <v>89855</v>
      </c>
      <c r="N937" s="17" t="str">
        <f t="shared" si="85"/>
        <v>17_85-90</v>
      </c>
      <c r="O937" s="17" t="str">
        <f t="shared" si="86"/>
        <v>8_80-90</v>
      </c>
      <c r="P937" s="17" t="str">
        <f t="shared" si="87"/>
        <v>08_80&gt;</v>
      </c>
      <c r="Q937" s="9" t="s">
        <v>882</v>
      </c>
      <c r="R937" s="9" t="s">
        <v>638</v>
      </c>
      <c r="S937" s="9">
        <f t="shared" si="88"/>
        <v>1437680</v>
      </c>
      <c r="T937" s="9">
        <f t="shared" si="89"/>
        <v>19350</v>
      </c>
    </row>
    <row r="938" spans="1:20" x14ac:dyDescent="0.25">
      <c r="A938" s="9">
        <v>2</v>
      </c>
      <c r="B938" s="9" t="s">
        <v>0</v>
      </c>
      <c r="C938" s="9" t="s">
        <v>824</v>
      </c>
      <c r="D938" s="9" t="s">
        <v>228</v>
      </c>
      <c r="E938" s="9" t="s">
        <v>223</v>
      </c>
      <c r="F938" s="9" t="s">
        <v>5</v>
      </c>
      <c r="G938" s="9" t="s">
        <v>93</v>
      </c>
      <c r="H938" s="9" t="s">
        <v>69</v>
      </c>
      <c r="I938" s="9">
        <v>14</v>
      </c>
      <c r="J938" s="9" t="s">
        <v>8</v>
      </c>
      <c r="L938" s="9" t="s">
        <v>50</v>
      </c>
      <c r="M938" s="9">
        <v>74022</v>
      </c>
      <c r="N938" s="17" t="str">
        <f t="shared" si="85"/>
        <v>14_70-75</v>
      </c>
      <c r="O938" s="17" t="str">
        <f t="shared" si="86"/>
        <v>7_70-80</v>
      </c>
      <c r="P938" s="17" t="str">
        <f t="shared" si="87"/>
        <v>07_70-80</v>
      </c>
      <c r="Q938" s="9" t="s">
        <v>882</v>
      </c>
      <c r="R938" s="9" t="s">
        <v>638</v>
      </c>
      <c r="S938" s="9">
        <f t="shared" si="88"/>
        <v>148044</v>
      </c>
      <c r="T938" s="9">
        <f t="shared" si="89"/>
        <v>1993</v>
      </c>
    </row>
    <row r="939" spans="1:20" x14ac:dyDescent="0.25">
      <c r="A939" s="9">
        <v>2</v>
      </c>
      <c r="B939" s="9" t="s">
        <v>0</v>
      </c>
      <c r="C939" s="9" t="s">
        <v>192</v>
      </c>
      <c r="D939" s="9" t="s">
        <v>228</v>
      </c>
      <c r="E939" s="9" t="s">
        <v>223</v>
      </c>
      <c r="F939" s="9" t="s">
        <v>5</v>
      </c>
      <c r="G939" s="9" t="s">
        <v>182</v>
      </c>
      <c r="H939" s="9" t="s">
        <v>109</v>
      </c>
      <c r="I939" s="9">
        <v>14</v>
      </c>
      <c r="J939" s="9" t="s">
        <v>8</v>
      </c>
      <c r="L939" s="9" t="s">
        <v>50</v>
      </c>
      <c r="M939" s="9">
        <v>69814</v>
      </c>
      <c r="N939" s="17" t="str">
        <f t="shared" si="85"/>
        <v>13_65-70</v>
      </c>
      <c r="O939" s="17" t="str">
        <f t="shared" si="86"/>
        <v>6_60-70</v>
      </c>
      <c r="P939" s="17" t="str">
        <f t="shared" si="87"/>
        <v>06_60-70</v>
      </c>
      <c r="Q939" s="9" t="s">
        <v>882</v>
      </c>
      <c r="R939" s="9" t="s">
        <v>638</v>
      </c>
      <c r="S939" s="9">
        <f t="shared" si="88"/>
        <v>139628</v>
      </c>
      <c r="T939" s="9">
        <f t="shared" si="89"/>
        <v>1879</v>
      </c>
    </row>
    <row r="940" spans="1:20" x14ac:dyDescent="0.25">
      <c r="A940" s="9">
        <v>4</v>
      </c>
      <c r="B940" s="9" t="s">
        <v>0</v>
      </c>
      <c r="C940" s="9" t="s">
        <v>193</v>
      </c>
      <c r="D940" s="9" t="s">
        <v>228</v>
      </c>
      <c r="E940" s="9" t="s">
        <v>223</v>
      </c>
      <c r="F940" s="9" t="s">
        <v>5</v>
      </c>
      <c r="G940" s="9" t="s">
        <v>182</v>
      </c>
      <c r="H940" s="9" t="s">
        <v>107</v>
      </c>
      <c r="I940" s="9">
        <v>14</v>
      </c>
      <c r="J940" s="9" t="s">
        <v>8</v>
      </c>
      <c r="L940" s="9" t="s">
        <v>50</v>
      </c>
      <c r="M940" s="9">
        <v>80031</v>
      </c>
      <c r="N940" s="17" t="str">
        <f t="shared" si="85"/>
        <v>16_80-85</v>
      </c>
      <c r="O940" s="17" t="str">
        <f t="shared" si="86"/>
        <v>8_80-90</v>
      </c>
      <c r="P940" s="17" t="str">
        <f t="shared" si="87"/>
        <v>08_80&gt;</v>
      </c>
      <c r="Q940" s="9" t="s">
        <v>882</v>
      </c>
      <c r="R940" s="9" t="s">
        <v>638</v>
      </c>
      <c r="S940" s="9">
        <f t="shared" si="88"/>
        <v>320124</v>
      </c>
      <c r="T940" s="9">
        <f t="shared" si="89"/>
        <v>4309</v>
      </c>
    </row>
    <row r="941" spans="1:20" x14ac:dyDescent="0.25">
      <c r="A941" s="9">
        <v>16</v>
      </c>
      <c r="B941" s="9" t="s">
        <v>0</v>
      </c>
      <c r="C941" s="9" t="s">
        <v>577</v>
      </c>
      <c r="D941" s="9" t="s">
        <v>228</v>
      </c>
      <c r="E941" s="9" t="s">
        <v>223</v>
      </c>
      <c r="F941" s="9" t="s">
        <v>5</v>
      </c>
      <c r="G941" s="9" t="s">
        <v>524</v>
      </c>
      <c r="H941" s="9" t="s">
        <v>2</v>
      </c>
      <c r="I941" s="9">
        <v>14</v>
      </c>
      <c r="J941" s="9" t="s">
        <v>8</v>
      </c>
      <c r="L941" s="9" t="s">
        <v>50</v>
      </c>
      <c r="M941" s="9">
        <v>79800</v>
      </c>
      <c r="N941" s="17" t="str">
        <f t="shared" si="85"/>
        <v>15_75-80</v>
      </c>
      <c r="O941" s="17" t="str">
        <f t="shared" si="86"/>
        <v>7_70-80</v>
      </c>
      <c r="P941" s="17" t="str">
        <f t="shared" si="87"/>
        <v>07_70-80</v>
      </c>
      <c r="Q941" s="9" t="s">
        <v>882</v>
      </c>
      <c r="R941" s="9" t="s">
        <v>638</v>
      </c>
      <c r="S941" s="9">
        <f t="shared" si="88"/>
        <v>1276800</v>
      </c>
      <c r="T941" s="9">
        <f t="shared" si="89"/>
        <v>17184</v>
      </c>
    </row>
    <row r="942" spans="1:20" x14ac:dyDescent="0.25">
      <c r="A942" s="9">
        <v>5</v>
      </c>
      <c r="B942" s="9" t="s">
        <v>0</v>
      </c>
      <c r="C942" s="9" t="s">
        <v>825</v>
      </c>
      <c r="D942" s="9" t="s">
        <v>228</v>
      </c>
      <c r="E942" s="9" t="s">
        <v>223</v>
      </c>
      <c r="F942" s="9" t="s">
        <v>5</v>
      </c>
      <c r="G942" s="9" t="s">
        <v>182</v>
      </c>
      <c r="H942" s="9" t="s">
        <v>107</v>
      </c>
      <c r="I942" s="9">
        <v>14</v>
      </c>
      <c r="J942" s="9" t="s">
        <v>8</v>
      </c>
      <c r="L942" s="9" t="s">
        <v>50</v>
      </c>
      <c r="M942" s="9">
        <v>109580</v>
      </c>
      <c r="N942" s="17" t="str">
        <f t="shared" si="85"/>
        <v>21_105-110</v>
      </c>
      <c r="O942" s="17" t="str">
        <f t="shared" si="86"/>
        <v>10_100-110</v>
      </c>
      <c r="P942" s="17" t="str">
        <f t="shared" si="87"/>
        <v>08_80&gt;</v>
      </c>
      <c r="Q942" s="9" t="s">
        <v>882</v>
      </c>
      <c r="R942" s="9" t="s">
        <v>638</v>
      </c>
      <c r="S942" s="9">
        <f t="shared" si="88"/>
        <v>547900</v>
      </c>
      <c r="T942" s="9">
        <f t="shared" si="89"/>
        <v>7374</v>
      </c>
    </row>
    <row r="943" spans="1:20" x14ac:dyDescent="0.25">
      <c r="A943" s="9">
        <v>8</v>
      </c>
      <c r="B943" s="9" t="s">
        <v>0</v>
      </c>
      <c r="C943" s="9" t="s">
        <v>826</v>
      </c>
      <c r="D943" s="9" t="s">
        <v>228</v>
      </c>
      <c r="E943" s="9" t="s">
        <v>223</v>
      </c>
      <c r="F943" s="9" t="s">
        <v>5</v>
      </c>
      <c r="G943" s="9" t="s">
        <v>524</v>
      </c>
      <c r="H943" s="9" t="s">
        <v>334</v>
      </c>
      <c r="I943" s="9">
        <v>14</v>
      </c>
      <c r="J943" s="9" t="s">
        <v>8</v>
      </c>
      <c r="L943" s="9" t="s">
        <v>50</v>
      </c>
      <c r="M943" s="9">
        <v>121036</v>
      </c>
      <c r="N943" s="17" t="str">
        <f t="shared" si="85"/>
        <v>24_120-125</v>
      </c>
      <c r="O943" s="17" t="str">
        <f t="shared" si="86"/>
        <v>12_120-130</v>
      </c>
      <c r="P943" s="17" t="str">
        <f t="shared" si="87"/>
        <v>08_80&gt;</v>
      </c>
      <c r="Q943" s="9" t="s">
        <v>882</v>
      </c>
      <c r="R943" s="9" t="s">
        <v>638</v>
      </c>
      <c r="S943" s="9">
        <f t="shared" si="88"/>
        <v>968288</v>
      </c>
      <c r="T943" s="9">
        <f t="shared" si="89"/>
        <v>13032</v>
      </c>
    </row>
    <row r="944" spans="1:20" x14ac:dyDescent="0.25">
      <c r="A944" s="9">
        <v>76</v>
      </c>
      <c r="B944" s="9" t="s">
        <v>0</v>
      </c>
      <c r="C944" s="9" t="s">
        <v>654</v>
      </c>
      <c r="D944" s="9" t="s">
        <v>228</v>
      </c>
      <c r="E944" s="9" t="s">
        <v>223</v>
      </c>
      <c r="F944" s="9" t="s">
        <v>5</v>
      </c>
      <c r="G944" s="9" t="s">
        <v>524</v>
      </c>
      <c r="H944" s="9" t="s">
        <v>2</v>
      </c>
      <c r="I944" s="9">
        <v>14</v>
      </c>
      <c r="J944" s="9" t="s">
        <v>8</v>
      </c>
      <c r="L944" s="9" t="s">
        <v>50</v>
      </c>
      <c r="M944" s="9">
        <v>102504</v>
      </c>
      <c r="N944" s="17" t="str">
        <f t="shared" si="85"/>
        <v>20_100-105</v>
      </c>
      <c r="O944" s="17" t="str">
        <f t="shared" si="86"/>
        <v>10_100-110</v>
      </c>
      <c r="P944" s="17" t="str">
        <f t="shared" si="87"/>
        <v>08_80&gt;</v>
      </c>
      <c r="Q944" s="9" t="s">
        <v>882</v>
      </c>
      <c r="R944" s="9" t="s">
        <v>638</v>
      </c>
      <c r="S944" s="9">
        <f t="shared" si="88"/>
        <v>7790304</v>
      </c>
      <c r="T944" s="9">
        <f t="shared" si="89"/>
        <v>104849</v>
      </c>
    </row>
    <row r="945" spans="1:20" x14ac:dyDescent="0.25">
      <c r="A945" s="9">
        <v>8</v>
      </c>
      <c r="B945" s="9" t="s">
        <v>0</v>
      </c>
      <c r="C945" s="9" t="s">
        <v>827</v>
      </c>
      <c r="D945" s="9" t="s">
        <v>228</v>
      </c>
      <c r="E945" s="9" t="s">
        <v>223</v>
      </c>
      <c r="F945" s="9" t="s">
        <v>5</v>
      </c>
      <c r="G945" s="9" t="s">
        <v>660</v>
      </c>
      <c r="H945" s="9" t="s">
        <v>2</v>
      </c>
      <c r="I945" s="9">
        <v>14</v>
      </c>
      <c r="J945" s="9" t="s">
        <v>8</v>
      </c>
      <c r="K945" s="9" t="s">
        <v>7</v>
      </c>
      <c r="L945" s="9" t="s">
        <v>47</v>
      </c>
      <c r="M945" s="9">
        <v>126573</v>
      </c>
      <c r="N945" s="17" t="str">
        <f t="shared" si="85"/>
        <v>25_125-130</v>
      </c>
      <c r="O945" s="17" t="str">
        <f t="shared" si="86"/>
        <v>12_120-130</v>
      </c>
      <c r="P945" s="17" t="str">
        <f t="shared" si="87"/>
        <v>08_80&gt;</v>
      </c>
      <c r="Q945" s="9" t="s">
        <v>882</v>
      </c>
      <c r="R945" s="9" t="s">
        <v>638</v>
      </c>
      <c r="S945" s="9">
        <f t="shared" si="88"/>
        <v>1012584</v>
      </c>
      <c r="T945" s="9">
        <f t="shared" si="89"/>
        <v>13628</v>
      </c>
    </row>
    <row r="946" spans="1:20" x14ac:dyDescent="0.25">
      <c r="A946" s="9">
        <v>12</v>
      </c>
      <c r="B946" s="9" t="s">
        <v>0</v>
      </c>
      <c r="C946" s="9" t="s">
        <v>333</v>
      </c>
      <c r="D946" s="9" t="s">
        <v>228</v>
      </c>
      <c r="E946" s="9" t="s">
        <v>227</v>
      </c>
      <c r="F946" s="9" t="s">
        <v>5</v>
      </c>
      <c r="G946" s="9" t="s">
        <v>169</v>
      </c>
      <c r="H946" s="9" t="s">
        <v>2</v>
      </c>
      <c r="I946" s="9">
        <v>14</v>
      </c>
      <c r="J946" s="9" t="s">
        <v>8</v>
      </c>
      <c r="L946" s="9" t="s">
        <v>50</v>
      </c>
      <c r="M946" s="9">
        <v>67445</v>
      </c>
      <c r="N946" s="17" t="str">
        <f t="shared" si="85"/>
        <v>13_65-70</v>
      </c>
      <c r="O946" s="17" t="str">
        <f t="shared" si="86"/>
        <v>6_60-70</v>
      </c>
      <c r="P946" s="17" t="str">
        <f t="shared" si="87"/>
        <v>06_60-70</v>
      </c>
      <c r="Q946" s="9" t="s">
        <v>882</v>
      </c>
      <c r="R946" s="9" t="s">
        <v>638</v>
      </c>
      <c r="S946" s="9">
        <f t="shared" si="88"/>
        <v>809340</v>
      </c>
      <c r="T946" s="9">
        <f t="shared" si="89"/>
        <v>10893</v>
      </c>
    </row>
    <row r="947" spans="1:20" x14ac:dyDescent="0.25">
      <c r="A947" s="9">
        <v>232</v>
      </c>
      <c r="B947" s="9" t="s">
        <v>0</v>
      </c>
      <c r="C947" s="9" t="s">
        <v>655</v>
      </c>
      <c r="D947" s="9" t="s">
        <v>224</v>
      </c>
      <c r="E947" s="9" t="s">
        <v>227</v>
      </c>
      <c r="F947" s="9" t="s">
        <v>5</v>
      </c>
      <c r="G947" s="9" t="s">
        <v>524</v>
      </c>
      <c r="H947" s="9" t="s">
        <v>2</v>
      </c>
      <c r="I947" s="9">
        <v>14</v>
      </c>
      <c r="J947" s="9" t="s">
        <v>8</v>
      </c>
      <c r="L947" s="9" t="s">
        <v>50</v>
      </c>
      <c r="M947" s="9">
        <v>71700</v>
      </c>
      <c r="N947" s="17" t="str">
        <f t="shared" si="85"/>
        <v>14_70-75</v>
      </c>
      <c r="O947" s="17" t="str">
        <f t="shared" si="86"/>
        <v>7_70-80</v>
      </c>
      <c r="P947" s="17" t="str">
        <f t="shared" si="87"/>
        <v>07_70-80</v>
      </c>
      <c r="Q947" s="9" t="s">
        <v>882</v>
      </c>
      <c r="R947" s="9" t="s">
        <v>638</v>
      </c>
      <c r="S947" s="9">
        <f t="shared" si="88"/>
        <v>16634400</v>
      </c>
      <c r="T947" s="9">
        <f t="shared" si="89"/>
        <v>223882</v>
      </c>
    </row>
    <row r="948" spans="1:20" x14ac:dyDescent="0.25">
      <c r="A948" s="9">
        <v>31</v>
      </c>
      <c r="B948" s="9" t="s">
        <v>0</v>
      </c>
      <c r="C948" s="9" t="s">
        <v>303</v>
      </c>
      <c r="D948" s="9" t="s">
        <v>224</v>
      </c>
      <c r="E948" s="9" t="s">
        <v>227</v>
      </c>
      <c r="F948" s="9" t="s">
        <v>5</v>
      </c>
      <c r="G948" s="9" t="s">
        <v>169</v>
      </c>
      <c r="H948" s="9" t="s">
        <v>2</v>
      </c>
      <c r="I948" s="9">
        <v>15</v>
      </c>
      <c r="J948" s="9" t="s">
        <v>8</v>
      </c>
      <c r="L948" s="9" t="s">
        <v>50</v>
      </c>
      <c r="M948" s="9">
        <v>73077</v>
      </c>
      <c r="N948" s="17" t="str">
        <f t="shared" si="85"/>
        <v>14_70-75</v>
      </c>
      <c r="O948" s="17" t="str">
        <f t="shared" si="86"/>
        <v>7_70-80</v>
      </c>
      <c r="P948" s="17" t="str">
        <f t="shared" si="87"/>
        <v>07_70-80</v>
      </c>
      <c r="Q948" s="9" t="s">
        <v>882</v>
      </c>
      <c r="R948" s="9" t="s">
        <v>638</v>
      </c>
      <c r="S948" s="9">
        <f t="shared" si="88"/>
        <v>2265387</v>
      </c>
      <c r="T948" s="9">
        <f t="shared" si="89"/>
        <v>30490</v>
      </c>
    </row>
    <row r="949" spans="1:20" x14ac:dyDescent="0.25">
      <c r="A949" s="9">
        <v>6</v>
      </c>
      <c r="B949" s="9" t="s">
        <v>0</v>
      </c>
      <c r="C949" s="9" t="s">
        <v>657</v>
      </c>
      <c r="D949" s="9" t="s">
        <v>224</v>
      </c>
      <c r="E949" s="9" t="s">
        <v>227</v>
      </c>
      <c r="F949" s="9" t="s">
        <v>5</v>
      </c>
      <c r="G949" s="9" t="s">
        <v>524</v>
      </c>
      <c r="H949" s="9" t="s">
        <v>2</v>
      </c>
      <c r="I949" s="9">
        <v>15</v>
      </c>
      <c r="J949" s="9" t="s">
        <v>8</v>
      </c>
      <c r="L949" s="9" t="s">
        <v>50</v>
      </c>
      <c r="M949" s="9">
        <v>76925</v>
      </c>
      <c r="N949" s="17" t="str">
        <f t="shared" si="85"/>
        <v>15_75-80</v>
      </c>
      <c r="O949" s="17" t="str">
        <f t="shared" si="86"/>
        <v>7_70-80</v>
      </c>
      <c r="P949" s="17" t="str">
        <f t="shared" si="87"/>
        <v>07_70-80</v>
      </c>
      <c r="Q949" s="9" t="s">
        <v>882</v>
      </c>
      <c r="R949" s="9" t="s">
        <v>638</v>
      </c>
      <c r="S949" s="9">
        <f t="shared" si="88"/>
        <v>461550</v>
      </c>
      <c r="T949" s="9">
        <f t="shared" si="89"/>
        <v>6212</v>
      </c>
    </row>
    <row r="950" spans="1:20" x14ac:dyDescent="0.25">
      <c r="A950" s="9">
        <v>2</v>
      </c>
      <c r="B950" s="9" t="s">
        <v>0</v>
      </c>
      <c r="C950" s="9" t="s">
        <v>828</v>
      </c>
      <c r="D950" s="9" t="s">
        <v>228</v>
      </c>
      <c r="E950" s="9" t="s">
        <v>227</v>
      </c>
      <c r="F950" s="9" t="s">
        <v>5</v>
      </c>
      <c r="G950" s="9" t="s">
        <v>524</v>
      </c>
      <c r="H950" s="9" t="s">
        <v>2</v>
      </c>
      <c r="I950" s="9">
        <v>14</v>
      </c>
      <c r="J950" s="9" t="s">
        <v>8</v>
      </c>
      <c r="L950" s="9" t="s">
        <v>50</v>
      </c>
      <c r="M950" s="9">
        <v>105268</v>
      </c>
      <c r="N950" s="17" t="str">
        <f t="shared" si="85"/>
        <v>21_105-110</v>
      </c>
      <c r="O950" s="17" t="str">
        <f t="shared" si="86"/>
        <v>10_100-110</v>
      </c>
      <c r="P950" s="17" t="str">
        <f t="shared" si="87"/>
        <v>08_80&gt;</v>
      </c>
      <c r="Q950" s="9" t="s">
        <v>882</v>
      </c>
      <c r="R950" s="9" t="s">
        <v>638</v>
      </c>
      <c r="S950" s="9">
        <f t="shared" si="88"/>
        <v>210536</v>
      </c>
      <c r="T950" s="9">
        <f t="shared" si="89"/>
        <v>2834</v>
      </c>
    </row>
    <row r="951" spans="1:20" x14ac:dyDescent="0.25">
      <c r="A951" s="9">
        <v>4</v>
      </c>
      <c r="B951" s="9" t="s">
        <v>0</v>
      </c>
      <c r="C951" s="9" t="s">
        <v>658</v>
      </c>
      <c r="D951" s="9" t="s">
        <v>228</v>
      </c>
      <c r="E951" s="9" t="s">
        <v>227</v>
      </c>
      <c r="F951" s="9" t="s">
        <v>5</v>
      </c>
      <c r="G951" s="9" t="s">
        <v>169</v>
      </c>
      <c r="H951" s="9" t="s">
        <v>2</v>
      </c>
      <c r="I951" s="9">
        <v>14</v>
      </c>
      <c r="J951" s="9" t="s">
        <v>8</v>
      </c>
      <c r="L951" s="9" t="s">
        <v>50</v>
      </c>
      <c r="M951" s="9">
        <v>123896</v>
      </c>
      <c r="N951" s="17" t="str">
        <f t="shared" si="85"/>
        <v>24_120-125</v>
      </c>
      <c r="O951" s="17" t="str">
        <f t="shared" si="86"/>
        <v>12_120-130</v>
      </c>
      <c r="P951" s="17" t="str">
        <f t="shared" si="87"/>
        <v>08_80&gt;</v>
      </c>
      <c r="Q951" s="9" t="s">
        <v>882</v>
      </c>
      <c r="R951" s="9" t="s">
        <v>638</v>
      </c>
      <c r="S951" s="9">
        <f t="shared" si="88"/>
        <v>495584</v>
      </c>
      <c r="T951" s="9">
        <f t="shared" si="89"/>
        <v>6670</v>
      </c>
    </row>
    <row r="952" spans="1:20" x14ac:dyDescent="0.25">
      <c r="A952" s="9">
        <v>2</v>
      </c>
      <c r="B952" s="9" t="s">
        <v>0</v>
      </c>
      <c r="C952" s="9" t="s">
        <v>829</v>
      </c>
      <c r="D952" s="9" t="s">
        <v>228</v>
      </c>
      <c r="E952" s="9" t="s">
        <v>227</v>
      </c>
      <c r="F952" s="9" t="s">
        <v>5</v>
      </c>
      <c r="G952" s="9" t="s">
        <v>169</v>
      </c>
      <c r="H952" s="9" t="s">
        <v>125</v>
      </c>
      <c r="I952" s="9">
        <v>14</v>
      </c>
      <c r="J952" s="9" t="s">
        <v>8</v>
      </c>
      <c r="K952" s="9" t="s">
        <v>7</v>
      </c>
      <c r="L952" s="9" t="s">
        <v>50</v>
      </c>
      <c r="M952" s="9">
        <v>138990</v>
      </c>
      <c r="N952" s="17" t="str">
        <f t="shared" si="85"/>
        <v>27_135-140</v>
      </c>
      <c r="O952" s="17" t="str">
        <f t="shared" si="86"/>
        <v>13_130-140</v>
      </c>
      <c r="P952" s="17" t="str">
        <f t="shared" si="87"/>
        <v>08_80&gt;</v>
      </c>
      <c r="Q952" s="9" t="s">
        <v>882</v>
      </c>
      <c r="R952" s="9" t="s">
        <v>638</v>
      </c>
      <c r="S952" s="9">
        <f t="shared" si="88"/>
        <v>277980</v>
      </c>
      <c r="T952" s="9">
        <f t="shared" si="89"/>
        <v>3741</v>
      </c>
    </row>
    <row r="953" spans="1:20" x14ac:dyDescent="0.25">
      <c r="A953" s="9">
        <v>82</v>
      </c>
      <c r="B953" s="9" t="s">
        <v>9</v>
      </c>
      <c r="C953" s="9" t="s">
        <v>661</v>
      </c>
      <c r="D953" s="9" t="s">
        <v>228</v>
      </c>
      <c r="E953" s="9" t="s">
        <v>223</v>
      </c>
      <c r="F953" s="9" t="s">
        <v>5</v>
      </c>
      <c r="G953" s="9" t="s">
        <v>182</v>
      </c>
      <c r="H953" s="9" t="s">
        <v>2</v>
      </c>
      <c r="I953" s="9">
        <v>13</v>
      </c>
      <c r="J953" s="9" t="s">
        <v>92</v>
      </c>
      <c r="L953" s="9" t="s">
        <v>50</v>
      </c>
      <c r="M953" s="9">
        <v>127542</v>
      </c>
      <c r="N953" s="17" t="str">
        <f t="shared" si="85"/>
        <v>25_125-130</v>
      </c>
      <c r="O953" s="17" t="str">
        <f t="shared" si="86"/>
        <v>12_120-130</v>
      </c>
      <c r="P953" s="17" t="str">
        <f t="shared" si="87"/>
        <v>08_80&gt;</v>
      </c>
      <c r="Q953" s="9" t="s">
        <v>882</v>
      </c>
      <c r="R953" s="9" t="s">
        <v>638</v>
      </c>
      <c r="S953" s="9">
        <f t="shared" si="88"/>
        <v>10458444</v>
      </c>
      <c r="T953" s="9">
        <f t="shared" si="89"/>
        <v>140760</v>
      </c>
    </row>
    <row r="954" spans="1:20" x14ac:dyDescent="0.25">
      <c r="A954" s="9">
        <v>107</v>
      </c>
      <c r="B954" s="9" t="s">
        <v>9</v>
      </c>
      <c r="C954" s="9" t="s">
        <v>351</v>
      </c>
      <c r="D954" s="9" t="s">
        <v>228</v>
      </c>
      <c r="E954" s="9" t="s">
        <v>223</v>
      </c>
      <c r="F954" s="9" t="s">
        <v>5</v>
      </c>
      <c r="G954" s="9" t="s">
        <v>62</v>
      </c>
      <c r="H954" s="9" t="s">
        <v>2</v>
      </c>
      <c r="I954" s="9">
        <v>13</v>
      </c>
      <c r="J954" s="9" t="s">
        <v>92</v>
      </c>
      <c r="L954" s="9" t="s">
        <v>47</v>
      </c>
      <c r="M954" s="9">
        <v>102323</v>
      </c>
      <c r="N954" s="17" t="str">
        <f t="shared" si="85"/>
        <v>20_100-105</v>
      </c>
      <c r="O954" s="17" t="str">
        <f t="shared" si="86"/>
        <v>10_100-110</v>
      </c>
      <c r="P954" s="17" t="str">
        <f t="shared" si="87"/>
        <v>08_80&gt;</v>
      </c>
      <c r="Q954" s="9" t="s">
        <v>882</v>
      </c>
      <c r="R954" s="9" t="s">
        <v>638</v>
      </c>
      <c r="S954" s="9">
        <f t="shared" si="88"/>
        <v>10948561</v>
      </c>
      <c r="T954" s="9">
        <f t="shared" si="89"/>
        <v>147356</v>
      </c>
    </row>
    <row r="955" spans="1:20" x14ac:dyDescent="0.25">
      <c r="A955" s="9">
        <v>7529</v>
      </c>
      <c r="B955" s="9" t="s">
        <v>9</v>
      </c>
      <c r="C955" s="9" t="s">
        <v>543</v>
      </c>
      <c r="D955" s="9" t="s">
        <v>228</v>
      </c>
      <c r="E955" s="9" t="s">
        <v>223</v>
      </c>
      <c r="F955" s="9" t="s">
        <v>9</v>
      </c>
      <c r="G955" s="9" t="s">
        <v>544</v>
      </c>
      <c r="H955" s="9" t="s">
        <v>2</v>
      </c>
      <c r="I955" s="9">
        <v>13</v>
      </c>
      <c r="J955" s="9" t="s">
        <v>43</v>
      </c>
      <c r="L955" s="9" t="s">
        <v>545</v>
      </c>
      <c r="M955" s="9">
        <v>144348</v>
      </c>
      <c r="N955" s="17" t="str">
        <f t="shared" si="85"/>
        <v>28_140-145</v>
      </c>
      <c r="O955" s="17" t="str">
        <f t="shared" si="86"/>
        <v>14_140-150</v>
      </c>
      <c r="P955" s="17" t="str">
        <f t="shared" si="87"/>
        <v>08_80&gt;</v>
      </c>
      <c r="Q955" s="9" t="s">
        <v>882</v>
      </c>
      <c r="R955" s="9" t="s">
        <v>638</v>
      </c>
      <c r="S955" s="9">
        <f t="shared" si="88"/>
        <v>1086796092</v>
      </c>
      <c r="T955" s="9">
        <f t="shared" si="89"/>
        <v>14627134</v>
      </c>
    </row>
    <row r="956" spans="1:20" x14ac:dyDescent="0.25">
      <c r="A956" s="9">
        <v>849</v>
      </c>
      <c r="B956" s="9" t="s">
        <v>9</v>
      </c>
      <c r="C956" s="9" t="s">
        <v>335</v>
      </c>
      <c r="D956" s="9" t="s">
        <v>228</v>
      </c>
      <c r="E956" s="9" t="s">
        <v>223</v>
      </c>
      <c r="F956" s="9" t="s">
        <v>5</v>
      </c>
      <c r="G956" s="9" t="s">
        <v>182</v>
      </c>
      <c r="H956" s="9" t="s">
        <v>2</v>
      </c>
      <c r="I956" s="9">
        <v>13</v>
      </c>
      <c r="J956" s="9" t="s">
        <v>43</v>
      </c>
      <c r="L956" s="9" t="s">
        <v>50</v>
      </c>
      <c r="M956" s="9">
        <v>210240</v>
      </c>
      <c r="N956" s="17" t="str">
        <f t="shared" si="85"/>
        <v>42_210-215</v>
      </c>
      <c r="O956" s="17" t="str">
        <f t="shared" si="86"/>
        <v>21_210-220</v>
      </c>
      <c r="P956" s="17" t="str">
        <f t="shared" si="87"/>
        <v>08_80&gt;</v>
      </c>
      <c r="Q956" s="9" t="s">
        <v>882</v>
      </c>
      <c r="R956" s="9" t="s">
        <v>638</v>
      </c>
      <c r="S956" s="9">
        <f t="shared" si="88"/>
        <v>178493760</v>
      </c>
      <c r="T956" s="9">
        <f t="shared" si="89"/>
        <v>2402339</v>
      </c>
    </row>
    <row r="957" spans="1:20" x14ac:dyDescent="0.25">
      <c r="A957" s="9">
        <v>2691</v>
      </c>
      <c r="B957" s="9" t="s">
        <v>9</v>
      </c>
      <c r="C957" s="9" t="s">
        <v>546</v>
      </c>
      <c r="D957" s="9" t="s">
        <v>228</v>
      </c>
      <c r="E957" s="9" t="s">
        <v>223</v>
      </c>
      <c r="F957" s="9" t="s">
        <v>9</v>
      </c>
      <c r="G957" s="9" t="s">
        <v>544</v>
      </c>
      <c r="H957" s="9" t="s">
        <v>2</v>
      </c>
      <c r="I957" s="9">
        <v>13</v>
      </c>
      <c r="J957" s="9" t="s">
        <v>43</v>
      </c>
      <c r="L957" s="9" t="s">
        <v>545</v>
      </c>
      <c r="M957" s="9">
        <v>165865</v>
      </c>
      <c r="N957" s="17" t="str">
        <f t="shared" ref="N957:N1020" si="90">CONCATENATE(ROUNDDOWN(M957/5000,0),"_",ROUNDDOWN(M957/5000,0)*5,"-",ROUNDUP((M957+1)/5000,0)*5)</f>
        <v>33_165-170</v>
      </c>
      <c r="O957" s="17" t="str">
        <f t="shared" ref="O957:O1020" si="91">CONCATENATE(ROUNDDOWN(M957/10000,0),"_",ROUNDDOWN(M957/10000,0)*10,"-",ROUNDUP((M957+1)/10000,0)*10)</f>
        <v>16_160-170</v>
      </c>
      <c r="P957" s="17" t="str">
        <f t="shared" ref="P957:P1020" si="92">IF(M957&lt;20000,"01_&lt;20",IF(M957&lt;80000,CONCATENATE(IF((ROUNDDOWN(M957/10000,0)+1)&lt;10,0,),ROUNDDOWN(M957/10000,0),"_",ROUNDDOWN(M957/10000,0)*10,"-",ROUNDUP((M957+1)/10000,0)*10),"08_80&gt;"))</f>
        <v>08_80&gt;</v>
      </c>
      <c r="Q957" s="9" t="s">
        <v>882</v>
      </c>
      <c r="R957" s="9" t="s">
        <v>638</v>
      </c>
      <c r="S957" s="9">
        <f t="shared" ref="S957:S1020" si="93">M957*A957</f>
        <v>446342715</v>
      </c>
      <c r="T957" s="9">
        <f t="shared" ref="T957:T1020" si="94">ROUND(S957/74.3,0)</f>
        <v>6007304</v>
      </c>
    </row>
    <row r="958" spans="1:20" x14ac:dyDescent="0.25">
      <c r="A958" s="9">
        <v>3062</v>
      </c>
      <c r="B958" s="9" t="s">
        <v>9</v>
      </c>
      <c r="C958" s="9" t="s">
        <v>194</v>
      </c>
      <c r="D958" s="9" t="s">
        <v>225</v>
      </c>
      <c r="E958" s="9" t="s">
        <v>223</v>
      </c>
      <c r="F958" s="9" t="s">
        <v>5</v>
      </c>
      <c r="G958" s="9" t="s">
        <v>75</v>
      </c>
      <c r="H958" s="9" t="s">
        <v>454</v>
      </c>
      <c r="I958" s="9">
        <v>16</v>
      </c>
      <c r="J958" s="9" t="s">
        <v>195</v>
      </c>
      <c r="L958" s="9" t="s">
        <v>50</v>
      </c>
      <c r="M958" s="9">
        <v>367890</v>
      </c>
      <c r="N958" s="17" t="str">
        <f t="shared" si="90"/>
        <v>73_365-370</v>
      </c>
      <c r="O958" s="17" t="str">
        <f t="shared" si="91"/>
        <v>36_360-370</v>
      </c>
      <c r="P958" s="17" t="str">
        <f t="shared" si="92"/>
        <v>08_80&gt;</v>
      </c>
      <c r="Q958" s="9" t="s">
        <v>882</v>
      </c>
      <c r="R958" s="9" t="s">
        <v>638</v>
      </c>
      <c r="S958" s="9">
        <f t="shared" si="93"/>
        <v>1126479180</v>
      </c>
      <c r="T958" s="9">
        <f t="shared" si="94"/>
        <v>15161227</v>
      </c>
    </row>
    <row r="959" spans="1:20" x14ac:dyDescent="0.25">
      <c r="A959" s="9">
        <v>139</v>
      </c>
      <c r="B959" s="9" t="s">
        <v>10</v>
      </c>
      <c r="C959" s="9" t="s">
        <v>663</v>
      </c>
      <c r="D959" s="9" t="s">
        <v>228</v>
      </c>
      <c r="E959" s="9" t="s">
        <v>223</v>
      </c>
      <c r="F959" s="9" t="s">
        <v>5</v>
      </c>
      <c r="G959" s="9" t="s">
        <v>76</v>
      </c>
      <c r="H959" s="9" t="s">
        <v>2</v>
      </c>
      <c r="I959" s="9">
        <v>14</v>
      </c>
      <c r="J959" s="9" t="s">
        <v>8</v>
      </c>
      <c r="L959" s="9" t="s">
        <v>46</v>
      </c>
      <c r="M959" s="9">
        <v>32722</v>
      </c>
      <c r="N959" s="17" t="str">
        <f t="shared" si="90"/>
        <v>6_30-35</v>
      </c>
      <c r="O959" s="17" t="str">
        <f t="shared" si="91"/>
        <v>3_30-40</v>
      </c>
      <c r="P959" s="17" t="str">
        <f t="shared" si="92"/>
        <v>03_30-40</v>
      </c>
      <c r="Q959" s="9" t="s">
        <v>882</v>
      </c>
      <c r="R959" s="9" t="s">
        <v>638</v>
      </c>
      <c r="S959" s="9">
        <f t="shared" si="93"/>
        <v>4548358</v>
      </c>
      <c r="T959" s="9">
        <f t="shared" si="94"/>
        <v>61216</v>
      </c>
    </row>
    <row r="960" spans="1:20" x14ac:dyDescent="0.25">
      <c r="A960" s="9">
        <v>206</v>
      </c>
      <c r="B960" s="9" t="s">
        <v>10</v>
      </c>
      <c r="C960" s="9" t="s">
        <v>96</v>
      </c>
      <c r="D960" s="9" t="s">
        <v>225</v>
      </c>
      <c r="E960" s="9" t="s">
        <v>223</v>
      </c>
      <c r="F960" s="9" t="s">
        <v>1</v>
      </c>
      <c r="G960" s="9" t="s">
        <v>97</v>
      </c>
      <c r="H960" s="9" t="s">
        <v>68</v>
      </c>
      <c r="I960" s="9">
        <v>15</v>
      </c>
      <c r="J960" s="9" t="s">
        <v>8</v>
      </c>
      <c r="L960" s="9" t="s">
        <v>50</v>
      </c>
      <c r="M960" s="9">
        <v>64527</v>
      </c>
      <c r="N960" s="17" t="str">
        <f t="shared" si="90"/>
        <v>12_60-65</v>
      </c>
      <c r="O960" s="17" t="str">
        <f t="shared" si="91"/>
        <v>6_60-70</v>
      </c>
      <c r="P960" s="17" t="str">
        <f t="shared" si="92"/>
        <v>06_60-70</v>
      </c>
      <c r="Q960" s="9" t="s">
        <v>882</v>
      </c>
      <c r="R960" s="9" t="s">
        <v>638</v>
      </c>
      <c r="S960" s="9">
        <f t="shared" si="93"/>
        <v>13292562</v>
      </c>
      <c r="T960" s="9">
        <f t="shared" si="94"/>
        <v>178904</v>
      </c>
    </row>
    <row r="961" spans="1:20" x14ac:dyDescent="0.25">
      <c r="A961" s="9">
        <v>30</v>
      </c>
      <c r="B961" s="9" t="s">
        <v>10</v>
      </c>
      <c r="C961" s="9" t="s">
        <v>338</v>
      </c>
      <c r="D961" s="9" t="s">
        <v>225</v>
      </c>
      <c r="E961" s="9" t="s">
        <v>223</v>
      </c>
      <c r="F961" s="9" t="s">
        <v>1</v>
      </c>
      <c r="G961" s="9" t="s">
        <v>305</v>
      </c>
      <c r="H961" s="9" t="s">
        <v>148</v>
      </c>
      <c r="I961" s="9">
        <v>15</v>
      </c>
      <c r="J961" s="9" t="s">
        <v>8</v>
      </c>
      <c r="L961" s="9" t="s">
        <v>50</v>
      </c>
      <c r="M961" s="9">
        <v>83054</v>
      </c>
      <c r="N961" s="17" t="str">
        <f t="shared" si="90"/>
        <v>16_80-85</v>
      </c>
      <c r="O961" s="17" t="str">
        <f t="shared" si="91"/>
        <v>8_80-90</v>
      </c>
      <c r="P961" s="17" t="str">
        <f t="shared" si="92"/>
        <v>08_80&gt;</v>
      </c>
      <c r="Q961" s="9" t="s">
        <v>882</v>
      </c>
      <c r="R961" s="9" t="s">
        <v>638</v>
      </c>
      <c r="S961" s="9">
        <f t="shared" si="93"/>
        <v>2491620</v>
      </c>
      <c r="T961" s="9">
        <f t="shared" si="94"/>
        <v>33535</v>
      </c>
    </row>
    <row r="962" spans="1:20" x14ac:dyDescent="0.25">
      <c r="A962" s="9">
        <v>2612</v>
      </c>
      <c r="B962" s="9" t="s">
        <v>10</v>
      </c>
      <c r="C962" s="9" t="s">
        <v>520</v>
      </c>
      <c r="D962" s="9" t="s">
        <v>225</v>
      </c>
      <c r="E962" s="9" t="s">
        <v>223</v>
      </c>
      <c r="F962" s="9" t="s">
        <v>5</v>
      </c>
      <c r="G962" s="9" t="s">
        <v>353</v>
      </c>
      <c r="H962" s="9" t="s">
        <v>112</v>
      </c>
      <c r="I962" s="9">
        <v>15</v>
      </c>
      <c r="J962" s="9" t="s">
        <v>8</v>
      </c>
      <c r="L962" s="9" t="s">
        <v>50</v>
      </c>
      <c r="M962" s="9">
        <v>74716</v>
      </c>
      <c r="N962" s="17" t="str">
        <f t="shared" si="90"/>
        <v>14_70-75</v>
      </c>
      <c r="O962" s="17" t="str">
        <f t="shared" si="91"/>
        <v>7_70-80</v>
      </c>
      <c r="P962" s="17" t="str">
        <f t="shared" si="92"/>
        <v>07_70-80</v>
      </c>
      <c r="Q962" s="9" t="s">
        <v>882</v>
      </c>
      <c r="R962" s="9" t="s">
        <v>638</v>
      </c>
      <c r="S962" s="9">
        <f t="shared" si="93"/>
        <v>195158192</v>
      </c>
      <c r="T962" s="9">
        <f t="shared" si="94"/>
        <v>2626624</v>
      </c>
    </row>
    <row r="963" spans="1:20" x14ac:dyDescent="0.25">
      <c r="A963" s="9">
        <v>162</v>
      </c>
      <c r="B963" s="9" t="s">
        <v>10</v>
      </c>
      <c r="C963" s="9" t="s">
        <v>664</v>
      </c>
      <c r="D963" s="9" t="s">
        <v>225</v>
      </c>
      <c r="E963" s="9" t="s">
        <v>223</v>
      </c>
      <c r="F963" s="9" t="s">
        <v>5</v>
      </c>
      <c r="G963" s="9" t="s">
        <v>665</v>
      </c>
      <c r="H963" s="9" t="s">
        <v>666</v>
      </c>
      <c r="I963" s="9">
        <v>15</v>
      </c>
      <c r="J963" s="9" t="s">
        <v>8</v>
      </c>
      <c r="L963" s="9" t="s">
        <v>50</v>
      </c>
      <c r="M963" s="9">
        <v>129662</v>
      </c>
      <c r="N963" s="17" t="str">
        <f t="shared" si="90"/>
        <v>25_125-130</v>
      </c>
      <c r="O963" s="17" t="str">
        <f t="shared" si="91"/>
        <v>12_120-130</v>
      </c>
      <c r="P963" s="17" t="str">
        <f t="shared" si="92"/>
        <v>08_80&gt;</v>
      </c>
      <c r="Q963" s="9" t="s">
        <v>882</v>
      </c>
      <c r="R963" s="9" t="s">
        <v>638</v>
      </c>
      <c r="S963" s="9">
        <f t="shared" si="93"/>
        <v>21005244</v>
      </c>
      <c r="T963" s="9">
        <f t="shared" si="94"/>
        <v>282709</v>
      </c>
    </row>
    <row r="964" spans="1:20" x14ac:dyDescent="0.25">
      <c r="A964" s="9">
        <v>4</v>
      </c>
      <c r="B964" s="9" t="s">
        <v>10</v>
      </c>
      <c r="C964" s="9" t="s">
        <v>339</v>
      </c>
      <c r="D964" s="9" t="s">
        <v>225</v>
      </c>
      <c r="E964" s="9" t="s">
        <v>223</v>
      </c>
      <c r="F964" s="9" t="s">
        <v>1</v>
      </c>
      <c r="G964" s="9" t="s">
        <v>305</v>
      </c>
      <c r="H964" s="9" t="s">
        <v>197</v>
      </c>
      <c r="I964" s="9">
        <v>17</v>
      </c>
      <c r="J964" s="9" t="s">
        <v>8</v>
      </c>
      <c r="L964" s="9" t="s">
        <v>50</v>
      </c>
      <c r="M964" s="9">
        <v>91374</v>
      </c>
      <c r="N964" s="17" t="str">
        <f t="shared" si="90"/>
        <v>18_90-95</v>
      </c>
      <c r="O964" s="17" t="str">
        <f t="shared" si="91"/>
        <v>9_90-100</v>
      </c>
      <c r="P964" s="17" t="str">
        <f t="shared" si="92"/>
        <v>08_80&gt;</v>
      </c>
      <c r="Q964" s="9" t="s">
        <v>882</v>
      </c>
      <c r="R964" s="9" t="s">
        <v>638</v>
      </c>
      <c r="S964" s="9">
        <f t="shared" si="93"/>
        <v>365496</v>
      </c>
      <c r="T964" s="9">
        <f t="shared" si="94"/>
        <v>4919</v>
      </c>
    </row>
    <row r="965" spans="1:20" x14ac:dyDescent="0.25">
      <c r="A965" s="9">
        <v>466</v>
      </c>
      <c r="B965" s="9" t="s">
        <v>10</v>
      </c>
      <c r="C965" s="9" t="s">
        <v>667</v>
      </c>
      <c r="D965" s="9" t="s">
        <v>225</v>
      </c>
      <c r="E965" s="9" t="s">
        <v>223</v>
      </c>
      <c r="F965" s="9" t="s">
        <v>5</v>
      </c>
      <c r="G965" s="9" t="s">
        <v>353</v>
      </c>
      <c r="H965" s="9" t="s">
        <v>197</v>
      </c>
      <c r="I965" s="9">
        <v>17</v>
      </c>
      <c r="J965" s="9" t="s">
        <v>8</v>
      </c>
      <c r="L965" s="9" t="s">
        <v>50</v>
      </c>
      <c r="M965" s="9">
        <v>78801</v>
      </c>
      <c r="N965" s="17" t="str">
        <f t="shared" si="90"/>
        <v>15_75-80</v>
      </c>
      <c r="O965" s="17" t="str">
        <f t="shared" si="91"/>
        <v>7_70-80</v>
      </c>
      <c r="P965" s="17" t="str">
        <f t="shared" si="92"/>
        <v>07_70-80</v>
      </c>
      <c r="Q965" s="9" t="s">
        <v>882</v>
      </c>
      <c r="R965" s="9" t="s">
        <v>638</v>
      </c>
      <c r="S965" s="9">
        <f t="shared" si="93"/>
        <v>36721266</v>
      </c>
      <c r="T965" s="9">
        <f t="shared" si="94"/>
        <v>494230</v>
      </c>
    </row>
    <row r="966" spans="1:20" x14ac:dyDescent="0.25">
      <c r="A966" s="9">
        <v>97</v>
      </c>
      <c r="B966" s="9" t="s">
        <v>10</v>
      </c>
      <c r="C966" s="9" t="s">
        <v>401</v>
      </c>
      <c r="D966" s="9" t="s">
        <v>225</v>
      </c>
      <c r="E966" s="9" t="s">
        <v>223</v>
      </c>
      <c r="F966" s="9" t="s">
        <v>5</v>
      </c>
      <c r="G966" s="9" t="s">
        <v>353</v>
      </c>
      <c r="H966" s="9" t="s">
        <v>147</v>
      </c>
      <c r="I966" s="9">
        <v>15</v>
      </c>
      <c r="J966" s="9" t="s">
        <v>8</v>
      </c>
      <c r="L966" s="9" t="s">
        <v>50</v>
      </c>
      <c r="M966" s="9">
        <v>119385</v>
      </c>
      <c r="N966" s="17" t="str">
        <f t="shared" si="90"/>
        <v>23_115-120</v>
      </c>
      <c r="O966" s="17" t="str">
        <f t="shared" si="91"/>
        <v>11_110-120</v>
      </c>
      <c r="P966" s="17" t="str">
        <f t="shared" si="92"/>
        <v>08_80&gt;</v>
      </c>
      <c r="Q966" s="9" t="s">
        <v>882</v>
      </c>
      <c r="R966" s="9" t="s">
        <v>638</v>
      </c>
      <c r="S966" s="9">
        <f t="shared" si="93"/>
        <v>11580345</v>
      </c>
      <c r="T966" s="9">
        <f t="shared" si="94"/>
        <v>155859</v>
      </c>
    </row>
    <row r="967" spans="1:20" x14ac:dyDescent="0.25">
      <c r="A967" s="9">
        <v>46</v>
      </c>
      <c r="B967" s="9" t="s">
        <v>10</v>
      </c>
      <c r="C967" s="9" t="s">
        <v>455</v>
      </c>
      <c r="D967" s="9" t="s">
        <v>225</v>
      </c>
      <c r="E967" s="9" t="s">
        <v>223</v>
      </c>
      <c r="F967" s="9" t="s">
        <v>5</v>
      </c>
      <c r="G967" s="9" t="s">
        <v>353</v>
      </c>
      <c r="H967" s="9" t="s">
        <v>99</v>
      </c>
      <c r="I967" s="9">
        <v>15</v>
      </c>
      <c r="J967" s="9" t="s">
        <v>8</v>
      </c>
      <c r="L967" s="9" t="s">
        <v>50</v>
      </c>
      <c r="M967" s="9">
        <v>153761</v>
      </c>
      <c r="N967" s="17" t="str">
        <f t="shared" si="90"/>
        <v>30_150-155</v>
      </c>
      <c r="O967" s="17" t="str">
        <f t="shared" si="91"/>
        <v>15_150-160</v>
      </c>
      <c r="P967" s="17" t="str">
        <f t="shared" si="92"/>
        <v>08_80&gt;</v>
      </c>
      <c r="Q967" s="9" t="s">
        <v>882</v>
      </c>
      <c r="R967" s="9" t="s">
        <v>638</v>
      </c>
      <c r="S967" s="9">
        <f t="shared" si="93"/>
        <v>7073006</v>
      </c>
      <c r="T967" s="9">
        <f t="shared" si="94"/>
        <v>95195</v>
      </c>
    </row>
    <row r="968" spans="1:20" x14ac:dyDescent="0.25">
      <c r="A968" s="9">
        <v>106</v>
      </c>
      <c r="B968" s="9" t="s">
        <v>10</v>
      </c>
      <c r="C968" s="9" t="s">
        <v>352</v>
      </c>
      <c r="D968" s="9" t="s">
        <v>225</v>
      </c>
      <c r="E968" s="9" t="s">
        <v>223</v>
      </c>
      <c r="F968" s="9" t="s">
        <v>5</v>
      </c>
      <c r="G968" s="9" t="s">
        <v>353</v>
      </c>
      <c r="H968" s="9" t="s">
        <v>98</v>
      </c>
      <c r="I968" s="9">
        <v>17</v>
      </c>
      <c r="J968" s="9" t="s">
        <v>8</v>
      </c>
      <c r="L968" s="9" t="s">
        <v>50</v>
      </c>
      <c r="M968" s="9">
        <v>133588</v>
      </c>
      <c r="N968" s="17" t="str">
        <f t="shared" si="90"/>
        <v>26_130-135</v>
      </c>
      <c r="O968" s="17" t="str">
        <f t="shared" si="91"/>
        <v>13_130-140</v>
      </c>
      <c r="P968" s="17" t="str">
        <f t="shared" si="92"/>
        <v>08_80&gt;</v>
      </c>
      <c r="Q968" s="9" t="s">
        <v>882</v>
      </c>
      <c r="R968" s="9" t="s">
        <v>638</v>
      </c>
      <c r="S968" s="9">
        <f t="shared" si="93"/>
        <v>14160328</v>
      </c>
      <c r="T968" s="9">
        <f t="shared" si="94"/>
        <v>190583</v>
      </c>
    </row>
    <row r="969" spans="1:20" x14ac:dyDescent="0.25">
      <c r="A969" s="9">
        <v>197</v>
      </c>
      <c r="B969" s="9" t="s">
        <v>10</v>
      </c>
      <c r="C969" s="9" t="s">
        <v>672</v>
      </c>
      <c r="D969" s="9" t="s">
        <v>225</v>
      </c>
      <c r="E969" s="9" t="s">
        <v>223</v>
      </c>
      <c r="F969" s="9" t="s">
        <v>1</v>
      </c>
      <c r="G969" s="9" t="s">
        <v>669</v>
      </c>
      <c r="H969" s="9" t="s">
        <v>673</v>
      </c>
      <c r="I969" s="9">
        <v>17</v>
      </c>
      <c r="J969" s="9" t="s">
        <v>8</v>
      </c>
      <c r="L969" s="9" t="s">
        <v>50</v>
      </c>
      <c r="M969" s="9">
        <v>262490</v>
      </c>
      <c r="N969" s="17" t="str">
        <f t="shared" si="90"/>
        <v>52_260-265</v>
      </c>
      <c r="O969" s="17" t="str">
        <f t="shared" si="91"/>
        <v>26_260-270</v>
      </c>
      <c r="P969" s="17" t="str">
        <f t="shared" si="92"/>
        <v>08_80&gt;</v>
      </c>
      <c r="Q969" s="9" t="s">
        <v>882</v>
      </c>
      <c r="R969" s="9" t="s">
        <v>638</v>
      </c>
      <c r="S969" s="9">
        <f t="shared" si="93"/>
        <v>51710530</v>
      </c>
      <c r="T969" s="9">
        <f t="shared" si="94"/>
        <v>695969</v>
      </c>
    </row>
    <row r="970" spans="1:20" x14ac:dyDescent="0.25">
      <c r="A970" s="9">
        <v>185</v>
      </c>
      <c r="B970" s="9" t="s">
        <v>10</v>
      </c>
      <c r="C970" s="9" t="s">
        <v>336</v>
      </c>
      <c r="D970" s="9" t="s">
        <v>228</v>
      </c>
      <c r="E970" s="9" t="s">
        <v>223</v>
      </c>
      <c r="F970" s="9" t="s">
        <v>1</v>
      </c>
      <c r="G970" s="9" t="s">
        <v>305</v>
      </c>
      <c r="H970" s="9" t="s">
        <v>197</v>
      </c>
      <c r="I970" s="9">
        <v>14</v>
      </c>
      <c r="J970" s="9" t="s">
        <v>49</v>
      </c>
      <c r="L970" s="9" t="s">
        <v>50</v>
      </c>
      <c r="M970" s="9">
        <v>114440</v>
      </c>
      <c r="N970" s="17" t="str">
        <f t="shared" si="90"/>
        <v>22_110-115</v>
      </c>
      <c r="O970" s="17" t="str">
        <f t="shared" si="91"/>
        <v>11_110-120</v>
      </c>
      <c r="P970" s="17" t="str">
        <f t="shared" si="92"/>
        <v>08_80&gt;</v>
      </c>
      <c r="Q970" s="9" t="s">
        <v>882</v>
      </c>
      <c r="R970" s="9" t="s">
        <v>638</v>
      </c>
      <c r="S970" s="9">
        <f t="shared" si="93"/>
        <v>21171400</v>
      </c>
      <c r="T970" s="9">
        <f t="shared" si="94"/>
        <v>284945</v>
      </c>
    </row>
    <row r="971" spans="1:20" x14ac:dyDescent="0.25">
      <c r="A971" s="9">
        <v>5</v>
      </c>
      <c r="B971" s="9" t="s">
        <v>10</v>
      </c>
      <c r="C971" s="9" t="s">
        <v>337</v>
      </c>
      <c r="D971" s="9" t="s">
        <v>225</v>
      </c>
      <c r="E971" s="9" t="s">
        <v>223</v>
      </c>
      <c r="F971" s="9" t="s">
        <v>1</v>
      </c>
      <c r="G971" s="9" t="s">
        <v>305</v>
      </c>
      <c r="H971" s="9" t="s">
        <v>153</v>
      </c>
      <c r="I971" s="9">
        <v>15</v>
      </c>
      <c r="J971" s="9" t="s">
        <v>49</v>
      </c>
      <c r="L971" s="9" t="s">
        <v>50</v>
      </c>
      <c r="M971" s="9">
        <v>106763</v>
      </c>
      <c r="N971" s="17" t="str">
        <f t="shared" si="90"/>
        <v>21_105-110</v>
      </c>
      <c r="O971" s="17" t="str">
        <f t="shared" si="91"/>
        <v>10_100-110</v>
      </c>
      <c r="P971" s="17" t="str">
        <f t="shared" si="92"/>
        <v>08_80&gt;</v>
      </c>
      <c r="Q971" s="9" t="s">
        <v>882</v>
      </c>
      <c r="R971" s="9" t="s">
        <v>638</v>
      </c>
      <c r="S971" s="9">
        <f t="shared" si="93"/>
        <v>533815</v>
      </c>
      <c r="T971" s="9">
        <f t="shared" si="94"/>
        <v>7185</v>
      </c>
    </row>
    <row r="972" spans="1:20" x14ac:dyDescent="0.25">
      <c r="A972" s="9">
        <v>53</v>
      </c>
      <c r="B972" s="9" t="s">
        <v>10</v>
      </c>
      <c r="C972" s="9" t="s">
        <v>618</v>
      </c>
      <c r="D972" s="9" t="s">
        <v>225</v>
      </c>
      <c r="E972" s="9" t="s">
        <v>223</v>
      </c>
      <c r="F972" s="9" t="s">
        <v>5</v>
      </c>
      <c r="G972" s="9" t="s">
        <v>353</v>
      </c>
      <c r="H972" s="9" t="s">
        <v>147</v>
      </c>
      <c r="I972" s="9">
        <v>17</v>
      </c>
      <c r="J972" s="9" t="s">
        <v>8</v>
      </c>
      <c r="L972" s="9" t="s">
        <v>50</v>
      </c>
      <c r="M972" s="9">
        <v>105193</v>
      </c>
      <c r="N972" s="17" t="str">
        <f t="shared" si="90"/>
        <v>21_105-110</v>
      </c>
      <c r="O972" s="17" t="str">
        <f t="shared" si="91"/>
        <v>10_100-110</v>
      </c>
      <c r="P972" s="17" t="str">
        <f t="shared" si="92"/>
        <v>08_80&gt;</v>
      </c>
      <c r="Q972" s="9" t="s">
        <v>882</v>
      </c>
      <c r="R972" s="9" t="s">
        <v>638</v>
      </c>
      <c r="S972" s="9">
        <f t="shared" si="93"/>
        <v>5575229</v>
      </c>
      <c r="T972" s="9">
        <f t="shared" si="94"/>
        <v>75037</v>
      </c>
    </row>
    <row r="973" spans="1:20" x14ac:dyDescent="0.25">
      <c r="A973" s="9">
        <v>74</v>
      </c>
      <c r="B973" s="9" t="s">
        <v>10</v>
      </c>
      <c r="C973" s="9" t="s">
        <v>456</v>
      </c>
      <c r="D973" s="9" t="s">
        <v>225</v>
      </c>
      <c r="E973" s="9" t="s">
        <v>223</v>
      </c>
      <c r="F973" s="9" t="s">
        <v>5</v>
      </c>
      <c r="G973" s="9" t="s">
        <v>353</v>
      </c>
      <c r="H973" s="9" t="s">
        <v>98</v>
      </c>
      <c r="I973" s="9">
        <v>15</v>
      </c>
      <c r="J973" s="9" t="s">
        <v>8</v>
      </c>
      <c r="L973" s="9" t="s">
        <v>50</v>
      </c>
      <c r="M973" s="9">
        <v>158946</v>
      </c>
      <c r="N973" s="17" t="str">
        <f t="shared" si="90"/>
        <v>31_155-160</v>
      </c>
      <c r="O973" s="17" t="str">
        <f t="shared" si="91"/>
        <v>15_150-160</v>
      </c>
      <c r="P973" s="17" t="str">
        <f t="shared" si="92"/>
        <v>08_80&gt;</v>
      </c>
      <c r="Q973" s="9" t="s">
        <v>882</v>
      </c>
      <c r="R973" s="9" t="s">
        <v>638</v>
      </c>
      <c r="S973" s="9">
        <f t="shared" si="93"/>
        <v>11762004</v>
      </c>
      <c r="T973" s="9">
        <f t="shared" si="94"/>
        <v>158304</v>
      </c>
    </row>
    <row r="974" spans="1:20" x14ac:dyDescent="0.25">
      <c r="A974" s="9">
        <v>2</v>
      </c>
      <c r="B974" s="9" t="s">
        <v>10</v>
      </c>
      <c r="C974" s="9" t="s">
        <v>830</v>
      </c>
      <c r="D974" s="9" t="s">
        <v>225</v>
      </c>
      <c r="E974" s="9" t="s">
        <v>223</v>
      </c>
      <c r="F974" s="9" t="s">
        <v>5</v>
      </c>
      <c r="G974" s="9" t="s">
        <v>353</v>
      </c>
      <c r="H974" s="9" t="s">
        <v>100</v>
      </c>
      <c r="I974" s="9">
        <v>17</v>
      </c>
      <c r="J974" s="9" t="s">
        <v>8</v>
      </c>
      <c r="L974" s="9" t="s">
        <v>50</v>
      </c>
      <c r="M974" s="9">
        <v>201965</v>
      </c>
      <c r="N974" s="17" t="str">
        <f t="shared" si="90"/>
        <v>40_200-205</v>
      </c>
      <c r="O974" s="17" t="str">
        <f t="shared" si="91"/>
        <v>20_200-210</v>
      </c>
      <c r="P974" s="17" t="str">
        <f t="shared" si="92"/>
        <v>08_80&gt;</v>
      </c>
      <c r="Q974" s="9" t="s">
        <v>882</v>
      </c>
      <c r="R974" s="9" t="s">
        <v>638</v>
      </c>
      <c r="S974" s="9">
        <f t="shared" si="93"/>
        <v>403930</v>
      </c>
      <c r="T974" s="9">
        <f t="shared" si="94"/>
        <v>5436</v>
      </c>
    </row>
    <row r="975" spans="1:20" x14ac:dyDescent="0.25">
      <c r="A975" s="9">
        <v>655</v>
      </c>
      <c r="B975" s="9" t="s">
        <v>10</v>
      </c>
      <c r="C975" s="9" t="s">
        <v>674</v>
      </c>
      <c r="D975" s="9" t="s">
        <v>224</v>
      </c>
      <c r="E975" s="9" t="s">
        <v>223</v>
      </c>
      <c r="F975" s="9" t="s">
        <v>1</v>
      </c>
      <c r="G975" s="9" t="s">
        <v>97</v>
      </c>
      <c r="H975" s="9" t="s">
        <v>2</v>
      </c>
      <c r="I975" s="9">
        <v>15</v>
      </c>
      <c r="J975" s="9" t="s">
        <v>4</v>
      </c>
      <c r="L975" s="9" t="s">
        <v>50</v>
      </c>
      <c r="M975" s="9">
        <v>41055</v>
      </c>
      <c r="N975" s="17" t="str">
        <f t="shared" si="90"/>
        <v>8_40-45</v>
      </c>
      <c r="O975" s="17" t="str">
        <f t="shared" si="91"/>
        <v>4_40-50</v>
      </c>
      <c r="P975" s="17" t="str">
        <f t="shared" si="92"/>
        <v>04_40-50</v>
      </c>
      <c r="Q975" s="9" t="s">
        <v>882</v>
      </c>
      <c r="R975" s="9" t="s">
        <v>638</v>
      </c>
      <c r="S975" s="9">
        <f t="shared" si="93"/>
        <v>26891025</v>
      </c>
      <c r="T975" s="9">
        <f t="shared" si="94"/>
        <v>361925</v>
      </c>
    </row>
    <row r="976" spans="1:20" x14ac:dyDescent="0.25">
      <c r="A976" s="9">
        <v>540</v>
      </c>
      <c r="B976" s="9" t="s">
        <v>10</v>
      </c>
      <c r="C976" s="9" t="s">
        <v>177</v>
      </c>
      <c r="D976" s="9" t="s">
        <v>228</v>
      </c>
      <c r="E976" s="9" t="s">
        <v>227</v>
      </c>
      <c r="F976" s="9" t="s">
        <v>5</v>
      </c>
      <c r="G976" s="9" t="s">
        <v>169</v>
      </c>
      <c r="H976" s="9" t="s">
        <v>2</v>
      </c>
      <c r="I976" s="9">
        <v>14</v>
      </c>
      <c r="J976" s="9" t="s">
        <v>8</v>
      </c>
      <c r="L976" s="9" t="s">
        <v>50</v>
      </c>
      <c r="M976" s="9">
        <v>46999</v>
      </c>
      <c r="N976" s="17" t="str">
        <f t="shared" si="90"/>
        <v>9_45-50</v>
      </c>
      <c r="O976" s="17" t="str">
        <f t="shared" si="91"/>
        <v>4_40-50</v>
      </c>
      <c r="P976" s="17" t="str">
        <f t="shared" si="92"/>
        <v>04_40-50</v>
      </c>
      <c r="Q976" s="9" t="s">
        <v>882</v>
      </c>
      <c r="R976" s="9" t="s">
        <v>638</v>
      </c>
      <c r="S976" s="9">
        <f t="shared" si="93"/>
        <v>25379460</v>
      </c>
      <c r="T976" s="9">
        <f t="shared" si="94"/>
        <v>341581</v>
      </c>
    </row>
    <row r="977" spans="1:20" x14ac:dyDescent="0.25">
      <c r="A977" s="9">
        <v>148</v>
      </c>
      <c r="B977" s="9" t="s">
        <v>10</v>
      </c>
      <c r="C977" s="9" t="s">
        <v>178</v>
      </c>
      <c r="D977" s="9" t="s">
        <v>222</v>
      </c>
      <c r="E977" s="9" t="s">
        <v>227</v>
      </c>
      <c r="F977" s="9" t="s">
        <v>5</v>
      </c>
      <c r="G977" s="9" t="s">
        <v>169</v>
      </c>
      <c r="H977" s="9" t="s">
        <v>128</v>
      </c>
      <c r="I977" s="9">
        <v>15</v>
      </c>
      <c r="J977" s="9" t="s">
        <v>8</v>
      </c>
      <c r="L977" s="9" t="s">
        <v>50</v>
      </c>
      <c r="M977" s="9">
        <v>56063</v>
      </c>
      <c r="N977" s="17" t="str">
        <f t="shared" si="90"/>
        <v>11_55-60</v>
      </c>
      <c r="O977" s="17" t="str">
        <f t="shared" si="91"/>
        <v>5_50-60</v>
      </c>
      <c r="P977" s="17" t="str">
        <f t="shared" si="92"/>
        <v>05_50-60</v>
      </c>
      <c r="Q977" s="9" t="s">
        <v>882</v>
      </c>
      <c r="R977" s="9" t="s">
        <v>638</v>
      </c>
      <c r="S977" s="9">
        <f t="shared" si="93"/>
        <v>8297324</v>
      </c>
      <c r="T977" s="9">
        <f t="shared" si="94"/>
        <v>111673</v>
      </c>
    </row>
    <row r="978" spans="1:20" x14ac:dyDescent="0.25">
      <c r="A978" s="9">
        <v>577</v>
      </c>
      <c r="B978" s="9" t="s">
        <v>10</v>
      </c>
      <c r="C978" s="9" t="s">
        <v>675</v>
      </c>
      <c r="D978" s="9" t="s">
        <v>224</v>
      </c>
      <c r="E978" s="9" t="s">
        <v>227</v>
      </c>
      <c r="F978" s="9" t="s">
        <v>5</v>
      </c>
      <c r="G978" s="9" t="s">
        <v>169</v>
      </c>
      <c r="H978" s="9" t="s">
        <v>2</v>
      </c>
      <c r="I978" s="9">
        <v>15</v>
      </c>
      <c r="J978" s="9" t="s">
        <v>8</v>
      </c>
      <c r="L978" s="9" t="s">
        <v>50</v>
      </c>
      <c r="M978" s="9">
        <v>56229</v>
      </c>
      <c r="N978" s="17" t="str">
        <f t="shared" si="90"/>
        <v>11_55-60</v>
      </c>
      <c r="O978" s="17" t="str">
        <f t="shared" si="91"/>
        <v>5_50-60</v>
      </c>
      <c r="P978" s="17" t="str">
        <f t="shared" si="92"/>
        <v>05_50-60</v>
      </c>
      <c r="Q978" s="9" t="s">
        <v>882</v>
      </c>
      <c r="R978" s="9" t="s">
        <v>638</v>
      </c>
      <c r="S978" s="9">
        <f t="shared" si="93"/>
        <v>32444133</v>
      </c>
      <c r="T978" s="9">
        <f t="shared" si="94"/>
        <v>436664</v>
      </c>
    </row>
    <row r="979" spans="1:20" x14ac:dyDescent="0.25">
      <c r="A979" s="9">
        <v>155</v>
      </c>
      <c r="B979" s="9" t="s">
        <v>10</v>
      </c>
      <c r="C979" s="9" t="s">
        <v>206</v>
      </c>
      <c r="D979" s="9" t="s">
        <v>224</v>
      </c>
      <c r="E979" s="9" t="s">
        <v>227</v>
      </c>
      <c r="F979" s="9" t="s">
        <v>5</v>
      </c>
      <c r="G979" s="9" t="s">
        <v>169</v>
      </c>
      <c r="H979" s="9" t="s">
        <v>2</v>
      </c>
      <c r="I979" s="9">
        <v>15</v>
      </c>
      <c r="J979" s="9" t="s">
        <v>8</v>
      </c>
      <c r="L979" s="9" t="s">
        <v>50</v>
      </c>
      <c r="M979" s="9">
        <v>60368</v>
      </c>
      <c r="N979" s="17" t="str">
        <f t="shared" si="90"/>
        <v>12_60-65</v>
      </c>
      <c r="O979" s="17" t="str">
        <f t="shared" si="91"/>
        <v>6_60-70</v>
      </c>
      <c r="P979" s="17" t="str">
        <f t="shared" si="92"/>
        <v>06_60-70</v>
      </c>
      <c r="Q979" s="9" t="s">
        <v>882</v>
      </c>
      <c r="R979" s="9" t="s">
        <v>638</v>
      </c>
      <c r="S979" s="9">
        <f t="shared" si="93"/>
        <v>9357040</v>
      </c>
      <c r="T979" s="9">
        <f t="shared" si="94"/>
        <v>125936</v>
      </c>
    </row>
    <row r="980" spans="1:20" x14ac:dyDescent="0.25">
      <c r="A980" s="9">
        <v>351</v>
      </c>
      <c r="B980" s="9" t="s">
        <v>10</v>
      </c>
      <c r="C980" s="9" t="s">
        <v>831</v>
      </c>
      <c r="D980" s="9" t="s">
        <v>228</v>
      </c>
      <c r="E980" s="9" t="s">
        <v>223</v>
      </c>
      <c r="F980" s="9" t="s">
        <v>5</v>
      </c>
      <c r="G980" s="9" t="s">
        <v>76</v>
      </c>
      <c r="H980" s="9" t="s">
        <v>2</v>
      </c>
      <c r="I980" s="9">
        <v>14</v>
      </c>
      <c r="J980" s="9" t="s">
        <v>8</v>
      </c>
      <c r="L980" s="9" t="s">
        <v>46</v>
      </c>
      <c r="M980" s="9">
        <v>29990</v>
      </c>
      <c r="N980" s="17" t="str">
        <f t="shared" si="90"/>
        <v>5_25-30</v>
      </c>
      <c r="O980" s="17" t="str">
        <f t="shared" si="91"/>
        <v>2_20-30</v>
      </c>
      <c r="P980" s="17" t="str">
        <f t="shared" si="92"/>
        <v>02_20-30</v>
      </c>
      <c r="Q980" s="9" t="s">
        <v>882</v>
      </c>
      <c r="R980" s="9" t="s">
        <v>638</v>
      </c>
      <c r="S980" s="9">
        <f t="shared" si="93"/>
        <v>10526490</v>
      </c>
      <c r="T980" s="9">
        <f t="shared" si="94"/>
        <v>141676</v>
      </c>
    </row>
    <row r="981" spans="1:20" x14ac:dyDescent="0.25">
      <c r="A981" s="9">
        <v>623</v>
      </c>
      <c r="B981" s="9" t="s">
        <v>10</v>
      </c>
      <c r="C981" s="9" t="s">
        <v>207</v>
      </c>
      <c r="D981" s="9" t="s">
        <v>222</v>
      </c>
      <c r="E981" s="9" t="s">
        <v>223</v>
      </c>
      <c r="F981" s="9" t="s">
        <v>1</v>
      </c>
      <c r="G981" s="9" t="s">
        <v>97</v>
      </c>
      <c r="H981" s="9" t="s">
        <v>174</v>
      </c>
      <c r="I981" s="9">
        <v>15</v>
      </c>
      <c r="J981" s="9" t="s">
        <v>8</v>
      </c>
      <c r="L981" s="9" t="s">
        <v>50</v>
      </c>
      <c r="M981" s="9">
        <v>44550</v>
      </c>
      <c r="N981" s="17" t="str">
        <f t="shared" si="90"/>
        <v>8_40-45</v>
      </c>
      <c r="O981" s="17" t="str">
        <f t="shared" si="91"/>
        <v>4_40-50</v>
      </c>
      <c r="P981" s="17" t="str">
        <f t="shared" si="92"/>
        <v>04_40-50</v>
      </c>
      <c r="Q981" s="9" t="s">
        <v>882</v>
      </c>
      <c r="R981" s="9" t="s">
        <v>638</v>
      </c>
      <c r="S981" s="9">
        <f t="shared" si="93"/>
        <v>27754650</v>
      </c>
      <c r="T981" s="9">
        <f t="shared" si="94"/>
        <v>373548</v>
      </c>
    </row>
    <row r="982" spans="1:20" x14ac:dyDescent="0.25">
      <c r="A982" s="9">
        <v>55</v>
      </c>
      <c r="B982" s="9" t="s">
        <v>10</v>
      </c>
      <c r="C982" s="9" t="s">
        <v>521</v>
      </c>
      <c r="D982" s="9" t="s">
        <v>222</v>
      </c>
      <c r="E982" s="9" t="s">
        <v>223</v>
      </c>
      <c r="F982" s="9" t="s">
        <v>5</v>
      </c>
      <c r="G982" s="9" t="s">
        <v>182</v>
      </c>
      <c r="H982" s="9" t="s">
        <v>73</v>
      </c>
      <c r="I982" s="9">
        <v>15</v>
      </c>
      <c r="J982" s="9" t="s">
        <v>8</v>
      </c>
      <c r="L982" s="9" t="s">
        <v>50</v>
      </c>
      <c r="M982" s="9">
        <v>52276</v>
      </c>
      <c r="N982" s="17" t="str">
        <f t="shared" si="90"/>
        <v>10_50-55</v>
      </c>
      <c r="O982" s="17" t="str">
        <f t="shared" si="91"/>
        <v>5_50-60</v>
      </c>
      <c r="P982" s="17" t="str">
        <f t="shared" si="92"/>
        <v>05_50-60</v>
      </c>
      <c r="Q982" s="9" t="s">
        <v>882</v>
      </c>
      <c r="R982" s="9" t="s">
        <v>638</v>
      </c>
      <c r="S982" s="9">
        <f t="shared" si="93"/>
        <v>2875180</v>
      </c>
      <c r="T982" s="9">
        <f t="shared" si="94"/>
        <v>38697</v>
      </c>
    </row>
    <row r="983" spans="1:20" x14ac:dyDescent="0.25">
      <c r="A983" s="9">
        <v>2</v>
      </c>
      <c r="B983" s="9" t="s">
        <v>10</v>
      </c>
      <c r="C983" s="9" t="s">
        <v>208</v>
      </c>
      <c r="D983" s="9" t="s">
        <v>224</v>
      </c>
      <c r="E983" s="9" t="s">
        <v>223</v>
      </c>
      <c r="F983" s="9" t="s">
        <v>1</v>
      </c>
      <c r="G983" s="9" t="s">
        <v>59</v>
      </c>
      <c r="H983" s="9" t="s">
        <v>2</v>
      </c>
      <c r="I983" s="9">
        <v>15</v>
      </c>
      <c r="J983" s="9" t="s">
        <v>8</v>
      </c>
      <c r="L983" s="9" t="s">
        <v>50</v>
      </c>
      <c r="M983" s="9">
        <v>32965</v>
      </c>
      <c r="N983" s="17" t="str">
        <f t="shared" si="90"/>
        <v>6_30-35</v>
      </c>
      <c r="O983" s="17" t="str">
        <f t="shared" si="91"/>
        <v>3_30-40</v>
      </c>
      <c r="P983" s="17" t="str">
        <f t="shared" si="92"/>
        <v>03_30-40</v>
      </c>
      <c r="Q983" s="9" t="s">
        <v>882</v>
      </c>
      <c r="R983" s="9" t="s">
        <v>638</v>
      </c>
      <c r="S983" s="9">
        <f t="shared" si="93"/>
        <v>65930</v>
      </c>
      <c r="T983" s="9">
        <f t="shared" si="94"/>
        <v>887</v>
      </c>
    </row>
    <row r="984" spans="1:20" x14ac:dyDescent="0.25">
      <c r="A984" s="9">
        <v>62</v>
      </c>
      <c r="B984" s="9" t="s">
        <v>10</v>
      </c>
      <c r="C984" s="9" t="s">
        <v>196</v>
      </c>
      <c r="D984" s="9" t="s">
        <v>225</v>
      </c>
      <c r="E984" s="9" t="s">
        <v>223</v>
      </c>
      <c r="F984" s="9" t="s">
        <v>1</v>
      </c>
      <c r="G984" s="9" t="s">
        <v>97</v>
      </c>
      <c r="H984" s="9" t="s">
        <v>63</v>
      </c>
      <c r="I984" s="9">
        <v>15</v>
      </c>
      <c r="J984" s="9" t="s">
        <v>8</v>
      </c>
      <c r="L984" s="9" t="s">
        <v>50</v>
      </c>
      <c r="M984" s="9">
        <v>57832</v>
      </c>
      <c r="N984" s="17" t="str">
        <f t="shared" si="90"/>
        <v>11_55-60</v>
      </c>
      <c r="O984" s="17" t="str">
        <f t="shared" si="91"/>
        <v>5_50-60</v>
      </c>
      <c r="P984" s="17" t="str">
        <f t="shared" si="92"/>
        <v>05_50-60</v>
      </c>
      <c r="Q984" s="9" t="s">
        <v>882</v>
      </c>
      <c r="R984" s="9" t="s">
        <v>638</v>
      </c>
      <c r="S984" s="9">
        <f t="shared" si="93"/>
        <v>3585584</v>
      </c>
      <c r="T984" s="9">
        <f t="shared" si="94"/>
        <v>48258</v>
      </c>
    </row>
    <row r="985" spans="1:20" x14ac:dyDescent="0.25">
      <c r="A985" s="9">
        <v>143</v>
      </c>
      <c r="B985" s="9" t="s">
        <v>10</v>
      </c>
      <c r="C985" s="9" t="s">
        <v>547</v>
      </c>
      <c r="D985" s="9" t="s">
        <v>228</v>
      </c>
      <c r="E985" s="9" t="s">
        <v>227</v>
      </c>
      <c r="F985" s="9" t="s">
        <v>5</v>
      </c>
      <c r="G985" s="9" t="s">
        <v>524</v>
      </c>
      <c r="H985" s="9" t="s">
        <v>2</v>
      </c>
      <c r="I985" s="9">
        <v>14</v>
      </c>
      <c r="J985" s="9" t="s">
        <v>8</v>
      </c>
      <c r="L985" s="9" t="s">
        <v>50</v>
      </c>
      <c r="M985" s="9">
        <v>122639</v>
      </c>
      <c r="N985" s="17" t="str">
        <f t="shared" si="90"/>
        <v>24_120-125</v>
      </c>
      <c r="O985" s="17" t="str">
        <f t="shared" si="91"/>
        <v>12_120-130</v>
      </c>
      <c r="P985" s="17" t="str">
        <f t="shared" si="92"/>
        <v>08_80&gt;</v>
      </c>
      <c r="Q985" s="9" t="s">
        <v>882</v>
      </c>
      <c r="R985" s="9" t="s">
        <v>638</v>
      </c>
      <c r="S985" s="9">
        <f t="shared" si="93"/>
        <v>17537377</v>
      </c>
      <c r="T985" s="9">
        <f t="shared" si="94"/>
        <v>236035</v>
      </c>
    </row>
    <row r="986" spans="1:20" x14ac:dyDescent="0.25">
      <c r="A986" s="9">
        <v>125</v>
      </c>
      <c r="B986" s="9" t="s">
        <v>10</v>
      </c>
      <c r="C986" s="9" t="s">
        <v>306</v>
      </c>
      <c r="D986" s="9" t="s">
        <v>228</v>
      </c>
      <c r="E986" s="9" t="s">
        <v>227</v>
      </c>
      <c r="F986" s="9" t="s">
        <v>5</v>
      </c>
      <c r="G986" s="9" t="s">
        <v>169</v>
      </c>
      <c r="H986" s="9" t="s">
        <v>2</v>
      </c>
      <c r="I986" s="9">
        <v>14</v>
      </c>
      <c r="J986" s="9" t="s">
        <v>8</v>
      </c>
      <c r="L986" s="9" t="s">
        <v>50</v>
      </c>
      <c r="M986" s="9">
        <v>96024</v>
      </c>
      <c r="N986" s="17" t="str">
        <f t="shared" si="90"/>
        <v>19_95-100</v>
      </c>
      <c r="O986" s="17" t="str">
        <f t="shared" si="91"/>
        <v>9_90-100</v>
      </c>
      <c r="P986" s="17" t="str">
        <f t="shared" si="92"/>
        <v>08_80&gt;</v>
      </c>
      <c r="Q986" s="9" t="s">
        <v>882</v>
      </c>
      <c r="R986" s="9" t="s">
        <v>638</v>
      </c>
      <c r="S986" s="9">
        <f t="shared" si="93"/>
        <v>12003000</v>
      </c>
      <c r="T986" s="9">
        <f t="shared" si="94"/>
        <v>161548</v>
      </c>
    </row>
    <row r="987" spans="1:20" x14ac:dyDescent="0.25">
      <c r="A987" s="9">
        <v>480</v>
      </c>
      <c r="B987" s="9" t="s">
        <v>10</v>
      </c>
      <c r="C987" s="9" t="s">
        <v>677</v>
      </c>
      <c r="D987" s="9" t="s">
        <v>224</v>
      </c>
      <c r="E987" s="9" t="s">
        <v>227</v>
      </c>
      <c r="F987" s="9" t="s">
        <v>1</v>
      </c>
      <c r="G987" s="9" t="s">
        <v>97</v>
      </c>
      <c r="H987" s="9" t="s">
        <v>2</v>
      </c>
      <c r="I987" s="9">
        <v>15</v>
      </c>
      <c r="J987" s="9" t="s">
        <v>8</v>
      </c>
      <c r="L987" s="9" t="s">
        <v>50</v>
      </c>
      <c r="M987" s="9">
        <v>57990</v>
      </c>
      <c r="N987" s="17" t="str">
        <f t="shared" si="90"/>
        <v>11_55-60</v>
      </c>
      <c r="O987" s="17" t="str">
        <f t="shared" si="91"/>
        <v>5_50-60</v>
      </c>
      <c r="P987" s="17" t="str">
        <f t="shared" si="92"/>
        <v>05_50-60</v>
      </c>
      <c r="Q987" s="9" t="s">
        <v>882</v>
      </c>
      <c r="R987" s="9" t="s">
        <v>638</v>
      </c>
      <c r="S987" s="9">
        <f t="shared" si="93"/>
        <v>27835200</v>
      </c>
      <c r="T987" s="9">
        <f t="shared" si="94"/>
        <v>374633</v>
      </c>
    </row>
    <row r="988" spans="1:20" x14ac:dyDescent="0.25">
      <c r="A988" s="9">
        <v>88</v>
      </c>
      <c r="B988" s="9" t="s">
        <v>10</v>
      </c>
      <c r="C988" s="9" t="s">
        <v>678</v>
      </c>
      <c r="D988" s="9" t="s">
        <v>228</v>
      </c>
      <c r="E988" s="9" t="s">
        <v>227</v>
      </c>
      <c r="F988" s="9" t="s">
        <v>5</v>
      </c>
      <c r="G988" s="9" t="s">
        <v>169</v>
      </c>
      <c r="H988" s="9" t="s">
        <v>2</v>
      </c>
      <c r="I988" s="9">
        <v>14</v>
      </c>
      <c r="J988" s="9" t="s">
        <v>8</v>
      </c>
      <c r="L988" s="9" t="s">
        <v>50</v>
      </c>
      <c r="M988" s="9">
        <v>47995</v>
      </c>
      <c r="N988" s="17" t="str">
        <f t="shared" si="90"/>
        <v>9_45-50</v>
      </c>
      <c r="O988" s="17" t="str">
        <f t="shared" si="91"/>
        <v>4_40-50</v>
      </c>
      <c r="P988" s="17" t="str">
        <f t="shared" si="92"/>
        <v>04_40-50</v>
      </c>
      <c r="Q988" s="9" t="s">
        <v>882</v>
      </c>
      <c r="R988" s="9" t="s">
        <v>638</v>
      </c>
      <c r="S988" s="9">
        <f t="shared" si="93"/>
        <v>4223560</v>
      </c>
      <c r="T988" s="9">
        <f t="shared" si="94"/>
        <v>56845</v>
      </c>
    </row>
    <row r="989" spans="1:20" x14ac:dyDescent="0.25">
      <c r="A989" s="9">
        <v>95</v>
      </c>
      <c r="B989" s="9" t="s">
        <v>10</v>
      </c>
      <c r="C989" s="9" t="s">
        <v>679</v>
      </c>
      <c r="D989" s="9" t="s">
        <v>228</v>
      </c>
      <c r="E989" s="9" t="s">
        <v>223</v>
      </c>
      <c r="F989" s="9" t="s">
        <v>1</v>
      </c>
      <c r="G989" s="9" t="s">
        <v>669</v>
      </c>
      <c r="H989" s="9" t="s">
        <v>112</v>
      </c>
      <c r="I989" s="9">
        <v>13</v>
      </c>
      <c r="J989" s="9" t="s">
        <v>179</v>
      </c>
      <c r="K989" s="9" t="s">
        <v>7</v>
      </c>
      <c r="L989" s="9" t="s">
        <v>50</v>
      </c>
      <c r="M989" s="9">
        <v>191995</v>
      </c>
      <c r="N989" s="17" t="str">
        <f t="shared" si="90"/>
        <v>38_190-195</v>
      </c>
      <c r="O989" s="17" t="str">
        <f t="shared" si="91"/>
        <v>19_190-200</v>
      </c>
      <c r="P989" s="17" t="str">
        <f t="shared" si="92"/>
        <v>08_80&gt;</v>
      </c>
      <c r="Q989" s="9" t="s">
        <v>882</v>
      </c>
      <c r="R989" s="9" t="s">
        <v>638</v>
      </c>
      <c r="S989" s="9">
        <f t="shared" si="93"/>
        <v>18239525</v>
      </c>
      <c r="T989" s="9">
        <f t="shared" si="94"/>
        <v>245485</v>
      </c>
    </row>
    <row r="990" spans="1:20" x14ac:dyDescent="0.25">
      <c r="A990" s="9">
        <v>44</v>
      </c>
      <c r="B990" s="9" t="s">
        <v>10</v>
      </c>
      <c r="C990" s="9" t="s">
        <v>522</v>
      </c>
      <c r="D990" s="9" t="s">
        <v>230</v>
      </c>
      <c r="E990" s="9" t="s">
        <v>227</v>
      </c>
      <c r="F990" s="9" t="s">
        <v>5</v>
      </c>
      <c r="G990" s="9" t="s">
        <v>75</v>
      </c>
      <c r="H990" s="9" t="s">
        <v>98</v>
      </c>
      <c r="I990" s="9">
        <v>15</v>
      </c>
      <c r="J990" s="9" t="s">
        <v>55</v>
      </c>
      <c r="L990" s="9" t="s">
        <v>50</v>
      </c>
      <c r="M990" s="9">
        <v>155352</v>
      </c>
      <c r="N990" s="17" t="str">
        <f t="shared" si="90"/>
        <v>31_155-160</v>
      </c>
      <c r="O990" s="17" t="str">
        <f t="shared" si="91"/>
        <v>15_150-160</v>
      </c>
      <c r="P990" s="17" t="str">
        <f t="shared" si="92"/>
        <v>08_80&gt;</v>
      </c>
      <c r="Q990" s="9" t="s">
        <v>882</v>
      </c>
      <c r="R990" s="9" t="s">
        <v>638</v>
      </c>
      <c r="S990" s="9">
        <f t="shared" si="93"/>
        <v>6835488</v>
      </c>
      <c r="T990" s="9">
        <f t="shared" si="94"/>
        <v>91998</v>
      </c>
    </row>
    <row r="991" spans="1:20" x14ac:dyDescent="0.25">
      <c r="A991" s="9">
        <v>32</v>
      </c>
      <c r="B991" s="9" t="s">
        <v>10</v>
      </c>
      <c r="C991" s="9" t="s">
        <v>680</v>
      </c>
      <c r="D991" s="9" t="s">
        <v>230</v>
      </c>
      <c r="E991" s="9" t="s">
        <v>227</v>
      </c>
      <c r="F991" s="9" t="s">
        <v>5</v>
      </c>
      <c r="G991" s="9" t="s">
        <v>75</v>
      </c>
      <c r="H991" s="9" t="s">
        <v>98</v>
      </c>
      <c r="I991" s="9">
        <v>17</v>
      </c>
      <c r="J991" s="9" t="s">
        <v>179</v>
      </c>
      <c r="L991" s="9" t="s">
        <v>50</v>
      </c>
      <c r="M991" s="9">
        <v>145990</v>
      </c>
      <c r="N991" s="17" t="str">
        <f t="shared" si="90"/>
        <v>29_145-150</v>
      </c>
      <c r="O991" s="17" t="str">
        <f t="shared" si="91"/>
        <v>14_140-150</v>
      </c>
      <c r="P991" s="17" t="str">
        <f t="shared" si="92"/>
        <v>08_80&gt;</v>
      </c>
      <c r="Q991" s="9" t="s">
        <v>882</v>
      </c>
      <c r="R991" s="9" t="s">
        <v>638</v>
      </c>
      <c r="S991" s="9">
        <f t="shared" si="93"/>
        <v>4671680</v>
      </c>
      <c r="T991" s="9">
        <f t="shared" si="94"/>
        <v>62876</v>
      </c>
    </row>
    <row r="992" spans="1:20" x14ac:dyDescent="0.25">
      <c r="A992" s="9">
        <v>5</v>
      </c>
      <c r="B992" s="9" t="s">
        <v>10</v>
      </c>
      <c r="C992" s="9" t="s">
        <v>298</v>
      </c>
      <c r="D992" s="9" t="s">
        <v>230</v>
      </c>
      <c r="E992" s="9" t="s">
        <v>227</v>
      </c>
      <c r="F992" s="9" t="s">
        <v>5</v>
      </c>
      <c r="G992" s="9" t="s">
        <v>75</v>
      </c>
      <c r="H992" s="9" t="s">
        <v>299</v>
      </c>
      <c r="I992" s="9">
        <v>17</v>
      </c>
      <c r="J992" s="9" t="s">
        <v>179</v>
      </c>
      <c r="L992" s="9" t="s">
        <v>50</v>
      </c>
      <c r="M992" s="9">
        <v>379260</v>
      </c>
      <c r="N992" s="17" t="str">
        <f t="shared" si="90"/>
        <v>75_375-380</v>
      </c>
      <c r="O992" s="17" t="str">
        <f t="shared" si="91"/>
        <v>37_370-380</v>
      </c>
      <c r="P992" s="17" t="str">
        <f t="shared" si="92"/>
        <v>08_80&gt;</v>
      </c>
      <c r="Q992" s="9" t="s">
        <v>882</v>
      </c>
      <c r="R992" s="9" t="s">
        <v>638</v>
      </c>
      <c r="S992" s="9">
        <f t="shared" si="93"/>
        <v>1896300</v>
      </c>
      <c r="T992" s="9">
        <f t="shared" si="94"/>
        <v>25522</v>
      </c>
    </row>
    <row r="993" spans="1:20" x14ac:dyDescent="0.25">
      <c r="A993" s="9">
        <v>157</v>
      </c>
      <c r="B993" s="9" t="s">
        <v>10</v>
      </c>
      <c r="C993" s="9" t="s">
        <v>832</v>
      </c>
      <c r="D993" s="9" t="s">
        <v>228</v>
      </c>
      <c r="E993" s="9" t="s">
        <v>223</v>
      </c>
      <c r="F993" s="9" t="s">
        <v>5</v>
      </c>
      <c r="G993" s="9" t="s">
        <v>76</v>
      </c>
      <c r="H993" s="9" t="s">
        <v>2</v>
      </c>
      <c r="I993" s="9">
        <v>14</v>
      </c>
      <c r="J993" s="9" t="s">
        <v>8</v>
      </c>
      <c r="K993" s="9" t="s">
        <v>7</v>
      </c>
      <c r="L993" s="9" t="s">
        <v>46</v>
      </c>
      <c r="M993" s="9">
        <v>36930</v>
      </c>
      <c r="N993" s="17" t="str">
        <f t="shared" si="90"/>
        <v>7_35-40</v>
      </c>
      <c r="O993" s="17" t="str">
        <f t="shared" si="91"/>
        <v>3_30-40</v>
      </c>
      <c r="P993" s="17" t="str">
        <f t="shared" si="92"/>
        <v>03_30-40</v>
      </c>
      <c r="Q993" s="9" t="s">
        <v>882</v>
      </c>
      <c r="R993" s="9" t="s">
        <v>638</v>
      </c>
      <c r="S993" s="9">
        <f t="shared" si="93"/>
        <v>5798010</v>
      </c>
      <c r="T993" s="9">
        <f t="shared" si="94"/>
        <v>78035</v>
      </c>
    </row>
    <row r="994" spans="1:20" x14ac:dyDescent="0.25">
      <c r="A994" s="9">
        <v>23</v>
      </c>
      <c r="B994" s="9" t="s">
        <v>10</v>
      </c>
      <c r="C994" s="9" t="s">
        <v>681</v>
      </c>
      <c r="D994" s="9" t="s">
        <v>228</v>
      </c>
      <c r="E994" s="9" t="s">
        <v>223</v>
      </c>
      <c r="F994" s="9" t="s">
        <v>5</v>
      </c>
      <c r="G994" s="9" t="s">
        <v>524</v>
      </c>
      <c r="H994" s="9" t="s">
        <v>653</v>
      </c>
      <c r="I994" s="9">
        <v>14</v>
      </c>
      <c r="J994" s="9" t="s">
        <v>8</v>
      </c>
      <c r="K994" s="9" t="s">
        <v>7</v>
      </c>
      <c r="L994" s="9" t="s">
        <v>50</v>
      </c>
      <c r="M994" s="9">
        <v>88100</v>
      </c>
      <c r="N994" s="17" t="str">
        <f t="shared" si="90"/>
        <v>17_85-90</v>
      </c>
      <c r="O994" s="17" t="str">
        <f t="shared" si="91"/>
        <v>8_80-90</v>
      </c>
      <c r="P994" s="17" t="str">
        <f t="shared" si="92"/>
        <v>08_80&gt;</v>
      </c>
      <c r="Q994" s="9" t="s">
        <v>882</v>
      </c>
      <c r="R994" s="9" t="s">
        <v>638</v>
      </c>
      <c r="S994" s="9">
        <f t="shared" si="93"/>
        <v>2026300</v>
      </c>
      <c r="T994" s="9">
        <f t="shared" si="94"/>
        <v>27272</v>
      </c>
    </row>
    <row r="995" spans="1:20" x14ac:dyDescent="0.25">
      <c r="A995" s="9">
        <v>190</v>
      </c>
      <c r="B995" s="9" t="s">
        <v>10</v>
      </c>
      <c r="C995" s="9" t="s">
        <v>682</v>
      </c>
      <c r="D995" s="9" t="s">
        <v>228</v>
      </c>
      <c r="E995" s="9" t="s">
        <v>223</v>
      </c>
      <c r="F995" s="9" t="s">
        <v>5</v>
      </c>
      <c r="G995" s="9" t="s">
        <v>182</v>
      </c>
      <c r="H995" s="9" t="s">
        <v>2</v>
      </c>
      <c r="I995" s="9">
        <v>14</v>
      </c>
      <c r="J995" s="9" t="s">
        <v>8</v>
      </c>
      <c r="L995" s="9" t="s">
        <v>50</v>
      </c>
      <c r="M995" s="9">
        <v>46248</v>
      </c>
      <c r="N995" s="17" t="str">
        <f t="shared" si="90"/>
        <v>9_45-50</v>
      </c>
      <c r="O995" s="17" t="str">
        <f t="shared" si="91"/>
        <v>4_40-50</v>
      </c>
      <c r="P995" s="17" t="str">
        <f t="shared" si="92"/>
        <v>04_40-50</v>
      </c>
      <c r="Q995" s="9" t="s">
        <v>882</v>
      </c>
      <c r="R995" s="9" t="s">
        <v>638</v>
      </c>
      <c r="S995" s="9">
        <f t="shared" si="93"/>
        <v>8787120</v>
      </c>
      <c r="T995" s="9">
        <f t="shared" si="94"/>
        <v>118265</v>
      </c>
    </row>
    <row r="996" spans="1:20" x14ac:dyDescent="0.25">
      <c r="A996" s="9">
        <v>3614</v>
      </c>
      <c r="B996" s="9" t="s">
        <v>10</v>
      </c>
      <c r="C996" s="9" t="s">
        <v>683</v>
      </c>
      <c r="D996" s="9" t="s">
        <v>228</v>
      </c>
      <c r="E996" s="9" t="s">
        <v>223</v>
      </c>
      <c r="F996" s="9" t="s">
        <v>1</v>
      </c>
      <c r="G996" s="9" t="s">
        <v>305</v>
      </c>
      <c r="H996" s="9" t="s">
        <v>2</v>
      </c>
      <c r="I996" s="9">
        <v>14</v>
      </c>
      <c r="J996" s="9" t="s">
        <v>8</v>
      </c>
      <c r="L996" s="9" t="s">
        <v>50</v>
      </c>
      <c r="M996" s="9">
        <v>53249</v>
      </c>
      <c r="N996" s="17" t="str">
        <f t="shared" si="90"/>
        <v>10_50-55</v>
      </c>
      <c r="O996" s="17" t="str">
        <f t="shared" si="91"/>
        <v>5_50-60</v>
      </c>
      <c r="P996" s="17" t="str">
        <f t="shared" si="92"/>
        <v>05_50-60</v>
      </c>
      <c r="Q996" s="9" t="s">
        <v>882</v>
      </c>
      <c r="R996" s="9" t="s">
        <v>638</v>
      </c>
      <c r="S996" s="9">
        <f t="shared" si="93"/>
        <v>192441886</v>
      </c>
      <c r="T996" s="9">
        <f t="shared" si="94"/>
        <v>2590066</v>
      </c>
    </row>
    <row r="997" spans="1:20" x14ac:dyDescent="0.25">
      <c r="A997" s="9">
        <v>586</v>
      </c>
      <c r="B997" s="9" t="s">
        <v>10</v>
      </c>
      <c r="C997" s="9" t="s">
        <v>684</v>
      </c>
      <c r="D997" s="9" t="s">
        <v>224</v>
      </c>
      <c r="E997" s="9" t="s">
        <v>223</v>
      </c>
      <c r="F997" s="9" t="s">
        <v>1</v>
      </c>
      <c r="G997" s="9" t="s">
        <v>305</v>
      </c>
      <c r="H997" s="9" t="s">
        <v>2</v>
      </c>
      <c r="I997" s="9">
        <v>15</v>
      </c>
      <c r="J997" s="9" t="s">
        <v>8</v>
      </c>
      <c r="L997" s="9" t="s">
        <v>50</v>
      </c>
      <c r="M997" s="9">
        <v>58495</v>
      </c>
      <c r="N997" s="17" t="str">
        <f t="shared" si="90"/>
        <v>11_55-60</v>
      </c>
      <c r="O997" s="17" t="str">
        <f t="shared" si="91"/>
        <v>5_50-60</v>
      </c>
      <c r="P997" s="17" t="str">
        <f t="shared" si="92"/>
        <v>05_50-60</v>
      </c>
      <c r="Q997" s="9" t="s">
        <v>882</v>
      </c>
      <c r="R997" s="9" t="s">
        <v>638</v>
      </c>
      <c r="S997" s="9">
        <f t="shared" si="93"/>
        <v>34278070</v>
      </c>
      <c r="T997" s="9">
        <f t="shared" si="94"/>
        <v>461347</v>
      </c>
    </row>
    <row r="998" spans="1:20" x14ac:dyDescent="0.25">
      <c r="A998" s="9">
        <v>9</v>
      </c>
      <c r="B998" s="9" t="s">
        <v>10</v>
      </c>
      <c r="C998" s="9" t="s">
        <v>685</v>
      </c>
      <c r="D998" s="9" t="s">
        <v>222</v>
      </c>
      <c r="E998" s="9" t="s">
        <v>223</v>
      </c>
      <c r="F998" s="9" t="s">
        <v>5</v>
      </c>
      <c r="G998" s="9" t="s">
        <v>182</v>
      </c>
      <c r="H998" s="9" t="s">
        <v>340</v>
      </c>
      <c r="I998" s="9">
        <v>15</v>
      </c>
      <c r="J998" s="9" t="s">
        <v>8</v>
      </c>
      <c r="L998" s="9" t="s">
        <v>50</v>
      </c>
      <c r="M998" s="9">
        <v>47993</v>
      </c>
      <c r="N998" s="17" t="str">
        <f t="shared" si="90"/>
        <v>9_45-50</v>
      </c>
      <c r="O998" s="17" t="str">
        <f t="shared" si="91"/>
        <v>4_40-50</v>
      </c>
      <c r="P998" s="17" t="str">
        <f t="shared" si="92"/>
        <v>04_40-50</v>
      </c>
      <c r="Q998" s="9" t="s">
        <v>882</v>
      </c>
      <c r="R998" s="9" t="s">
        <v>638</v>
      </c>
      <c r="S998" s="9">
        <f t="shared" si="93"/>
        <v>431937</v>
      </c>
      <c r="T998" s="9">
        <f t="shared" si="94"/>
        <v>5813</v>
      </c>
    </row>
    <row r="999" spans="1:20" x14ac:dyDescent="0.25">
      <c r="A999" s="9">
        <v>1662</v>
      </c>
      <c r="B999" s="9" t="s">
        <v>10</v>
      </c>
      <c r="C999" s="9" t="s">
        <v>400</v>
      </c>
      <c r="D999" s="9" t="s">
        <v>224</v>
      </c>
      <c r="E999" s="9" t="s">
        <v>223</v>
      </c>
      <c r="F999" s="9" t="s">
        <v>1</v>
      </c>
      <c r="G999" s="9" t="s">
        <v>305</v>
      </c>
      <c r="H999" s="9" t="s">
        <v>2</v>
      </c>
      <c r="I999" s="9">
        <v>15</v>
      </c>
      <c r="J999" s="9" t="s">
        <v>8</v>
      </c>
      <c r="L999" s="9" t="s">
        <v>50</v>
      </c>
      <c r="M999" s="9">
        <v>61311</v>
      </c>
      <c r="N999" s="17" t="str">
        <f t="shared" si="90"/>
        <v>12_60-65</v>
      </c>
      <c r="O999" s="17" t="str">
        <f t="shared" si="91"/>
        <v>6_60-70</v>
      </c>
      <c r="P999" s="17" t="str">
        <f t="shared" si="92"/>
        <v>06_60-70</v>
      </c>
      <c r="Q999" s="9" t="s">
        <v>882</v>
      </c>
      <c r="R999" s="9" t="s">
        <v>638</v>
      </c>
      <c r="S999" s="9">
        <f t="shared" si="93"/>
        <v>101898882</v>
      </c>
      <c r="T999" s="9">
        <f t="shared" si="94"/>
        <v>1371452</v>
      </c>
    </row>
    <row r="1000" spans="1:20" x14ac:dyDescent="0.25">
      <c r="A1000" s="9">
        <v>1004</v>
      </c>
      <c r="B1000" s="9" t="s">
        <v>10</v>
      </c>
      <c r="C1000" s="9" t="s">
        <v>686</v>
      </c>
      <c r="D1000" s="9" t="s">
        <v>224</v>
      </c>
      <c r="E1000" s="9" t="s">
        <v>223</v>
      </c>
      <c r="F1000" s="9" t="s">
        <v>5</v>
      </c>
      <c r="G1000" s="9" t="s">
        <v>524</v>
      </c>
      <c r="H1000" s="9" t="s">
        <v>2</v>
      </c>
      <c r="I1000" s="9">
        <v>15</v>
      </c>
      <c r="J1000" s="9" t="s">
        <v>8</v>
      </c>
      <c r="L1000" s="9" t="s">
        <v>50</v>
      </c>
      <c r="M1000" s="9">
        <v>85321</v>
      </c>
      <c r="N1000" s="17" t="str">
        <f t="shared" si="90"/>
        <v>17_85-90</v>
      </c>
      <c r="O1000" s="17" t="str">
        <f t="shared" si="91"/>
        <v>8_80-90</v>
      </c>
      <c r="P1000" s="17" t="str">
        <f t="shared" si="92"/>
        <v>08_80&gt;</v>
      </c>
      <c r="Q1000" s="9" t="s">
        <v>882</v>
      </c>
      <c r="R1000" s="9" t="s">
        <v>638</v>
      </c>
      <c r="S1000" s="9">
        <f t="shared" si="93"/>
        <v>85662284</v>
      </c>
      <c r="T1000" s="9">
        <f t="shared" si="94"/>
        <v>1152924</v>
      </c>
    </row>
    <row r="1001" spans="1:20" x14ac:dyDescent="0.25">
      <c r="A1001" s="9">
        <v>35</v>
      </c>
      <c r="B1001" s="9" t="s">
        <v>10</v>
      </c>
      <c r="C1001" s="9" t="s">
        <v>457</v>
      </c>
      <c r="D1001" s="9" t="s">
        <v>228</v>
      </c>
      <c r="E1001" s="9" t="s">
        <v>223</v>
      </c>
      <c r="F1001" s="9" t="s">
        <v>5</v>
      </c>
      <c r="G1001" s="9" t="s">
        <v>182</v>
      </c>
      <c r="H1001" s="9" t="s">
        <v>2</v>
      </c>
      <c r="I1001" s="9">
        <v>13</v>
      </c>
      <c r="J1001" s="9" t="s">
        <v>8</v>
      </c>
      <c r="L1001" s="9" t="s">
        <v>50</v>
      </c>
      <c r="M1001" s="9">
        <v>64714</v>
      </c>
      <c r="N1001" s="17" t="str">
        <f t="shared" si="90"/>
        <v>12_60-65</v>
      </c>
      <c r="O1001" s="17" t="str">
        <f t="shared" si="91"/>
        <v>6_60-70</v>
      </c>
      <c r="P1001" s="17" t="str">
        <f t="shared" si="92"/>
        <v>06_60-70</v>
      </c>
      <c r="Q1001" s="9" t="s">
        <v>882</v>
      </c>
      <c r="R1001" s="9" t="s">
        <v>638</v>
      </c>
      <c r="S1001" s="9">
        <f t="shared" si="93"/>
        <v>2264990</v>
      </c>
      <c r="T1001" s="9">
        <f t="shared" si="94"/>
        <v>30484</v>
      </c>
    </row>
    <row r="1002" spans="1:20" x14ac:dyDescent="0.25">
      <c r="A1002" s="9">
        <v>512</v>
      </c>
      <c r="B1002" s="9" t="s">
        <v>10</v>
      </c>
      <c r="C1002" s="9" t="s">
        <v>687</v>
      </c>
      <c r="D1002" s="9" t="s">
        <v>228</v>
      </c>
      <c r="E1002" s="9" t="s">
        <v>223</v>
      </c>
      <c r="F1002" s="9" t="s">
        <v>5</v>
      </c>
      <c r="G1002" s="9" t="s">
        <v>524</v>
      </c>
      <c r="H1002" s="9" t="s">
        <v>2</v>
      </c>
      <c r="I1002" s="9">
        <v>14</v>
      </c>
      <c r="J1002" s="9" t="s">
        <v>8</v>
      </c>
      <c r="L1002" s="9" t="s">
        <v>50</v>
      </c>
      <c r="M1002" s="9">
        <v>73990</v>
      </c>
      <c r="N1002" s="17" t="str">
        <f t="shared" si="90"/>
        <v>14_70-75</v>
      </c>
      <c r="O1002" s="17" t="str">
        <f t="shared" si="91"/>
        <v>7_70-80</v>
      </c>
      <c r="P1002" s="17" t="str">
        <f t="shared" si="92"/>
        <v>07_70-80</v>
      </c>
      <c r="Q1002" s="9" t="s">
        <v>882</v>
      </c>
      <c r="R1002" s="9" t="s">
        <v>638</v>
      </c>
      <c r="S1002" s="9">
        <f t="shared" si="93"/>
        <v>37882880</v>
      </c>
      <c r="T1002" s="9">
        <f t="shared" si="94"/>
        <v>509864</v>
      </c>
    </row>
    <row r="1003" spans="1:20" x14ac:dyDescent="0.25">
      <c r="A1003" s="9">
        <v>60</v>
      </c>
      <c r="B1003" s="9" t="s">
        <v>10</v>
      </c>
      <c r="C1003" s="9" t="s">
        <v>688</v>
      </c>
      <c r="D1003" s="9" t="s">
        <v>222</v>
      </c>
      <c r="E1003" s="9" t="s">
        <v>223</v>
      </c>
      <c r="F1003" s="9" t="s">
        <v>5</v>
      </c>
      <c r="G1003" s="9" t="s">
        <v>169</v>
      </c>
      <c r="H1003" s="9" t="s">
        <v>107</v>
      </c>
      <c r="I1003" s="9">
        <v>15</v>
      </c>
      <c r="J1003" s="9" t="s">
        <v>8</v>
      </c>
      <c r="L1003" s="9" t="s">
        <v>50</v>
      </c>
      <c r="M1003" s="9">
        <v>76000</v>
      </c>
      <c r="N1003" s="17" t="str">
        <f t="shared" si="90"/>
        <v>15_75-80</v>
      </c>
      <c r="O1003" s="17" t="str">
        <f t="shared" si="91"/>
        <v>7_70-80</v>
      </c>
      <c r="P1003" s="17" t="str">
        <f t="shared" si="92"/>
        <v>07_70-80</v>
      </c>
      <c r="Q1003" s="9" t="s">
        <v>882</v>
      </c>
      <c r="R1003" s="9" t="s">
        <v>638</v>
      </c>
      <c r="S1003" s="9">
        <f t="shared" si="93"/>
        <v>4560000</v>
      </c>
      <c r="T1003" s="9">
        <f t="shared" si="94"/>
        <v>61373</v>
      </c>
    </row>
    <row r="1004" spans="1:20" x14ac:dyDescent="0.25">
      <c r="A1004" s="9">
        <v>185</v>
      </c>
      <c r="B1004" s="9" t="s">
        <v>10</v>
      </c>
      <c r="C1004" s="9" t="s">
        <v>689</v>
      </c>
      <c r="D1004" s="9" t="s">
        <v>228</v>
      </c>
      <c r="E1004" s="9" t="s">
        <v>223</v>
      </c>
      <c r="F1004" s="9" t="s">
        <v>5</v>
      </c>
      <c r="G1004" s="9" t="s">
        <v>524</v>
      </c>
      <c r="H1004" s="9" t="s">
        <v>2</v>
      </c>
      <c r="I1004" s="9">
        <v>14</v>
      </c>
      <c r="J1004" s="9" t="s">
        <v>8</v>
      </c>
      <c r="L1004" s="9" t="s">
        <v>50</v>
      </c>
      <c r="M1004" s="9">
        <v>64887</v>
      </c>
      <c r="N1004" s="17" t="str">
        <f t="shared" si="90"/>
        <v>12_60-65</v>
      </c>
      <c r="O1004" s="17" t="str">
        <f t="shared" si="91"/>
        <v>6_60-70</v>
      </c>
      <c r="P1004" s="17" t="str">
        <f t="shared" si="92"/>
        <v>06_60-70</v>
      </c>
      <c r="Q1004" s="9" t="s">
        <v>882</v>
      </c>
      <c r="R1004" s="9" t="s">
        <v>638</v>
      </c>
      <c r="S1004" s="9">
        <f t="shared" si="93"/>
        <v>12004095</v>
      </c>
      <c r="T1004" s="9">
        <f t="shared" si="94"/>
        <v>161563</v>
      </c>
    </row>
    <row r="1005" spans="1:20" x14ac:dyDescent="0.25">
      <c r="A1005" s="9">
        <v>685</v>
      </c>
      <c r="B1005" s="9" t="s">
        <v>10</v>
      </c>
      <c r="C1005" s="9" t="s">
        <v>690</v>
      </c>
      <c r="D1005" s="9" t="s">
        <v>222</v>
      </c>
      <c r="E1005" s="9" t="s">
        <v>223</v>
      </c>
      <c r="F1005" s="9" t="s">
        <v>1</v>
      </c>
      <c r="G1005" s="9" t="s">
        <v>97</v>
      </c>
      <c r="H1005" s="9" t="s">
        <v>129</v>
      </c>
      <c r="I1005" s="9">
        <v>15</v>
      </c>
      <c r="J1005" s="9" t="s">
        <v>4</v>
      </c>
      <c r="L1005" s="9" t="s">
        <v>50</v>
      </c>
      <c r="M1005" s="9">
        <v>44460</v>
      </c>
      <c r="N1005" s="17" t="str">
        <f t="shared" si="90"/>
        <v>8_40-45</v>
      </c>
      <c r="O1005" s="17" t="str">
        <f t="shared" si="91"/>
        <v>4_40-50</v>
      </c>
      <c r="P1005" s="17" t="str">
        <f t="shared" si="92"/>
        <v>04_40-50</v>
      </c>
      <c r="Q1005" s="9" t="s">
        <v>882</v>
      </c>
      <c r="R1005" s="9" t="s">
        <v>638</v>
      </c>
      <c r="S1005" s="9">
        <f t="shared" si="93"/>
        <v>30455100</v>
      </c>
      <c r="T1005" s="9">
        <f t="shared" si="94"/>
        <v>409894</v>
      </c>
    </row>
    <row r="1006" spans="1:20" x14ac:dyDescent="0.25">
      <c r="A1006" s="9">
        <v>99</v>
      </c>
      <c r="B1006" s="9" t="s">
        <v>10</v>
      </c>
      <c r="C1006" s="9" t="s">
        <v>130</v>
      </c>
      <c r="D1006" s="9" t="s">
        <v>222</v>
      </c>
      <c r="E1006" s="9" t="s">
        <v>223</v>
      </c>
      <c r="F1006" s="9" t="s">
        <v>5</v>
      </c>
      <c r="G1006" s="9" t="s">
        <v>93</v>
      </c>
      <c r="H1006" s="9" t="s">
        <v>107</v>
      </c>
      <c r="I1006" s="9">
        <v>15</v>
      </c>
      <c r="J1006" s="9" t="s">
        <v>8</v>
      </c>
      <c r="L1006" s="9" t="s">
        <v>50</v>
      </c>
      <c r="M1006" s="9">
        <v>54762</v>
      </c>
      <c r="N1006" s="17" t="str">
        <f t="shared" si="90"/>
        <v>10_50-55</v>
      </c>
      <c r="O1006" s="17" t="str">
        <f t="shared" si="91"/>
        <v>5_50-60</v>
      </c>
      <c r="P1006" s="17" t="str">
        <f t="shared" si="92"/>
        <v>05_50-60</v>
      </c>
      <c r="Q1006" s="9" t="s">
        <v>882</v>
      </c>
      <c r="R1006" s="9" t="s">
        <v>638</v>
      </c>
      <c r="S1006" s="9">
        <f t="shared" si="93"/>
        <v>5421438</v>
      </c>
      <c r="T1006" s="9">
        <f t="shared" si="94"/>
        <v>72967</v>
      </c>
    </row>
    <row r="1007" spans="1:20" x14ac:dyDescent="0.25">
      <c r="A1007" s="9">
        <v>183</v>
      </c>
      <c r="B1007" s="9" t="s">
        <v>10</v>
      </c>
      <c r="C1007" s="9" t="s">
        <v>691</v>
      </c>
      <c r="D1007" s="9" t="s">
        <v>222</v>
      </c>
      <c r="E1007" s="9" t="s">
        <v>223</v>
      </c>
      <c r="F1007" s="9" t="s">
        <v>5</v>
      </c>
      <c r="G1007" s="9" t="s">
        <v>182</v>
      </c>
      <c r="H1007" s="9" t="s">
        <v>340</v>
      </c>
      <c r="I1007" s="9">
        <v>15</v>
      </c>
      <c r="J1007" s="9" t="s">
        <v>8</v>
      </c>
      <c r="L1007" s="9" t="s">
        <v>50</v>
      </c>
      <c r="M1007" s="9">
        <v>54154</v>
      </c>
      <c r="N1007" s="17" t="str">
        <f t="shared" si="90"/>
        <v>10_50-55</v>
      </c>
      <c r="O1007" s="17" t="str">
        <f t="shared" si="91"/>
        <v>5_50-60</v>
      </c>
      <c r="P1007" s="17" t="str">
        <f t="shared" si="92"/>
        <v>05_50-60</v>
      </c>
      <c r="Q1007" s="9" t="s">
        <v>882</v>
      </c>
      <c r="R1007" s="9" t="s">
        <v>638</v>
      </c>
      <c r="S1007" s="9">
        <f t="shared" si="93"/>
        <v>9910182</v>
      </c>
      <c r="T1007" s="9">
        <f t="shared" si="94"/>
        <v>133381</v>
      </c>
    </row>
    <row r="1008" spans="1:20" x14ac:dyDescent="0.25">
      <c r="A1008" s="9">
        <v>882</v>
      </c>
      <c r="B1008" s="9" t="s">
        <v>10</v>
      </c>
      <c r="C1008" s="9" t="s">
        <v>692</v>
      </c>
      <c r="D1008" s="9" t="s">
        <v>224</v>
      </c>
      <c r="E1008" s="9" t="s">
        <v>223</v>
      </c>
      <c r="F1008" s="9" t="s">
        <v>5</v>
      </c>
      <c r="G1008" s="9" t="s">
        <v>76</v>
      </c>
      <c r="H1008" s="9" t="s">
        <v>2</v>
      </c>
      <c r="I1008" s="9">
        <v>15</v>
      </c>
      <c r="J1008" s="9" t="s">
        <v>8</v>
      </c>
      <c r="L1008" s="9" t="s">
        <v>46</v>
      </c>
      <c r="M1008" s="9">
        <v>36945</v>
      </c>
      <c r="N1008" s="17" t="str">
        <f t="shared" si="90"/>
        <v>7_35-40</v>
      </c>
      <c r="O1008" s="17" t="str">
        <f t="shared" si="91"/>
        <v>3_30-40</v>
      </c>
      <c r="P1008" s="17" t="str">
        <f t="shared" si="92"/>
        <v>03_30-40</v>
      </c>
      <c r="Q1008" s="9" t="s">
        <v>882</v>
      </c>
      <c r="R1008" s="9" t="s">
        <v>638</v>
      </c>
      <c r="S1008" s="9">
        <f t="shared" si="93"/>
        <v>32585490</v>
      </c>
      <c r="T1008" s="9">
        <f t="shared" si="94"/>
        <v>438566</v>
      </c>
    </row>
    <row r="1009" spans="1:20" x14ac:dyDescent="0.25">
      <c r="A1009" s="9">
        <v>7</v>
      </c>
      <c r="B1009" s="9" t="s">
        <v>10</v>
      </c>
      <c r="C1009" s="9" t="s">
        <v>833</v>
      </c>
      <c r="D1009" s="9" t="s">
        <v>222</v>
      </c>
      <c r="E1009" s="9" t="s">
        <v>223</v>
      </c>
      <c r="F1009" s="9" t="s">
        <v>5</v>
      </c>
      <c r="G1009" s="9" t="s">
        <v>76</v>
      </c>
      <c r="H1009" s="9" t="s">
        <v>77</v>
      </c>
      <c r="I1009" s="9">
        <v>15</v>
      </c>
      <c r="J1009" s="9" t="s">
        <v>4</v>
      </c>
      <c r="L1009" s="9" t="s">
        <v>46</v>
      </c>
      <c r="M1009" s="9">
        <v>32544</v>
      </c>
      <c r="N1009" s="17" t="str">
        <f t="shared" si="90"/>
        <v>6_30-35</v>
      </c>
      <c r="O1009" s="17" t="str">
        <f t="shared" si="91"/>
        <v>3_30-40</v>
      </c>
      <c r="P1009" s="17" t="str">
        <f t="shared" si="92"/>
        <v>03_30-40</v>
      </c>
      <c r="Q1009" s="9" t="s">
        <v>882</v>
      </c>
      <c r="R1009" s="9" t="s">
        <v>638</v>
      </c>
      <c r="S1009" s="9">
        <f t="shared" si="93"/>
        <v>227808</v>
      </c>
      <c r="T1009" s="9">
        <f t="shared" si="94"/>
        <v>3066</v>
      </c>
    </row>
    <row r="1010" spans="1:20" x14ac:dyDescent="0.25">
      <c r="A1010" s="9">
        <v>1144</v>
      </c>
      <c r="B1010" s="9" t="s">
        <v>10</v>
      </c>
      <c r="C1010" s="9" t="s">
        <v>579</v>
      </c>
      <c r="D1010" s="9" t="s">
        <v>224</v>
      </c>
      <c r="E1010" s="9" t="s">
        <v>223</v>
      </c>
      <c r="F1010" s="9" t="s">
        <v>5</v>
      </c>
      <c r="G1010" s="9" t="s">
        <v>76</v>
      </c>
      <c r="H1010" s="9" t="s">
        <v>2</v>
      </c>
      <c r="I1010" s="9">
        <v>15</v>
      </c>
      <c r="J1010" s="9" t="s">
        <v>8</v>
      </c>
      <c r="L1010" s="9" t="s">
        <v>46</v>
      </c>
      <c r="M1010" s="9">
        <v>34762</v>
      </c>
      <c r="N1010" s="17" t="str">
        <f t="shared" si="90"/>
        <v>6_30-35</v>
      </c>
      <c r="O1010" s="17" t="str">
        <f t="shared" si="91"/>
        <v>3_30-40</v>
      </c>
      <c r="P1010" s="17" t="str">
        <f t="shared" si="92"/>
        <v>03_30-40</v>
      </c>
      <c r="Q1010" s="9" t="s">
        <v>882</v>
      </c>
      <c r="R1010" s="9" t="s">
        <v>638</v>
      </c>
      <c r="S1010" s="9">
        <f t="shared" si="93"/>
        <v>39767728</v>
      </c>
      <c r="T1010" s="9">
        <f t="shared" si="94"/>
        <v>535232</v>
      </c>
    </row>
    <row r="1011" spans="1:20" x14ac:dyDescent="0.25">
      <c r="A1011" s="9">
        <v>224</v>
      </c>
      <c r="B1011" s="9" t="s">
        <v>10</v>
      </c>
      <c r="C1011" s="9" t="s">
        <v>694</v>
      </c>
      <c r="D1011" s="9" t="s">
        <v>222</v>
      </c>
      <c r="E1011" s="9" t="s">
        <v>223</v>
      </c>
      <c r="F1011" s="9" t="s">
        <v>1</v>
      </c>
      <c r="G1011" s="9" t="s">
        <v>97</v>
      </c>
      <c r="H1011" s="9" t="s">
        <v>695</v>
      </c>
      <c r="I1011" s="9">
        <v>17</v>
      </c>
      <c r="J1011" s="9" t="s">
        <v>12</v>
      </c>
      <c r="L1011" s="9" t="s">
        <v>50</v>
      </c>
      <c r="M1011" s="9">
        <v>53622</v>
      </c>
      <c r="N1011" s="17" t="str">
        <f t="shared" si="90"/>
        <v>10_50-55</v>
      </c>
      <c r="O1011" s="17" t="str">
        <f t="shared" si="91"/>
        <v>5_50-60</v>
      </c>
      <c r="P1011" s="17" t="str">
        <f t="shared" si="92"/>
        <v>05_50-60</v>
      </c>
      <c r="Q1011" s="9" t="s">
        <v>882</v>
      </c>
      <c r="R1011" s="9" t="s">
        <v>638</v>
      </c>
      <c r="S1011" s="9">
        <f t="shared" si="93"/>
        <v>12011328</v>
      </c>
      <c r="T1011" s="9">
        <f t="shared" si="94"/>
        <v>161660</v>
      </c>
    </row>
    <row r="1012" spans="1:20" x14ac:dyDescent="0.25">
      <c r="A1012" s="9">
        <v>277</v>
      </c>
      <c r="B1012" s="9" t="s">
        <v>10</v>
      </c>
      <c r="C1012" s="9" t="s">
        <v>619</v>
      </c>
      <c r="D1012" s="9" t="s">
        <v>228</v>
      </c>
      <c r="E1012" s="9" t="s">
        <v>223</v>
      </c>
      <c r="F1012" s="9" t="s">
        <v>5</v>
      </c>
      <c r="G1012" s="9" t="s">
        <v>524</v>
      </c>
      <c r="H1012" s="9" t="s">
        <v>561</v>
      </c>
      <c r="I1012" s="9">
        <v>14</v>
      </c>
      <c r="J1012" s="9" t="s">
        <v>180</v>
      </c>
      <c r="K1012" s="9" t="s">
        <v>7</v>
      </c>
      <c r="L1012" s="9" t="s">
        <v>50</v>
      </c>
      <c r="M1012" s="9">
        <v>125257</v>
      </c>
      <c r="N1012" s="17" t="str">
        <f t="shared" si="90"/>
        <v>25_125-130</v>
      </c>
      <c r="O1012" s="17" t="str">
        <f t="shared" si="91"/>
        <v>12_120-130</v>
      </c>
      <c r="P1012" s="17" t="str">
        <f t="shared" si="92"/>
        <v>08_80&gt;</v>
      </c>
      <c r="Q1012" s="9" t="s">
        <v>882</v>
      </c>
      <c r="R1012" s="9" t="s">
        <v>638</v>
      </c>
      <c r="S1012" s="9">
        <f t="shared" si="93"/>
        <v>34696189</v>
      </c>
      <c r="T1012" s="9">
        <f t="shared" si="94"/>
        <v>466974</v>
      </c>
    </row>
    <row r="1013" spans="1:20" x14ac:dyDescent="0.25">
      <c r="A1013" s="9">
        <v>164</v>
      </c>
      <c r="B1013" s="9" t="s">
        <v>10</v>
      </c>
      <c r="C1013" s="9" t="s">
        <v>548</v>
      </c>
      <c r="D1013" s="9" t="s">
        <v>228</v>
      </c>
      <c r="E1013" s="9" t="s">
        <v>223</v>
      </c>
      <c r="F1013" s="9" t="s">
        <v>5</v>
      </c>
      <c r="G1013" s="9" t="s">
        <v>524</v>
      </c>
      <c r="H1013" s="9" t="s">
        <v>2</v>
      </c>
      <c r="I1013" s="9">
        <v>13</v>
      </c>
      <c r="J1013" s="9" t="s">
        <v>549</v>
      </c>
      <c r="K1013" s="9" t="s">
        <v>7</v>
      </c>
      <c r="L1013" s="9" t="s">
        <v>50</v>
      </c>
      <c r="M1013" s="9">
        <v>139456</v>
      </c>
      <c r="N1013" s="17" t="str">
        <f t="shared" si="90"/>
        <v>27_135-140</v>
      </c>
      <c r="O1013" s="17" t="str">
        <f t="shared" si="91"/>
        <v>13_130-140</v>
      </c>
      <c r="P1013" s="17" t="str">
        <f t="shared" si="92"/>
        <v>08_80&gt;</v>
      </c>
      <c r="Q1013" s="9" t="s">
        <v>882</v>
      </c>
      <c r="R1013" s="9" t="s">
        <v>638</v>
      </c>
      <c r="S1013" s="9">
        <f t="shared" si="93"/>
        <v>22870784</v>
      </c>
      <c r="T1013" s="9">
        <f t="shared" si="94"/>
        <v>307817</v>
      </c>
    </row>
    <row r="1014" spans="1:20" x14ac:dyDescent="0.25">
      <c r="A1014" s="9">
        <v>74</v>
      </c>
      <c r="B1014" s="9" t="s">
        <v>10</v>
      </c>
      <c r="C1014" s="9" t="s">
        <v>550</v>
      </c>
      <c r="D1014" s="9" t="s">
        <v>228</v>
      </c>
      <c r="E1014" s="9" t="s">
        <v>223</v>
      </c>
      <c r="F1014" s="9" t="s">
        <v>5</v>
      </c>
      <c r="G1014" s="9" t="s">
        <v>524</v>
      </c>
      <c r="H1014" s="9" t="s">
        <v>2</v>
      </c>
      <c r="I1014" s="9">
        <v>13</v>
      </c>
      <c r="J1014" s="9" t="s">
        <v>8</v>
      </c>
      <c r="K1014" s="9" t="s">
        <v>7</v>
      </c>
      <c r="L1014" s="9" t="s">
        <v>50</v>
      </c>
      <c r="M1014" s="9">
        <v>99450</v>
      </c>
      <c r="N1014" s="17" t="str">
        <f t="shared" si="90"/>
        <v>19_95-100</v>
      </c>
      <c r="O1014" s="17" t="str">
        <f t="shared" si="91"/>
        <v>9_90-100</v>
      </c>
      <c r="P1014" s="17" t="str">
        <f t="shared" si="92"/>
        <v>08_80&gt;</v>
      </c>
      <c r="Q1014" s="9" t="s">
        <v>882</v>
      </c>
      <c r="R1014" s="9" t="s">
        <v>638</v>
      </c>
      <c r="S1014" s="9">
        <f t="shared" si="93"/>
        <v>7359300</v>
      </c>
      <c r="T1014" s="9">
        <f t="shared" si="94"/>
        <v>99048</v>
      </c>
    </row>
    <row r="1015" spans="1:20" x14ac:dyDescent="0.25">
      <c r="A1015" s="9">
        <v>23</v>
      </c>
      <c r="B1015" s="9" t="s">
        <v>10</v>
      </c>
      <c r="C1015" s="9" t="s">
        <v>551</v>
      </c>
      <c r="D1015" s="9" t="s">
        <v>228</v>
      </c>
      <c r="E1015" s="9" t="s">
        <v>223</v>
      </c>
      <c r="F1015" s="9" t="s">
        <v>5</v>
      </c>
      <c r="G1015" s="9" t="s">
        <v>182</v>
      </c>
      <c r="H1015" s="9" t="s">
        <v>2</v>
      </c>
      <c r="I1015" s="9">
        <v>13</v>
      </c>
      <c r="J1015" s="9" t="s">
        <v>8</v>
      </c>
      <c r="K1015" s="9" t="s">
        <v>7</v>
      </c>
      <c r="L1015" s="9" t="s">
        <v>50</v>
      </c>
      <c r="M1015" s="9">
        <v>92374</v>
      </c>
      <c r="N1015" s="17" t="str">
        <f t="shared" si="90"/>
        <v>18_90-95</v>
      </c>
      <c r="O1015" s="17" t="str">
        <f t="shared" si="91"/>
        <v>9_90-100</v>
      </c>
      <c r="P1015" s="17" t="str">
        <f t="shared" si="92"/>
        <v>08_80&gt;</v>
      </c>
      <c r="Q1015" s="9" t="s">
        <v>882</v>
      </c>
      <c r="R1015" s="9" t="s">
        <v>638</v>
      </c>
      <c r="S1015" s="9">
        <f t="shared" si="93"/>
        <v>2124602</v>
      </c>
      <c r="T1015" s="9">
        <f t="shared" si="94"/>
        <v>28595</v>
      </c>
    </row>
    <row r="1016" spans="1:20" x14ac:dyDescent="0.25">
      <c r="A1016" s="9">
        <v>16</v>
      </c>
      <c r="B1016" s="9" t="s">
        <v>10</v>
      </c>
      <c r="C1016" s="9" t="s">
        <v>210</v>
      </c>
      <c r="D1016" s="9" t="s">
        <v>228</v>
      </c>
      <c r="E1016" s="9" t="s">
        <v>223</v>
      </c>
      <c r="F1016" s="9" t="s">
        <v>5</v>
      </c>
      <c r="G1016" s="9" t="s">
        <v>93</v>
      </c>
      <c r="H1016" s="9" t="s">
        <v>2</v>
      </c>
      <c r="I1016" s="9">
        <v>14</v>
      </c>
      <c r="J1016" s="9" t="s">
        <v>8</v>
      </c>
      <c r="K1016" s="9" t="s">
        <v>7</v>
      </c>
      <c r="L1016" s="9" t="s">
        <v>50</v>
      </c>
      <c r="M1016" s="9">
        <v>76543</v>
      </c>
      <c r="N1016" s="17" t="str">
        <f t="shared" si="90"/>
        <v>15_75-80</v>
      </c>
      <c r="O1016" s="17" t="str">
        <f t="shared" si="91"/>
        <v>7_70-80</v>
      </c>
      <c r="P1016" s="17" t="str">
        <f t="shared" si="92"/>
        <v>07_70-80</v>
      </c>
      <c r="Q1016" s="9" t="s">
        <v>882</v>
      </c>
      <c r="R1016" s="9" t="s">
        <v>638</v>
      </c>
      <c r="S1016" s="9">
        <f t="shared" si="93"/>
        <v>1224688</v>
      </c>
      <c r="T1016" s="9">
        <f t="shared" si="94"/>
        <v>16483</v>
      </c>
    </row>
    <row r="1017" spans="1:20" x14ac:dyDescent="0.25">
      <c r="A1017" s="9">
        <v>16</v>
      </c>
      <c r="B1017" s="9" t="s">
        <v>10</v>
      </c>
      <c r="C1017" s="9" t="s">
        <v>696</v>
      </c>
      <c r="D1017" s="9" t="s">
        <v>225</v>
      </c>
      <c r="E1017" s="9" t="s">
        <v>223</v>
      </c>
      <c r="F1017" s="9" t="s">
        <v>5</v>
      </c>
      <c r="G1017" s="9" t="s">
        <v>353</v>
      </c>
      <c r="H1017" s="9" t="s">
        <v>98</v>
      </c>
      <c r="I1017" s="9">
        <v>15</v>
      </c>
      <c r="J1017" s="9" t="s">
        <v>697</v>
      </c>
      <c r="K1017" s="9" t="s">
        <v>7</v>
      </c>
      <c r="L1017" s="9" t="s">
        <v>50</v>
      </c>
      <c r="M1017" s="9">
        <v>266335</v>
      </c>
      <c r="N1017" s="17" t="str">
        <f t="shared" si="90"/>
        <v>53_265-270</v>
      </c>
      <c r="O1017" s="17" t="str">
        <f t="shared" si="91"/>
        <v>26_260-270</v>
      </c>
      <c r="P1017" s="17" t="str">
        <f t="shared" si="92"/>
        <v>08_80&gt;</v>
      </c>
      <c r="Q1017" s="9" t="s">
        <v>882</v>
      </c>
      <c r="R1017" s="9" t="s">
        <v>638</v>
      </c>
      <c r="S1017" s="9">
        <f t="shared" si="93"/>
        <v>4261360</v>
      </c>
      <c r="T1017" s="9">
        <f t="shared" si="94"/>
        <v>57353</v>
      </c>
    </row>
    <row r="1018" spans="1:20" x14ac:dyDescent="0.25">
      <c r="A1018" s="9">
        <v>903</v>
      </c>
      <c r="B1018" s="9" t="s">
        <v>10</v>
      </c>
      <c r="C1018" s="9" t="s">
        <v>834</v>
      </c>
      <c r="D1018" s="9" t="s">
        <v>228</v>
      </c>
      <c r="E1018" s="9" t="s">
        <v>223</v>
      </c>
      <c r="F1018" s="9" t="s">
        <v>1</v>
      </c>
      <c r="G1018" s="9" t="s">
        <v>835</v>
      </c>
      <c r="H1018" s="9" t="s">
        <v>2</v>
      </c>
      <c r="I1018" s="9">
        <v>13</v>
      </c>
      <c r="J1018" s="9" t="s">
        <v>8</v>
      </c>
      <c r="L1018" s="9" t="s">
        <v>50</v>
      </c>
      <c r="M1018" s="9">
        <v>79990</v>
      </c>
      <c r="N1018" s="17" t="str">
        <f t="shared" si="90"/>
        <v>15_75-80</v>
      </c>
      <c r="O1018" s="17" t="str">
        <f t="shared" si="91"/>
        <v>7_70-80</v>
      </c>
      <c r="P1018" s="17" t="str">
        <f t="shared" si="92"/>
        <v>07_70-80</v>
      </c>
      <c r="Q1018" s="9" t="s">
        <v>882</v>
      </c>
      <c r="R1018" s="9" t="s">
        <v>638</v>
      </c>
      <c r="S1018" s="9">
        <f t="shared" si="93"/>
        <v>72230970</v>
      </c>
      <c r="T1018" s="9">
        <f t="shared" si="94"/>
        <v>972153</v>
      </c>
    </row>
    <row r="1019" spans="1:20" x14ac:dyDescent="0.25">
      <c r="A1019" s="9">
        <v>74</v>
      </c>
      <c r="B1019" s="9" t="s">
        <v>10</v>
      </c>
      <c r="C1019" s="9" t="s">
        <v>552</v>
      </c>
      <c r="D1019" s="9" t="s">
        <v>228</v>
      </c>
      <c r="E1019" s="9" t="s">
        <v>223</v>
      </c>
      <c r="F1019" s="9" t="s">
        <v>5</v>
      </c>
      <c r="G1019" s="9" t="s">
        <v>524</v>
      </c>
      <c r="H1019" s="9" t="s">
        <v>2</v>
      </c>
      <c r="I1019" s="9">
        <v>13</v>
      </c>
      <c r="J1019" s="9" t="s">
        <v>8</v>
      </c>
      <c r="L1019" s="9" t="s">
        <v>50</v>
      </c>
      <c r="M1019" s="9">
        <v>75104</v>
      </c>
      <c r="N1019" s="17" t="str">
        <f t="shared" si="90"/>
        <v>15_75-80</v>
      </c>
      <c r="O1019" s="17" t="str">
        <f t="shared" si="91"/>
        <v>7_70-80</v>
      </c>
      <c r="P1019" s="17" t="str">
        <f t="shared" si="92"/>
        <v>07_70-80</v>
      </c>
      <c r="Q1019" s="9" t="s">
        <v>882</v>
      </c>
      <c r="R1019" s="9" t="s">
        <v>638</v>
      </c>
      <c r="S1019" s="9">
        <f t="shared" si="93"/>
        <v>5557696</v>
      </c>
      <c r="T1019" s="9">
        <f t="shared" si="94"/>
        <v>74801</v>
      </c>
    </row>
    <row r="1020" spans="1:20" x14ac:dyDescent="0.25">
      <c r="A1020" s="9">
        <v>49</v>
      </c>
      <c r="B1020" s="9" t="s">
        <v>10</v>
      </c>
      <c r="C1020" s="9" t="s">
        <v>698</v>
      </c>
      <c r="D1020" s="9" t="s">
        <v>228</v>
      </c>
      <c r="E1020" s="9" t="s">
        <v>223</v>
      </c>
      <c r="F1020" s="9" t="s">
        <v>5</v>
      </c>
      <c r="G1020" s="9" t="s">
        <v>182</v>
      </c>
      <c r="H1020" s="9" t="s">
        <v>2</v>
      </c>
      <c r="I1020" s="9">
        <v>13</v>
      </c>
      <c r="J1020" s="9" t="s">
        <v>8</v>
      </c>
      <c r="L1020" s="9" t="s">
        <v>50</v>
      </c>
      <c r="M1020" s="9">
        <v>70279</v>
      </c>
      <c r="N1020" s="17" t="str">
        <f t="shared" si="90"/>
        <v>14_70-75</v>
      </c>
      <c r="O1020" s="17" t="str">
        <f t="shared" si="91"/>
        <v>7_70-80</v>
      </c>
      <c r="P1020" s="17" t="str">
        <f t="shared" si="92"/>
        <v>07_70-80</v>
      </c>
      <c r="Q1020" s="9" t="s">
        <v>882</v>
      </c>
      <c r="R1020" s="9" t="s">
        <v>638</v>
      </c>
      <c r="S1020" s="9">
        <f t="shared" si="93"/>
        <v>3443671</v>
      </c>
      <c r="T1020" s="9">
        <f t="shared" si="94"/>
        <v>46348</v>
      </c>
    </row>
    <row r="1021" spans="1:20" x14ac:dyDescent="0.25">
      <c r="A1021" s="9">
        <v>78</v>
      </c>
      <c r="B1021" s="9" t="s">
        <v>10</v>
      </c>
      <c r="C1021" s="9" t="s">
        <v>580</v>
      </c>
      <c r="D1021" s="9" t="s">
        <v>228</v>
      </c>
      <c r="E1021" s="9" t="s">
        <v>223</v>
      </c>
      <c r="F1021" s="9" t="s">
        <v>5</v>
      </c>
      <c r="G1021" s="9" t="s">
        <v>524</v>
      </c>
      <c r="H1021" s="9" t="s">
        <v>2</v>
      </c>
      <c r="I1021" s="9">
        <v>14</v>
      </c>
      <c r="J1021" s="9" t="s">
        <v>8</v>
      </c>
      <c r="K1021" s="9" t="s">
        <v>7</v>
      </c>
      <c r="L1021" s="9" t="s">
        <v>50</v>
      </c>
      <c r="M1021" s="9">
        <v>132516</v>
      </c>
      <c r="N1021" s="17" t="str">
        <f t="shared" ref="N1021:N1084" si="95">CONCATENATE(ROUNDDOWN(M1021/5000,0),"_",ROUNDDOWN(M1021/5000,0)*5,"-",ROUNDUP((M1021+1)/5000,0)*5)</f>
        <v>26_130-135</v>
      </c>
      <c r="O1021" s="17" t="str">
        <f t="shared" ref="O1021:O1084" si="96">CONCATENATE(ROUNDDOWN(M1021/10000,0),"_",ROUNDDOWN(M1021/10000,0)*10,"-",ROUNDUP((M1021+1)/10000,0)*10)</f>
        <v>13_130-140</v>
      </c>
      <c r="P1021" s="17" t="str">
        <f t="shared" ref="P1021:P1084" si="97">IF(M1021&lt;20000,"01_&lt;20",IF(M1021&lt;80000,CONCATENATE(IF((ROUNDDOWN(M1021/10000,0)+1)&lt;10,0,),ROUNDDOWN(M1021/10000,0),"_",ROUNDDOWN(M1021/10000,0)*10,"-",ROUNDUP((M1021+1)/10000,0)*10),"08_80&gt;"))</f>
        <v>08_80&gt;</v>
      </c>
      <c r="Q1021" s="9" t="s">
        <v>882</v>
      </c>
      <c r="R1021" s="9" t="s">
        <v>638</v>
      </c>
      <c r="S1021" s="9">
        <f t="shared" ref="S1021:S1084" si="98">M1021*A1021</f>
        <v>10336248</v>
      </c>
      <c r="T1021" s="9">
        <f t="shared" ref="T1021:T1084" si="99">ROUND(S1021/74.3,0)</f>
        <v>139115</v>
      </c>
    </row>
    <row r="1022" spans="1:20" x14ac:dyDescent="0.25">
      <c r="A1022" s="9">
        <v>231</v>
      </c>
      <c r="B1022" s="9" t="s">
        <v>10</v>
      </c>
      <c r="C1022" s="9" t="s">
        <v>523</v>
      </c>
      <c r="D1022" s="9" t="s">
        <v>228</v>
      </c>
      <c r="E1022" s="9" t="s">
        <v>223</v>
      </c>
      <c r="F1022" s="9" t="s">
        <v>5</v>
      </c>
      <c r="G1022" s="9" t="s">
        <v>524</v>
      </c>
      <c r="H1022" s="9" t="s">
        <v>2</v>
      </c>
      <c r="I1022" s="9">
        <v>14</v>
      </c>
      <c r="J1022" s="9" t="s">
        <v>8</v>
      </c>
      <c r="L1022" s="9" t="s">
        <v>50</v>
      </c>
      <c r="M1022" s="9">
        <v>76554</v>
      </c>
      <c r="N1022" s="17" t="str">
        <f t="shared" si="95"/>
        <v>15_75-80</v>
      </c>
      <c r="O1022" s="17" t="str">
        <f t="shared" si="96"/>
        <v>7_70-80</v>
      </c>
      <c r="P1022" s="17" t="str">
        <f t="shared" si="97"/>
        <v>07_70-80</v>
      </c>
      <c r="Q1022" s="9" t="s">
        <v>882</v>
      </c>
      <c r="R1022" s="9" t="s">
        <v>638</v>
      </c>
      <c r="S1022" s="9">
        <f t="shared" si="98"/>
        <v>17683974</v>
      </c>
      <c r="T1022" s="9">
        <f t="shared" si="99"/>
        <v>238008</v>
      </c>
    </row>
    <row r="1023" spans="1:20" x14ac:dyDescent="0.25">
      <c r="A1023" s="9">
        <v>113</v>
      </c>
      <c r="B1023" s="9" t="s">
        <v>10</v>
      </c>
      <c r="C1023" s="9" t="s">
        <v>699</v>
      </c>
      <c r="D1023" s="9" t="s">
        <v>228</v>
      </c>
      <c r="E1023" s="9" t="s">
        <v>223</v>
      </c>
      <c r="F1023" s="9" t="s">
        <v>5</v>
      </c>
      <c r="G1023" s="9" t="s">
        <v>182</v>
      </c>
      <c r="H1023" s="9" t="s">
        <v>2</v>
      </c>
      <c r="I1023" s="9">
        <v>14</v>
      </c>
      <c r="J1023" s="9" t="s">
        <v>8</v>
      </c>
      <c r="L1023" s="9" t="s">
        <v>50</v>
      </c>
      <c r="M1023" s="9">
        <v>86068</v>
      </c>
      <c r="N1023" s="17" t="str">
        <f t="shared" si="95"/>
        <v>17_85-90</v>
      </c>
      <c r="O1023" s="17" t="str">
        <f t="shared" si="96"/>
        <v>8_80-90</v>
      </c>
      <c r="P1023" s="17" t="str">
        <f t="shared" si="97"/>
        <v>08_80&gt;</v>
      </c>
      <c r="Q1023" s="9" t="s">
        <v>882</v>
      </c>
      <c r="R1023" s="9" t="s">
        <v>638</v>
      </c>
      <c r="S1023" s="9">
        <f t="shared" si="98"/>
        <v>9725684</v>
      </c>
      <c r="T1023" s="9">
        <f t="shared" si="99"/>
        <v>130897</v>
      </c>
    </row>
    <row r="1024" spans="1:20" x14ac:dyDescent="0.25">
      <c r="A1024" s="9">
        <v>160</v>
      </c>
      <c r="B1024" s="9" t="s">
        <v>10</v>
      </c>
      <c r="C1024" s="9" t="s">
        <v>176</v>
      </c>
      <c r="D1024" s="9" t="s">
        <v>228</v>
      </c>
      <c r="E1024" s="9" t="s">
        <v>223</v>
      </c>
      <c r="F1024" s="9" t="s">
        <v>5</v>
      </c>
      <c r="G1024" s="9" t="s">
        <v>169</v>
      </c>
      <c r="H1024" s="9" t="s">
        <v>107</v>
      </c>
      <c r="I1024" s="9">
        <v>14</v>
      </c>
      <c r="J1024" s="9" t="s">
        <v>8</v>
      </c>
      <c r="L1024" s="9" t="s">
        <v>50</v>
      </c>
      <c r="M1024" s="9">
        <v>91922</v>
      </c>
      <c r="N1024" s="17" t="str">
        <f t="shared" si="95"/>
        <v>18_90-95</v>
      </c>
      <c r="O1024" s="17" t="str">
        <f t="shared" si="96"/>
        <v>9_90-100</v>
      </c>
      <c r="P1024" s="17" t="str">
        <f t="shared" si="97"/>
        <v>08_80&gt;</v>
      </c>
      <c r="Q1024" s="9" t="s">
        <v>882</v>
      </c>
      <c r="R1024" s="9" t="s">
        <v>638</v>
      </c>
      <c r="S1024" s="9">
        <f t="shared" si="98"/>
        <v>14707520</v>
      </c>
      <c r="T1024" s="9">
        <f t="shared" si="99"/>
        <v>197948</v>
      </c>
    </row>
    <row r="1025" spans="1:20" x14ac:dyDescent="0.25">
      <c r="A1025" s="9">
        <v>510</v>
      </c>
      <c r="B1025" s="9" t="s">
        <v>10</v>
      </c>
      <c r="C1025" s="9" t="s">
        <v>581</v>
      </c>
      <c r="D1025" s="9" t="s">
        <v>228</v>
      </c>
      <c r="E1025" s="9" t="s">
        <v>223</v>
      </c>
      <c r="F1025" s="9" t="s">
        <v>5</v>
      </c>
      <c r="G1025" s="9" t="s">
        <v>524</v>
      </c>
      <c r="H1025" s="9" t="s">
        <v>2</v>
      </c>
      <c r="I1025" s="9">
        <v>14</v>
      </c>
      <c r="J1025" s="9" t="s">
        <v>8</v>
      </c>
      <c r="L1025" s="9" t="s">
        <v>50</v>
      </c>
      <c r="M1025" s="9">
        <v>99161</v>
      </c>
      <c r="N1025" s="17" t="str">
        <f t="shared" si="95"/>
        <v>19_95-100</v>
      </c>
      <c r="O1025" s="17" t="str">
        <f t="shared" si="96"/>
        <v>9_90-100</v>
      </c>
      <c r="P1025" s="17" t="str">
        <f t="shared" si="97"/>
        <v>08_80&gt;</v>
      </c>
      <c r="Q1025" s="9" t="s">
        <v>882</v>
      </c>
      <c r="R1025" s="9" t="s">
        <v>638</v>
      </c>
      <c r="S1025" s="9">
        <f t="shared" si="98"/>
        <v>50572110</v>
      </c>
      <c r="T1025" s="9">
        <f t="shared" si="99"/>
        <v>680648</v>
      </c>
    </row>
    <row r="1026" spans="1:20" x14ac:dyDescent="0.25">
      <c r="A1026" s="9">
        <v>197</v>
      </c>
      <c r="B1026" s="9" t="s">
        <v>10</v>
      </c>
      <c r="C1026" s="9" t="s">
        <v>836</v>
      </c>
      <c r="D1026" s="9" t="s">
        <v>225</v>
      </c>
      <c r="E1026" s="9" t="s">
        <v>223</v>
      </c>
      <c r="F1026" s="9" t="s">
        <v>1</v>
      </c>
      <c r="G1026" s="9" t="s">
        <v>669</v>
      </c>
      <c r="H1026" s="9" t="s">
        <v>673</v>
      </c>
      <c r="I1026" s="9">
        <v>15</v>
      </c>
      <c r="J1026" s="9" t="s">
        <v>180</v>
      </c>
      <c r="K1026" s="9" t="s">
        <v>7</v>
      </c>
      <c r="L1026" s="9" t="s">
        <v>50</v>
      </c>
      <c r="M1026" s="9">
        <v>278523</v>
      </c>
      <c r="N1026" s="17" t="str">
        <f t="shared" si="95"/>
        <v>55_275-280</v>
      </c>
      <c r="O1026" s="17" t="str">
        <f t="shared" si="96"/>
        <v>27_270-280</v>
      </c>
      <c r="P1026" s="17" t="str">
        <f t="shared" si="97"/>
        <v>08_80&gt;</v>
      </c>
      <c r="Q1026" s="9" t="s">
        <v>882</v>
      </c>
      <c r="R1026" s="9" t="s">
        <v>638</v>
      </c>
      <c r="S1026" s="9">
        <f t="shared" si="98"/>
        <v>54869031</v>
      </c>
      <c r="T1026" s="9">
        <f t="shared" si="99"/>
        <v>738480</v>
      </c>
    </row>
    <row r="1027" spans="1:20" x14ac:dyDescent="0.25">
      <c r="A1027" s="9">
        <v>13</v>
      </c>
      <c r="B1027" s="9" t="s">
        <v>13</v>
      </c>
      <c r="C1027" s="9" t="s">
        <v>405</v>
      </c>
      <c r="D1027" s="9" t="s">
        <v>225</v>
      </c>
      <c r="E1027" s="9" t="s">
        <v>223</v>
      </c>
      <c r="F1027" s="9" t="s">
        <v>5</v>
      </c>
      <c r="G1027" s="9" t="s">
        <v>353</v>
      </c>
      <c r="H1027" s="9" t="s">
        <v>100</v>
      </c>
      <c r="I1027" s="9">
        <v>15</v>
      </c>
      <c r="J1027" s="9" t="s">
        <v>52</v>
      </c>
      <c r="L1027" s="9" t="s">
        <v>50</v>
      </c>
      <c r="M1027" s="9">
        <v>206566</v>
      </c>
      <c r="N1027" s="17" t="str">
        <f t="shared" si="95"/>
        <v>41_205-210</v>
      </c>
      <c r="O1027" s="17" t="str">
        <f t="shared" si="96"/>
        <v>20_200-210</v>
      </c>
      <c r="P1027" s="17" t="str">
        <f t="shared" si="97"/>
        <v>08_80&gt;</v>
      </c>
      <c r="Q1027" s="9" t="s">
        <v>882</v>
      </c>
      <c r="R1027" s="9" t="s">
        <v>638</v>
      </c>
      <c r="S1027" s="9">
        <f t="shared" si="98"/>
        <v>2685358</v>
      </c>
      <c r="T1027" s="9">
        <f t="shared" si="99"/>
        <v>36142</v>
      </c>
    </row>
    <row r="1028" spans="1:20" x14ac:dyDescent="0.25">
      <c r="A1028" s="9">
        <v>933</v>
      </c>
      <c r="B1028" s="9" t="s">
        <v>13</v>
      </c>
      <c r="C1028" s="9" t="s">
        <v>620</v>
      </c>
      <c r="D1028" s="9" t="s">
        <v>224</v>
      </c>
      <c r="E1028" s="9" t="s">
        <v>223</v>
      </c>
      <c r="F1028" s="9" t="s">
        <v>5</v>
      </c>
      <c r="G1028" s="9" t="s">
        <v>182</v>
      </c>
      <c r="H1028" s="9" t="s">
        <v>2</v>
      </c>
      <c r="I1028" s="9">
        <v>15</v>
      </c>
      <c r="J1028" s="9" t="s">
        <v>8</v>
      </c>
      <c r="L1028" s="9" t="s">
        <v>50</v>
      </c>
      <c r="M1028" s="9">
        <v>37461</v>
      </c>
      <c r="N1028" s="17" t="str">
        <f t="shared" si="95"/>
        <v>7_35-40</v>
      </c>
      <c r="O1028" s="17" t="str">
        <f t="shared" si="96"/>
        <v>3_30-40</v>
      </c>
      <c r="P1028" s="17" t="str">
        <f t="shared" si="97"/>
        <v>03_30-40</v>
      </c>
      <c r="Q1028" s="9" t="s">
        <v>882</v>
      </c>
      <c r="R1028" s="9" t="s">
        <v>638</v>
      </c>
      <c r="S1028" s="9">
        <f t="shared" si="98"/>
        <v>34951113</v>
      </c>
      <c r="T1028" s="9">
        <f t="shared" si="99"/>
        <v>470405</v>
      </c>
    </row>
    <row r="1029" spans="1:20" x14ac:dyDescent="0.25">
      <c r="A1029" s="9">
        <v>314</v>
      </c>
      <c r="B1029" s="9" t="s">
        <v>13</v>
      </c>
      <c r="C1029" s="9" t="s">
        <v>837</v>
      </c>
      <c r="D1029" s="9" t="s">
        <v>224</v>
      </c>
      <c r="E1029" s="9" t="s">
        <v>223</v>
      </c>
      <c r="F1029" s="9" t="s">
        <v>1</v>
      </c>
      <c r="G1029" s="9" t="s">
        <v>97</v>
      </c>
      <c r="H1029" s="9" t="s">
        <v>2</v>
      </c>
      <c r="I1029" s="9">
        <v>15</v>
      </c>
      <c r="J1029" s="9" t="s">
        <v>8</v>
      </c>
      <c r="L1029" s="9" t="s">
        <v>50</v>
      </c>
      <c r="M1029" s="9">
        <v>58240</v>
      </c>
      <c r="N1029" s="17" t="str">
        <f t="shared" si="95"/>
        <v>11_55-60</v>
      </c>
      <c r="O1029" s="17" t="str">
        <f t="shared" si="96"/>
        <v>5_50-60</v>
      </c>
      <c r="P1029" s="17" t="str">
        <f t="shared" si="97"/>
        <v>05_50-60</v>
      </c>
      <c r="Q1029" s="9" t="s">
        <v>882</v>
      </c>
      <c r="R1029" s="9" t="s">
        <v>638</v>
      </c>
      <c r="S1029" s="9">
        <f t="shared" si="98"/>
        <v>18287360</v>
      </c>
      <c r="T1029" s="9">
        <f t="shared" si="99"/>
        <v>246129</v>
      </c>
    </row>
    <row r="1030" spans="1:20" x14ac:dyDescent="0.25">
      <c r="A1030" s="9">
        <v>900</v>
      </c>
      <c r="B1030" s="9" t="s">
        <v>13</v>
      </c>
      <c r="C1030" s="9" t="s">
        <v>701</v>
      </c>
      <c r="D1030" s="9" t="s">
        <v>222</v>
      </c>
      <c r="E1030" s="9" t="s">
        <v>223</v>
      </c>
      <c r="F1030" s="9" t="s">
        <v>5</v>
      </c>
      <c r="G1030" s="9" t="s">
        <v>93</v>
      </c>
      <c r="H1030" s="9" t="s">
        <v>702</v>
      </c>
      <c r="I1030" s="9">
        <v>15</v>
      </c>
      <c r="J1030" s="9" t="s">
        <v>8</v>
      </c>
      <c r="L1030" s="9" t="s">
        <v>50</v>
      </c>
      <c r="M1030" s="9">
        <v>31914</v>
      </c>
      <c r="N1030" s="17" t="str">
        <f t="shared" si="95"/>
        <v>6_30-35</v>
      </c>
      <c r="O1030" s="17" t="str">
        <f t="shared" si="96"/>
        <v>3_30-40</v>
      </c>
      <c r="P1030" s="17" t="str">
        <f t="shared" si="97"/>
        <v>03_30-40</v>
      </c>
      <c r="Q1030" s="9" t="s">
        <v>882</v>
      </c>
      <c r="R1030" s="9" t="s">
        <v>638</v>
      </c>
      <c r="S1030" s="9">
        <f t="shared" si="98"/>
        <v>28722600</v>
      </c>
      <c r="T1030" s="9">
        <f t="shared" si="99"/>
        <v>386576</v>
      </c>
    </row>
    <row r="1031" spans="1:20" x14ac:dyDescent="0.25">
      <c r="A1031" s="9">
        <v>408</v>
      </c>
      <c r="B1031" s="9" t="s">
        <v>13</v>
      </c>
      <c r="C1031" s="9" t="s">
        <v>200</v>
      </c>
      <c r="D1031" s="9" t="s">
        <v>222</v>
      </c>
      <c r="E1031" s="9" t="s">
        <v>223</v>
      </c>
      <c r="F1031" s="9" t="s">
        <v>5</v>
      </c>
      <c r="G1031" s="9" t="s">
        <v>182</v>
      </c>
      <c r="H1031" s="9" t="s">
        <v>181</v>
      </c>
      <c r="I1031" s="9">
        <v>17</v>
      </c>
      <c r="J1031" s="9" t="s">
        <v>8</v>
      </c>
      <c r="L1031" s="9" t="s">
        <v>50</v>
      </c>
      <c r="M1031" s="9">
        <v>61123</v>
      </c>
      <c r="N1031" s="17" t="str">
        <f t="shared" si="95"/>
        <v>12_60-65</v>
      </c>
      <c r="O1031" s="17" t="str">
        <f t="shared" si="96"/>
        <v>6_60-70</v>
      </c>
      <c r="P1031" s="17" t="str">
        <f t="shared" si="97"/>
        <v>06_60-70</v>
      </c>
      <c r="Q1031" s="9" t="s">
        <v>882</v>
      </c>
      <c r="R1031" s="9" t="s">
        <v>638</v>
      </c>
      <c r="S1031" s="9">
        <f t="shared" si="98"/>
        <v>24938184</v>
      </c>
      <c r="T1031" s="9">
        <f t="shared" si="99"/>
        <v>335642</v>
      </c>
    </row>
    <row r="1032" spans="1:20" x14ac:dyDescent="0.25">
      <c r="A1032" s="9">
        <v>65</v>
      </c>
      <c r="B1032" s="9" t="s">
        <v>13</v>
      </c>
      <c r="C1032" s="9" t="s">
        <v>582</v>
      </c>
      <c r="D1032" s="9" t="s">
        <v>228</v>
      </c>
      <c r="E1032" s="9" t="s">
        <v>223</v>
      </c>
      <c r="F1032" s="9" t="s">
        <v>5</v>
      </c>
      <c r="G1032" s="9" t="s">
        <v>524</v>
      </c>
      <c r="H1032" s="9" t="s">
        <v>403</v>
      </c>
      <c r="I1032" s="9">
        <v>14</v>
      </c>
      <c r="J1032" s="9" t="s">
        <v>43</v>
      </c>
      <c r="L1032" s="9" t="s">
        <v>50</v>
      </c>
      <c r="M1032" s="9">
        <v>97200</v>
      </c>
      <c r="N1032" s="17" t="str">
        <f t="shared" si="95"/>
        <v>19_95-100</v>
      </c>
      <c r="O1032" s="17" t="str">
        <f t="shared" si="96"/>
        <v>9_90-100</v>
      </c>
      <c r="P1032" s="17" t="str">
        <f t="shared" si="97"/>
        <v>08_80&gt;</v>
      </c>
      <c r="Q1032" s="9" t="s">
        <v>882</v>
      </c>
      <c r="R1032" s="9" t="s">
        <v>638</v>
      </c>
      <c r="S1032" s="9">
        <f t="shared" si="98"/>
        <v>6318000</v>
      </c>
      <c r="T1032" s="9">
        <f t="shared" si="99"/>
        <v>85034</v>
      </c>
    </row>
    <row r="1033" spans="1:20" x14ac:dyDescent="0.25">
      <c r="A1033" s="9">
        <v>282</v>
      </c>
      <c r="B1033" s="9" t="s">
        <v>13</v>
      </c>
      <c r="C1033" s="9" t="s">
        <v>406</v>
      </c>
      <c r="D1033" s="9" t="s">
        <v>225</v>
      </c>
      <c r="E1033" s="9" t="s">
        <v>223</v>
      </c>
      <c r="F1033" s="9" t="s">
        <v>5</v>
      </c>
      <c r="G1033" s="9" t="s">
        <v>353</v>
      </c>
      <c r="H1033" s="9" t="s">
        <v>407</v>
      </c>
      <c r="I1033" s="9">
        <v>15</v>
      </c>
      <c r="J1033" s="9" t="s">
        <v>8</v>
      </c>
      <c r="L1033" s="9" t="s">
        <v>50</v>
      </c>
      <c r="M1033" s="9">
        <v>83835</v>
      </c>
      <c r="N1033" s="17" t="str">
        <f t="shared" si="95"/>
        <v>16_80-85</v>
      </c>
      <c r="O1033" s="17" t="str">
        <f t="shared" si="96"/>
        <v>8_80-90</v>
      </c>
      <c r="P1033" s="17" t="str">
        <f t="shared" si="97"/>
        <v>08_80&gt;</v>
      </c>
      <c r="Q1033" s="9" t="s">
        <v>882</v>
      </c>
      <c r="R1033" s="9" t="s">
        <v>638</v>
      </c>
      <c r="S1033" s="9">
        <f t="shared" si="98"/>
        <v>23641470</v>
      </c>
      <c r="T1033" s="9">
        <f t="shared" si="99"/>
        <v>318189</v>
      </c>
    </row>
    <row r="1034" spans="1:20" x14ac:dyDescent="0.25">
      <c r="A1034" s="9">
        <v>6</v>
      </c>
      <c r="B1034" s="9" t="s">
        <v>13</v>
      </c>
      <c r="C1034" s="9" t="s">
        <v>838</v>
      </c>
      <c r="D1034" s="9" t="s">
        <v>225</v>
      </c>
      <c r="E1034" s="9" t="s">
        <v>223</v>
      </c>
      <c r="F1034" s="9" t="s">
        <v>5</v>
      </c>
      <c r="G1034" s="9" t="s">
        <v>353</v>
      </c>
      <c r="H1034" s="9" t="s">
        <v>98</v>
      </c>
      <c r="I1034" s="9">
        <v>15</v>
      </c>
      <c r="J1034" s="9" t="s">
        <v>8</v>
      </c>
      <c r="L1034" s="9" t="s">
        <v>50</v>
      </c>
      <c r="M1034" s="9">
        <v>103192</v>
      </c>
      <c r="N1034" s="17" t="str">
        <f t="shared" si="95"/>
        <v>20_100-105</v>
      </c>
      <c r="O1034" s="17" t="str">
        <f t="shared" si="96"/>
        <v>10_100-110</v>
      </c>
      <c r="P1034" s="17" t="str">
        <f t="shared" si="97"/>
        <v>08_80&gt;</v>
      </c>
      <c r="Q1034" s="9" t="s">
        <v>882</v>
      </c>
      <c r="R1034" s="9" t="s">
        <v>638</v>
      </c>
      <c r="S1034" s="9">
        <f t="shared" si="98"/>
        <v>619152</v>
      </c>
      <c r="T1034" s="9">
        <f t="shared" si="99"/>
        <v>8333</v>
      </c>
    </row>
    <row r="1035" spans="1:20" x14ac:dyDescent="0.25">
      <c r="A1035" s="9">
        <v>262</v>
      </c>
      <c r="B1035" s="9" t="s">
        <v>13</v>
      </c>
      <c r="C1035" s="9" t="s">
        <v>408</v>
      </c>
      <c r="D1035" s="9" t="s">
        <v>225</v>
      </c>
      <c r="E1035" s="9" t="s">
        <v>223</v>
      </c>
      <c r="F1035" s="9" t="s">
        <v>5</v>
      </c>
      <c r="G1035" s="9" t="s">
        <v>353</v>
      </c>
      <c r="H1035" s="9" t="s">
        <v>409</v>
      </c>
      <c r="I1035" s="9">
        <v>15</v>
      </c>
      <c r="J1035" s="9" t="s">
        <v>8</v>
      </c>
      <c r="L1035" s="9" t="s">
        <v>50</v>
      </c>
      <c r="M1035" s="9">
        <v>100229</v>
      </c>
      <c r="N1035" s="17" t="str">
        <f t="shared" si="95"/>
        <v>20_100-105</v>
      </c>
      <c r="O1035" s="17" t="str">
        <f t="shared" si="96"/>
        <v>10_100-110</v>
      </c>
      <c r="P1035" s="17" t="str">
        <f t="shared" si="97"/>
        <v>08_80&gt;</v>
      </c>
      <c r="Q1035" s="9" t="s">
        <v>882</v>
      </c>
      <c r="R1035" s="9" t="s">
        <v>638</v>
      </c>
      <c r="S1035" s="9">
        <f t="shared" si="98"/>
        <v>26259998</v>
      </c>
      <c r="T1035" s="9">
        <f t="shared" si="99"/>
        <v>353432</v>
      </c>
    </row>
    <row r="1036" spans="1:20" x14ac:dyDescent="0.25">
      <c r="A1036" s="9">
        <v>13</v>
      </c>
      <c r="B1036" s="9" t="s">
        <v>13</v>
      </c>
      <c r="C1036" s="9" t="s">
        <v>839</v>
      </c>
      <c r="D1036" s="9" t="s">
        <v>225</v>
      </c>
      <c r="E1036" s="9" t="s">
        <v>223</v>
      </c>
      <c r="F1036" s="9" t="s">
        <v>1</v>
      </c>
      <c r="G1036" s="9" t="s">
        <v>71</v>
      </c>
      <c r="H1036" s="9" t="s">
        <v>840</v>
      </c>
      <c r="I1036" s="9">
        <v>15</v>
      </c>
      <c r="J1036" s="9" t="s">
        <v>8</v>
      </c>
      <c r="L1036" s="9" t="s">
        <v>50</v>
      </c>
      <c r="M1036" s="9">
        <v>84980</v>
      </c>
      <c r="N1036" s="17" t="str">
        <f t="shared" si="95"/>
        <v>16_80-85</v>
      </c>
      <c r="O1036" s="17" t="str">
        <f t="shared" si="96"/>
        <v>8_80-90</v>
      </c>
      <c r="P1036" s="17" t="str">
        <f t="shared" si="97"/>
        <v>08_80&gt;</v>
      </c>
      <c r="Q1036" s="9" t="s">
        <v>882</v>
      </c>
      <c r="R1036" s="9" t="s">
        <v>638</v>
      </c>
      <c r="S1036" s="9">
        <f t="shared" si="98"/>
        <v>1104740</v>
      </c>
      <c r="T1036" s="9">
        <f t="shared" si="99"/>
        <v>14869</v>
      </c>
    </row>
    <row r="1037" spans="1:20" x14ac:dyDescent="0.25">
      <c r="A1037" s="9">
        <v>6</v>
      </c>
      <c r="B1037" s="9" t="s">
        <v>13</v>
      </c>
      <c r="C1037" s="9" t="s">
        <v>198</v>
      </c>
      <c r="D1037" s="9" t="s">
        <v>225</v>
      </c>
      <c r="E1037" s="9" t="s">
        <v>223</v>
      </c>
      <c r="F1037" s="9" t="s">
        <v>5</v>
      </c>
      <c r="G1037" s="9" t="s">
        <v>75</v>
      </c>
      <c r="H1037" s="9" t="s">
        <v>118</v>
      </c>
      <c r="I1037" s="9">
        <v>15</v>
      </c>
      <c r="J1037" s="9" t="s">
        <v>8</v>
      </c>
      <c r="L1037" s="9" t="s">
        <v>50</v>
      </c>
      <c r="M1037" s="9">
        <v>97308</v>
      </c>
      <c r="N1037" s="17" t="str">
        <f t="shared" si="95"/>
        <v>19_95-100</v>
      </c>
      <c r="O1037" s="17" t="str">
        <f t="shared" si="96"/>
        <v>9_90-100</v>
      </c>
      <c r="P1037" s="17" t="str">
        <f t="shared" si="97"/>
        <v>08_80&gt;</v>
      </c>
      <c r="Q1037" s="9" t="s">
        <v>882</v>
      </c>
      <c r="R1037" s="9" t="s">
        <v>638</v>
      </c>
      <c r="S1037" s="9">
        <f t="shared" si="98"/>
        <v>583848</v>
      </c>
      <c r="T1037" s="9">
        <f t="shared" si="99"/>
        <v>7858</v>
      </c>
    </row>
    <row r="1038" spans="1:20" x14ac:dyDescent="0.25">
      <c r="A1038" s="9">
        <v>191</v>
      </c>
      <c r="B1038" s="9" t="s">
        <v>13</v>
      </c>
      <c r="C1038" s="9" t="s">
        <v>490</v>
      </c>
      <c r="D1038" s="9" t="s">
        <v>225</v>
      </c>
      <c r="E1038" s="9" t="s">
        <v>223</v>
      </c>
      <c r="F1038" s="9" t="s">
        <v>5</v>
      </c>
      <c r="G1038" s="9" t="s">
        <v>353</v>
      </c>
      <c r="H1038" s="9" t="s">
        <v>118</v>
      </c>
      <c r="I1038" s="9">
        <v>17</v>
      </c>
      <c r="J1038" s="9" t="s">
        <v>8</v>
      </c>
      <c r="L1038" s="9" t="s">
        <v>50</v>
      </c>
      <c r="M1038" s="9">
        <v>145716</v>
      </c>
      <c r="N1038" s="17" t="str">
        <f t="shared" si="95"/>
        <v>29_145-150</v>
      </c>
      <c r="O1038" s="17" t="str">
        <f t="shared" si="96"/>
        <v>14_140-150</v>
      </c>
      <c r="P1038" s="17" t="str">
        <f t="shared" si="97"/>
        <v>08_80&gt;</v>
      </c>
      <c r="Q1038" s="9" t="s">
        <v>882</v>
      </c>
      <c r="R1038" s="9" t="s">
        <v>638</v>
      </c>
      <c r="S1038" s="9">
        <f t="shared" si="98"/>
        <v>27831756</v>
      </c>
      <c r="T1038" s="9">
        <f t="shared" si="99"/>
        <v>374586</v>
      </c>
    </row>
    <row r="1039" spans="1:20" x14ac:dyDescent="0.25">
      <c r="A1039" s="9">
        <v>17</v>
      </c>
      <c r="B1039" s="9" t="s">
        <v>13</v>
      </c>
      <c r="C1039" s="9" t="s">
        <v>155</v>
      </c>
      <c r="D1039" s="9" t="s">
        <v>228</v>
      </c>
      <c r="E1039" s="9" t="s">
        <v>227</v>
      </c>
      <c r="F1039" s="9" t="s">
        <v>5</v>
      </c>
      <c r="G1039" s="9" t="s">
        <v>93</v>
      </c>
      <c r="H1039" s="9" t="s">
        <v>2</v>
      </c>
      <c r="I1039" s="9">
        <v>13</v>
      </c>
      <c r="J1039" s="9" t="s">
        <v>8</v>
      </c>
      <c r="L1039" s="9" t="s">
        <v>50</v>
      </c>
      <c r="M1039" s="9">
        <v>69990</v>
      </c>
      <c r="N1039" s="17" t="str">
        <f t="shared" si="95"/>
        <v>13_65-70</v>
      </c>
      <c r="O1039" s="17" t="str">
        <f t="shared" si="96"/>
        <v>6_60-70</v>
      </c>
      <c r="P1039" s="17" t="str">
        <f t="shared" si="97"/>
        <v>06_60-70</v>
      </c>
      <c r="Q1039" s="9" t="s">
        <v>882</v>
      </c>
      <c r="R1039" s="9" t="s">
        <v>638</v>
      </c>
      <c r="S1039" s="9">
        <f t="shared" si="98"/>
        <v>1189830</v>
      </c>
      <c r="T1039" s="9">
        <f t="shared" si="99"/>
        <v>16014</v>
      </c>
    </row>
    <row r="1040" spans="1:20" x14ac:dyDescent="0.25">
      <c r="A1040" s="9">
        <v>291</v>
      </c>
      <c r="B1040" s="9" t="s">
        <v>13</v>
      </c>
      <c r="C1040" s="9" t="s">
        <v>462</v>
      </c>
      <c r="D1040" s="9" t="s">
        <v>228</v>
      </c>
      <c r="E1040" s="9" t="s">
        <v>227</v>
      </c>
      <c r="F1040" s="9" t="s">
        <v>5</v>
      </c>
      <c r="G1040" s="9" t="s">
        <v>169</v>
      </c>
      <c r="H1040" s="9" t="s">
        <v>2</v>
      </c>
      <c r="I1040" s="9">
        <v>14</v>
      </c>
      <c r="J1040" s="9" t="s">
        <v>8</v>
      </c>
      <c r="L1040" s="9" t="s">
        <v>50</v>
      </c>
      <c r="M1040" s="9">
        <v>63245</v>
      </c>
      <c r="N1040" s="17" t="str">
        <f t="shared" si="95"/>
        <v>12_60-65</v>
      </c>
      <c r="O1040" s="17" t="str">
        <f t="shared" si="96"/>
        <v>6_60-70</v>
      </c>
      <c r="P1040" s="17" t="str">
        <f t="shared" si="97"/>
        <v>06_60-70</v>
      </c>
      <c r="Q1040" s="9" t="s">
        <v>882</v>
      </c>
      <c r="R1040" s="9" t="s">
        <v>638</v>
      </c>
      <c r="S1040" s="9">
        <f t="shared" si="98"/>
        <v>18404295</v>
      </c>
      <c r="T1040" s="9">
        <f t="shared" si="99"/>
        <v>247702</v>
      </c>
    </row>
    <row r="1041" spans="1:20" x14ac:dyDescent="0.25">
      <c r="A1041" s="9">
        <v>1</v>
      </c>
      <c r="B1041" s="9" t="s">
        <v>13</v>
      </c>
      <c r="C1041" s="9" t="s">
        <v>841</v>
      </c>
      <c r="D1041" s="9" t="s">
        <v>228</v>
      </c>
      <c r="E1041" s="9" t="s">
        <v>227</v>
      </c>
      <c r="F1041" s="9" t="s">
        <v>5</v>
      </c>
      <c r="G1041" s="9" t="s">
        <v>67</v>
      </c>
      <c r="H1041" s="9" t="s">
        <v>2</v>
      </c>
      <c r="I1041" s="9">
        <v>14</v>
      </c>
      <c r="J1041" s="9" t="s">
        <v>4</v>
      </c>
      <c r="L1041" s="9" t="s">
        <v>50</v>
      </c>
      <c r="M1041" s="9">
        <v>62990</v>
      </c>
      <c r="N1041" s="17" t="str">
        <f t="shared" si="95"/>
        <v>12_60-65</v>
      </c>
      <c r="O1041" s="17" t="str">
        <f t="shared" si="96"/>
        <v>6_60-70</v>
      </c>
      <c r="P1041" s="17" t="str">
        <f t="shared" si="97"/>
        <v>06_60-70</v>
      </c>
      <c r="Q1041" s="9" t="s">
        <v>882</v>
      </c>
      <c r="R1041" s="9" t="s">
        <v>638</v>
      </c>
      <c r="S1041" s="9">
        <f t="shared" si="98"/>
        <v>62990</v>
      </c>
      <c r="T1041" s="9">
        <f t="shared" si="99"/>
        <v>848</v>
      </c>
    </row>
    <row r="1042" spans="1:20" x14ac:dyDescent="0.25">
      <c r="A1042" s="9">
        <v>531</v>
      </c>
      <c r="B1042" s="9" t="s">
        <v>13</v>
      </c>
      <c r="C1042" s="9" t="s">
        <v>458</v>
      </c>
      <c r="D1042" s="9" t="s">
        <v>222</v>
      </c>
      <c r="E1042" s="9" t="s">
        <v>227</v>
      </c>
      <c r="F1042" s="9" t="s">
        <v>5</v>
      </c>
      <c r="G1042" s="9" t="s">
        <v>169</v>
      </c>
      <c r="H1042" s="9" t="s">
        <v>459</v>
      </c>
      <c r="I1042" s="9">
        <v>15</v>
      </c>
      <c r="J1042" s="9" t="s">
        <v>8</v>
      </c>
      <c r="L1042" s="9" t="s">
        <v>50</v>
      </c>
      <c r="M1042" s="9">
        <v>61726</v>
      </c>
      <c r="N1042" s="17" t="str">
        <f t="shared" si="95"/>
        <v>12_60-65</v>
      </c>
      <c r="O1042" s="17" t="str">
        <f t="shared" si="96"/>
        <v>6_60-70</v>
      </c>
      <c r="P1042" s="17" t="str">
        <f t="shared" si="97"/>
        <v>06_60-70</v>
      </c>
      <c r="Q1042" s="9" t="s">
        <v>882</v>
      </c>
      <c r="R1042" s="9" t="s">
        <v>638</v>
      </c>
      <c r="S1042" s="9">
        <f t="shared" si="98"/>
        <v>32776506</v>
      </c>
      <c r="T1042" s="9">
        <f t="shared" si="99"/>
        <v>441137</v>
      </c>
    </row>
    <row r="1043" spans="1:20" x14ac:dyDescent="0.25">
      <c r="A1043" s="9">
        <v>82</v>
      </c>
      <c r="B1043" s="9" t="s">
        <v>13</v>
      </c>
      <c r="C1043" s="9" t="s">
        <v>356</v>
      </c>
      <c r="D1043" s="9" t="s">
        <v>228</v>
      </c>
      <c r="E1043" s="9" t="s">
        <v>227</v>
      </c>
      <c r="F1043" s="9" t="s">
        <v>5</v>
      </c>
      <c r="G1043" s="9" t="s">
        <v>169</v>
      </c>
      <c r="H1043" s="9" t="s">
        <v>2</v>
      </c>
      <c r="I1043" s="9">
        <v>13</v>
      </c>
      <c r="J1043" s="9" t="s">
        <v>8</v>
      </c>
      <c r="L1043" s="9" t="s">
        <v>50</v>
      </c>
      <c r="M1043" s="9">
        <v>90000</v>
      </c>
      <c r="N1043" s="17" t="str">
        <f t="shared" si="95"/>
        <v>18_90-95</v>
      </c>
      <c r="O1043" s="17" t="str">
        <f t="shared" si="96"/>
        <v>9_90-100</v>
      </c>
      <c r="P1043" s="17" t="str">
        <f t="shared" si="97"/>
        <v>08_80&gt;</v>
      </c>
      <c r="Q1043" s="9" t="s">
        <v>882</v>
      </c>
      <c r="R1043" s="9" t="s">
        <v>638</v>
      </c>
      <c r="S1043" s="9">
        <f t="shared" si="98"/>
        <v>7380000</v>
      </c>
      <c r="T1043" s="9">
        <f t="shared" si="99"/>
        <v>99327</v>
      </c>
    </row>
    <row r="1044" spans="1:20" x14ac:dyDescent="0.25">
      <c r="A1044" s="9">
        <v>38</v>
      </c>
      <c r="B1044" s="9" t="s">
        <v>13</v>
      </c>
      <c r="C1044" s="9" t="s">
        <v>707</v>
      </c>
      <c r="D1044" s="9" t="s">
        <v>228</v>
      </c>
      <c r="E1044" s="9" t="s">
        <v>227</v>
      </c>
      <c r="F1044" s="9" t="s">
        <v>5</v>
      </c>
      <c r="G1044" s="9" t="s">
        <v>524</v>
      </c>
      <c r="H1044" s="9" t="s">
        <v>2</v>
      </c>
      <c r="I1044" s="9">
        <v>13</v>
      </c>
      <c r="J1044" s="9" t="s">
        <v>8</v>
      </c>
      <c r="L1044" s="9" t="s">
        <v>50</v>
      </c>
      <c r="M1044" s="9">
        <v>64340</v>
      </c>
      <c r="N1044" s="17" t="str">
        <f t="shared" si="95"/>
        <v>12_60-65</v>
      </c>
      <c r="O1044" s="17" t="str">
        <f t="shared" si="96"/>
        <v>6_60-70</v>
      </c>
      <c r="P1044" s="17" t="str">
        <f t="shared" si="97"/>
        <v>06_60-70</v>
      </c>
      <c r="Q1044" s="9" t="s">
        <v>882</v>
      </c>
      <c r="R1044" s="9" t="s">
        <v>638</v>
      </c>
      <c r="S1044" s="9">
        <f t="shared" si="98"/>
        <v>2444920</v>
      </c>
      <c r="T1044" s="9">
        <f t="shared" si="99"/>
        <v>32906</v>
      </c>
    </row>
    <row r="1045" spans="1:20" x14ac:dyDescent="0.25">
      <c r="A1045" s="9">
        <v>1</v>
      </c>
      <c r="B1045" s="9" t="s">
        <v>13</v>
      </c>
      <c r="C1045" s="9" t="s">
        <v>842</v>
      </c>
      <c r="D1045" s="9" t="s">
        <v>228</v>
      </c>
      <c r="E1045" s="9" t="s">
        <v>227</v>
      </c>
      <c r="F1045" s="9" t="s">
        <v>5</v>
      </c>
      <c r="G1045" s="9" t="s">
        <v>93</v>
      </c>
      <c r="H1045" s="9" t="s">
        <v>2</v>
      </c>
      <c r="I1045" s="9">
        <v>14</v>
      </c>
      <c r="J1045" s="9" t="s">
        <v>8</v>
      </c>
      <c r="L1045" s="9" t="s">
        <v>50</v>
      </c>
      <c r="M1045" s="9">
        <v>75955</v>
      </c>
      <c r="N1045" s="17" t="str">
        <f t="shared" si="95"/>
        <v>15_75-80</v>
      </c>
      <c r="O1045" s="17" t="str">
        <f t="shared" si="96"/>
        <v>7_70-80</v>
      </c>
      <c r="P1045" s="17" t="str">
        <f t="shared" si="97"/>
        <v>07_70-80</v>
      </c>
      <c r="Q1045" s="9" t="s">
        <v>882</v>
      </c>
      <c r="R1045" s="9" t="s">
        <v>638</v>
      </c>
      <c r="S1045" s="9">
        <f t="shared" si="98"/>
        <v>75955</v>
      </c>
      <c r="T1045" s="9">
        <f t="shared" si="99"/>
        <v>1022</v>
      </c>
    </row>
    <row r="1046" spans="1:20" x14ac:dyDescent="0.25">
      <c r="A1046" s="9">
        <v>1</v>
      </c>
      <c r="B1046" s="9" t="s">
        <v>13</v>
      </c>
      <c r="C1046" s="9" t="s">
        <v>708</v>
      </c>
      <c r="D1046" s="9" t="s">
        <v>228</v>
      </c>
      <c r="E1046" s="9" t="s">
        <v>227</v>
      </c>
      <c r="F1046" s="9" t="s">
        <v>5</v>
      </c>
      <c r="G1046" s="9" t="s">
        <v>75</v>
      </c>
      <c r="H1046" s="9" t="s">
        <v>70</v>
      </c>
      <c r="I1046" s="9">
        <v>14</v>
      </c>
      <c r="J1046" s="9" t="s">
        <v>8</v>
      </c>
      <c r="L1046" s="9" t="s">
        <v>50</v>
      </c>
      <c r="M1046" s="9">
        <v>112909</v>
      </c>
      <c r="N1046" s="17" t="str">
        <f t="shared" si="95"/>
        <v>22_110-115</v>
      </c>
      <c r="O1046" s="17" t="str">
        <f t="shared" si="96"/>
        <v>11_110-120</v>
      </c>
      <c r="P1046" s="17" t="str">
        <f t="shared" si="97"/>
        <v>08_80&gt;</v>
      </c>
      <c r="Q1046" s="9" t="s">
        <v>882</v>
      </c>
      <c r="R1046" s="9" t="s">
        <v>638</v>
      </c>
      <c r="S1046" s="9">
        <f t="shared" si="98"/>
        <v>112909</v>
      </c>
      <c r="T1046" s="9">
        <f t="shared" si="99"/>
        <v>1520</v>
      </c>
    </row>
    <row r="1047" spans="1:20" x14ac:dyDescent="0.25">
      <c r="A1047" s="9">
        <v>248</v>
      </c>
      <c r="B1047" s="9" t="s">
        <v>13</v>
      </c>
      <c r="C1047" s="9" t="s">
        <v>357</v>
      </c>
      <c r="D1047" s="9" t="s">
        <v>228</v>
      </c>
      <c r="E1047" s="9" t="s">
        <v>227</v>
      </c>
      <c r="F1047" s="9" t="s">
        <v>5</v>
      </c>
      <c r="G1047" s="9" t="s">
        <v>169</v>
      </c>
      <c r="H1047" s="9" t="s">
        <v>2</v>
      </c>
      <c r="I1047" s="9">
        <v>14</v>
      </c>
      <c r="J1047" s="9" t="s">
        <v>8</v>
      </c>
      <c r="L1047" s="9" t="s">
        <v>50</v>
      </c>
      <c r="M1047" s="9">
        <v>82322</v>
      </c>
      <c r="N1047" s="17" t="str">
        <f t="shared" si="95"/>
        <v>16_80-85</v>
      </c>
      <c r="O1047" s="17" t="str">
        <f t="shared" si="96"/>
        <v>8_80-90</v>
      </c>
      <c r="P1047" s="17" t="str">
        <f t="shared" si="97"/>
        <v>08_80&gt;</v>
      </c>
      <c r="Q1047" s="9" t="s">
        <v>882</v>
      </c>
      <c r="R1047" s="9" t="s">
        <v>638</v>
      </c>
      <c r="S1047" s="9">
        <f t="shared" si="98"/>
        <v>20415856</v>
      </c>
      <c r="T1047" s="9">
        <f t="shared" si="99"/>
        <v>274776</v>
      </c>
    </row>
    <row r="1048" spans="1:20" x14ac:dyDescent="0.25">
      <c r="A1048" s="9">
        <v>44</v>
      </c>
      <c r="B1048" s="9" t="s">
        <v>13</v>
      </c>
      <c r="C1048" s="9" t="s">
        <v>491</v>
      </c>
      <c r="D1048" s="9" t="s">
        <v>228</v>
      </c>
      <c r="E1048" s="9" t="s">
        <v>227</v>
      </c>
      <c r="F1048" s="9" t="s">
        <v>5</v>
      </c>
      <c r="G1048" s="9" t="s">
        <v>353</v>
      </c>
      <c r="H1048" s="9" t="s">
        <v>109</v>
      </c>
      <c r="I1048" s="9">
        <v>14</v>
      </c>
      <c r="J1048" s="9" t="s">
        <v>8</v>
      </c>
      <c r="L1048" s="9" t="s">
        <v>50</v>
      </c>
      <c r="M1048" s="9">
        <v>92811</v>
      </c>
      <c r="N1048" s="17" t="str">
        <f t="shared" si="95"/>
        <v>18_90-95</v>
      </c>
      <c r="O1048" s="17" t="str">
        <f t="shared" si="96"/>
        <v>9_90-100</v>
      </c>
      <c r="P1048" s="17" t="str">
        <f t="shared" si="97"/>
        <v>08_80&gt;</v>
      </c>
      <c r="Q1048" s="9" t="s">
        <v>882</v>
      </c>
      <c r="R1048" s="9" t="s">
        <v>638</v>
      </c>
      <c r="S1048" s="9">
        <f t="shared" si="98"/>
        <v>4083684</v>
      </c>
      <c r="T1048" s="9">
        <f t="shared" si="99"/>
        <v>54962</v>
      </c>
    </row>
    <row r="1049" spans="1:20" x14ac:dyDescent="0.25">
      <c r="A1049" s="9">
        <v>166</v>
      </c>
      <c r="B1049" s="9" t="s">
        <v>13</v>
      </c>
      <c r="C1049" s="9" t="s">
        <v>843</v>
      </c>
      <c r="D1049" s="9" t="s">
        <v>228</v>
      </c>
      <c r="E1049" s="9" t="s">
        <v>227</v>
      </c>
      <c r="F1049" s="9" t="s">
        <v>5</v>
      </c>
      <c r="G1049" s="9" t="s">
        <v>524</v>
      </c>
      <c r="H1049" s="9" t="s">
        <v>2</v>
      </c>
      <c r="I1049" s="9">
        <v>14</v>
      </c>
      <c r="J1049" s="9" t="s">
        <v>8</v>
      </c>
      <c r="L1049" s="9" t="s">
        <v>50</v>
      </c>
      <c r="M1049" s="9">
        <v>81148</v>
      </c>
      <c r="N1049" s="17" t="str">
        <f t="shared" si="95"/>
        <v>16_80-85</v>
      </c>
      <c r="O1049" s="17" t="str">
        <f t="shared" si="96"/>
        <v>8_80-90</v>
      </c>
      <c r="P1049" s="17" t="str">
        <f t="shared" si="97"/>
        <v>08_80&gt;</v>
      </c>
      <c r="Q1049" s="9" t="s">
        <v>882</v>
      </c>
      <c r="R1049" s="9" t="s">
        <v>638</v>
      </c>
      <c r="S1049" s="9">
        <f t="shared" si="98"/>
        <v>13470568</v>
      </c>
      <c r="T1049" s="9">
        <f t="shared" si="99"/>
        <v>181300</v>
      </c>
    </row>
    <row r="1050" spans="1:20" x14ac:dyDescent="0.25">
      <c r="A1050" s="9">
        <v>4</v>
      </c>
      <c r="B1050" s="9" t="s">
        <v>13</v>
      </c>
      <c r="C1050" s="9" t="s">
        <v>131</v>
      </c>
      <c r="D1050" s="9" t="s">
        <v>224</v>
      </c>
      <c r="E1050" s="9" t="s">
        <v>227</v>
      </c>
      <c r="F1050" s="9" t="s">
        <v>5</v>
      </c>
      <c r="G1050" s="9" t="s">
        <v>75</v>
      </c>
      <c r="H1050" s="9" t="s">
        <v>2</v>
      </c>
      <c r="I1050" s="9">
        <v>15</v>
      </c>
      <c r="J1050" s="9" t="s">
        <v>8</v>
      </c>
      <c r="L1050" s="9" t="s">
        <v>50</v>
      </c>
      <c r="M1050" s="9">
        <v>77590</v>
      </c>
      <c r="N1050" s="17" t="str">
        <f t="shared" si="95"/>
        <v>15_75-80</v>
      </c>
      <c r="O1050" s="17" t="str">
        <f t="shared" si="96"/>
        <v>7_70-80</v>
      </c>
      <c r="P1050" s="17" t="str">
        <f t="shared" si="97"/>
        <v>07_70-80</v>
      </c>
      <c r="Q1050" s="9" t="s">
        <v>882</v>
      </c>
      <c r="R1050" s="9" t="s">
        <v>638</v>
      </c>
      <c r="S1050" s="9">
        <f t="shared" si="98"/>
        <v>310360</v>
      </c>
      <c r="T1050" s="9">
        <f t="shared" si="99"/>
        <v>4177</v>
      </c>
    </row>
    <row r="1051" spans="1:20" x14ac:dyDescent="0.25">
      <c r="A1051" s="9">
        <v>112</v>
      </c>
      <c r="B1051" s="9" t="s">
        <v>13</v>
      </c>
      <c r="C1051" s="9" t="s">
        <v>411</v>
      </c>
      <c r="D1051" s="9" t="s">
        <v>224</v>
      </c>
      <c r="E1051" s="9" t="s">
        <v>227</v>
      </c>
      <c r="F1051" s="9" t="s">
        <v>5</v>
      </c>
      <c r="G1051" s="9" t="s">
        <v>169</v>
      </c>
      <c r="H1051" s="9" t="s">
        <v>2</v>
      </c>
      <c r="I1051" s="9">
        <v>15</v>
      </c>
      <c r="J1051" s="9" t="s">
        <v>8</v>
      </c>
      <c r="L1051" s="9" t="s">
        <v>50</v>
      </c>
      <c r="M1051" s="9">
        <v>89578</v>
      </c>
      <c r="N1051" s="17" t="str">
        <f t="shared" si="95"/>
        <v>17_85-90</v>
      </c>
      <c r="O1051" s="17" t="str">
        <f t="shared" si="96"/>
        <v>8_80-90</v>
      </c>
      <c r="P1051" s="17" t="str">
        <f t="shared" si="97"/>
        <v>08_80&gt;</v>
      </c>
      <c r="Q1051" s="9" t="s">
        <v>882</v>
      </c>
      <c r="R1051" s="9" t="s">
        <v>638</v>
      </c>
      <c r="S1051" s="9">
        <f t="shared" si="98"/>
        <v>10032736</v>
      </c>
      <c r="T1051" s="9">
        <f t="shared" si="99"/>
        <v>135030</v>
      </c>
    </row>
    <row r="1052" spans="1:20" x14ac:dyDescent="0.25">
      <c r="A1052" s="9">
        <v>417</v>
      </c>
      <c r="B1052" s="9" t="s">
        <v>13</v>
      </c>
      <c r="C1052" s="9" t="s">
        <v>417</v>
      </c>
      <c r="D1052" s="9" t="s">
        <v>224</v>
      </c>
      <c r="E1052" s="9" t="s">
        <v>227</v>
      </c>
      <c r="F1052" s="9" t="s">
        <v>5</v>
      </c>
      <c r="G1052" s="9" t="s">
        <v>169</v>
      </c>
      <c r="H1052" s="9" t="s">
        <v>2</v>
      </c>
      <c r="I1052" s="9">
        <v>15</v>
      </c>
      <c r="J1052" s="9" t="s">
        <v>8</v>
      </c>
      <c r="L1052" s="9" t="s">
        <v>50</v>
      </c>
      <c r="M1052" s="9">
        <v>88122</v>
      </c>
      <c r="N1052" s="17" t="str">
        <f t="shared" si="95"/>
        <v>17_85-90</v>
      </c>
      <c r="O1052" s="17" t="str">
        <f t="shared" si="96"/>
        <v>8_80-90</v>
      </c>
      <c r="P1052" s="17" t="str">
        <f t="shared" si="97"/>
        <v>08_80&gt;</v>
      </c>
      <c r="Q1052" s="9" t="s">
        <v>882</v>
      </c>
      <c r="R1052" s="9" t="s">
        <v>638</v>
      </c>
      <c r="S1052" s="9">
        <f t="shared" si="98"/>
        <v>36746874</v>
      </c>
      <c r="T1052" s="9">
        <f t="shared" si="99"/>
        <v>494574</v>
      </c>
    </row>
    <row r="1053" spans="1:20" x14ac:dyDescent="0.25">
      <c r="A1053" s="9">
        <v>52</v>
      </c>
      <c r="B1053" s="9" t="s">
        <v>13</v>
      </c>
      <c r="C1053" s="9" t="s">
        <v>709</v>
      </c>
      <c r="D1053" s="9" t="s">
        <v>222</v>
      </c>
      <c r="E1053" s="9" t="s">
        <v>227</v>
      </c>
      <c r="F1053" s="9" t="s">
        <v>5</v>
      </c>
      <c r="G1053" s="9" t="s">
        <v>524</v>
      </c>
      <c r="H1053" s="9" t="s">
        <v>569</v>
      </c>
      <c r="I1053" s="9">
        <v>15</v>
      </c>
      <c r="J1053" s="9" t="s">
        <v>8</v>
      </c>
      <c r="L1053" s="9" t="s">
        <v>50</v>
      </c>
      <c r="M1053" s="9">
        <v>122700</v>
      </c>
      <c r="N1053" s="17" t="str">
        <f t="shared" si="95"/>
        <v>24_120-125</v>
      </c>
      <c r="O1053" s="17" t="str">
        <f t="shared" si="96"/>
        <v>12_120-130</v>
      </c>
      <c r="P1053" s="17" t="str">
        <f t="shared" si="97"/>
        <v>08_80&gt;</v>
      </c>
      <c r="Q1053" s="9" t="s">
        <v>882</v>
      </c>
      <c r="R1053" s="9" t="s">
        <v>638</v>
      </c>
      <c r="S1053" s="9">
        <f t="shared" si="98"/>
        <v>6380400</v>
      </c>
      <c r="T1053" s="9">
        <f t="shared" si="99"/>
        <v>85873</v>
      </c>
    </row>
    <row r="1054" spans="1:20" x14ac:dyDescent="0.25">
      <c r="A1054" s="9">
        <v>1</v>
      </c>
      <c r="B1054" s="9" t="s">
        <v>13</v>
      </c>
      <c r="C1054" s="9" t="s">
        <v>844</v>
      </c>
      <c r="D1054" s="9" t="s">
        <v>229</v>
      </c>
      <c r="E1054" s="9" t="s">
        <v>227</v>
      </c>
      <c r="F1054" s="9" t="s">
        <v>5</v>
      </c>
      <c r="G1054" s="9" t="s">
        <v>93</v>
      </c>
      <c r="H1054" s="9" t="s">
        <v>2</v>
      </c>
      <c r="I1054" s="9">
        <v>12</v>
      </c>
      <c r="J1054" s="9" t="s">
        <v>8</v>
      </c>
      <c r="K1054" s="9" t="s">
        <v>7</v>
      </c>
      <c r="L1054" s="9" t="s">
        <v>50</v>
      </c>
      <c r="M1054" s="9">
        <v>120000</v>
      </c>
      <c r="N1054" s="17" t="str">
        <f t="shared" si="95"/>
        <v>24_120-125</v>
      </c>
      <c r="O1054" s="17" t="str">
        <f t="shared" si="96"/>
        <v>12_120-130</v>
      </c>
      <c r="P1054" s="17" t="str">
        <f t="shared" si="97"/>
        <v>08_80&gt;</v>
      </c>
      <c r="Q1054" s="9" t="s">
        <v>882</v>
      </c>
      <c r="R1054" s="9" t="s">
        <v>638</v>
      </c>
      <c r="S1054" s="9">
        <f t="shared" si="98"/>
        <v>120000</v>
      </c>
      <c r="T1054" s="9">
        <f t="shared" si="99"/>
        <v>1615</v>
      </c>
    </row>
    <row r="1055" spans="1:20" x14ac:dyDescent="0.25">
      <c r="A1055" s="9">
        <v>9</v>
      </c>
      <c r="B1055" s="9" t="s">
        <v>13</v>
      </c>
      <c r="C1055" s="9" t="s">
        <v>845</v>
      </c>
      <c r="D1055" s="9" t="s">
        <v>229</v>
      </c>
      <c r="E1055" s="9" t="s">
        <v>227</v>
      </c>
      <c r="F1055" s="9" t="s">
        <v>5</v>
      </c>
      <c r="G1055" s="9" t="s">
        <v>93</v>
      </c>
      <c r="H1055" s="9" t="s">
        <v>2</v>
      </c>
      <c r="I1055" s="9">
        <v>11</v>
      </c>
      <c r="J1055" s="9" t="s">
        <v>8</v>
      </c>
      <c r="L1055" s="9" t="s">
        <v>50</v>
      </c>
      <c r="M1055" s="9">
        <v>185000</v>
      </c>
      <c r="N1055" s="17" t="str">
        <f t="shared" si="95"/>
        <v>37_185-190</v>
      </c>
      <c r="O1055" s="17" t="str">
        <f t="shared" si="96"/>
        <v>18_180-190</v>
      </c>
      <c r="P1055" s="17" t="str">
        <f t="shared" si="97"/>
        <v>08_80&gt;</v>
      </c>
      <c r="Q1055" s="9" t="s">
        <v>882</v>
      </c>
      <c r="R1055" s="9" t="s">
        <v>638</v>
      </c>
      <c r="S1055" s="9">
        <f t="shared" si="98"/>
        <v>1665000</v>
      </c>
      <c r="T1055" s="9">
        <f t="shared" si="99"/>
        <v>22409</v>
      </c>
    </row>
    <row r="1056" spans="1:20" x14ac:dyDescent="0.25">
      <c r="A1056" s="9">
        <v>65</v>
      </c>
      <c r="B1056" s="9" t="s">
        <v>13</v>
      </c>
      <c r="C1056" s="9" t="s">
        <v>355</v>
      </c>
      <c r="D1056" s="9" t="s">
        <v>228</v>
      </c>
      <c r="E1056" s="9" t="s">
        <v>227</v>
      </c>
      <c r="F1056" s="9" t="s">
        <v>5</v>
      </c>
      <c r="G1056" s="9" t="s">
        <v>169</v>
      </c>
      <c r="H1056" s="9" t="s">
        <v>2</v>
      </c>
      <c r="I1056" s="9">
        <v>13</v>
      </c>
      <c r="J1056" s="9" t="s">
        <v>8</v>
      </c>
      <c r="L1056" s="9" t="s">
        <v>50</v>
      </c>
      <c r="M1056" s="9">
        <v>101106</v>
      </c>
      <c r="N1056" s="17" t="str">
        <f t="shared" si="95"/>
        <v>20_100-105</v>
      </c>
      <c r="O1056" s="17" t="str">
        <f t="shared" si="96"/>
        <v>10_100-110</v>
      </c>
      <c r="P1056" s="17" t="str">
        <f t="shared" si="97"/>
        <v>08_80&gt;</v>
      </c>
      <c r="Q1056" s="9" t="s">
        <v>882</v>
      </c>
      <c r="R1056" s="9" t="s">
        <v>638</v>
      </c>
      <c r="S1056" s="9">
        <f t="shared" si="98"/>
        <v>6571890</v>
      </c>
      <c r="T1056" s="9">
        <f t="shared" si="99"/>
        <v>88451</v>
      </c>
    </row>
    <row r="1057" spans="1:20" x14ac:dyDescent="0.25">
      <c r="A1057" s="9">
        <v>1</v>
      </c>
      <c r="B1057" s="9" t="s">
        <v>13</v>
      </c>
      <c r="C1057" s="9" t="s">
        <v>846</v>
      </c>
      <c r="D1057" s="9" t="s">
        <v>228</v>
      </c>
      <c r="E1057" s="9" t="s">
        <v>227</v>
      </c>
      <c r="F1057" s="9" t="s">
        <v>5</v>
      </c>
      <c r="G1057" s="9" t="s">
        <v>169</v>
      </c>
      <c r="H1057" s="9" t="s">
        <v>2</v>
      </c>
      <c r="I1057" s="9">
        <v>13</v>
      </c>
      <c r="J1057" s="9" t="s">
        <v>8</v>
      </c>
      <c r="K1057" s="9" t="s">
        <v>7</v>
      </c>
      <c r="L1057" s="9" t="s">
        <v>50</v>
      </c>
      <c r="M1057" s="9">
        <v>124990</v>
      </c>
      <c r="N1057" s="17" t="str">
        <f t="shared" si="95"/>
        <v>24_120-125</v>
      </c>
      <c r="O1057" s="17" t="str">
        <f t="shared" si="96"/>
        <v>12_120-130</v>
      </c>
      <c r="P1057" s="17" t="str">
        <f t="shared" si="97"/>
        <v>08_80&gt;</v>
      </c>
      <c r="Q1057" s="9" t="s">
        <v>882</v>
      </c>
      <c r="R1057" s="9" t="s">
        <v>638</v>
      </c>
      <c r="S1057" s="9">
        <f t="shared" si="98"/>
        <v>124990</v>
      </c>
      <c r="T1057" s="9">
        <f t="shared" si="99"/>
        <v>1682</v>
      </c>
    </row>
    <row r="1058" spans="1:20" x14ac:dyDescent="0.25">
      <c r="A1058" s="9">
        <v>398</v>
      </c>
      <c r="B1058" s="9" t="s">
        <v>13</v>
      </c>
      <c r="C1058" s="9" t="s">
        <v>412</v>
      </c>
      <c r="D1058" s="9" t="s">
        <v>228</v>
      </c>
      <c r="E1058" s="9" t="s">
        <v>227</v>
      </c>
      <c r="F1058" s="9" t="s">
        <v>5</v>
      </c>
      <c r="G1058" s="9" t="s">
        <v>169</v>
      </c>
      <c r="H1058" s="9" t="s">
        <v>2</v>
      </c>
      <c r="I1058" s="9">
        <v>14</v>
      </c>
      <c r="J1058" s="9" t="s">
        <v>52</v>
      </c>
      <c r="L1058" s="9" t="s">
        <v>50</v>
      </c>
      <c r="M1058" s="9">
        <v>96625</v>
      </c>
      <c r="N1058" s="17" t="str">
        <f t="shared" si="95"/>
        <v>19_95-100</v>
      </c>
      <c r="O1058" s="17" t="str">
        <f t="shared" si="96"/>
        <v>9_90-100</v>
      </c>
      <c r="P1058" s="17" t="str">
        <f t="shared" si="97"/>
        <v>08_80&gt;</v>
      </c>
      <c r="Q1058" s="9" t="s">
        <v>882</v>
      </c>
      <c r="R1058" s="9" t="s">
        <v>638</v>
      </c>
      <c r="S1058" s="9">
        <f t="shared" si="98"/>
        <v>38456750</v>
      </c>
      <c r="T1058" s="9">
        <f t="shared" si="99"/>
        <v>517587</v>
      </c>
    </row>
    <row r="1059" spans="1:20" x14ac:dyDescent="0.25">
      <c r="A1059" s="9">
        <v>1</v>
      </c>
      <c r="B1059" s="9" t="s">
        <v>13</v>
      </c>
      <c r="C1059" s="9" t="s">
        <v>847</v>
      </c>
      <c r="D1059" s="9" t="s">
        <v>228</v>
      </c>
      <c r="E1059" s="9" t="s">
        <v>227</v>
      </c>
      <c r="F1059" s="9" t="s">
        <v>5</v>
      </c>
      <c r="G1059" s="9" t="s">
        <v>67</v>
      </c>
      <c r="H1059" s="9" t="s">
        <v>2</v>
      </c>
      <c r="I1059" s="9">
        <v>14</v>
      </c>
      <c r="J1059" s="9" t="s">
        <v>8</v>
      </c>
      <c r="L1059" s="9" t="s">
        <v>50</v>
      </c>
      <c r="M1059" s="9">
        <v>106364</v>
      </c>
      <c r="N1059" s="17" t="str">
        <f t="shared" si="95"/>
        <v>21_105-110</v>
      </c>
      <c r="O1059" s="17" t="str">
        <f t="shared" si="96"/>
        <v>10_100-110</v>
      </c>
      <c r="P1059" s="17" t="str">
        <f t="shared" si="97"/>
        <v>08_80&gt;</v>
      </c>
      <c r="Q1059" s="9" t="s">
        <v>882</v>
      </c>
      <c r="R1059" s="9" t="s">
        <v>638</v>
      </c>
      <c r="S1059" s="9">
        <f t="shared" si="98"/>
        <v>106364</v>
      </c>
      <c r="T1059" s="9">
        <f t="shared" si="99"/>
        <v>1432</v>
      </c>
    </row>
    <row r="1060" spans="1:20" x14ac:dyDescent="0.25">
      <c r="A1060" s="9">
        <v>49</v>
      </c>
      <c r="B1060" s="9" t="s">
        <v>13</v>
      </c>
      <c r="C1060" s="9" t="s">
        <v>848</v>
      </c>
      <c r="D1060" s="9" t="s">
        <v>228</v>
      </c>
      <c r="E1060" s="9" t="s">
        <v>227</v>
      </c>
      <c r="F1060" s="9" t="s">
        <v>5</v>
      </c>
      <c r="G1060" s="9" t="s">
        <v>169</v>
      </c>
      <c r="H1060" s="9" t="s">
        <v>2</v>
      </c>
      <c r="I1060" s="9">
        <v>14</v>
      </c>
      <c r="J1060" s="9" t="s">
        <v>8</v>
      </c>
      <c r="K1060" s="9" t="s">
        <v>7</v>
      </c>
      <c r="L1060" s="9" t="s">
        <v>50</v>
      </c>
      <c r="M1060" s="9">
        <v>150803</v>
      </c>
      <c r="N1060" s="17" t="str">
        <f t="shared" si="95"/>
        <v>30_150-155</v>
      </c>
      <c r="O1060" s="17" t="str">
        <f t="shared" si="96"/>
        <v>15_150-160</v>
      </c>
      <c r="P1060" s="17" t="str">
        <f t="shared" si="97"/>
        <v>08_80&gt;</v>
      </c>
      <c r="Q1060" s="9" t="s">
        <v>882</v>
      </c>
      <c r="R1060" s="9" t="s">
        <v>638</v>
      </c>
      <c r="S1060" s="9">
        <f t="shared" si="98"/>
        <v>7389347</v>
      </c>
      <c r="T1060" s="9">
        <f t="shared" si="99"/>
        <v>99453</v>
      </c>
    </row>
    <row r="1061" spans="1:20" x14ac:dyDescent="0.25">
      <c r="A1061" s="9">
        <v>4</v>
      </c>
      <c r="B1061" s="9" t="s">
        <v>13</v>
      </c>
      <c r="C1061" s="9" t="s">
        <v>463</v>
      </c>
      <c r="D1061" s="9" t="s">
        <v>224</v>
      </c>
      <c r="E1061" s="9" t="s">
        <v>227</v>
      </c>
      <c r="F1061" s="9" t="s">
        <v>5</v>
      </c>
      <c r="G1061" s="9" t="s">
        <v>169</v>
      </c>
      <c r="H1061" s="9" t="s">
        <v>2</v>
      </c>
      <c r="I1061" s="9">
        <v>15</v>
      </c>
      <c r="J1061" s="9" t="s">
        <v>8</v>
      </c>
      <c r="K1061" s="9" t="s">
        <v>7</v>
      </c>
      <c r="L1061" s="9" t="s">
        <v>50</v>
      </c>
      <c r="M1061" s="9">
        <v>165714</v>
      </c>
      <c r="N1061" s="17" t="str">
        <f t="shared" si="95"/>
        <v>33_165-170</v>
      </c>
      <c r="O1061" s="17" t="str">
        <f t="shared" si="96"/>
        <v>16_160-170</v>
      </c>
      <c r="P1061" s="17" t="str">
        <f t="shared" si="97"/>
        <v>08_80&gt;</v>
      </c>
      <c r="Q1061" s="9" t="s">
        <v>882</v>
      </c>
      <c r="R1061" s="9" t="s">
        <v>638</v>
      </c>
      <c r="S1061" s="9">
        <f t="shared" si="98"/>
        <v>662856</v>
      </c>
      <c r="T1061" s="9">
        <f t="shared" si="99"/>
        <v>8921</v>
      </c>
    </row>
    <row r="1062" spans="1:20" x14ac:dyDescent="0.25">
      <c r="A1062" s="9">
        <v>4</v>
      </c>
      <c r="B1062" s="9" t="s">
        <v>13</v>
      </c>
      <c r="C1062" s="9" t="s">
        <v>849</v>
      </c>
      <c r="D1062" s="9" t="s">
        <v>228</v>
      </c>
      <c r="E1062" s="9" t="s">
        <v>227</v>
      </c>
      <c r="F1062" s="9" t="s">
        <v>5</v>
      </c>
      <c r="G1062" s="9" t="s">
        <v>60</v>
      </c>
      <c r="H1062" s="9" t="s">
        <v>2</v>
      </c>
      <c r="I1062" s="9">
        <v>14</v>
      </c>
      <c r="J1062" s="9" t="s">
        <v>8</v>
      </c>
      <c r="L1062" s="9" t="s">
        <v>50</v>
      </c>
      <c r="M1062" s="9">
        <v>214000</v>
      </c>
      <c r="N1062" s="17" t="str">
        <f t="shared" si="95"/>
        <v>42_210-215</v>
      </c>
      <c r="O1062" s="17" t="str">
        <f t="shared" si="96"/>
        <v>21_210-220</v>
      </c>
      <c r="P1062" s="17" t="str">
        <f t="shared" si="97"/>
        <v>08_80&gt;</v>
      </c>
      <c r="Q1062" s="9" t="s">
        <v>882</v>
      </c>
      <c r="R1062" s="9" t="s">
        <v>638</v>
      </c>
      <c r="S1062" s="9">
        <f t="shared" si="98"/>
        <v>856000</v>
      </c>
      <c r="T1062" s="9">
        <f t="shared" si="99"/>
        <v>11521</v>
      </c>
    </row>
    <row r="1063" spans="1:20" x14ac:dyDescent="0.25">
      <c r="A1063" s="9">
        <v>21</v>
      </c>
      <c r="B1063" s="9" t="s">
        <v>13</v>
      </c>
      <c r="C1063" s="9" t="s">
        <v>711</v>
      </c>
      <c r="D1063" s="9" t="s">
        <v>228</v>
      </c>
      <c r="E1063" s="9" t="s">
        <v>227</v>
      </c>
      <c r="F1063" s="9" t="s">
        <v>5</v>
      </c>
      <c r="G1063" s="9" t="s">
        <v>67</v>
      </c>
      <c r="H1063" s="9" t="s">
        <v>2</v>
      </c>
      <c r="I1063" s="9">
        <v>14</v>
      </c>
      <c r="J1063" s="9" t="s">
        <v>8</v>
      </c>
      <c r="K1063" s="9" t="s">
        <v>7</v>
      </c>
      <c r="L1063" s="9" t="s">
        <v>50</v>
      </c>
      <c r="M1063" s="9">
        <v>326000</v>
      </c>
      <c r="N1063" s="17" t="str">
        <f t="shared" si="95"/>
        <v>65_325-330</v>
      </c>
      <c r="O1063" s="17" t="str">
        <f t="shared" si="96"/>
        <v>32_320-330</v>
      </c>
      <c r="P1063" s="17" t="str">
        <f t="shared" si="97"/>
        <v>08_80&gt;</v>
      </c>
      <c r="Q1063" s="9" t="s">
        <v>882</v>
      </c>
      <c r="R1063" s="9" t="s">
        <v>638</v>
      </c>
      <c r="S1063" s="9">
        <f t="shared" si="98"/>
        <v>6846000</v>
      </c>
      <c r="T1063" s="9">
        <f t="shared" si="99"/>
        <v>92140</v>
      </c>
    </row>
    <row r="1064" spans="1:20" x14ac:dyDescent="0.25">
      <c r="A1064" s="9">
        <v>4</v>
      </c>
      <c r="B1064" s="9" t="s">
        <v>13</v>
      </c>
      <c r="C1064" s="9" t="s">
        <v>464</v>
      </c>
      <c r="D1064" s="9" t="s">
        <v>230</v>
      </c>
      <c r="E1064" s="9" t="s">
        <v>227</v>
      </c>
      <c r="F1064" s="9" t="s">
        <v>5</v>
      </c>
      <c r="G1064" s="9" t="s">
        <v>353</v>
      </c>
      <c r="H1064" s="9" t="s">
        <v>187</v>
      </c>
      <c r="I1064" s="9">
        <v>15</v>
      </c>
      <c r="J1064" s="9" t="s">
        <v>8</v>
      </c>
      <c r="L1064" s="9" t="s">
        <v>50</v>
      </c>
      <c r="M1064" s="9">
        <v>110385</v>
      </c>
      <c r="N1064" s="17" t="str">
        <f t="shared" si="95"/>
        <v>22_110-115</v>
      </c>
      <c r="O1064" s="17" t="str">
        <f t="shared" si="96"/>
        <v>11_110-120</v>
      </c>
      <c r="P1064" s="17" t="str">
        <f t="shared" si="97"/>
        <v>08_80&gt;</v>
      </c>
      <c r="Q1064" s="9" t="s">
        <v>882</v>
      </c>
      <c r="R1064" s="9" t="s">
        <v>638</v>
      </c>
      <c r="S1064" s="9">
        <f t="shared" si="98"/>
        <v>441540</v>
      </c>
      <c r="T1064" s="9">
        <f t="shared" si="99"/>
        <v>5943</v>
      </c>
    </row>
    <row r="1065" spans="1:20" x14ac:dyDescent="0.25">
      <c r="A1065" s="9">
        <v>9</v>
      </c>
      <c r="B1065" s="9" t="s">
        <v>13</v>
      </c>
      <c r="C1065" s="9" t="s">
        <v>418</v>
      </c>
      <c r="D1065" s="9" t="s">
        <v>230</v>
      </c>
      <c r="E1065" s="9" t="s">
        <v>227</v>
      </c>
      <c r="F1065" s="9" t="s">
        <v>5</v>
      </c>
      <c r="G1065" s="9" t="s">
        <v>353</v>
      </c>
      <c r="H1065" s="9" t="s">
        <v>419</v>
      </c>
      <c r="I1065" s="9">
        <v>15</v>
      </c>
      <c r="J1065" s="9" t="s">
        <v>8</v>
      </c>
      <c r="L1065" s="9" t="s">
        <v>50</v>
      </c>
      <c r="M1065" s="9">
        <v>127219</v>
      </c>
      <c r="N1065" s="17" t="str">
        <f t="shared" si="95"/>
        <v>25_125-130</v>
      </c>
      <c r="O1065" s="17" t="str">
        <f t="shared" si="96"/>
        <v>12_120-130</v>
      </c>
      <c r="P1065" s="17" t="str">
        <f t="shared" si="97"/>
        <v>08_80&gt;</v>
      </c>
      <c r="Q1065" s="9" t="s">
        <v>882</v>
      </c>
      <c r="R1065" s="9" t="s">
        <v>638</v>
      </c>
      <c r="S1065" s="9">
        <f t="shared" si="98"/>
        <v>1144971</v>
      </c>
      <c r="T1065" s="9">
        <f t="shared" si="99"/>
        <v>15410</v>
      </c>
    </row>
    <row r="1066" spans="1:20" x14ac:dyDescent="0.25">
      <c r="A1066" s="9">
        <v>9</v>
      </c>
      <c r="B1066" s="9" t="s">
        <v>13</v>
      </c>
      <c r="C1066" s="9" t="s">
        <v>850</v>
      </c>
      <c r="D1066" s="9" t="s">
        <v>230</v>
      </c>
      <c r="E1066" s="9" t="s">
        <v>227</v>
      </c>
      <c r="F1066" s="9" t="s">
        <v>5</v>
      </c>
      <c r="G1066" s="9" t="s">
        <v>524</v>
      </c>
      <c r="H1066" s="9" t="s">
        <v>2</v>
      </c>
      <c r="I1066" s="9">
        <v>15</v>
      </c>
      <c r="J1066" s="9" t="s">
        <v>8</v>
      </c>
      <c r="L1066" s="9" t="s">
        <v>50</v>
      </c>
      <c r="M1066" s="9">
        <v>115319</v>
      </c>
      <c r="N1066" s="17" t="str">
        <f t="shared" si="95"/>
        <v>23_115-120</v>
      </c>
      <c r="O1066" s="17" t="str">
        <f t="shared" si="96"/>
        <v>11_110-120</v>
      </c>
      <c r="P1066" s="17" t="str">
        <f t="shared" si="97"/>
        <v>08_80&gt;</v>
      </c>
      <c r="Q1066" s="9" t="s">
        <v>882</v>
      </c>
      <c r="R1066" s="9" t="s">
        <v>638</v>
      </c>
      <c r="S1066" s="9">
        <f t="shared" si="98"/>
        <v>1037871</v>
      </c>
      <c r="T1066" s="9">
        <f t="shared" si="99"/>
        <v>13969</v>
      </c>
    </row>
    <row r="1067" spans="1:20" x14ac:dyDescent="0.25">
      <c r="A1067" s="9">
        <v>1</v>
      </c>
      <c r="B1067" s="9" t="s">
        <v>13</v>
      </c>
      <c r="C1067" s="9" t="s">
        <v>156</v>
      </c>
      <c r="D1067" s="9" t="s">
        <v>230</v>
      </c>
      <c r="E1067" s="9" t="s">
        <v>227</v>
      </c>
      <c r="F1067" s="9" t="s">
        <v>5</v>
      </c>
      <c r="G1067" s="9" t="s">
        <v>75</v>
      </c>
      <c r="H1067" s="9" t="s">
        <v>404</v>
      </c>
      <c r="I1067" s="9">
        <v>15</v>
      </c>
      <c r="J1067" s="9" t="s">
        <v>52</v>
      </c>
      <c r="L1067" s="9" t="s">
        <v>50</v>
      </c>
      <c r="M1067" s="9">
        <v>220113</v>
      </c>
      <c r="N1067" s="17" t="str">
        <f t="shared" si="95"/>
        <v>44_220-225</v>
      </c>
      <c r="O1067" s="17" t="str">
        <f t="shared" si="96"/>
        <v>22_220-230</v>
      </c>
      <c r="P1067" s="17" t="str">
        <f t="shared" si="97"/>
        <v>08_80&gt;</v>
      </c>
      <c r="Q1067" s="9" t="s">
        <v>882</v>
      </c>
      <c r="R1067" s="9" t="s">
        <v>638</v>
      </c>
      <c r="S1067" s="9">
        <f t="shared" si="98"/>
        <v>220113</v>
      </c>
      <c r="T1067" s="9">
        <f t="shared" si="99"/>
        <v>2962</v>
      </c>
    </row>
    <row r="1068" spans="1:20" x14ac:dyDescent="0.25">
      <c r="A1068" s="9">
        <v>4</v>
      </c>
      <c r="B1068" s="9" t="s">
        <v>13</v>
      </c>
      <c r="C1068" s="9" t="s">
        <v>712</v>
      </c>
      <c r="D1068" s="9" t="s">
        <v>230</v>
      </c>
      <c r="E1068" s="9" t="s">
        <v>227</v>
      </c>
      <c r="F1068" s="9" t="s">
        <v>5</v>
      </c>
      <c r="G1068" s="9" t="s">
        <v>353</v>
      </c>
      <c r="H1068" s="9" t="s">
        <v>404</v>
      </c>
      <c r="I1068" s="9">
        <v>15</v>
      </c>
      <c r="J1068" s="9" t="s">
        <v>713</v>
      </c>
      <c r="L1068" s="9" t="s">
        <v>50</v>
      </c>
      <c r="M1068" s="9">
        <v>232566</v>
      </c>
      <c r="N1068" s="17" t="str">
        <f t="shared" si="95"/>
        <v>46_230-235</v>
      </c>
      <c r="O1068" s="17" t="str">
        <f t="shared" si="96"/>
        <v>23_230-240</v>
      </c>
      <c r="P1068" s="17" t="str">
        <f t="shared" si="97"/>
        <v>08_80&gt;</v>
      </c>
      <c r="Q1068" s="9" t="s">
        <v>882</v>
      </c>
      <c r="R1068" s="9" t="s">
        <v>638</v>
      </c>
      <c r="S1068" s="9">
        <f t="shared" si="98"/>
        <v>930264</v>
      </c>
      <c r="T1068" s="9">
        <f t="shared" si="99"/>
        <v>12520</v>
      </c>
    </row>
    <row r="1069" spans="1:20" x14ac:dyDescent="0.25">
      <c r="A1069" s="9">
        <v>4</v>
      </c>
      <c r="B1069" s="9" t="s">
        <v>13</v>
      </c>
      <c r="C1069" s="9" t="s">
        <v>413</v>
      </c>
      <c r="D1069" s="9" t="s">
        <v>230</v>
      </c>
      <c r="E1069" s="9" t="s">
        <v>227</v>
      </c>
      <c r="F1069" s="9" t="s">
        <v>5</v>
      </c>
      <c r="G1069" s="9" t="s">
        <v>353</v>
      </c>
      <c r="H1069" s="9" t="s">
        <v>414</v>
      </c>
      <c r="I1069" s="9">
        <v>15</v>
      </c>
      <c r="J1069" s="9" t="s">
        <v>415</v>
      </c>
      <c r="L1069" s="9" t="s">
        <v>50</v>
      </c>
      <c r="M1069" s="9">
        <v>264378</v>
      </c>
      <c r="N1069" s="17" t="str">
        <f t="shared" si="95"/>
        <v>52_260-265</v>
      </c>
      <c r="O1069" s="17" t="str">
        <f t="shared" si="96"/>
        <v>26_260-270</v>
      </c>
      <c r="P1069" s="17" t="str">
        <f t="shared" si="97"/>
        <v>08_80&gt;</v>
      </c>
      <c r="Q1069" s="9" t="s">
        <v>882</v>
      </c>
      <c r="R1069" s="9" t="s">
        <v>638</v>
      </c>
      <c r="S1069" s="9">
        <f t="shared" si="98"/>
        <v>1057512</v>
      </c>
      <c r="T1069" s="9">
        <f t="shared" si="99"/>
        <v>14233</v>
      </c>
    </row>
    <row r="1070" spans="1:20" x14ac:dyDescent="0.25">
      <c r="A1070" s="9">
        <v>10</v>
      </c>
      <c r="B1070" s="9" t="s">
        <v>13</v>
      </c>
      <c r="C1070" s="9" t="s">
        <v>420</v>
      </c>
      <c r="D1070" s="9" t="s">
        <v>230</v>
      </c>
      <c r="E1070" s="9" t="s">
        <v>227</v>
      </c>
      <c r="F1070" s="9" t="s">
        <v>5</v>
      </c>
      <c r="G1070" s="9" t="s">
        <v>353</v>
      </c>
      <c r="H1070" s="9" t="s">
        <v>421</v>
      </c>
      <c r="I1070" s="9">
        <v>15</v>
      </c>
      <c r="J1070" s="9" t="s">
        <v>52</v>
      </c>
      <c r="L1070" s="9" t="s">
        <v>50</v>
      </c>
      <c r="M1070" s="9">
        <v>253587</v>
      </c>
      <c r="N1070" s="17" t="str">
        <f t="shared" si="95"/>
        <v>50_250-255</v>
      </c>
      <c r="O1070" s="17" t="str">
        <f t="shared" si="96"/>
        <v>25_250-260</v>
      </c>
      <c r="P1070" s="17" t="str">
        <f t="shared" si="97"/>
        <v>08_80&gt;</v>
      </c>
      <c r="Q1070" s="9" t="s">
        <v>882</v>
      </c>
      <c r="R1070" s="9" t="s">
        <v>638</v>
      </c>
      <c r="S1070" s="9">
        <f t="shared" si="98"/>
        <v>2535870</v>
      </c>
      <c r="T1070" s="9">
        <f t="shared" si="99"/>
        <v>34130</v>
      </c>
    </row>
    <row r="1071" spans="1:20" x14ac:dyDescent="0.25">
      <c r="A1071" s="9">
        <v>208</v>
      </c>
      <c r="B1071" s="9" t="s">
        <v>13</v>
      </c>
      <c r="C1071" s="9" t="s">
        <v>460</v>
      </c>
      <c r="D1071" s="9" t="s">
        <v>230</v>
      </c>
      <c r="E1071" s="9" t="s">
        <v>227</v>
      </c>
      <c r="F1071" s="9" t="s">
        <v>5</v>
      </c>
      <c r="G1071" s="9" t="s">
        <v>353</v>
      </c>
      <c r="H1071" s="9" t="s">
        <v>157</v>
      </c>
      <c r="I1071" s="9">
        <v>17</v>
      </c>
      <c r="J1071" s="9" t="s">
        <v>55</v>
      </c>
      <c r="L1071" s="9" t="s">
        <v>50</v>
      </c>
      <c r="M1071" s="9">
        <v>283408</v>
      </c>
      <c r="N1071" s="17" t="str">
        <f t="shared" si="95"/>
        <v>56_280-285</v>
      </c>
      <c r="O1071" s="17" t="str">
        <f t="shared" si="96"/>
        <v>28_280-290</v>
      </c>
      <c r="P1071" s="17" t="str">
        <f t="shared" si="97"/>
        <v>08_80&gt;</v>
      </c>
      <c r="Q1071" s="9" t="s">
        <v>882</v>
      </c>
      <c r="R1071" s="9" t="s">
        <v>638</v>
      </c>
      <c r="S1071" s="9">
        <f t="shared" si="98"/>
        <v>58948864</v>
      </c>
      <c r="T1071" s="9">
        <f t="shared" si="99"/>
        <v>793390</v>
      </c>
    </row>
    <row r="1072" spans="1:20" x14ac:dyDescent="0.25">
      <c r="A1072" s="9">
        <v>70</v>
      </c>
      <c r="B1072" s="9" t="s">
        <v>13</v>
      </c>
      <c r="C1072" s="9" t="s">
        <v>851</v>
      </c>
      <c r="D1072" s="9" t="s">
        <v>228</v>
      </c>
      <c r="E1072" s="9" t="s">
        <v>227</v>
      </c>
      <c r="F1072" s="9" t="s">
        <v>5</v>
      </c>
      <c r="G1072" s="9" t="s">
        <v>524</v>
      </c>
      <c r="H1072" s="9" t="s">
        <v>2</v>
      </c>
      <c r="I1072" s="9">
        <v>14</v>
      </c>
      <c r="J1072" s="9" t="s">
        <v>8</v>
      </c>
      <c r="L1072" s="9" t="s">
        <v>50</v>
      </c>
      <c r="M1072" s="9">
        <v>62235</v>
      </c>
      <c r="N1072" s="17" t="str">
        <f t="shared" si="95"/>
        <v>12_60-65</v>
      </c>
      <c r="O1072" s="17" t="str">
        <f t="shared" si="96"/>
        <v>6_60-70</v>
      </c>
      <c r="P1072" s="17" t="str">
        <f t="shared" si="97"/>
        <v>06_60-70</v>
      </c>
      <c r="Q1072" s="9" t="s">
        <v>882</v>
      </c>
      <c r="R1072" s="9" t="s">
        <v>638</v>
      </c>
      <c r="S1072" s="9">
        <f t="shared" si="98"/>
        <v>4356450</v>
      </c>
      <c r="T1072" s="9">
        <f t="shared" si="99"/>
        <v>58633</v>
      </c>
    </row>
    <row r="1073" spans="1:20" x14ac:dyDescent="0.25">
      <c r="A1073" s="9">
        <v>47</v>
      </c>
      <c r="B1073" s="9" t="s">
        <v>13</v>
      </c>
      <c r="C1073" s="9" t="s">
        <v>553</v>
      </c>
      <c r="D1073" s="9" t="s">
        <v>228</v>
      </c>
      <c r="E1073" s="9" t="s">
        <v>227</v>
      </c>
      <c r="F1073" s="9" t="s">
        <v>5</v>
      </c>
      <c r="G1073" s="9" t="s">
        <v>182</v>
      </c>
      <c r="H1073" s="9" t="s">
        <v>2</v>
      </c>
      <c r="I1073" s="9">
        <v>14</v>
      </c>
      <c r="J1073" s="9" t="s">
        <v>8</v>
      </c>
      <c r="L1073" s="9" t="s">
        <v>50</v>
      </c>
      <c r="M1073" s="9">
        <v>51852</v>
      </c>
      <c r="N1073" s="17" t="str">
        <f t="shared" si="95"/>
        <v>10_50-55</v>
      </c>
      <c r="O1073" s="17" t="str">
        <f t="shared" si="96"/>
        <v>5_50-60</v>
      </c>
      <c r="P1073" s="17" t="str">
        <f t="shared" si="97"/>
        <v>05_50-60</v>
      </c>
      <c r="Q1073" s="9" t="s">
        <v>882</v>
      </c>
      <c r="R1073" s="9" t="s">
        <v>638</v>
      </c>
      <c r="S1073" s="9">
        <f t="shared" si="98"/>
        <v>2437044</v>
      </c>
      <c r="T1073" s="9">
        <f t="shared" si="99"/>
        <v>32800</v>
      </c>
    </row>
    <row r="1074" spans="1:20" x14ac:dyDescent="0.25">
      <c r="A1074" s="9">
        <v>1083</v>
      </c>
      <c r="B1074" s="9" t="s">
        <v>13</v>
      </c>
      <c r="C1074" s="9" t="s">
        <v>852</v>
      </c>
      <c r="D1074" s="9" t="s">
        <v>222</v>
      </c>
      <c r="E1074" s="9" t="s">
        <v>227</v>
      </c>
      <c r="F1074" s="9" t="s">
        <v>5</v>
      </c>
      <c r="G1074" s="9" t="s">
        <v>524</v>
      </c>
      <c r="H1074" s="9" t="s">
        <v>370</v>
      </c>
      <c r="I1074" s="9">
        <v>15</v>
      </c>
      <c r="J1074" s="9" t="s">
        <v>8</v>
      </c>
      <c r="L1074" s="9" t="s">
        <v>50</v>
      </c>
      <c r="M1074" s="9">
        <v>62197</v>
      </c>
      <c r="N1074" s="17" t="str">
        <f t="shared" si="95"/>
        <v>12_60-65</v>
      </c>
      <c r="O1074" s="17" t="str">
        <f t="shared" si="96"/>
        <v>6_60-70</v>
      </c>
      <c r="P1074" s="17" t="str">
        <f t="shared" si="97"/>
        <v>06_60-70</v>
      </c>
      <c r="Q1074" s="9" t="s">
        <v>882</v>
      </c>
      <c r="R1074" s="9" t="s">
        <v>638</v>
      </c>
      <c r="S1074" s="9">
        <f t="shared" si="98"/>
        <v>67359351</v>
      </c>
      <c r="T1074" s="9">
        <f t="shared" si="99"/>
        <v>906586</v>
      </c>
    </row>
    <row r="1075" spans="1:20" x14ac:dyDescent="0.25">
      <c r="A1075" s="9">
        <v>49</v>
      </c>
      <c r="B1075" s="9" t="s">
        <v>13</v>
      </c>
      <c r="C1075" s="9" t="s">
        <v>554</v>
      </c>
      <c r="D1075" s="9" t="s">
        <v>224</v>
      </c>
      <c r="E1075" s="9" t="s">
        <v>227</v>
      </c>
      <c r="F1075" s="9" t="s">
        <v>5</v>
      </c>
      <c r="G1075" s="9" t="s">
        <v>182</v>
      </c>
      <c r="H1075" s="9" t="s">
        <v>2</v>
      </c>
      <c r="I1075" s="9">
        <v>15</v>
      </c>
      <c r="J1075" s="9" t="s">
        <v>8</v>
      </c>
      <c r="L1075" s="9" t="s">
        <v>50</v>
      </c>
      <c r="M1075" s="9">
        <v>51961</v>
      </c>
      <c r="N1075" s="17" t="str">
        <f t="shared" si="95"/>
        <v>10_50-55</v>
      </c>
      <c r="O1075" s="17" t="str">
        <f t="shared" si="96"/>
        <v>5_50-60</v>
      </c>
      <c r="P1075" s="17" t="str">
        <f t="shared" si="97"/>
        <v>05_50-60</v>
      </c>
      <c r="Q1075" s="9" t="s">
        <v>882</v>
      </c>
      <c r="R1075" s="9" t="s">
        <v>638</v>
      </c>
      <c r="S1075" s="9">
        <f t="shared" si="98"/>
        <v>2546089</v>
      </c>
      <c r="T1075" s="9">
        <f t="shared" si="99"/>
        <v>34268</v>
      </c>
    </row>
    <row r="1076" spans="1:20" x14ac:dyDescent="0.25">
      <c r="A1076" s="9">
        <v>6</v>
      </c>
      <c r="B1076" s="9" t="s">
        <v>13</v>
      </c>
      <c r="C1076" s="9" t="s">
        <v>359</v>
      </c>
      <c r="D1076" s="9" t="s">
        <v>224</v>
      </c>
      <c r="E1076" s="9" t="s">
        <v>227</v>
      </c>
      <c r="F1076" s="9" t="s">
        <v>5</v>
      </c>
      <c r="G1076" s="9" t="s">
        <v>182</v>
      </c>
      <c r="H1076" s="9" t="s">
        <v>2</v>
      </c>
      <c r="I1076" s="9">
        <v>15</v>
      </c>
      <c r="J1076" s="9" t="s">
        <v>8</v>
      </c>
      <c r="L1076" s="9" t="s">
        <v>50</v>
      </c>
      <c r="M1076" s="9">
        <v>50430</v>
      </c>
      <c r="N1076" s="17" t="str">
        <f t="shared" si="95"/>
        <v>10_50-55</v>
      </c>
      <c r="O1076" s="17" t="str">
        <f t="shared" si="96"/>
        <v>5_50-60</v>
      </c>
      <c r="P1076" s="17" t="str">
        <f t="shared" si="97"/>
        <v>05_50-60</v>
      </c>
      <c r="Q1076" s="9" t="s">
        <v>882</v>
      </c>
      <c r="R1076" s="9" t="s">
        <v>638</v>
      </c>
      <c r="S1076" s="9">
        <f t="shared" si="98"/>
        <v>302580</v>
      </c>
      <c r="T1076" s="9">
        <f t="shared" si="99"/>
        <v>4072</v>
      </c>
    </row>
    <row r="1077" spans="1:20" x14ac:dyDescent="0.25">
      <c r="A1077" s="9">
        <v>87</v>
      </c>
      <c r="B1077" s="9" t="s">
        <v>13</v>
      </c>
      <c r="C1077" s="9" t="s">
        <v>583</v>
      </c>
      <c r="D1077" s="9" t="s">
        <v>228</v>
      </c>
      <c r="E1077" s="9" t="s">
        <v>227</v>
      </c>
      <c r="F1077" s="9" t="s">
        <v>5</v>
      </c>
      <c r="G1077" s="9" t="s">
        <v>524</v>
      </c>
      <c r="H1077" s="9" t="s">
        <v>2</v>
      </c>
      <c r="I1077" s="9">
        <v>13</v>
      </c>
      <c r="J1077" s="9" t="s">
        <v>8</v>
      </c>
      <c r="L1077" s="9" t="s">
        <v>50</v>
      </c>
      <c r="M1077" s="9">
        <v>72160</v>
      </c>
      <c r="N1077" s="17" t="str">
        <f t="shared" si="95"/>
        <v>14_70-75</v>
      </c>
      <c r="O1077" s="17" t="str">
        <f t="shared" si="96"/>
        <v>7_70-80</v>
      </c>
      <c r="P1077" s="17" t="str">
        <f t="shared" si="97"/>
        <v>07_70-80</v>
      </c>
      <c r="Q1077" s="9" t="s">
        <v>882</v>
      </c>
      <c r="R1077" s="9" t="s">
        <v>638</v>
      </c>
      <c r="S1077" s="9">
        <f t="shared" si="98"/>
        <v>6277920</v>
      </c>
      <c r="T1077" s="9">
        <f t="shared" si="99"/>
        <v>84494</v>
      </c>
    </row>
    <row r="1078" spans="1:20" x14ac:dyDescent="0.25">
      <c r="A1078" s="9">
        <v>9</v>
      </c>
      <c r="B1078" s="9" t="s">
        <v>13</v>
      </c>
      <c r="C1078" s="9" t="s">
        <v>202</v>
      </c>
      <c r="D1078" s="9" t="s">
        <v>228</v>
      </c>
      <c r="E1078" s="9" t="s">
        <v>227</v>
      </c>
      <c r="F1078" s="9" t="s">
        <v>5</v>
      </c>
      <c r="G1078" s="9" t="s">
        <v>169</v>
      </c>
      <c r="H1078" s="9" t="s">
        <v>174</v>
      </c>
      <c r="I1078" s="9">
        <v>13</v>
      </c>
      <c r="J1078" s="9" t="s">
        <v>8</v>
      </c>
      <c r="L1078" s="9" t="s">
        <v>50</v>
      </c>
      <c r="M1078" s="9">
        <v>61224</v>
      </c>
      <c r="N1078" s="17" t="str">
        <f t="shared" si="95"/>
        <v>12_60-65</v>
      </c>
      <c r="O1078" s="17" t="str">
        <f t="shared" si="96"/>
        <v>6_60-70</v>
      </c>
      <c r="P1078" s="17" t="str">
        <f t="shared" si="97"/>
        <v>06_60-70</v>
      </c>
      <c r="Q1078" s="9" t="s">
        <v>882</v>
      </c>
      <c r="R1078" s="9" t="s">
        <v>638</v>
      </c>
      <c r="S1078" s="9">
        <f t="shared" si="98"/>
        <v>551016</v>
      </c>
      <c r="T1078" s="9">
        <f t="shared" si="99"/>
        <v>7416</v>
      </c>
    </row>
    <row r="1079" spans="1:20" x14ac:dyDescent="0.25">
      <c r="A1079" s="9">
        <v>70</v>
      </c>
      <c r="B1079" s="9" t="s">
        <v>13</v>
      </c>
      <c r="C1079" s="9" t="s">
        <v>492</v>
      </c>
      <c r="D1079" s="9" t="s">
        <v>228</v>
      </c>
      <c r="E1079" s="9" t="s">
        <v>227</v>
      </c>
      <c r="F1079" s="9" t="s">
        <v>5</v>
      </c>
      <c r="G1079" s="9" t="s">
        <v>182</v>
      </c>
      <c r="H1079" s="9" t="s">
        <v>2</v>
      </c>
      <c r="I1079" s="9">
        <v>14</v>
      </c>
      <c r="J1079" s="9" t="s">
        <v>8</v>
      </c>
      <c r="L1079" s="9" t="s">
        <v>50</v>
      </c>
      <c r="M1079" s="9">
        <v>66297</v>
      </c>
      <c r="N1079" s="17" t="str">
        <f t="shared" si="95"/>
        <v>13_65-70</v>
      </c>
      <c r="O1079" s="17" t="str">
        <f t="shared" si="96"/>
        <v>6_60-70</v>
      </c>
      <c r="P1079" s="17" t="str">
        <f t="shared" si="97"/>
        <v>06_60-70</v>
      </c>
      <c r="Q1079" s="9" t="s">
        <v>882</v>
      </c>
      <c r="R1079" s="9" t="s">
        <v>638</v>
      </c>
      <c r="S1079" s="9">
        <f t="shared" si="98"/>
        <v>4640790</v>
      </c>
      <c r="T1079" s="9">
        <f t="shared" si="99"/>
        <v>62460</v>
      </c>
    </row>
    <row r="1080" spans="1:20" x14ac:dyDescent="0.25">
      <c r="A1080" s="9">
        <v>6</v>
      </c>
      <c r="B1080" s="9" t="s">
        <v>13</v>
      </c>
      <c r="C1080" s="9" t="s">
        <v>853</v>
      </c>
      <c r="D1080" s="9" t="s">
        <v>228</v>
      </c>
      <c r="E1080" s="9" t="s">
        <v>227</v>
      </c>
      <c r="F1080" s="9" t="s">
        <v>5</v>
      </c>
      <c r="G1080" s="9" t="s">
        <v>524</v>
      </c>
      <c r="H1080" s="9" t="s">
        <v>370</v>
      </c>
      <c r="I1080" s="9">
        <v>14</v>
      </c>
      <c r="J1080" s="9" t="s">
        <v>8</v>
      </c>
      <c r="L1080" s="9" t="s">
        <v>50</v>
      </c>
      <c r="M1080" s="9">
        <v>63700</v>
      </c>
      <c r="N1080" s="17" t="str">
        <f t="shared" si="95"/>
        <v>12_60-65</v>
      </c>
      <c r="O1080" s="17" t="str">
        <f t="shared" si="96"/>
        <v>6_60-70</v>
      </c>
      <c r="P1080" s="17" t="str">
        <f t="shared" si="97"/>
        <v>06_60-70</v>
      </c>
      <c r="Q1080" s="9" t="s">
        <v>882</v>
      </c>
      <c r="R1080" s="9" t="s">
        <v>638</v>
      </c>
      <c r="S1080" s="9">
        <f t="shared" si="98"/>
        <v>382200</v>
      </c>
      <c r="T1080" s="9">
        <f t="shared" si="99"/>
        <v>5144</v>
      </c>
    </row>
    <row r="1081" spans="1:20" x14ac:dyDescent="0.25">
      <c r="A1081" s="9">
        <v>6</v>
      </c>
      <c r="B1081" s="9" t="s">
        <v>13</v>
      </c>
      <c r="C1081" s="9" t="s">
        <v>461</v>
      </c>
      <c r="D1081" s="9" t="s">
        <v>224</v>
      </c>
      <c r="E1081" s="9" t="s">
        <v>227</v>
      </c>
      <c r="F1081" s="9" t="s">
        <v>5</v>
      </c>
      <c r="G1081" s="9" t="s">
        <v>182</v>
      </c>
      <c r="H1081" s="9" t="s">
        <v>2</v>
      </c>
      <c r="I1081" s="9">
        <v>15</v>
      </c>
      <c r="J1081" s="9" t="s">
        <v>8</v>
      </c>
      <c r="L1081" s="9" t="s">
        <v>50</v>
      </c>
      <c r="M1081" s="9">
        <v>72060</v>
      </c>
      <c r="N1081" s="17" t="str">
        <f t="shared" si="95"/>
        <v>14_70-75</v>
      </c>
      <c r="O1081" s="17" t="str">
        <f t="shared" si="96"/>
        <v>7_70-80</v>
      </c>
      <c r="P1081" s="17" t="str">
        <f t="shared" si="97"/>
        <v>07_70-80</v>
      </c>
      <c r="Q1081" s="9" t="s">
        <v>882</v>
      </c>
      <c r="R1081" s="9" t="s">
        <v>638</v>
      </c>
      <c r="S1081" s="9">
        <f t="shared" si="98"/>
        <v>432360</v>
      </c>
      <c r="T1081" s="9">
        <f t="shared" si="99"/>
        <v>5819</v>
      </c>
    </row>
    <row r="1082" spans="1:20" x14ac:dyDescent="0.25">
      <c r="A1082" s="9">
        <v>22</v>
      </c>
      <c r="B1082" s="9" t="s">
        <v>13</v>
      </c>
      <c r="C1082" s="9" t="s">
        <v>493</v>
      </c>
      <c r="D1082" s="9" t="s">
        <v>225</v>
      </c>
      <c r="E1082" s="9" t="s">
        <v>227</v>
      </c>
      <c r="F1082" s="9" t="s">
        <v>5</v>
      </c>
      <c r="G1082" s="9" t="s">
        <v>353</v>
      </c>
      <c r="H1082" s="9" t="s">
        <v>112</v>
      </c>
      <c r="I1082" s="9">
        <v>15</v>
      </c>
      <c r="J1082" s="9" t="s">
        <v>8</v>
      </c>
      <c r="L1082" s="9" t="s">
        <v>50</v>
      </c>
      <c r="M1082" s="9">
        <v>118034</v>
      </c>
      <c r="N1082" s="17" t="str">
        <f t="shared" si="95"/>
        <v>23_115-120</v>
      </c>
      <c r="O1082" s="17" t="str">
        <f t="shared" si="96"/>
        <v>11_110-120</v>
      </c>
      <c r="P1082" s="17" t="str">
        <f t="shared" si="97"/>
        <v>08_80&gt;</v>
      </c>
      <c r="Q1082" s="9" t="s">
        <v>882</v>
      </c>
      <c r="R1082" s="9" t="s">
        <v>638</v>
      </c>
      <c r="S1082" s="9">
        <f t="shared" si="98"/>
        <v>2596748</v>
      </c>
      <c r="T1082" s="9">
        <f t="shared" si="99"/>
        <v>34950</v>
      </c>
    </row>
    <row r="1083" spans="1:20" x14ac:dyDescent="0.25">
      <c r="A1083" s="9">
        <v>9</v>
      </c>
      <c r="B1083" s="9" t="s">
        <v>13</v>
      </c>
      <c r="C1083" s="9" t="s">
        <v>307</v>
      </c>
      <c r="D1083" s="9" t="s">
        <v>228</v>
      </c>
      <c r="E1083" s="9" t="s">
        <v>223</v>
      </c>
      <c r="F1083" s="9" t="s">
        <v>5</v>
      </c>
      <c r="G1083" s="9" t="s">
        <v>169</v>
      </c>
      <c r="H1083" s="9" t="s">
        <v>2</v>
      </c>
      <c r="I1083" s="9">
        <v>13</v>
      </c>
      <c r="J1083" s="9" t="s">
        <v>52</v>
      </c>
      <c r="K1083" s="9" t="s">
        <v>7</v>
      </c>
      <c r="L1083" s="9" t="s">
        <v>50</v>
      </c>
      <c r="M1083" s="9">
        <v>120246</v>
      </c>
      <c r="N1083" s="17" t="str">
        <f t="shared" si="95"/>
        <v>24_120-125</v>
      </c>
      <c r="O1083" s="17" t="str">
        <f t="shared" si="96"/>
        <v>12_120-130</v>
      </c>
      <c r="P1083" s="17" t="str">
        <f t="shared" si="97"/>
        <v>08_80&gt;</v>
      </c>
      <c r="Q1083" s="9" t="s">
        <v>882</v>
      </c>
      <c r="R1083" s="9" t="s">
        <v>638</v>
      </c>
      <c r="S1083" s="9">
        <f t="shared" si="98"/>
        <v>1082214</v>
      </c>
      <c r="T1083" s="9">
        <f t="shared" si="99"/>
        <v>14565</v>
      </c>
    </row>
    <row r="1084" spans="1:20" x14ac:dyDescent="0.25">
      <c r="A1084" s="9">
        <v>35</v>
      </c>
      <c r="B1084" s="9" t="s">
        <v>13</v>
      </c>
      <c r="C1084" s="9" t="s">
        <v>309</v>
      </c>
      <c r="D1084" s="9" t="s">
        <v>228</v>
      </c>
      <c r="E1084" s="9" t="s">
        <v>223</v>
      </c>
      <c r="F1084" s="9" t="s">
        <v>5</v>
      </c>
      <c r="G1084" s="9" t="s">
        <v>182</v>
      </c>
      <c r="H1084" s="9" t="s">
        <v>2</v>
      </c>
      <c r="I1084" s="9">
        <v>13</v>
      </c>
      <c r="J1084" s="9" t="s">
        <v>715</v>
      </c>
      <c r="K1084" s="9" t="s">
        <v>7</v>
      </c>
      <c r="L1084" s="9" t="s">
        <v>50</v>
      </c>
      <c r="M1084" s="9">
        <v>152568</v>
      </c>
      <c r="N1084" s="17" t="str">
        <f t="shared" si="95"/>
        <v>30_150-155</v>
      </c>
      <c r="O1084" s="17" t="str">
        <f t="shared" si="96"/>
        <v>15_150-160</v>
      </c>
      <c r="P1084" s="17" t="str">
        <f t="shared" si="97"/>
        <v>08_80&gt;</v>
      </c>
      <c r="Q1084" s="9" t="s">
        <v>882</v>
      </c>
      <c r="R1084" s="9" t="s">
        <v>638</v>
      </c>
      <c r="S1084" s="9">
        <f t="shared" si="98"/>
        <v>5339880</v>
      </c>
      <c r="T1084" s="9">
        <f t="shared" si="99"/>
        <v>71869</v>
      </c>
    </row>
    <row r="1085" spans="1:20" x14ac:dyDescent="0.25">
      <c r="A1085" s="9">
        <v>3</v>
      </c>
      <c r="B1085" s="9" t="s">
        <v>13</v>
      </c>
      <c r="C1085" s="9" t="s">
        <v>716</v>
      </c>
      <c r="D1085" s="9" t="s">
        <v>228</v>
      </c>
      <c r="E1085" s="9" t="s">
        <v>223</v>
      </c>
      <c r="F1085" s="9" t="s">
        <v>5</v>
      </c>
      <c r="G1085" s="9" t="s">
        <v>169</v>
      </c>
      <c r="H1085" s="9" t="s">
        <v>2</v>
      </c>
      <c r="I1085" s="9">
        <v>13</v>
      </c>
      <c r="J1085" s="9" t="s">
        <v>52</v>
      </c>
      <c r="K1085" s="9" t="s">
        <v>7</v>
      </c>
      <c r="L1085" s="9" t="s">
        <v>50</v>
      </c>
      <c r="M1085" s="9">
        <v>127680</v>
      </c>
      <c r="N1085" s="17" t="str">
        <f t="shared" ref="N1085:N1147" si="100">CONCATENATE(ROUNDDOWN(M1085/5000,0),"_",ROUNDDOWN(M1085/5000,0)*5,"-",ROUNDUP((M1085+1)/5000,0)*5)</f>
        <v>25_125-130</v>
      </c>
      <c r="O1085" s="17" t="str">
        <f t="shared" ref="O1085:O1147" si="101">CONCATENATE(ROUNDDOWN(M1085/10000,0),"_",ROUNDDOWN(M1085/10000,0)*10,"-",ROUNDUP((M1085+1)/10000,0)*10)</f>
        <v>12_120-130</v>
      </c>
      <c r="P1085" s="17" t="str">
        <f t="shared" ref="P1085:P1147" si="102">IF(M1085&lt;20000,"01_&lt;20",IF(M1085&lt;80000,CONCATENATE(IF((ROUNDDOWN(M1085/10000,0)+1)&lt;10,0,),ROUNDDOWN(M1085/10000,0),"_",ROUNDDOWN(M1085/10000,0)*10,"-",ROUNDUP((M1085+1)/10000,0)*10),"08_80&gt;"))</f>
        <v>08_80&gt;</v>
      </c>
      <c r="Q1085" s="9" t="s">
        <v>882</v>
      </c>
      <c r="R1085" s="9" t="s">
        <v>638</v>
      </c>
      <c r="S1085" s="9">
        <f t="shared" ref="S1085:S1147" si="103">M1085*A1085</f>
        <v>383040</v>
      </c>
      <c r="T1085" s="9">
        <f t="shared" ref="T1085:T1147" si="104">ROUND(S1085/74.3,0)</f>
        <v>5155</v>
      </c>
    </row>
    <row r="1086" spans="1:20" x14ac:dyDescent="0.25">
      <c r="A1086" s="9">
        <v>3</v>
      </c>
      <c r="B1086" s="9" t="s">
        <v>13</v>
      </c>
      <c r="C1086" s="9" t="s">
        <v>310</v>
      </c>
      <c r="D1086" s="9" t="s">
        <v>228</v>
      </c>
      <c r="E1086" s="9" t="s">
        <v>223</v>
      </c>
      <c r="F1086" s="9" t="s">
        <v>5</v>
      </c>
      <c r="G1086" s="9" t="s">
        <v>182</v>
      </c>
      <c r="H1086" s="9" t="s">
        <v>2</v>
      </c>
      <c r="I1086" s="9">
        <v>13</v>
      </c>
      <c r="J1086" s="9" t="s">
        <v>622</v>
      </c>
      <c r="K1086" s="9" t="s">
        <v>7</v>
      </c>
      <c r="L1086" s="9" t="s">
        <v>50</v>
      </c>
      <c r="M1086" s="9">
        <v>136970</v>
      </c>
      <c r="N1086" s="17" t="str">
        <f t="shared" si="100"/>
        <v>27_135-140</v>
      </c>
      <c r="O1086" s="17" t="str">
        <f t="shared" si="101"/>
        <v>13_130-140</v>
      </c>
      <c r="P1086" s="17" t="str">
        <f t="shared" si="102"/>
        <v>08_80&gt;</v>
      </c>
      <c r="Q1086" s="9" t="s">
        <v>882</v>
      </c>
      <c r="R1086" s="9" t="s">
        <v>638</v>
      </c>
      <c r="S1086" s="9">
        <f t="shared" si="103"/>
        <v>410910</v>
      </c>
      <c r="T1086" s="9">
        <f t="shared" si="104"/>
        <v>5530</v>
      </c>
    </row>
    <row r="1087" spans="1:20" x14ac:dyDescent="0.25">
      <c r="A1087" s="9">
        <v>22</v>
      </c>
      <c r="B1087" s="9" t="s">
        <v>13</v>
      </c>
      <c r="C1087" s="9" t="s">
        <v>854</v>
      </c>
      <c r="D1087" s="9" t="s">
        <v>228</v>
      </c>
      <c r="E1087" s="9" t="s">
        <v>223</v>
      </c>
      <c r="F1087" s="9" t="s">
        <v>5</v>
      </c>
      <c r="G1087" s="9" t="s">
        <v>524</v>
      </c>
      <c r="H1087" s="9" t="s">
        <v>2</v>
      </c>
      <c r="I1087" s="9">
        <v>13</v>
      </c>
      <c r="J1087" s="9" t="s">
        <v>622</v>
      </c>
      <c r="L1087" s="9" t="s">
        <v>50</v>
      </c>
      <c r="M1087" s="9">
        <v>122100</v>
      </c>
      <c r="N1087" s="17" t="str">
        <f t="shared" si="100"/>
        <v>24_120-125</v>
      </c>
      <c r="O1087" s="17" t="str">
        <f t="shared" si="101"/>
        <v>12_120-130</v>
      </c>
      <c r="P1087" s="17" t="str">
        <f t="shared" si="102"/>
        <v>08_80&gt;</v>
      </c>
      <c r="Q1087" s="9" t="s">
        <v>882</v>
      </c>
      <c r="R1087" s="9" t="s">
        <v>638</v>
      </c>
      <c r="S1087" s="9">
        <f t="shared" si="103"/>
        <v>2686200</v>
      </c>
      <c r="T1087" s="9">
        <f t="shared" si="104"/>
        <v>36153</v>
      </c>
    </row>
    <row r="1088" spans="1:20" x14ac:dyDescent="0.25">
      <c r="A1088" s="9">
        <v>26</v>
      </c>
      <c r="B1088" s="9" t="s">
        <v>13</v>
      </c>
      <c r="C1088" s="9" t="s">
        <v>555</v>
      </c>
      <c r="D1088" s="9" t="s">
        <v>228</v>
      </c>
      <c r="E1088" s="9" t="s">
        <v>223</v>
      </c>
      <c r="F1088" s="9" t="s">
        <v>5</v>
      </c>
      <c r="G1088" s="9" t="s">
        <v>524</v>
      </c>
      <c r="H1088" s="9" t="s">
        <v>2</v>
      </c>
      <c r="I1088" s="9">
        <v>13</v>
      </c>
      <c r="J1088" s="9" t="s">
        <v>622</v>
      </c>
      <c r="L1088" s="9" t="s">
        <v>50</v>
      </c>
      <c r="M1088" s="9">
        <v>151896</v>
      </c>
      <c r="N1088" s="17" t="str">
        <f t="shared" si="100"/>
        <v>30_150-155</v>
      </c>
      <c r="O1088" s="17" t="str">
        <f t="shared" si="101"/>
        <v>15_150-160</v>
      </c>
      <c r="P1088" s="17" t="str">
        <f t="shared" si="102"/>
        <v>08_80&gt;</v>
      </c>
      <c r="Q1088" s="9" t="s">
        <v>882</v>
      </c>
      <c r="R1088" s="9" t="s">
        <v>638</v>
      </c>
      <c r="S1088" s="9">
        <f t="shared" si="103"/>
        <v>3949296</v>
      </c>
      <c r="T1088" s="9">
        <f t="shared" si="104"/>
        <v>53153</v>
      </c>
    </row>
    <row r="1089" spans="1:20" x14ac:dyDescent="0.25">
      <c r="A1089" s="9">
        <v>78</v>
      </c>
      <c r="B1089" s="9" t="s">
        <v>13</v>
      </c>
      <c r="C1089" s="9" t="s">
        <v>556</v>
      </c>
      <c r="D1089" s="9" t="s">
        <v>228</v>
      </c>
      <c r="E1089" s="9" t="s">
        <v>223</v>
      </c>
      <c r="F1089" s="9" t="s">
        <v>5</v>
      </c>
      <c r="G1089" s="9" t="s">
        <v>524</v>
      </c>
      <c r="H1089" s="9" t="s">
        <v>2</v>
      </c>
      <c r="I1089" s="9">
        <v>13</v>
      </c>
      <c r="J1089" s="9" t="s">
        <v>717</v>
      </c>
      <c r="K1089" s="9" t="s">
        <v>7</v>
      </c>
      <c r="L1089" s="9" t="s">
        <v>50</v>
      </c>
      <c r="M1089" s="9">
        <v>167577</v>
      </c>
      <c r="N1089" s="17" t="str">
        <f t="shared" si="100"/>
        <v>33_165-170</v>
      </c>
      <c r="O1089" s="17" t="str">
        <f t="shared" si="101"/>
        <v>16_160-170</v>
      </c>
      <c r="P1089" s="17" t="str">
        <f t="shared" si="102"/>
        <v>08_80&gt;</v>
      </c>
      <c r="Q1089" s="9" t="s">
        <v>882</v>
      </c>
      <c r="R1089" s="9" t="s">
        <v>638</v>
      </c>
      <c r="S1089" s="9">
        <f t="shared" si="103"/>
        <v>13071006</v>
      </c>
      <c r="T1089" s="9">
        <f t="shared" si="104"/>
        <v>175922</v>
      </c>
    </row>
    <row r="1090" spans="1:20" x14ac:dyDescent="0.25">
      <c r="A1090" s="9">
        <v>3</v>
      </c>
      <c r="B1090" s="9" t="s">
        <v>13</v>
      </c>
      <c r="C1090" s="9" t="s">
        <v>308</v>
      </c>
      <c r="D1090" s="9" t="s">
        <v>225</v>
      </c>
      <c r="E1090" s="9" t="s">
        <v>223</v>
      </c>
      <c r="F1090" s="9" t="s">
        <v>5</v>
      </c>
      <c r="G1090" s="9" t="s">
        <v>75</v>
      </c>
      <c r="H1090" s="9" t="s">
        <v>116</v>
      </c>
      <c r="I1090" s="9">
        <v>15</v>
      </c>
      <c r="J1090" s="9" t="s">
        <v>52</v>
      </c>
      <c r="L1090" s="9" t="s">
        <v>50</v>
      </c>
      <c r="M1090" s="9">
        <v>139190</v>
      </c>
      <c r="N1090" s="17" t="str">
        <f t="shared" si="100"/>
        <v>27_135-140</v>
      </c>
      <c r="O1090" s="17" t="str">
        <f t="shared" si="101"/>
        <v>13_130-140</v>
      </c>
      <c r="P1090" s="17" t="str">
        <f t="shared" si="102"/>
        <v>08_80&gt;</v>
      </c>
      <c r="Q1090" s="9" t="s">
        <v>882</v>
      </c>
      <c r="R1090" s="9" t="s">
        <v>638</v>
      </c>
      <c r="S1090" s="9">
        <f t="shared" si="103"/>
        <v>417570</v>
      </c>
      <c r="T1090" s="9">
        <f t="shared" si="104"/>
        <v>5620</v>
      </c>
    </row>
    <row r="1091" spans="1:20" x14ac:dyDescent="0.25">
      <c r="A1091" s="9">
        <v>84</v>
      </c>
      <c r="B1091" s="9" t="s">
        <v>13</v>
      </c>
      <c r="C1091" s="9" t="s">
        <v>361</v>
      </c>
      <c r="D1091" s="9" t="s">
        <v>225</v>
      </c>
      <c r="E1091" s="9" t="s">
        <v>223</v>
      </c>
      <c r="F1091" s="9" t="s">
        <v>5</v>
      </c>
      <c r="G1091" s="9" t="s">
        <v>353</v>
      </c>
      <c r="H1091" s="9" t="s">
        <v>112</v>
      </c>
      <c r="I1091" s="9">
        <v>15</v>
      </c>
      <c r="J1091" s="9" t="s">
        <v>360</v>
      </c>
      <c r="K1091" s="9" t="s">
        <v>7</v>
      </c>
      <c r="L1091" s="9" t="s">
        <v>50</v>
      </c>
      <c r="M1091" s="9">
        <v>197793</v>
      </c>
      <c r="N1091" s="17" t="str">
        <f t="shared" si="100"/>
        <v>39_195-200</v>
      </c>
      <c r="O1091" s="17" t="str">
        <f t="shared" si="101"/>
        <v>19_190-200</v>
      </c>
      <c r="P1091" s="17" t="str">
        <f t="shared" si="102"/>
        <v>08_80&gt;</v>
      </c>
      <c r="Q1091" s="9" t="s">
        <v>882</v>
      </c>
      <c r="R1091" s="9" t="s">
        <v>638</v>
      </c>
      <c r="S1091" s="9">
        <f t="shared" si="103"/>
        <v>16614612</v>
      </c>
      <c r="T1091" s="9">
        <f t="shared" si="104"/>
        <v>223615</v>
      </c>
    </row>
    <row r="1092" spans="1:20" x14ac:dyDescent="0.25">
      <c r="A1092" s="9">
        <v>152</v>
      </c>
      <c r="B1092" s="9" t="s">
        <v>13</v>
      </c>
      <c r="C1092" s="9" t="s">
        <v>416</v>
      </c>
      <c r="D1092" s="9" t="s">
        <v>225</v>
      </c>
      <c r="E1092" s="9" t="s">
        <v>223</v>
      </c>
      <c r="F1092" s="9" t="s">
        <v>5</v>
      </c>
      <c r="G1092" s="9" t="s">
        <v>353</v>
      </c>
      <c r="H1092" s="9" t="s">
        <v>98</v>
      </c>
      <c r="I1092" s="9">
        <v>15</v>
      </c>
      <c r="J1092" s="9" t="s">
        <v>718</v>
      </c>
      <c r="L1092" s="9" t="s">
        <v>50</v>
      </c>
      <c r="M1092" s="9">
        <v>238837</v>
      </c>
      <c r="N1092" s="17" t="str">
        <f t="shared" si="100"/>
        <v>47_235-240</v>
      </c>
      <c r="O1092" s="17" t="str">
        <f t="shared" si="101"/>
        <v>23_230-240</v>
      </c>
      <c r="P1092" s="17" t="str">
        <f t="shared" si="102"/>
        <v>08_80&gt;</v>
      </c>
      <c r="Q1092" s="9" t="s">
        <v>882</v>
      </c>
      <c r="R1092" s="9" t="s">
        <v>638</v>
      </c>
      <c r="S1092" s="9">
        <f t="shared" si="103"/>
        <v>36303224</v>
      </c>
      <c r="T1092" s="9">
        <f t="shared" si="104"/>
        <v>488603</v>
      </c>
    </row>
    <row r="1093" spans="1:20" x14ac:dyDescent="0.25">
      <c r="A1093" s="9">
        <v>171</v>
      </c>
      <c r="B1093" s="9" t="s">
        <v>14</v>
      </c>
      <c r="C1093" s="9" t="s">
        <v>315</v>
      </c>
      <c r="D1093" s="9" t="s">
        <v>228</v>
      </c>
      <c r="E1093" s="9" t="s">
        <v>227</v>
      </c>
      <c r="F1093" s="9" t="s">
        <v>5</v>
      </c>
      <c r="G1093" s="9" t="s">
        <v>182</v>
      </c>
      <c r="H1093" s="9" t="s">
        <v>2</v>
      </c>
      <c r="I1093" s="9">
        <v>14</v>
      </c>
      <c r="J1093" s="9" t="s">
        <v>8</v>
      </c>
      <c r="L1093" s="9" t="s">
        <v>50</v>
      </c>
      <c r="M1093" s="9">
        <v>58071</v>
      </c>
      <c r="N1093" s="17" t="str">
        <f t="shared" si="100"/>
        <v>11_55-60</v>
      </c>
      <c r="O1093" s="17" t="str">
        <f t="shared" si="101"/>
        <v>5_50-60</v>
      </c>
      <c r="P1093" s="17" t="str">
        <f t="shared" si="102"/>
        <v>05_50-60</v>
      </c>
      <c r="Q1093" s="9" t="s">
        <v>882</v>
      </c>
      <c r="R1093" s="9" t="s">
        <v>638</v>
      </c>
      <c r="S1093" s="9">
        <f t="shared" si="103"/>
        <v>9930141</v>
      </c>
      <c r="T1093" s="9">
        <f t="shared" si="104"/>
        <v>133649</v>
      </c>
    </row>
    <row r="1094" spans="1:20" x14ac:dyDescent="0.25">
      <c r="A1094" s="9">
        <v>11</v>
      </c>
      <c r="B1094" s="9" t="s">
        <v>14</v>
      </c>
      <c r="C1094" s="9" t="s">
        <v>855</v>
      </c>
      <c r="D1094" s="9" t="s">
        <v>228</v>
      </c>
      <c r="E1094" s="9" t="s">
        <v>227</v>
      </c>
      <c r="F1094" s="9" t="s">
        <v>5</v>
      </c>
      <c r="G1094" s="9" t="s">
        <v>524</v>
      </c>
      <c r="H1094" s="9" t="s">
        <v>2</v>
      </c>
      <c r="I1094" s="9">
        <v>13</v>
      </c>
      <c r="J1094" s="9" t="s">
        <v>52</v>
      </c>
      <c r="K1094" s="9" t="s">
        <v>7</v>
      </c>
      <c r="L1094" s="9" t="s">
        <v>50</v>
      </c>
      <c r="M1094" s="9">
        <v>138200</v>
      </c>
      <c r="N1094" s="17" t="str">
        <f t="shared" si="100"/>
        <v>27_135-140</v>
      </c>
      <c r="O1094" s="17" t="str">
        <f t="shared" si="101"/>
        <v>13_130-140</v>
      </c>
      <c r="P1094" s="17" t="str">
        <f t="shared" si="102"/>
        <v>08_80&gt;</v>
      </c>
      <c r="Q1094" s="9" t="s">
        <v>882</v>
      </c>
      <c r="R1094" s="9" t="s">
        <v>638</v>
      </c>
      <c r="S1094" s="9">
        <f t="shared" si="103"/>
        <v>1520200</v>
      </c>
      <c r="T1094" s="9">
        <f t="shared" si="104"/>
        <v>20460</v>
      </c>
    </row>
    <row r="1095" spans="1:20" x14ac:dyDescent="0.25">
      <c r="A1095" s="9">
        <v>19</v>
      </c>
      <c r="B1095" s="9" t="s">
        <v>14</v>
      </c>
      <c r="C1095" s="9" t="s">
        <v>212</v>
      </c>
      <c r="D1095" s="9" t="s">
        <v>228</v>
      </c>
      <c r="E1095" s="9" t="s">
        <v>227</v>
      </c>
      <c r="F1095" s="9" t="s">
        <v>5</v>
      </c>
      <c r="G1095" s="9" t="s">
        <v>93</v>
      </c>
      <c r="H1095" s="9" t="s">
        <v>2</v>
      </c>
      <c r="I1095" s="9">
        <v>13</v>
      </c>
      <c r="J1095" s="9" t="s">
        <v>8</v>
      </c>
      <c r="K1095" s="9" t="s">
        <v>7</v>
      </c>
      <c r="L1095" s="9" t="s">
        <v>50</v>
      </c>
      <c r="M1095" s="9">
        <v>154568</v>
      </c>
      <c r="N1095" s="17" t="str">
        <f t="shared" si="100"/>
        <v>30_150-155</v>
      </c>
      <c r="O1095" s="17" t="str">
        <f t="shared" si="101"/>
        <v>15_150-160</v>
      </c>
      <c r="P1095" s="17" t="str">
        <f t="shared" si="102"/>
        <v>08_80&gt;</v>
      </c>
      <c r="Q1095" s="9" t="s">
        <v>882</v>
      </c>
      <c r="R1095" s="9" t="s">
        <v>638</v>
      </c>
      <c r="S1095" s="9">
        <f t="shared" si="103"/>
        <v>2936792</v>
      </c>
      <c r="T1095" s="9">
        <f t="shared" si="104"/>
        <v>39526</v>
      </c>
    </row>
    <row r="1096" spans="1:20" x14ac:dyDescent="0.25">
      <c r="A1096" s="9">
        <v>1</v>
      </c>
      <c r="B1096" s="9" t="s">
        <v>14</v>
      </c>
      <c r="C1096" s="9" t="s">
        <v>134</v>
      </c>
      <c r="D1096" s="9" t="s">
        <v>228</v>
      </c>
      <c r="E1096" s="9" t="s">
        <v>227</v>
      </c>
      <c r="F1096" s="9" t="s">
        <v>1</v>
      </c>
      <c r="G1096" s="9" t="s">
        <v>97</v>
      </c>
      <c r="H1096" s="9" t="s">
        <v>2</v>
      </c>
      <c r="I1096" s="9">
        <v>13</v>
      </c>
      <c r="J1096" s="9" t="s">
        <v>8</v>
      </c>
      <c r="L1096" s="9" t="s">
        <v>50</v>
      </c>
      <c r="M1096" s="9">
        <v>106990</v>
      </c>
      <c r="N1096" s="17" t="str">
        <f t="shared" si="100"/>
        <v>21_105-110</v>
      </c>
      <c r="O1096" s="17" t="str">
        <f t="shared" si="101"/>
        <v>10_100-110</v>
      </c>
      <c r="P1096" s="17" t="str">
        <f t="shared" si="102"/>
        <v>08_80&gt;</v>
      </c>
      <c r="Q1096" s="9" t="s">
        <v>882</v>
      </c>
      <c r="R1096" s="9" t="s">
        <v>638</v>
      </c>
      <c r="S1096" s="9">
        <f t="shared" si="103"/>
        <v>106990</v>
      </c>
      <c r="T1096" s="9">
        <f t="shared" si="104"/>
        <v>1440</v>
      </c>
    </row>
    <row r="1097" spans="1:20" x14ac:dyDescent="0.25">
      <c r="A1097" s="9">
        <v>1393</v>
      </c>
      <c r="B1097" s="9" t="s">
        <v>14</v>
      </c>
      <c r="C1097" s="9" t="s">
        <v>719</v>
      </c>
      <c r="D1097" s="9" t="s">
        <v>228</v>
      </c>
      <c r="E1097" s="9" t="s">
        <v>227</v>
      </c>
      <c r="F1097" s="9" t="s">
        <v>1</v>
      </c>
      <c r="G1097" s="9" t="s">
        <v>97</v>
      </c>
      <c r="H1097" s="9" t="s">
        <v>2</v>
      </c>
      <c r="I1097" s="9">
        <v>14</v>
      </c>
      <c r="J1097" s="9" t="s">
        <v>8</v>
      </c>
      <c r="L1097" s="9" t="s">
        <v>50</v>
      </c>
      <c r="M1097" s="9">
        <v>93993</v>
      </c>
      <c r="N1097" s="17" t="str">
        <f t="shared" si="100"/>
        <v>18_90-95</v>
      </c>
      <c r="O1097" s="17" t="str">
        <f t="shared" si="101"/>
        <v>9_90-100</v>
      </c>
      <c r="P1097" s="17" t="str">
        <f t="shared" si="102"/>
        <v>08_80&gt;</v>
      </c>
      <c r="Q1097" s="9" t="s">
        <v>882</v>
      </c>
      <c r="R1097" s="9" t="s">
        <v>638</v>
      </c>
      <c r="S1097" s="9">
        <f t="shared" si="103"/>
        <v>130932249</v>
      </c>
      <c r="T1097" s="9">
        <f t="shared" si="104"/>
        <v>1762211</v>
      </c>
    </row>
    <row r="1098" spans="1:20" x14ac:dyDescent="0.25">
      <c r="A1098" s="9">
        <v>6</v>
      </c>
      <c r="B1098" s="9" t="s">
        <v>14</v>
      </c>
      <c r="C1098" s="9" t="s">
        <v>135</v>
      </c>
      <c r="D1098" s="9" t="s">
        <v>228</v>
      </c>
      <c r="E1098" s="9" t="s">
        <v>227</v>
      </c>
      <c r="F1098" s="9" t="s">
        <v>5</v>
      </c>
      <c r="G1098" s="9" t="s">
        <v>93</v>
      </c>
      <c r="H1098" s="9" t="s">
        <v>2</v>
      </c>
      <c r="I1098" s="9">
        <v>13</v>
      </c>
      <c r="J1098" s="9" t="s">
        <v>8</v>
      </c>
      <c r="L1098" s="9" t="s">
        <v>50</v>
      </c>
      <c r="M1098" s="9">
        <v>91408</v>
      </c>
      <c r="N1098" s="17" t="str">
        <f t="shared" si="100"/>
        <v>18_90-95</v>
      </c>
      <c r="O1098" s="17" t="str">
        <f t="shared" si="101"/>
        <v>9_90-100</v>
      </c>
      <c r="P1098" s="17" t="str">
        <f t="shared" si="102"/>
        <v>08_80&gt;</v>
      </c>
      <c r="Q1098" s="9" t="s">
        <v>882</v>
      </c>
      <c r="R1098" s="9" t="s">
        <v>638</v>
      </c>
      <c r="S1098" s="9">
        <f t="shared" si="103"/>
        <v>548448</v>
      </c>
      <c r="T1098" s="9">
        <f t="shared" si="104"/>
        <v>7382</v>
      </c>
    </row>
    <row r="1099" spans="1:20" x14ac:dyDescent="0.25">
      <c r="A1099" s="9">
        <v>366</v>
      </c>
      <c r="B1099" s="9" t="s">
        <v>14</v>
      </c>
      <c r="C1099" s="9" t="s">
        <v>495</v>
      </c>
      <c r="D1099" s="9" t="s">
        <v>228</v>
      </c>
      <c r="E1099" s="9" t="s">
        <v>227</v>
      </c>
      <c r="F1099" s="9" t="s">
        <v>5</v>
      </c>
      <c r="G1099" s="9" t="s">
        <v>169</v>
      </c>
      <c r="H1099" s="9" t="s">
        <v>2</v>
      </c>
      <c r="I1099" s="9">
        <v>13</v>
      </c>
      <c r="J1099" s="9" t="s">
        <v>8</v>
      </c>
      <c r="L1099" s="9" t="s">
        <v>50</v>
      </c>
      <c r="M1099" s="9">
        <v>109983</v>
      </c>
      <c r="N1099" s="17" t="str">
        <f t="shared" si="100"/>
        <v>21_105-110</v>
      </c>
      <c r="O1099" s="17" t="str">
        <f t="shared" si="101"/>
        <v>10_100-110</v>
      </c>
      <c r="P1099" s="17" t="str">
        <f t="shared" si="102"/>
        <v>08_80&gt;</v>
      </c>
      <c r="Q1099" s="9" t="s">
        <v>882</v>
      </c>
      <c r="R1099" s="9" t="s">
        <v>638</v>
      </c>
      <c r="S1099" s="9">
        <f t="shared" si="103"/>
        <v>40253778</v>
      </c>
      <c r="T1099" s="9">
        <f t="shared" si="104"/>
        <v>541774</v>
      </c>
    </row>
    <row r="1100" spans="1:20" x14ac:dyDescent="0.25">
      <c r="A1100" s="9">
        <v>28</v>
      </c>
      <c r="B1100" s="9" t="s">
        <v>14</v>
      </c>
      <c r="C1100" s="9" t="s">
        <v>525</v>
      </c>
      <c r="D1100" s="9" t="s">
        <v>228</v>
      </c>
      <c r="E1100" s="9" t="s">
        <v>227</v>
      </c>
      <c r="F1100" s="9" t="s">
        <v>1</v>
      </c>
      <c r="G1100" s="9" t="s">
        <v>305</v>
      </c>
      <c r="H1100" s="9" t="s">
        <v>2</v>
      </c>
      <c r="I1100" s="9">
        <v>13</v>
      </c>
      <c r="J1100" s="9" t="s">
        <v>8</v>
      </c>
      <c r="L1100" s="9" t="s">
        <v>50</v>
      </c>
      <c r="M1100" s="9">
        <v>114999</v>
      </c>
      <c r="N1100" s="17" t="str">
        <f t="shared" si="100"/>
        <v>22_110-115</v>
      </c>
      <c r="O1100" s="17" t="str">
        <f t="shared" si="101"/>
        <v>11_110-120</v>
      </c>
      <c r="P1100" s="17" t="str">
        <f t="shared" si="102"/>
        <v>08_80&gt;</v>
      </c>
      <c r="Q1100" s="9" t="s">
        <v>882</v>
      </c>
      <c r="R1100" s="9" t="s">
        <v>638</v>
      </c>
      <c r="S1100" s="9">
        <f t="shared" si="103"/>
        <v>3219972</v>
      </c>
      <c r="T1100" s="9">
        <f t="shared" si="104"/>
        <v>43337</v>
      </c>
    </row>
    <row r="1101" spans="1:20" x14ac:dyDescent="0.25">
      <c r="A1101" s="9">
        <v>11</v>
      </c>
      <c r="B1101" s="9" t="s">
        <v>14</v>
      </c>
      <c r="C1101" s="9" t="s">
        <v>133</v>
      </c>
      <c r="D1101" s="9" t="s">
        <v>228</v>
      </c>
      <c r="E1101" s="9" t="s">
        <v>227</v>
      </c>
      <c r="F1101" s="9" t="s">
        <v>5</v>
      </c>
      <c r="G1101" s="9" t="s">
        <v>93</v>
      </c>
      <c r="H1101" s="9" t="s">
        <v>2</v>
      </c>
      <c r="I1101" s="9">
        <v>14</v>
      </c>
      <c r="J1101" s="9" t="s">
        <v>8</v>
      </c>
      <c r="L1101" s="9" t="s">
        <v>50</v>
      </c>
      <c r="M1101" s="9">
        <v>94438</v>
      </c>
      <c r="N1101" s="17" t="str">
        <f t="shared" si="100"/>
        <v>18_90-95</v>
      </c>
      <c r="O1101" s="17" t="str">
        <f t="shared" si="101"/>
        <v>9_90-100</v>
      </c>
      <c r="P1101" s="17" t="str">
        <f t="shared" si="102"/>
        <v>08_80&gt;</v>
      </c>
      <c r="Q1101" s="9" t="s">
        <v>882</v>
      </c>
      <c r="R1101" s="9" t="s">
        <v>638</v>
      </c>
      <c r="S1101" s="9">
        <f t="shared" si="103"/>
        <v>1038818</v>
      </c>
      <c r="T1101" s="9">
        <f t="shared" si="104"/>
        <v>13981</v>
      </c>
    </row>
    <row r="1102" spans="1:20" x14ac:dyDescent="0.25">
      <c r="A1102" s="9">
        <v>339</v>
      </c>
      <c r="B1102" s="9" t="s">
        <v>14</v>
      </c>
      <c r="C1102" s="9" t="s">
        <v>467</v>
      </c>
      <c r="D1102" s="9" t="s">
        <v>228</v>
      </c>
      <c r="E1102" s="9" t="s">
        <v>227</v>
      </c>
      <c r="F1102" s="9" t="s">
        <v>5</v>
      </c>
      <c r="G1102" s="9" t="s">
        <v>169</v>
      </c>
      <c r="H1102" s="9" t="s">
        <v>2</v>
      </c>
      <c r="I1102" s="9">
        <v>14</v>
      </c>
      <c r="J1102" s="9" t="s">
        <v>8</v>
      </c>
      <c r="L1102" s="9" t="s">
        <v>50</v>
      </c>
      <c r="M1102" s="9">
        <v>114999</v>
      </c>
      <c r="N1102" s="17" t="str">
        <f t="shared" si="100"/>
        <v>22_110-115</v>
      </c>
      <c r="O1102" s="17" t="str">
        <f t="shared" si="101"/>
        <v>11_110-120</v>
      </c>
      <c r="P1102" s="17" t="str">
        <f t="shared" si="102"/>
        <v>08_80&gt;</v>
      </c>
      <c r="Q1102" s="9" t="s">
        <v>882</v>
      </c>
      <c r="R1102" s="9" t="s">
        <v>638</v>
      </c>
      <c r="S1102" s="9">
        <f t="shared" si="103"/>
        <v>38984661</v>
      </c>
      <c r="T1102" s="9">
        <f t="shared" si="104"/>
        <v>524693</v>
      </c>
    </row>
    <row r="1103" spans="1:20" x14ac:dyDescent="0.25">
      <c r="A1103" s="9">
        <v>60</v>
      </c>
      <c r="B1103" s="9" t="s">
        <v>14</v>
      </c>
      <c r="C1103" s="9" t="s">
        <v>526</v>
      </c>
      <c r="D1103" s="9" t="s">
        <v>228</v>
      </c>
      <c r="E1103" s="9" t="s">
        <v>227</v>
      </c>
      <c r="F1103" s="9" t="s">
        <v>1</v>
      </c>
      <c r="G1103" s="9" t="s">
        <v>305</v>
      </c>
      <c r="H1103" s="9" t="s">
        <v>2</v>
      </c>
      <c r="I1103" s="9">
        <v>14</v>
      </c>
      <c r="J1103" s="9" t="s">
        <v>8</v>
      </c>
      <c r="L1103" s="9" t="s">
        <v>50</v>
      </c>
      <c r="M1103" s="9">
        <v>89543</v>
      </c>
      <c r="N1103" s="17" t="str">
        <f t="shared" si="100"/>
        <v>17_85-90</v>
      </c>
      <c r="O1103" s="17" t="str">
        <f t="shared" si="101"/>
        <v>8_80-90</v>
      </c>
      <c r="P1103" s="17" t="str">
        <f t="shared" si="102"/>
        <v>08_80&gt;</v>
      </c>
      <c r="Q1103" s="9" t="s">
        <v>882</v>
      </c>
      <c r="R1103" s="9" t="s">
        <v>638</v>
      </c>
      <c r="S1103" s="9">
        <f t="shared" si="103"/>
        <v>5372580</v>
      </c>
      <c r="T1103" s="9">
        <f t="shared" si="104"/>
        <v>72309</v>
      </c>
    </row>
    <row r="1104" spans="1:20" x14ac:dyDescent="0.25">
      <c r="A1104" s="9">
        <v>6</v>
      </c>
      <c r="B1104" s="9" t="s">
        <v>14</v>
      </c>
      <c r="C1104" s="9" t="s">
        <v>136</v>
      </c>
      <c r="D1104" s="9" t="s">
        <v>224</v>
      </c>
      <c r="E1104" s="9" t="s">
        <v>227</v>
      </c>
      <c r="F1104" s="9" t="s">
        <v>5</v>
      </c>
      <c r="G1104" s="9" t="s">
        <v>93</v>
      </c>
      <c r="H1104" s="9" t="s">
        <v>2</v>
      </c>
      <c r="I1104" s="9">
        <v>15</v>
      </c>
      <c r="J1104" s="9" t="s">
        <v>8</v>
      </c>
      <c r="L1104" s="9" t="s">
        <v>50</v>
      </c>
      <c r="M1104" s="9">
        <v>79990</v>
      </c>
      <c r="N1104" s="17" t="str">
        <f t="shared" si="100"/>
        <v>15_75-80</v>
      </c>
      <c r="O1104" s="17" t="str">
        <f t="shared" si="101"/>
        <v>7_70-80</v>
      </c>
      <c r="P1104" s="17" t="str">
        <f t="shared" si="102"/>
        <v>07_70-80</v>
      </c>
      <c r="Q1104" s="9" t="s">
        <v>882</v>
      </c>
      <c r="R1104" s="9" t="s">
        <v>638</v>
      </c>
      <c r="S1104" s="9">
        <f t="shared" si="103"/>
        <v>479940</v>
      </c>
      <c r="T1104" s="9">
        <f t="shared" si="104"/>
        <v>6459</v>
      </c>
    </row>
    <row r="1105" spans="1:20" x14ac:dyDescent="0.25">
      <c r="A1105" s="9">
        <v>207</v>
      </c>
      <c r="B1105" s="9" t="s">
        <v>14</v>
      </c>
      <c r="C1105" s="9" t="s">
        <v>496</v>
      </c>
      <c r="D1105" s="9" t="s">
        <v>222</v>
      </c>
      <c r="E1105" s="9" t="s">
        <v>227</v>
      </c>
      <c r="F1105" s="9" t="s">
        <v>5</v>
      </c>
      <c r="G1105" s="9" t="s">
        <v>169</v>
      </c>
      <c r="H1105" s="9" t="s">
        <v>174</v>
      </c>
      <c r="I1105" s="9">
        <v>15</v>
      </c>
      <c r="J1105" s="9" t="s">
        <v>8</v>
      </c>
      <c r="L1105" s="9" t="s">
        <v>50</v>
      </c>
      <c r="M1105" s="9">
        <v>123269</v>
      </c>
      <c r="N1105" s="17" t="str">
        <f t="shared" si="100"/>
        <v>24_120-125</v>
      </c>
      <c r="O1105" s="17" t="str">
        <f t="shared" si="101"/>
        <v>12_120-130</v>
      </c>
      <c r="P1105" s="17" t="str">
        <f t="shared" si="102"/>
        <v>08_80&gt;</v>
      </c>
      <c r="Q1105" s="9" t="s">
        <v>882</v>
      </c>
      <c r="R1105" s="9" t="s">
        <v>638</v>
      </c>
      <c r="S1105" s="9">
        <f t="shared" si="103"/>
        <v>25516683</v>
      </c>
      <c r="T1105" s="9">
        <f t="shared" si="104"/>
        <v>343428</v>
      </c>
    </row>
    <row r="1106" spans="1:20" x14ac:dyDescent="0.25">
      <c r="A1106" s="9">
        <v>41</v>
      </c>
      <c r="B1106" s="9" t="s">
        <v>14</v>
      </c>
      <c r="C1106" s="9" t="s">
        <v>527</v>
      </c>
      <c r="D1106" s="9" t="s">
        <v>224</v>
      </c>
      <c r="E1106" s="9" t="s">
        <v>227</v>
      </c>
      <c r="F1106" s="9" t="s">
        <v>1</v>
      </c>
      <c r="G1106" s="9" t="s">
        <v>305</v>
      </c>
      <c r="H1106" s="9" t="s">
        <v>2</v>
      </c>
      <c r="I1106" s="9">
        <v>15</v>
      </c>
      <c r="J1106" s="9" t="s">
        <v>8</v>
      </c>
      <c r="L1106" s="9" t="s">
        <v>50</v>
      </c>
      <c r="M1106" s="9">
        <v>87795</v>
      </c>
      <c r="N1106" s="17" t="str">
        <f t="shared" si="100"/>
        <v>17_85-90</v>
      </c>
      <c r="O1106" s="17" t="str">
        <f t="shared" si="101"/>
        <v>8_80-90</v>
      </c>
      <c r="P1106" s="17" t="str">
        <f t="shared" si="102"/>
        <v>08_80&gt;</v>
      </c>
      <c r="Q1106" s="9" t="s">
        <v>882</v>
      </c>
      <c r="R1106" s="9" t="s">
        <v>638</v>
      </c>
      <c r="S1106" s="9">
        <f t="shared" si="103"/>
        <v>3599595</v>
      </c>
      <c r="T1106" s="9">
        <f t="shared" si="104"/>
        <v>48447</v>
      </c>
    </row>
    <row r="1107" spans="1:20" x14ac:dyDescent="0.25">
      <c r="A1107" s="9">
        <v>11</v>
      </c>
      <c r="B1107" s="9" t="s">
        <v>14</v>
      </c>
      <c r="C1107" s="9" t="s">
        <v>158</v>
      </c>
      <c r="D1107" s="9" t="s">
        <v>228</v>
      </c>
      <c r="E1107" s="9" t="s">
        <v>227</v>
      </c>
      <c r="F1107" s="9" t="s">
        <v>5</v>
      </c>
      <c r="G1107" s="9" t="s">
        <v>93</v>
      </c>
      <c r="H1107" s="9" t="s">
        <v>2</v>
      </c>
      <c r="I1107" s="9">
        <v>13</v>
      </c>
      <c r="J1107" s="9" t="s">
        <v>8</v>
      </c>
      <c r="K1107" s="9" t="s">
        <v>7</v>
      </c>
      <c r="L1107" s="9" t="s">
        <v>50</v>
      </c>
      <c r="M1107" s="9">
        <v>128266</v>
      </c>
      <c r="N1107" s="17" t="str">
        <f t="shared" si="100"/>
        <v>25_125-130</v>
      </c>
      <c r="O1107" s="17" t="str">
        <f t="shared" si="101"/>
        <v>12_120-130</v>
      </c>
      <c r="P1107" s="17" t="str">
        <f t="shared" si="102"/>
        <v>08_80&gt;</v>
      </c>
      <c r="Q1107" s="9" t="s">
        <v>882</v>
      </c>
      <c r="R1107" s="9" t="s">
        <v>638</v>
      </c>
      <c r="S1107" s="9">
        <f t="shared" si="103"/>
        <v>1410926</v>
      </c>
      <c r="T1107" s="9">
        <f t="shared" si="104"/>
        <v>18990</v>
      </c>
    </row>
    <row r="1108" spans="1:20" x14ac:dyDescent="0.25">
      <c r="A1108" s="9">
        <v>49</v>
      </c>
      <c r="B1108" s="9" t="s">
        <v>14</v>
      </c>
      <c r="C1108" s="9" t="s">
        <v>497</v>
      </c>
      <c r="D1108" s="9" t="s">
        <v>228</v>
      </c>
      <c r="E1108" s="9" t="s">
        <v>227</v>
      </c>
      <c r="F1108" s="9" t="s">
        <v>5</v>
      </c>
      <c r="G1108" s="9" t="s">
        <v>169</v>
      </c>
      <c r="H1108" s="9" t="s">
        <v>2</v>
      </c>
      <c r="I1108" s="9">
        <v>13</v>
      </c>
      <c r="J1108" s="9" t="s">
        <v>8</v>
      </c>
      <c r="K1108" s="9" t="s">
        <v>7</v>
      </c>
      <c r="L1108" s="9" t="s">
        <v>50</v>
      </c>
      <c r="M1108" s="9">
        <v>131788</v>
      </c>
      <c r="N1108" s="17" t="str">
        <f t="shared" si="100"/>
        <v>26_130-135</v>
      </c>
      <c r="O1108" s="17" t="str">
        <f t="shared" si="101"/>
        <v>13_130-140</v>
      </c>
      <c r="P1108" s="17" t="str">
        <f t="shared" si="102"/>
        <v>08_80&gt;</v>
      </c>
      <c r="Q1108" s="9" t="s">
        <v>882</v>
      </c>
      <c r="R1108" s="9" t="s">
        <v>638</v>
      </c>
      <c r="S1108" s="9">
        <f t="shared" si="103"/>
        <v>6457612</v>
      </c>
      <c r="T1108" s="9">
        <f t="shared" si="104"/>
        <v>86913</v>
      </c>
    </row>
    <row r="1109" spans="1:20" x14ac:dyDescent="0.25">
      <c r="A1109" s="9">
        <v>1</v>
      </c>
      <c r="B1109" s="9" t="s">
        <v>14</v>
      </c>
      <c r="C1109" s="9" t="s">
        <v>159</v>
      </c>
      <c r="D1109" s="9" t="s">
        <v>228</v>
      </c>
      <c r="E1109" s="9" t="s">
        <v>227</v>
      </c>
      <c r="F1109" s="9" t="s">
        <v>5</v>
      </c>
      <c r="G1109" s="9" t="s">
        <v>93</v>
      </c>
      <c r="H1109" s="9" t="s">
        <v>2</v>
      </c>
      <c r="I1109" s="9">
        <v>14</v>
      </c>
      <c r="J1109" s="9" t="s">
        <v>52</v>
      </c>
      <c r="K1109" s="9" t="s">
        <v>7</v>
      </c>
      <c r="L1109" s="9" t="s">
        <v>50</v>
      </c>
      <c r="M1109" s="9">
        <v>149192</v>
      </c>
      <c r="N1109" s="17" t="str">
        <f t="shared" si="100"/>
        <v>29_145-150</v>
      </c>
      <c r="O1109" s="17" t="str">
        <f t="shared" si="101"/>
        <v>14_140-150</v>
      </c>
      <c r="P1109" s="17" t="str">
        <f t="shared" si="102"/>
        <v>08_80&gt;</v>
      </c>
      <c r="Q1109" s="9" t="s">
        <v>882</v>
      </c>
      <c r="R1109" s="9" t="s">
        <v>638</v>
      </c>
      <c r="S1109" s="9">
        <f t="shared" si="103"/>
        <v>149192</v>
      </c>
      <c r="T1109" s="9">
        <f t="shared" si="104"/>
        <v>2008</v>
      </c>
    </row>
    <row r="1110" spans="1:20" x14ac:dyDescent="0.25">
      <c r="A1110" s="9">
        <v>35</v>
      </c>
      <c r="B1110" s="9" t="s">
        <v>14</v>
      </c>
      <c r="C1110" s="9" t="s">
        <v>498</v>
      </c>
      <c r="D1110" s="9" t="s">
        <v>228</v>
      </c>
      <c r="E1110" s="9" t="s">
        <v>227</v>
      </c>
      <c r="F1110" s="9" t="s">
        <v>5</v>
      </c>
      <c r="G1110" s="9" t="s">
        <v>169</v>
      </c>
      <c r="H1110" s="9" t="s">
        <v>2</v>
      </c>
      <c r="I1110" s="9">
        <v>14</v>
      </c>
      <c r="J1110" s="9" t="s">
        <v>52</v>
      </c>
      <c r="K1110" s="9" t="s">
        <v>7</v>
      </c>
      <c r="L1110" s="9" t="s">
        <v>50</v>
      </c>
      <c r="M1110" s="9">
        <v>157513</v>
      </c>
      <c r="N1110" s="17" t="str">
        <f t="shared" si="100"/>
        <v>31_155-160</v>
      </c>
      <c r="O1110" s="17" t="str">
        <f t="shared" si="101"/>
        <v>15_150-160</v>
      </c>
      <c r="P1110" s="17" t="str">
        <f t="shared" si="102"/>
        <v>08_80&gt;</v>
      </c>
      <c r="Q1110" s="9" t="s">
        <v>882</v>
      </c>
      <c r="R1110" s="9" t="s">
        <v>638</v>
      </c>
      <c r="S1110" s="9">
        <f t="shared" si="103"/>
        <v>5512955</v>
      </c>
      <c r="T1110" s="9">
        <f t="shared" si="104"/>
        <v>74199</v>
      </c>
    </row>
    <row r="1111" spans="1:20" x14ac:dyDescent="0.25">
      <c r="A1111" s="9">
        <v>12</v>
      </c>
      <c r="B1111" s="9" t="s">
        <v>14</v>
      </c>
      <c r="C1111" s="9" t="s">
        <v>137</v>
      </c>
      <c r="D1111" s="9" t="s">
        <v>228</v>
      </c>
      <c r="E1111" s="9" t="s">
        <v>227</v>
      </c>
      <c r="F1111" s="9" t="s">
        <v>5</v>
      </c>
      <c r="G1111" s="9" t="s">
        <v>93</v>
      </c>
      <c r="H1111" s="9" t="s">
        <v>2</v>
      </c>
      <c r="I1111" s="9">
        <v>13</v>
      </c>
      <c r="J1111" s="9" t="s">
        <v>8</v>
      </c>
      <c r="K1111" s="9" t="s">
        <v>7</v>
      </c>
      <c r="L1111" s="9" t="s">
        <v>50</v>
      </c>
      <c r="M1111" s="9">
        <v>126742</v>
      </c>
      <c r="N1111" s="17" t="str">
        <f t="shared" si="100"/>
        <v>25_125-130</v>
      </c>
      <c r="O1111" s="17" t="str">
        <f t="shared" si="101"/>
        <v>12_120-130</v>
      </c>
      <c r="P1111" s="17" t="str">
        <f t="shared" si="102"/>
        <v>08_80&gt;</v>
      </c>
      <c r="Q1111" s="9" t="s">
        <v>882</v>
      </c>
      <c r="R1111" s="9" t="s">
        <v>638</v>
      </c>
      <c r="S1111" s="9">
        <f t="shared" si="103"/>
        <v>1520904</v>
      </c>
      <c r="T1111" s="9">
        <f t="shared" si="104"/>
        <v>20470</v>
      </c>
    </row>
    <row r="1112" spans="1:20" x14ac:dyDescent="0.25">
      <c r="A1112" s="9">
        <v>22</v>
      </c>
      <c r="B1112" s="9" t="s">
        <v>14</v>
      </c>
      <c r="C1112" s="9" t="s">
        <v>499</v>
      </c>
      <c r="D1112" s="9" t="s">
        <v>228</v>
      </c>
      <c r="E1112" s="9" t="s">
        <v>227</v>
      </c>
      <c r="F1112" s="9" t="s">
        <v>5</v>
      </c>
      <c r="G1112" s="9" t="s">
        <v>169</v>
      </c>
      <c r="H1112" s="9" t="s">
        <v>2</v>
      </c>
      <c r="I1112" s="9">
        <v>13</v>
      </c>
      <c r="J1112" s="9" t="s">
        <v>8</v>
      </c>
      <c r="K1112" s="9" t="s">
        <v>7</v>
      </c>
      <c r="L1112" s="9" t="s">
        <v>50</v>
      </c>
      <c r="M1112" s="9">
        <v>104921</v>
      </c>
      <c r="N1112" s="17" t="str">
        <f t="shared" si="100"/>
        <v>20_100-105</v>
      </c>
      <c r="O1112" s="17" t="str">
        <f t="shared" si="101"/>
        <v>10_100-110</v>
      </c>
      <c r="P1112" s="17" t="str">
        <f t="shared" si="102"/>
        <v>08_80&gt;</v>
      </c>
      <c r="Q1112" s="9" t="s">
        <v>882</v>
      </c>
      <c r="R1112" s="9" t="s">
        <v>638</v>
      </c>
      <c r="S1112" s="9">
        <f t="shared" si="103"/>
        <v>2308262</v>
      </c>
      <c r="T1112" s="9">
        <f t="shared" si="104"/>
        <v>31067</v>
      </c>
    </row>
    <row r="1113" spans="1:20" x14ac:dyDescent="0.25">
      <c r="A1113" s="9">
        <v>15</v>
      </c>
      <c r="B1113" s="9" t="s">
        <v>14</v>
      </c>
      <c r="C1113" s="9" t="s">
        <v>723</v>
      </c>
      <c r="D1113" s="9" t="s">
        <v>228</v>
      </c>
      <c r="E1113" s="9" t="s">
        <v>223</v>
      </c>
      <c r="F1113" s="9" t="s">
        <v>5</v>
      </c>
      <c r="G1113" s="9" t="s">
        <v>169</v>
      </c>
      <c r="H1113" s="9" t="s">
        <v>403</v>
      </c>
      <c r="I1113" s="9">
        <v>13</v>
      </c>
      <c r="J1113" s="9" t="s">
        <v>8</v>
      </c>
      <c r="L1113" s="9" t="s">
        <v>50</v>
      </c>
      <c r="M1113" s="9">
        <v>75360</v>
      </c>
      <c r="N1113" s="17" t="str">
        <f t="shared" si="100"/>
        <v>15_75-80</v>
      </c>
      <c r="O1113" s="17" t="str">
        <f t="shared" si="101"/>
        <v>7_70-80</v>
      </c>
      <c r="P1113" s="17" t="str">
        <f t="shared" si="102"/>
        <v>07_70-80</v>
      </c>
      <c r="Q1113" s="9" t="s">
        <v>882</v>
      </c>
      <c r="R1113" s="9" t="s">
        <v>638</v>
      </c>
      <c r="S1113" s="9">
        <f t="shared" si="103"/>
        <v>1130400</v>
      </c>
      <c r="T1113" s="9">
        <f t="shared" si="104"/>
        <v>15214</v>
      </c>
    </row>
    <row r="1114" spans="1:20" x14ac:dyDescent="0.25">
      <c r="A1114" s="9">
        <v>184</v>
      </c>
      <c r="B1114" s="9" t="s">
        <v>14</v>
      </c>
      <c r="C1114" s="9" t="s">
        <v>584</v>
      </c>
      <c r="D1114" s="9" t="s">
        <v>228</v>
      </c>
      <c r="E1114" s="9" t="s">
        <v>223</v>
      </c>
      <c r="F1114" s="9" t="s">
        <v>5</v>
      </c>
      <c r="G1114" s="9" t="s">
        <v>524</v>
      </c>
      <c r="H1114" s="9" t="s">
        <v>561</v>
      </c>
      <c r="I1114" s="9">
        <v>13</v>
      </c>
      <c r="J1114" s="9" t="s">
        <v>8</v>
      </c>
      <c r="L1114" s="9" t="s">
        <v>50</v>
      </c>
      <c r="M1114" s="9">
        <v>85800</v>
      </c>
      <c r="N1114" s="17" t="str">
        <f t="shared" si="100"/>
        <v>17_85-90</v>
      </c>
      <c r="O1114" s="17" t="str">
        <f t="shared" si="101"/>
        <v>8_80-90</v>
      </c>
      <c r="P1114" s="17" t="str">
        <f t="shared" si="102"/>
        <v>08_80&gt;</v>
      </c>
      <c r="Q1114" s="9" t="s">
        <v>882</v>
      </c>
      <c r="R1114" s="9" t="s">
        <v>638</v>
      </c>
      <c r="S1114" s="9">
        <f t="shared" si="103"/>
        <v>15787200</v>
      </c>
      <c r="T1114" s="9">
        <f t="shared" si="104"/>
        <v>212479</v>
      </c>
    </row>
    <row r="1115" spans="1:20" x14ac:dyDescent="0.25">
      <c r="A1115" s="9">
        <v>103</v>
      </c>
      <c r="B1115" s="9" t="s">
        <v>14</v>
      </c>
      <c r="C1115" s="9" t="s">
        <v>422</v>
      </c>
      <c r="D1115" s="9" t="s">
        <v>225</v>
      </c>
      <c r="E1115" s="9" t="s">
        <v>223</v>
      </c>
      <c r="F1115" s="9" t="s">
        <v>5</v>
      </c>
      <c r="G1115" s="9" t="s">
        <v>353</v>
      </c>
      <c r="H1115" s="9" t="s">
        <v>147</v>
      </c>
      <c r="I1115" s="9">
        <v>15</v>
      </c>
      <c r="J1115" s="9" t="s">
        <v>55</v>
      </c>
      <c r="K1115" s="9" t="s">
        <v>7</v>
      </c>
      <c r="L1115" s="9" t="s">
        <v>50</v>
      </c>
      <c r="M1115" s="9">
        <v>110259</v>
      </c>
      <c r="N1115" s="17" t="str">
        <f t="shared" si="100"/>
        <v>22_110-115</v>
      </c>
      <c r="O1115" s="17" t="str">
        <f t="shared" si="101"/>
        <v>11_110-120</v>
      </c>
      <c r="P1115" s="17" t="str">
        <f t="shared" si="102"/>
        <v>08_80&gt;</v>
      </c>
      <c r="Q1115" s="9" t="s">
        <v>882</v>
      </c>
      <c r="R1115" s="9" t="s">
        <v>638</v>
      </c>
      <c r="S1115" s="9">
        <f t="shared" si="103"/>
        <v>11356677</v>
      </c>
      <c r="T1115" s="9">
        <f t="shared" si="104"/>
        <v>152849</v>
      </c>
    </row>
    <row r="1116" spans="1:20" x14ac:dyDescent="0.25">
      <c r="A1116" s="9">
        <v>416</v>
      </c>
      <c r="B1116" s="9" t="s">
        <v>14</v>
      </c>
      <c r="C1116" s="9" t="s">
        <v>623</v>
      </c>
      <c r="D1116" s="9" t="s">
        <v>222</v>
      </c>
      <c r="E1116" s="9" t="s">
        <v>223</v>
      </c>
      <c r="F1116" s="9" t="s">
        <v>5</v>
      </c>
      <c r="G1116" s="9" t="s">
        <v>524</v>
      </c>
      <c r="H1116" s="9" t="s">
        <v>561</v>
      </c>
      <c r="I1116" s="9">
        <v>17</v>
      </c>
      <c r="J1116" s="9" t="s">
        <v>8</v>
      </c>
      <c r="L1116" s="9" t="s">
        <v>50</v>
      </c>
      <c r="M1116" s="9">
        <v>102515</v>
      </c>
      <c r="N1116" s="17" t="str">
        <f t="shared" si="100"/>
        <v>20_100-105</v>
      </c>
      <c r="O1116" s="17" t="str">
        <f t="shared" si="101"/>
        <v>10_100-110</v>
      </c>
      <c r="P1116" s="17" t="str">
        <f t="shared" si="102"/>
        <v>08_80&gt;</v>
      </c>
      <c r="Q1116" s="9" t="s">
        <v>882</v>
      </c>
      <c r="R1116" s="9" t="s">
        <v>638</v>
      </c>
      <c r="S1116" s="9">
        <f t="shared" si="103"/>
        <v>42646240</v>
      </c>
      <c r="T1116" s="9">
        <f t="shared" si="104"/>
        <v>573974</v>
      </c>
    </row>
    <row r="1117" spans="1:20" x14ac:dyDescent="0.25">
      <c r="A1117" s="9">
        <v>30</v>
      </c>
      <c r="B1117" s="9" t="s">
        <v>14</v>
      </c>
      <c r="C1117" s="9" t="s">
        <v>466</v>
      </c>
      <c r="D1117" s="9" t="s">
        <v>228</v>
      </c>
      <c r="E1117" s="9" t="s">
        <v>223</v>
      </c>
      <c r="F1117" s="9" t="s">
        <v>1</v>
      </c>
      <c r="G1117" s="9" t="s">
        <v>305</v>
      </c>
      <c r="H1117" s="9" t="s">
        <v>2</v>
      </c>
      <c r="I1117" s="9">
        <v>13</v>
      </c>
      <c r="J1117" s="9" t="s">
        <v>8</v>
      </c>
      <c r="K1117" s="9" t="s">
        <v>7</v>
      </c>
      <c r="L1117" s="9" t="s">
        <v>50</v>
      </c>
      <c r="M1117" s="9">
        <v>69260</v>
      </c>
      <c r="N1117" s="17" t="str">
        <f t="shared" si="100"/>
        <v>13_65-70</v>
      </c>
      <c r="O1117" s="17" t="str">
        <f t="shared" si="101"/>
        <v>6_60-70</v>
      </c>
      <c r="P1117" s="17" t="str">
        <f t="shared" si="102"/>
        <v>06_60-70</v>
      </c>
      <c r="Q1117" s="9" t="s">
        <v>882</v>
      </c>
      <c r="R1117" s="9" t="s">
        <v>638</v>
      </c>
      <c r="S1117" s="9">
        <f t="shared" si="103"/>
        <v>2077800</v>
      </c>
      <c r="T1117" s="9">
        <f t="shared" si="104"/>
        <v>27965</v>
      </c>
    </row>
    <row r="1118" spans="1:20" x14ac:dyDescent="0.25">
      <c r="A1118" s="9">
        <v>11</v>
      </c>
      <c r="B1118" s="9" t="s">
        <v>14</v>
      </c>
      <c r="C1118" s="9" t="s">
        <v>725</v>
      </c>
      <c r="D1118" s="9" t="s">
        <v>222</v>
      </c>
      <c r="E1118" s="9" t="s">
        <v>223</v>
      </c>
      <c r="F1118" s="9" t="s">
        <v>5</v>
      </c>
      <c r="G1118" s="9" t="s">
        <v>182</v>
      </c>
      <c r="H1118" s="9" t="s">
        <v>370</v>
      </c>
      <c r="I1118" s="9">
        <v>15</v>
      </c>
      <c r="J1118" s="9" t="s">
        <v>8</v>
      </c>
      <c r="K1118" s="9" t="s">
        <v>7</v>
      </c>
      <c r="L1118" s="9" t="s">
        <v>50</v>
      </c>
      <c r="M1118" s="9">
        <v>109809</v>
      </c>
      <c r="N1118" s="17" t="str">
        <f t="shared" si="100"/>
        <v>21_105-110</v>
      </c>
      <c r="O1118" s="17" t="str">
        <f t="shared" si="101"/>
        <v>10_100-110</v>
      </c>
      <c r="P1118" s="17" t="str">
        <f t="shared" si="102"/>
        <v>08_80&gt;</v>
      </c>
      <c r="Q1118" s="9" t="s">
        <v>882</v>
      </c>
      <c r="R1118" s="9" t="s">
        <v>638</v>
      </c>
      <c r="S1118" s="9">
        <f t="shared" si="103"/>
        <v>1207899</v>
      </c>
      <c r="T1118" s="9">
        <f t="shared" si="104"/>
        <v>16257</v>
      </c>
    </row>
    <row r="1119" spans="1:20" x14ac:dyDescent="0.25">
      <c r="A1119" s="9">
        <v>165</v>
      </c>
      <c r="B1119" s="9" t="s">
        <v>14</v>
      </c>
      <c r="C1119" s="9" t="s">
        <v>585</v>
      </c>
      <c r="D1119" s="9" t="s">
        <v>222</v>
      </c>
      <c r="E1119" s="9" t="s">
        <v>223</v>
      </c>
      <c r="F1119" s="9" t="s">
        <v>5</v>
      </c>
      <c r="G1119" s="9" t="s">
        <v>524</v>
      </c>
      <c r="H1119" s="9" t="s">
        <v>561</v>
      </c>
      <c r="I1119" s="9">
        <v>15</v>
      </c>
      <c r="J1119" s="9" t="s">
        <v>8</v>
      </c>
      <c r="K1119" s="9" t="s">
        <v>7</v>
      </c>
      <c r="L1119" s="9" t="s">
        <v>50</v>
      </c>
      <c r="M1119" s="9">
        <v>81214</v>
      </c>
      <c r="N1119" s="17" t="str">
        <f t="shared" si="100"/>
        <v>16_80-85</v>
      </c>
      <c r="O1119" s="17" t="str">
        <f t="shared" si="101"/>
        <v>8_80-90</v>
      </c>
      <c r="P1119" s="17" t="str">
        <f t="shared" si="102"/>
        <v>08_80&gt;</v>
      </c>
      <c r="Q1119" s="9" t="s">
        <v>882</v>
      </c>
      <c r="R1119" s="9" t="s">
        <v>638</v>
      </c>
      <c r="S1119" s="9">
        <f t="shared" si="103"/>
        <v>13400310</v>
      </c>
      <c r="T1119" s="9">
        <f t="shared" si="104"/>
        <v>180354</v>
      </c>
    </row>
    <row r="1120" spans="1:20" x14ac:dyDescent="0.25">
      <c r="A1120" s="9">
        <v>372</v>
      </c>
      <c r="B1120" s="9" t="s">
        <v>14</v>
      </c>
      <c r="C1120" s="9" t="s">
        <v>856</v>
      </c>
      <c r="D1120" s="9" t="s">
        <v>224</v>
      </c>
      <c r="E1120" s="9" t="s">
        <v>223</v>
      </c>
      <c r="F1120" s="9" t="s">
        <v>1</v>
      </c>
      <c r="G1120" s="9" t="s">
        <v>305</v>
      </c>
      <c r="H1120" s="9" t="s">
        <v>2</v>
      </c>
      <c r="I1120" s="9">
        <v>15</v>
      </c>
      <c r="J1120" s="9" t="s">
        <v>8</v>
      </c>
      <c r="K1120" s="9" t="s">
        <v>7</v>
      </c>
      <c r="L1120" s="9" t="s">
        <v>50</v>
      </c>
      <c r="M1120" s="9">
        <v>64999</v>
      </c>
      <c r="N1120" s="17" t="str">
        <f t="shared" si="100"/>
        <v>12_60-65</v>
      </c>
      <c r="O1120" s="17" t="str">
        <f t="shared" si="101"/>
        <v>6_60-70</v>
      </c>
      <c r="P1120" s="17" t="str">
        <f t="shared" si="102"/>
        <v>06_60-70</v>
      </c>
      <c r="Q1120" s="9" t="s">
        <v>882</v>
      </c>
      <c r="R1120" s="9" t="s">
        <v>638</v>
      </c>
      <c r="S1120" s="9">
        <f t="shared" si="103"/>
        <v>24179628</v>
      </c>
      <c r="T1120" s="9">
        <f t="shared" si="104"/>
        <v>325432</v>
      </c>
    </row>
    <row r="1121" spans="1:20" x14ac:dyDescent="0.25">
      <c r="A1121" s="9">
        <v>127</v>
      </c>
      <c r="B1121" s="9" t="s">
        <v>14</v>
      </c>
      <c r="C1121" s="9" t="s">
        <v>726</v>
      </c>
      <c r="D1121" s="9" t="s">
        <v>228</v>
      </c>
      <c r="E1121" s="9" t="s">
        <v>227</v>
      </c>
      <c r="F1121" s="9" t="s">
        <v>5</v>
      </c>
      <c r="G1121" s="9" t="s">
        <v>76</v>
      </c>
      <c r="H1121" s="9" t="s">
        <v>2</v>
      </c>
      <c r="I1121" s="9">
        <v>14</v>
      </c>
      <c r="J1121" s="9" t="s">
        <v>4</v>
      </c>
      <c r="L1121" s="9" t="s">
        <v>46</v>
      </c>
      <c r="M1121" s="9">
        <v>27700</v>
      </c>
      <c r="N1121" s="17" t="str">
        <f t="shared" si="100"/>
        <v>5_25-30</v>
      </c>
      <c r="O1121" s="17" t="str">
        <f t="shared" si="101"/>
        <v>2_20-30</v>
      </c>
      <c r="P1121" s="17" t="str">
        <f t="shared" si="102"/>
        <v>02_20-30</v>
      </c>
      <c r="Q1121" s="9" t="s">
        <v>882</v>
      </c>
      <c r="R1121" s="9" t="s">
        <v>638</v>
      </c>
      <c r="S1121" s="9">
        <f t="shared" si="103"/>
        <v>3517900</v>
      </c>
      <c r="T1121" s="9">
        <f t="shared" si="104"/>
        <v>47347</v>
      </c>
    </row>
    <row r="1122" spans="1:20" x14ac:dyDescent="0.25">
      <c r="A1122" s="9">
        <v>319</v>
      </c>
      <c r="B1122" s="9" t="s">
        <v>14</v>
      </c>
      <c r="C1122" s="9" t="s">
        <v>727</v>
      </c>
      <c r="D1122" s="9" t="s">
        <v>228</v>
      </c>
      <c r="E1122" s="9" t="s">
        <v>227</v>
      </c>
      <c r="F1122" s="9" t="s">
        <v>5</v>
      </c>
      <c r="G1122" s="9" t="s">
        <v>182</v>
      </c>
      <c r="H1122" s="9" t="s">
        <v>2</v>
      </c>
      <c r="I1122" s="9">
        <v>14</v>
      </c>
      <c r="J1122" s="9" t="s">
        <v>8</v>
      </c>
      <c r="L1122" s="9" t="s">
        <v>50</v>
      </c>
      <c r="M1122" s="9">
        <v>55990</v>
      </c>
      <c r="N1122" s="17" t="str">
        <f t="shared" si="100"/>
        <v>11_55-60</v>
      </c>
      <c r="O1122" s="17" t="str">
        <f t="shared" si="101"/>
        <v>5_50-60</v>
      </c>
      <c r="P1122" s="17" t="str">
        <f t="shared" si="102"/>
        <v>05_50-60</v>
      </c>
      <c r="Q1122" s="9" t="s">
        <v>882</v>
      </c>
      <c r="R1122" s="9" t="s">
        <v>638</v>
      </c>
      <c r="S1122" s="9">
        <f t="shared" si="103"/>
        <v>17860810</v>
      </c>
      <c r="T1122" s="9">
        <f t="shared" si="104"/>
        <v>240388</v>
      </c>
    </row>
    <row r="1123" spans="1:20" x14ac:dyDescent="0.25">
      <c r="A1123" s="9">
        <v>64</v>
      </c>
      <c r="B1123" s="9" t="s">
        <v>14</v>
      </c>
      <c r="C1123" s="9" t="s">
        <v>857</v>
      </c>
      <c r="D1123" s="9" t="s">
        <v>228</v>
      </c>
      <c r="E1123" s="9" t="s">
        <v>227</v>
      </c>
      <c r="F1123" s="9" t="s">
        <v>5</v>
      </c>
      <c r="G1123" s="9" t="s">
        <v>76</v>
      </c>
      <c r="H1123" s="9" t="s">
        <v>2</v>
      </c>
      <c r="I1123" s="9">
        <v>14</v>
      </c>
      <c r="J1123" s="9" t="s">
        <v>4</v>
      </c>
      <c r="L1123" s="9" t="s">
        <v>46</v>
      </c>
      <c r="M1123" s="9">
        <v>28990</v>
      </c>
      <c r="N1123" s="17" t="str">
        <f t="shared" si="100"/>
        <v>5_25-30</v>
      </c>
      <c r="O1123" s="17" t="str">
        <f t="shared" si="101"/>
        <v>2_20-30</v>
      </c>
      <c r="P1123" s="17" t="str">
        <f t="shared" si="102"/>
        <v>02_20-30</v>
      </c>
      <c r="Q1123" s="9" t="s">
        <v>882</v>
      </c>
      <c r="R1123" s="9" t="s">
        <v>638</v>
      </c>
      <c r="S1123" s="9">
        <f t="shared" si="103"/>
        <v>1855360</v>
      </c>
      <c r="T1123" s="9">
        <f t="shared" si="104"/>
        <v>24971</v>
      </c>
    </row>
    <row r="1124" spans="1:20" x14ac:dyDescent="0.25">
      <c r="A1124" s="9">
        <v>207</v>
      </c>
      <c r="B1124" s="9" t="s">
        <v>14</v>
      </c>
      <c r="C1124" s="9" t="s">
        <v>586</v>
      </c>
      <c r="D1124" s="9" t="s">
        <v>228</v>
      </c>
      <c r="E1124" s="9" t="s">
        <v>227</v>
      </c>
      <c r="F1124" s="9" t="s">
        <v>5</v>
      </c>
      <c r="G1124" s="9" t="s">
        <v>182</v>
      </c>
      <c r="H1124" s="9" t="s">
        <v>2</v>
      </c>
      <c r="I1124" s="9">
        <v>14</v>
      </c>
      <c r="J1124" s="9" t="s">
        <v>11</v>
      </c>
      <c r="L1124" s="9" t="s">
        <v>50</v>
      </c>
      <c r="M1124" s="9">
        <v>59560</v>
      </c>
      <c r="N1124" s="17" t="str">
        <f t="shared" si="100"/>
        <v>11_55-60</v>
      </c>
      <c r="O1124" s="17" t="str">
        <f t="shared" si="101"/>
        <v>5_50-60</v>
      </c>
      <c r="P1124" s="17" t="str">
        <f t="shared" si="102"/>
        <v>05_50-60</v>
      </c>
      <c r="Q1124" s="9" t="s">
        <v>882</v>
      </c>
      <c r="R1124" s="9" t="s">
        <v>638</v>
      </c>
      <c r="S1124" s="9">
        <f t="shared" si="103"/>
        <v>12328920</v>
      </c>
      <c r="T1124" s="9">
        <f t="shared" si="104"/>
        <v>165934</v>
      </c>
    </row>
    <row r="1125" spans="1:20" x14ac:dyDescent="0.25">
      <c r="A1125" s="9">
        <v>64</v>
      </c>
      <c r="B1125" s="9" t="s">
        <v>14</v>
      </c>
      <c r="C1125" s="9" t="s">
        <v>728</v>
      </c>
      <c r="D1125" s="9" t="s">
        <v>228</v>
      </c>
      <c r="E1125" s="9" t="s">
        <v>227</v>
      </c>
      <c r="F1125" s="9" t="s">
        <v>1</v>
      </c>
      <c r="G1125" s="9" t="s">
        <v>97</v>
      </c>
      <c r="H1125" s="9" t="s">
        <v>2</v>
      </c>
      <c r="I1125" s="9">
        <v>14</v>
      </c>
      <c r="J1125" s="9" t="s">
        <v>8</v>
      </c>
      <c r="L1125" s="9" t="s">
        <v>50</v>
      </c>
      <c r="M1125" s="9">
        <v>50460</v>
      </c>
      <c r="N1125" s="17" t="str">
        <f t="shared" si="100"/>
        <v>10_50-55</v>
      </c>
      <c r="O1125" s="17" t="str">
        <f t="shared" si="101"/>
        <v>5_50-60</v>
      </c>
      <c r="P1125" s="17" t="str">
        <f t="shared" si="102"/>
        <v>05_50-60</v>
      </c>
      <c r="Q1125" s="9" t="s">
        <v>882</v>
      </c>
      <c r="R1125" s="9" t="s">
        <v>638</v>
      </c>
      <c r="S1125" s="9">
        <f t="shared" si="103"/>
        <v>3229440</v>
      </c>
      <c r="T1125" s="9">
        <f t="shared" si="104"/>
        <v>43465</v>
      </c>
    </row>
    <row r="1126" spans="1:20" x14ac:dyDescent="0.25">
      <c r="A1126" s="9">
        <v>906</v>
      </c>
      <c r="B1126" s="9" t="s">
        <v>14</v>
      </c>
      <c r="C1126" s="9" t="s">
        <v>494</v>
      </c>
      <c r="D1126" s="9" t="s">
        <v>224</v>
      </c>
      <c r="E1126" s="9" t="s">
        <v>227</v>
      </c>
      <c r="F1126" s="9" t="s">
        <v>5</v>
      </c>
      <c r="G1126" s="9" t="s">
        <v>182</v>
      </c>
      <c r="H1126" s="9" t="s">
        <v>2</v>
      </c>
      <c r="I1126" s="9">
        <v>15</v>
      </c>
      <c r="J1126" s="9" t="s">
        <v>8</v>
      </c>
      <c r="L1126" s="9" t="s">
        <v>50</v>
      </c>
      <c r="M1126" s="9">
        <v>53437</v>
      </c>
      <c r="N1126" s="17" t="str">
        <f t="shared" si="100"/>
        <v>10_50-55</v>
      </c>
      <c r="O1126" s="17" t="str">
        <f t="shared" si="101"/>
        <v>5_50-60</v>
      </c>
      <c r="P1126" s="17" t="str">
        <f t="shared" si="102"/>
        <v>05_50-60</v>
      </c>
      <c r="Q1126" s="9" t="s">
        <v>882</v>
      </c>
      <c r="R1126" s="9" t="s">
        <v>638</v>
      </c>
      <c r="S1126" s="9">
        <f t="shared" si="103"/>
        <v>48413922</v>
      </c>
      <c r="T1126" s="9">
        <f t="shared" si="104"/>
        <v>651601</v>
      </c>
    </row>
    <row r="1127" spans="1:20" x14ac:dyDescent="0.25">
      <c r="A1127" s="9">
        <v>6</v>
      </c>
      <c r="B1127" s="9" t="s">
        <v>14</v>
      </c>
      <c r="C1127" s="9" t="s">
        <v>729</v>
      </c>
      <c r="D1127" s="9" t="s">
        <v>224</v>
      </c>
      <c r="E1127" s="9" t="s">
        <v>227</v>
      </c>
      <c r="F1127" s="9" t="s">
        <v>5</v>
      </c>
      <c r="G1127" s="9" t="s">
        <v>182</v>
      </c>
      <c r="H1127" s="9" t="s">
        <v>2</v>
      </c>
      <c r="I1127" s="9">
        <v>15</v>
      </c>
      <c r="J1127" s="9" t="s">
        <v>8</v>
      </c>
      <c r="L1127" s="9" t="s">
        <v>50</v>
      </c>
      <c r="M1127" s="9">
        <v>51450</v>
      </c>
      <c r="N1127" s="17" t="str">
        <f t="shared" si="100"/>
        <v>10_50-55</v>
      </c>
      <c r="O1127" s="17" t="str">
        <f t="shared" si="101"/>
        <v>5_50-60</v>
      </c>
      <c r="P1127" s="17" t="str">
        <f t="shared" si="102"/>
        <v>05_50-60</v>
      </c>
      <c r="Q1127" s="9" t="s">
        <v>882</v>
      </c>
      <c r="R1127" s="9" t="s">
        <v>638</v>
      </c>
      <c r="S1127" s="9">
        <f t="shared" si="103"/>
        <v>308700</v>
      </c>
      <c r="T1127" s="9">
        <f t="shared" si="104"/>
        <v>4155</v>
      </c>
    </row>
    <row r="1128" spans="1:20" x14ac:dyDescent="0.25">
      <c r="A1128" s="9">
        <v>1709</v>
      </c>
      <c r="B1128" s="9" t="s">
        <v>14</v>
      </c>
      <c r="C1128" s="9" t="s">
        <v>102</v>
      </c>
      <c r="D1128" s="9" t="s">
        <v>224</v>
      </c>
      <c r="E1128" s="9" t="s">
        <v>227</v>
      </c>
      <c r="F1128" s="9" t="s">
        <v>1</v>
      </c>
      <c r="G1128" s="9" t="s">
        <v>71</v>
      </c>
      <c r="H1128" s="9" t="s">
        <v>2</v>
      </c>
      <c r="I1128" s="9">
        <v>15</v>
      </c>
      <c r="J1128" s="9" t="s">
        <v>8</v>
      </c>
      <c r="L1128" s="9" t="s">
        <v>50</v>
      </c>
      <c r="M1128" s="9">
        <v>45782</v>
      </c>
      <c r="N1128" s="17" t="str">
        <f t="shared" si="100"/>
        <v>9_45-50</v>
      </c>
      <c r="O1128" s="17" t="str">
        <f t="shared" si="101"/>
        <v>4_40-50</v>
      </c>
      <c r="P1128" s="17" t="str">
        <f t="shared" si="102"/>
        <v>04_40-50</v>
      </c>
      <c r="Q1128" s="9" t="s">
        <v>882</v>
      </c>
      <c r="R1128" s="9" t="s">
        <v>638</v>
      </c>
      <c r="S1128" s="9">
        <f t="shared" si="103"/>
        <v>78241438</v>
      </c>
      <c r="T1128" s="9">
        <f t="shared" si="104"/>
        <v>1053048</v>
      </c>
    </row>
    <row r="1129" spans="1:20" x14ac:dyDescent="0.25">
      <c r="A1129" s="9">
        <v>2757</v>
      </c>
      <c r="B1129" s="9" t="s">
        <v>14</v>
      </c>
      <c r="C1129" s="9" t="s">
        <v>730</v>
      </c>
      <c r="D1129" s="9" t="s">
        <v>224</v>
      </c>
      <c r="E1129" s="9" t="s">
        <v>227</v>
      </c>
      <c r="F1129" s="9" t="s">
        <v>1</v>
      </c>
      <c r="G1129" s="9" t="s">
        <v>97</v>
      </c>
      <c r="H1129" s="9" t="s">
        <v>2</v>
      </c>
      <c r="I1129" s="9">
        <v>15</v>
      </c>
      <c r="J1129" s="9" t="s">
        <v>8</v>
      </c>
      <c r="L1129" s="9" t="s">
        <v>50</v>
      </c>
      <c r="M1129" s="9">
        <v>45050</v>
      </c>
      <c r="N1129" s="17" t="str">
        <f t="shared" si="100"/>
        <v>9_45-50</v>
      </c>
      <c r="O1129" s="17" t="str">
        <f t="shared" si="101"/>
        <v>4_40-50</v>
      </c>
      <c r="P1129" s="17" t="str">
        <f t="shared" si="102"/>
        <v>04_40-50</v>
      </c>
      <c r="Q1129" s="9" t="s">
        <v>882</v>
      </c>
      <c r="R1129" s="9" t="s">
        <v>638</v>
      </c>
      <c r="S1129" s="9">
        <f t="shared" si="103"/>
        <v>124202850</v>
      </c>
      <c r="T1129" s="9">
        <f t="shared" si="104"/>
        <v>1671640</v>
      </c>
    </row>
    <row r="1130" spans="1:20" x14ac:dyDescent="0.25">
      <c r="A1130" s="9">
        <v>2</v>
      </c>
      <c r="B1130" s="9" t="s">
        <v>14</v>
      </c>
      <c r="C1130" s="9" t="s">
        <v>203</v>
      </c>
      <c r="D1130" s="9" t="s">
        <v>228</v>
      </c>
      <c r="E1130" s="9" t="s">
        <v>223</v>
      </c>
      <c r="F1130" s="9" t="s">
        <v>5</v>
      </c>
      <c r="G1130" s="9" t="s">
        <v>182</v>
      </c>
      <c r="H1130" s="9" t="s">
        <v>2</v>
      </c>
      <c r="I1130" s="9">
        <v>14</v>
      </c>
      <c r="J1130" s="9" t="s">
        <v>11</v>
      </c>
      <c r="L1130" s="9" t="s">
        <v>50</v>
      </c>
      <c r="M1130" s="9">
        <v>46936</v>
      </c>
      <c r="N1130" s="17" t="str">
        <f t="shared" si="100"/>
        <v>9_45-50</v>
      </c>
      <c r="O1130" s="17" t="str">
        <f t="shared" si="101"/>
        <v>4_40-50</v>
      </c>
      <c r="P1130" s="17" t="str">
        <f t="shared" si="102"/>
        <v>04_40-50</v>
      </c>
      <c r="Q1130" s="9" t="s">
        <v>882</v>
      </c>
      <c r="R1130" s="9" t="s">
        <v>638</v>
      </c>
      <c r="S1130" s="9">
        <f t="shared" si="103"/>
        <v>93872</v>
      </c>
      <c r="T1130" s="9">
        <f t="shared" si="104"/>
        <v>1263</v>
      </c>
    </row>
    <row r="1131" spans="1:20" x14ac:dyDescent="0.25">
      <c r="A1131" s="9">
        <v>517</v>
      </c>
      <c r="B1131" s="9" t="s">
        <v>14</v>
      </c>
      <c r="C1131" s="9" t="s">
        <v>587</v>
      </c>
      <c r="D1131" s="9" t="s">
        <v>228</v>
      </c>
      <c r="E1131" s="9" t="s">
        <v>223</v>
      </c>
      <c r="F1131" s="9" t="s">
        <v>5</v>
      </c>
      <c r="G1131" s="9" t="s">
        <v>524</v>
      </c>
      <c r="H1131" s="9" t="s">
        <v>2</v>
      </c>
      <c r="I1131" s="9">
        <v>14</v>
      </c>
      <c r="J1131" s="9" t="s">
        <v>8</v>
      </c>
      <c r="L1131" s="9" t="s">
        <v>50</v>
      </c>
      <c r="M1131" s="9">
        <v>41933</v>
      </c>
      <c r="N1131" s="17" t="str">
        <f t="shared" si="100"/>
        <v>8_40-45</v>
      </c>
      <c r="O1131" s="17" t="str">
        <f t="shared" si="101"/>
        <v>4_40-50</v>
      </c>
      <c r="P1131" s="17" t="str">
        <f t="shared" si="102"/>
        <v>04_40-50</v>
      </c>
      <c r="Q1131" s="9" t="s">
        <v>882</v>
      </c>
      <c r="R1131" s="9" t="s">
        <v>638</v>
      </c>
      <c r="S1131" s="9">
        <f t="shared" si="103"/>
        <v>21679361</v>
      </c>
      <c r="T1131" s="9">
        <f t="shared" si="104"/>
        <v>291781</v>
      </c>
    </row>
    <row r="1132" spans="1:20" x14ac:dyDescent="0.25">
      <c r="A1132" s="9">
        <v>5039</v>
      </c>
      <c r="B1132" s="9" t="s">
        <v>14</v>
      </c>
      <c r="C1132" s="9" t="s">
        <v>501</v>
      </c>
      <c r="D1132" s="9" t="s">
        <v>228</v>
      </c>
      <c r="E1132" s="9" t="s">
        <v>223</v>
      </c>
      <c r="F1132" s="9" t="s">
        <v>1</v>
      </c>
      <c r="G1132" s="9" t="s">
        <v>305</v>
      </c>
      <c r="H1132" s="9" t="s">
        <v>2</v>
      </c>
      <c r="I1132" s="9">
        <v>14</v>
      </c>
      <c r="J1132" s="9" t="s">
        <v>11</v>
      </c>
      <c r="L1132" s="9" t="s">
        <v>50</v>
      </c>
      <c r="M1132" s="9">
        <v>38981</v>
      </c>
      <c r="N1132" s="17" t="str">
        <f t="shared" si="100"/>
        <v>7_35-40</v>
      </c>
      <c r="O1132" s="17" t="str">
        <f t="shared" si="101"/>
        <v>3_30-40</v>
      </c>
      <c r="P1132" s="17" t="str">
        <f t="shared" si="102"/>
        <v>03_30-40</v>
      </c>
      <c r="Q1132" s="9" t="s">
        <v>882</v>
      </c>
      <c r="R1132" s="9" t="s">
        <v>638</v>
      </c>
      <c r="S1132" s="9">
        <f t="shared" si="103"/>
        <v>196425259</v>
      </c>
      <c r="T1132" s="9">
        <f t="shared" si="104"/>
        <v>2643678</v>
      </c>
    </row>
    <row r="1133" spans="1:20" x14ac:dyDescent="0.25">
      <c r="A1133" s="9">
        <v>2</v>
      </c>
      <c r="B1133" s="9" t="s">
        <v>14</v>
      </c>
      <c r="C1133" s="9" t="s">
        <v>858</v>
      </c>
      <c r="D1133" s="9" t="s">
        <v>222</v>
      </c>
      <c r="E1133" s="9" t="s">
        <v>223</v>
      </c>
      <c r="F1133" s="9" t="s">
        <v>5</v>
      </c>
      <c r="G1133" s="9" t="s">
        <v>67</v>
      </c>
      <c r="H1133" s="9" t="s">
        <v>859</v>
      </c>
      <c r="I1133" s="9">
        <v>15</v>
      </c>
      <c r="J1133" s="9" t="s">
        <v>8</v>
      </c>
      <c r="L1133" s="9" t="s">
        <v>50</v>
      </c>
      <c r="M1133" s="9">
        <v>35163</v>
      </c>
      <c r="N1133" s="17" t="str">
        <f t="shared" si="100"/>
        <v>7_35-40</v>
      </c>
      <c r="O1133" s="17" t="str">
        <f t="shared" si="101"/>
        <v>3_30-40</v>
      </c>
      <c r="P1133" s="17" t="str">
        <f t="shared" si="102"/>
        <v>03_30-40</v>
      </c>
      <c r="Q1133" s="9" t="s">
        <v>882</v>
      </c>
      <c r="R1133" s="9" t="s">
        <v>638</v>
      </c>
      <c r="S1133" s="9">
        <f t="shared" si="103"/>
        <v>70326</v>
      </c>
      <c r="T1133" s="9">
        <f t="shared" si="104"/>
        <v>947</v>
      </c>
    </row>
    <row r="1134" spans="1:20" x14ac:dyDescent="0.25">
      <c r="A1134" s="9">
        <v>2</v>
      </c>
      <c r="B1134" s="9" t="s">
        <v>14</v>
      </c>
      <c r="C1134" s="9" t="s">
        <v>860</v>
      </c>
      <c r="D1134" s="9" t="s">
        <v>224</v>
      </c>
      <c r="E1134" s="9" t="s">
        <v>223</v>
      </c>
      <c r="F1134" s="9" t="s">
        <v>1</v>
      </c>
      <c r="G1134" s="9" t="s">
        <v>59</v>
      </c>
      <c r="H1134" s="9" t="s">
        <v>2</v>
      </c>
      <c r="I1134" s="9">
        <v>15</v>
      </c>
      <c r="J1134" s="9" t="s">
        <v>11</v>
      </c>
      <c r="L1134" s="9" t="s">
        <v>50</v>
      </c>
      <c r="M1134" s="9">
        <v>31740</v>
      </c>
      <c r="N1134" s="17" t="str">
        <f t="shared" si="100"/>
        <v>6_30-35</v>
      </c>
      <c r="O1134" s="17" t="str">
        <f t="shared" si="101"/>
        <v>3_30-40</v>
      </c>
      <c r="P1134" s="17" t="str">
        <f t="shared" si="102"/>
        <v>03_30-40</v>
      </c>
      <c r="Q1134" s="9" t="s">
        <v>882</v>
      </c>
      <c r="R1134" s="9" t="s">
        <v>638</v>
      </c>
      <c r="S1134" s="9">
        <f t="shared" si="103"/>
        <v>63480</v>
      </c>
      <c r="T1134" s="9">
        <f t="shared" si="104"/>
        <v>854</v>
      </c>
    </row>
    <row r="1135" spans="1:20" x14ac:dyDescent="0.25">
      <c r="A1135" s="9">
        <v>2</v>
      </c>
      <c r="B1135" s="9" t="s">
        <v>14</v>
      </c>
      <c r="C1135" s="9" t="s">
        <v>113</v>
      </c>
      <c r="D1135" s="9" t="s">
        <v>224</v>
      </c>
      <c r="E1135" s="9" t="s">
        <v>223</v>
      </c>
      <c r="F1135" s="9" t="s">
        <v>1</v>
      </c>
      <c r="G1135" s="9" t="s">
        <v>97</v>
      </c>
      <c r="H1135" s="9" t="s">
        <v>2</v>
      </c>
      <c r="I1135" s="9">
        <v>15</v>
      </c>
      <c r="J1135" s="9" t="s">
        <v>11</v>
      </c>
      <c r="L1135" s="9" t="s">
        <v>50</v>
      </c>
      <c r="M1135" s="9">
        <v>40453</v>
      </c>
      <c r="N1135" s="17" t="str">
        <f t="shared" si="100"/>
        <v>8_40-45</v>
      </c>
      <c r="O1135" s="17" t="str">
        <f t="shared" si="101"/>
        <v>4_40-50</v>
      </c>
      <c r="P1135" s="17" t="str">
        <f t="shared" si="102"/>
        <v>04_40-50</v>
      </c>
      <c r="Q1135" s="9" t="s">
        <v>882</v>
      </c>
      <c r="R1135" s="9" t="s">
        <v>638</v>
      </c>
      <c r="S1135" s="9">
        <f t="shared" si="103"/>
        <v>80906</v>
      </c>
      <c r="T1135" s="9">
        <f t="shared" si="104"/>
        <v>1089</v>
      </c>
    </row>
    <row r="1136" spans="1:20" x14ac:dyDescent="0.25">
      <c r="A1136" s="9">
        <v>1253</v>
      </c>
      <c r="B1136" s="9" t="s">
        <v>14</v>
      </c>
      <c r="C1136" s="9" t="s">
        <v>502</v>
      </c>
      <c r="D1136" s="9" t="s">
        <v>224</v>
      </c>
      <c r="E1136" s="9" t="s">
        <v>223</v>
      </c>
      <c r="F1136" s="9" t="s">
        <v>5</v>
      </c>
      <c r="G1136" s="9" t="s">
        <v>169</v>
      </c>
      <c r="H1136" s="9" t="s">
        <v>2</v>
      </c>
      <c r="I1136" s="9">
        <v>15</v>
      </c>
      <c r="J1136" s="9" t="s">
        <v>11</v>
      </c>
      <c r="L1136" s="9" t="s">
        <v>50</v>
      </c>
      <c r="M1136" s="9">
        <v>47907</v>
      </c>
      <c r="N1136" s="17" t="str">
        <f t="shared" si="100"/>
        <v>9_45-50</v>
      </c>
      <c r="O1136" s="17" t="str">
        <f t="shared" si="101"/>
        <v>4_40-50</v>
      </c>
      <c r="P1136" s="17" t="str">
        <f t="shared" si="102"/>
        <v>04_40-50</v>
      </c>
      <c r="Q1136" s="9" t="s">
        <v>882</v>
      </c>
      <c r="R1136" s="9" t="s">
        <v>638</v>
      </c>
      <c r="S1136" s="9">
        <f t="shared" si="103"/>
        <v>60027471</v>
      </c>
      <c r="T1136" s="9">
        <f t="shared" si="104"/>
        <v>807907</v>
      </c>
    </row>
    <row r="1137" spans="1:20" x14ac:dyDescent="0.25">
      <c r="A1137" s="9">
        <v>2</v>
      </c>
      <c r="B1137" s="9" t="s">
        <v>14</v>
      </c>
      <c r="C1137" s="9" t="s">
        <v>861</v>
      </c>
      <c r="D1137" s="9" t="s">
        <v>224</v>
      </c>
      <c r="E1137" s="9" t="s">
        <v>223</v>
      </c>
      <c r="F1137" s="9" t="s">
        <v>5</v>
      </c>
      <c r="G1137" s="9" t="s">
        <v>182</v>
      </c>
      <c r="H1137" s="9" t="s">
        <v>2</v>
      </c>
      <c r="I1137" s="9">
        <v>15</v>
      </c>
      <c r="J1137" s="9" t="s">
        <v>8</v>
      </c>
      <c r="L1137" s="9" t="s">
        <v>50</v>
      </c>
      <c r="M1137" s="9">
        <v>50120</v>
      </c>
      <c r="N1137" s="17" t="str">
        <f t="shared" si="100"/>
        <v>10_50-55</v>
      </c>
      <c r="O1137" s="17" t="str">
        <f t="shared" si="101"/>
        <v>5_50-60</v>
      </c>
      <c r="P1137" s="17" t="str">
        <f t="shared" si="102"/>
        <v>05_50-60</v>
      </c>
      <c r="Q1137" s="9" t="s">
        <v>882</v>
      </c>
      <c r="R1137" s="9" t="s">
        <v>638</v>
      </c>
      <c r="S1137" s="9">
        <f t="shared" si="103"/>
        <v>100240</v>
      </c>
      <c r="T1137" s="9">
        <f t="shared" si="104"/>
        <v>1349</v>
      </c>
    </row>
    <row r="1138" spans="1:20" x14ac:dyDescent="0.25">
      <c r="A1138" s="9">
        <v>2426</v>
      </c>
      <c r="B1138" s="9" t="s">
        <v>14</v>
      </c>
      <c r="C1138" s="9" t="s">
        <v>503</v>
      </c>
      <c r="D1138" s="9" t="s">
        <v>224</v>
      </c>
      <c r="E1138" s="9" t="s">
        <v>223</v>
      </c>
      <c r="F1138" s="9" t="s">
        <v>1</v>
      </c>
      <c r="G1138" s="9" t="s">
        <v>97</v>
      </c>
      <c r="H1138" s="9" t="s">
        <v>2</v>
      </c>
      <c r="I1138" s="9">
        <v>15</v>
      </c>
      <c r="J1138" s="9" t="s">
        <v>8</v>
      </c>
      <c r="L1138" s="9" t="s">
        <v>50</v>
      </c>
      <c r="M1138" s="9">
        <v>41589</v>
      </c>
      <c r="N1138" s="17" t="str">
        <f t="shared" si="100"/>
        <v>8_40-45</v>
      </c>
      <c r="O1138" s="17" t="str">
        <f t="shared" si="101"/>
        <v>4_40-50</v>
      </c>
      <c r="P1138" s="17" t="str">
        <f t="shared" si="102"/>
        <v>04_40-50</v>
      </c>
      <c r="Q1138" s="9" t="s">
        <v>882</v>
      </c>
      <c r="R1138" s="9" t="s">
        <v>638</v>
      </c>
      <c r="S1138" s="9">
        <f t="shared" si="103"/>
        <v>100894914</v>
      </c>
      <c r="T1138" s="9">
        <f t="shared" si="104"/>
        <v>1357940</v>
      </c>
    </row>
    <row r="1139" spans="1:20" x14ac:dyDescent="0.25">
      <c r="A1139" s="9">
        <v>7</v>
      </c>
      <c r="B1139" s="9" t="s">
        <v>14</v>
      </c>
      <c r="C1139" s="9" t="s">
        <v>862</v>
      </c>
      <c r="D1139" s="9" t="s">
        <v>224</v>
      </c>
      <c r="E1139" s="9" t="s">
        <v>223</v>
      </c>
      <c r="F1139" s="9" t="s">
        <v>5</v>
      </c>
      <c r="G1139" s="9" t="s">
        <v>863</v>
      </c>
      <c r="H1139" s="9" t="s">
        <v>2</v>
      </c>
      <c r="I1139" s="9">
        <v>15</v>
      </c>
      <c r="J1139" s="9" t="s">
        <v>4</v>
      </c>
      <c r="L1139" s="9" t="s">
        <v>46</v>
      </c>
      <c r="M1139" s="9">
        <v>29990</v>
      </c>
      <c r="N1139" s="17" t="str">
        <f t="shared" si="100"/>
        <v>5_25-30</v>
      </c>
      <c r="O1139" s="17" t="str">
        <f t="shared" si="101"/>
        <v>2_20-30</v>
      </c>
      <c r="P1139" s="17" t="str">
        <f t="shared" si="102"/>
        <v>02_20-30</v>
      </c>
      <c r="Q1139" s="9" t="s">
        <v>882</v>
      </c>
      <c r="R1139" s="9" t="s">
        <v>638</v>
      </c>
      <c r="S1139" s="9">
        <f t="shared" si="103"/>
        <v>209930</v>
      </c>
      <c r="T1139" s="9">
        <f t="shared" si="104"/>
        <v>2825</v>
      </c>
    </row>
    <row r="1140" spans="1:20" x14ac:dyDescent="0.25">
      <c r="A1140" s="9">
        <v>4275</v>
      </c>
      <c r="B1140" s="9" t="s">
        <v>14</v>
      </c>
      <c r="C1140" s="9" t="s">
        <v>362</v>
      </c>
      <c r="D1140" s="9" t="s">
        <v>224</v>
      </c>
      <c r="E1140" s="9" t="s">
        <v>223</v>
      </c>
      <c r="F1140" s="9" t="s">
        <v>1</v>
      </c>
      <c r="G1140" s="9" t="s">
        <v>97</v>
      </c>
      <c r="H1140" s="9" t="s">
        <v>2</v>
      </c>
      <c r="I1140" s="9">
        <v>15</v>
      </c>
      <c r="J1140" s="9" t="s">
        <v>8</v>
      </c>
      <c r="L1140" s="9" t="s">
        <v>50</v>
      </c>
      <c r="M1140" s="9">
        <v>41379</v>
      </c>
      <c r="N1140" s="17" t="str">
        <f t="shared" si="100"/>
        <v>8_40-45</v>
      </c>
      <c r="O1140" s="17" t="str">
        <f t="shared" si="101"/>
        <v>4_40-50</v>
      </c>
      <c r="P1140" s="17" t="str">
        <f t="shared" si="102"/>
        <v>04_40-50</v>
      </c>
      <c r="Q1140" s="9" t="s">
        <v>882</v>
      </c>
      <c r="R1140" s="9" t="s">
        <v>638</v>
      </c>
      <c r="S1140" s="9">
        <f t="shared" si="103"/>
        <v>176895225</v>
      </c>
      <c r="T1140" s="9">
        <f t="shared" si="104"/>
        <v>2380824</v>
      </c>
    </row>
    <row r="1141" spans="1:20" x14ac:dyDescent="0.25">
      <c r="A1141" s="9">
        <v>1568</v>
      </c>
      <c r="B1141" s="9" t="s">
        <v>14</v>
      </c>
      <c r="C1141" s="9" t="s">
        <v>311</v>
      </c>
      <c r="D1141" s="9" t="s">
        <v>224</v>
      </c>
      <c r="E1141" s="9" t="s">
        <v>223</v>
      </c>
      <c r="F1141" s="9" t="s">
        <v>5</v>
      </c>
      <c r="G1141" s="9" t="s">
        <v>182</v>
      </c>
      <c r="H1141" s="9" t="s">
        <v>2</v>
      </c>
      <c r="I1141" s="9">
        <v>15</v>
      </c>
      <c r="J1141" s="9" t="s">
        <v>11</v>
      </c>
      <c r="L1141" s="9" t="s">
        <v>50</v>
      </c>
      <c r="M1141" s="9">
        <v>49700</v>
      </c>
      <c r="N1141" s="17" t="str">
        <f t="shared" si="100"/>
        <v>9_45-50</v>
      </c>
      <c r="O1141" s="17" t="str">
        <f t="shared" si="101"/>
        <v>4_40-50</v>
      </c>
      <c r="P1141" s="17" t="str">
        <f t="shared" si="102"/>
        <v>04_40-50</v>
      </c>
      <c r="Q1141" s="9" t="s">
        <v>882</v>
      </c>
      <c r="R1141" s="9" t="s">
        <v>638</v>
      </c>
      <c r="S1141" s="9">
        <f t="shared" si="103"/>
        <v>77929600</v>
      </c>
      <c r="T1141" s="9">
        <f t="shared" si="104"/>
        <v>1048851</v>
      </c>
    </row>
    <row r="1142" spans="1:20" x14ac:dyDescent="0.25">
      <c r="A1142" s="9">
        <v>549</v>
      </c>
      <c r="B1142" s="9" t="s">
        <v>14</v>
      </c>
      <c r="C1142" s="9" t="s">
        <v>589</v>
      </c>
      <c r="D1142" s="9" t="s">
        <v>224</v>
      </c>
      <c r="E1142" s="9" t="s">
        <v>223</v>
      </c>
      <c r="F1142" s="9" t="s">
        <v>5</v>
      </c>
      <c r="G1142" s="9" t="s">
        <v>524</v>
      </c>
      <c r="H1142" s="9" t="s">
        <v>2</v>
      </c>
      <c r="I1142" s="9">
        <v>15</v>
      </c>
      <c r="J1142" s="9" t="s">
        <v>8</v>
      </c>
      <c r="L1142" s="9" t="s">
        <v>50</v>
      </c>
      <c r="M1142" s="9">
        <v>50522</v>
      </c>
      <c r="N1142" s="17" t="str">
        <f t="shared" si="100"/>
        <v>10_50-55</v>
      </c>
      <c r="O1142" s="17" t="str">
        <f t="shared" si="101"/>
        <v>5_50-60</v>
      </c>
      <c r="P1142" s="17" t="str">
        <f t="shared" si="102"/>
        <v>05_50-60</v>
      </c>
      <c r="Q1142" s="9" t="s">
        <v>882</v>
      </c>
      <c r="R1142" s="9" t="s">
        <v>638</v>
      </c>
      <c r="S1142" s="9">
        <f t="shared" si="103"/>
        <v>27736578</v>
      </c>
      <c r="T1142" s="9">
        <f t="shared" si="104"/>
        <v>373305</v>
      </c>
    </row>
    <row r="1143" spans="1:20" x14ac:dyDescent="0.25">
      <c r="A1143" s="9">
        <v>90</v>
      </c>
      <c r="B1143" s="9" t="s">
        <v>14</v>
      </c>
      <c r="C1143" s="9" t="s">
        <v>369</v>
      </c>
      <c r="D1143" s="9" t="s">
        <v>222</v>
      </c>
      <c r="E1143" s="9" t="s">
        <v>223</v>
      </c>
      <c r="F1143" s="9" t="s">
        <v>5</v>
      </c>
      <c r="G1143" s="9" t="s">
        <v>182</v>
      </c>
      <c r="H1143" s="9" t="s">
        <v>370</v>
      </c>
      <c r="I1143" s="9">
        <v>17</v>
      </c>
      <c r="J1143" s="9" t="s">
        <v>8</v>
      </c>
      <c r="L1143" s="9" t="s">
        <v>50</v>
      </c>
      <c r="M1143" s="9">
        <v>58676</v>
      </c>
      <c r="N1143" s="17" t="str">
        <f t="shared" si="100"/>
        <v>11_55-60</v>
      </c>
      <c r="O1143" s="17" t="str">
        <f t="shared" si="101"/>
        <v>5_50-60</v>
      </c>
      <c r="P1143" s="17" t="str">
        <f t="shared" si="102"/>
        <v>05_50-60</v>
      </c>
      <c r="Q1143" s="9" t="s">
        <v>882</v>
      </c>
      <c r="R1143" s="9" t="s">
        <v>638</v>
      </c>
      <c r="S1143" s="9">
        <f t="shared" si="103"/>
        <v>5280840</v>
      </c>
      <c r="T1143" s="9">
        <f t="shared" si="104"/>
        <v>71075</v>
      </c>
    </row>
    <row r="1144" spans="1:20" x14ac:dyDescent="0.25">
      <c r="A1144" s="9">
        <v>482</v>
      </c>
      <c r="B1144" s="9" t="s">
        <v>14</v>
      </c>
      <c r="C1144" s="9" t="s">
        <v>590</v>
      </c>
      <c r="D1144" s="9" t="s">
        <v>222</v>
      </c>
      <c r="E1144" s="9" t="s">
        <v>223</v>
      </c>
      <c r="F1144" s="9" t="s">
        <v>5</v>
      </c>
      <c r="G1144" s="9" t="s">
        <v>524</v>
      </c>
      <c r="H1144" s="9" t="s">
        <v>403</v>
      </c>
      <c r="I1144" s="9">
        <v>17</v>
      </c>
      <c r="J1144" s="9" t="s">
        <v>8</v>
      </c>
      <c r="L1144" s="9" t="s">
        <v>50</v>
      </c>
      <c r="M1144" s="9">
        <v>49618</v>
      </c>
      <c r="N1144" s="17" t="str">
        <f t="shared" si="100"/>
        <v>9_45-50</v>
      </c>
      <c r="O1144" s="17" t="str">
        <f t="shared" si="101"/>
        <v>4_40-50</v>
      </c>
      <c r="P1144" s="17" t="str">
        <f t="shared" si="102"/>
        <v>04_40-50</v>
      </c>
      <c r="Q1144" s="9" t="s">
        <v>882</v>
      </c>
      <c r="R1144" s="9" t="s">
        <v>638</v>
      </c>
      <c r="S1144" s="9">
        <f t="shared" si="103"/>
        <v>23915876</v>
      </c>
      <c r="T1144" s="9">
        <f t="shared" si="104"/>
        <v>321883</v>
      </c>
    </row>
    <row r="1145" spans="1:20" x14ac:dyDescent="0.25">
      <c r="A1145" s="9">
        <v>2</v>
      </c>
      <c r="B1145" s="9" t="s">
        <v>14</v>
      </c>
      <c r="C1145" s="9" t="s">
        <v>864</v>
      </c>
      <c r="D1145" s="9" t="s">
        <v>224</v>
      </c>
      <c r="E1145" s="9" t="s">
        <v>223</v>
      </c>
      <c r="F1145" s="9" t="s">
        <v>1</v>
      </c>
      <c r="G1145" s="9" t="s">
        <v>97</v>
      </c>
      <c r="H1145" s="9" t="s">
        <v>2</v>
      </c>
      <c r="I1145" s="9">
        <v>17</v>
      </c>
      <c r="J1145" s="9" t="s">
        <v>6</v>
      </c>
      <c r="L1145" s="9" t="s">
        <v>50</v>
      </c>
      <c r="M1145" s="9">
        <v>59990</v>
      </c>
      <c r="N1145" s="17" t="str">
        <f t="shared" si="100"/>
        <v>11_55-60</v>
      </c>
      <c r="O1145" s="17" t="str">
        <f t="shared" si="101"/>
        <v>5_50-60</v>
      </c>
      <c r="P1145" s="17" t="str">
        <f t="shared" si="102"/>
        <v>05_50-60</v>
      </c>
      <c r="Q1145" s="9" t="s">
        <v>882</v>
      </c>
      <c r="R1145" s="9" t="s">
        <v>638</v>
      </c>
      <c r="S1145" s="9">
        <f t="shared" si="103"/>
        <v>119980</v>
      </c>
      <c r="T1145" s="9">
        <f t="shared" si="104"/>
        <v>1615</v>
      </c>
    </row>
    <row r="1146" spans="1:20" x14ac:dyDescent="0.25">
      <c r="A1146" s="9">
        <v>71</v>
      </c>
      <c r="B1146" s="9" t="s">
        <v>14</v>
      </c>
      <c r="C1146" s="9" t="s">
        <v>371</v>
      </c>
      <c r="D1146" s="9" t="s">
        <v>224</v>
      </c>
      <c r="E1146" s="9" t="s">
        <v>223</v>
      </c>
      <c r="F1146" s="9" t="s">
        <v>1</v>
      </c>
      <c r="G1146" s="9" t="s">
        <v>97</v>
      </c>
      <c r="H1146" s="9" t="s">
        <v>2</v>
      </c>
      <c r="I1146" s="9">
        <v>17</v>
      </c>
      <c r="J1146" s="9" t="s">
        <v>12</v>
      </c>
      <c r="L1146" s="9" t="s">
        <v>50</v>
      </c>
      <c r="M1146" s="9">
        <v>49845</v>
      </c>
      <c r="N1146" s="17" t="str">
        <f t="shared" si="100"/>
        <v>9_45-50</v>
      </c>
      <c r="O1146" s="17" t="str">
        <f t="shared" si="101"/>
        <v>4_40-50</v>
      </c>
      <c r="P1146" s="17" t="str">
        <f t="shared" si="102"/>
        <v>04_40-50</v>
      </c>
      <c r="Q1146" s="9" t="s">
        <v>882</v>
      </c>
      <c r="R1146" s="9" t="s">
        <v>638</v>
      </c>
      <c r="S1146" s="9">
        <f t="shared" si="103"/>
        <v>3538995</v>
      </c>
      <c r="T1146" s="9">
        <f t="shared" si="104"/>
        <v>47631</v>
      </c>
    </row>
    <row r="1147" spans="1:20" x14ac:dyDescent="0.25">
      <c r="A1147" s="9">
        <v>271</v>
      </c>
      <c r="B1147" s="9" t="s">
        <v>14</v>
      </c>
      <c r="C1147" s="9" t="s">
        <v>865</v>
      </c>
      <c r="D1147" s="9" t="s">
        <v>224</v>
      </c>
      <c r="E1147" s="9" t="s">
        <v>223</v>
      </c>
      <c r="F1147" s="9" t="s">
        <v>1</v>
      </c>
      <c r="G1147" s="9" t="s">
        <v>305</v>
      </c>
      <c r="H1147" s="9" t="s">
        <v>2</v>
      </c>
      <c r="I1147" s="9">
        <v>17</v>
      </c>
      <c r="J1147" s="9" t="s">
        <v>8</v>
      </c>
      <c r="L1147" s="9" t="s">
        <v>50</v>
      </c>
      <c r="M1147" s="9">
        <v>63142</v>
      </c>
      <c r="N1147" s="17" t="str">
        <f t="shared" si="100"/>
        <v>12_60-65</v>
      </c>
      <c r="O1147" s="17" t="str">
        <f t="shared" si="101"/>
        <v>6_60-70</v>
      </c>
      <c r="P1147" s="17" t="str">
        <f t="shared" si="102"/>
        <v>06_60-70</v>
      </c>
      <c r="Q1147" s="9" t="s">
        <v>882</v>
      </c>
      <c r="R1147" s="9" t="s">
        <v>638</v>
      </c>
      <c r="S1147" s="9">
        <f t="shared" si="103"/>
        <v>17111482</v>
      </c>
      <c r="T1147" s="9">
        <f t="shared" si="104"/>
        <v>230303</v>
      </c>
    </row>
    <row r="1148" spans="1:20" x14ac:dyDescent="0.25">
      <c r="A1148" s="9">
        <v>2</v>
      </c>
      <c r="B1148" s="9" t="s">
        <v>14</v>
      </c>
      <c r="C1148" s="9" t="s">
        <v>363</v>
      </c>
      <c r="D1148" s="9" t="s">
        <v>225</v>
      </c>
      <c r="E1148" s="9" t="s">
        <v>223</v>
      </c>
      <c r="F1148" s="9" t="s">
        <v>5</v>
      </c>
      <c r="G1148" s="9" t="s">
        <v>353</v>
      </c>
      <c r="H1148" s="9" t="s">
        <v>104</v>
      </c>
      <c r="I1148" s="9">
        <v>15</v>
      </c>
      <c r="J1148" s="9" t="s">
        <v>8</v>
      </c>
      <c r="L1148" s="9" t="s">
        <v>50</v>
      </c>
      <c r="M1148" s="9">
        <v>164676</v>
      </c>
      <c r="N1148" s="17" t="str">
        <f t="shared" ref="N1148:N1211" si="105">CONCATENATE(ROUNDDOWN(M1148/5000,0),"_",ROUNDDOWN(M1148/5000,0)*5,"-",ROUNDUP((M1148+1)/5000,0)*5)</f>
        <v>32_160-165</v>
      </c>
      <c r="O1148" s="17" t="str">
        <f t="shared" ref="O1148:O1211" si="106">CONCATENATE(ROUNDDOWN(M1148/10000,0),"_",ROUNDDOWN(M1148/10000,0)*10,"-",ROUNDUP((M1148+1)/10000,0)*10)</f>
        <v>16_160-170</v>
      </c>
      <c r="P1148" s="17" t="str">
        <f t="shared" ref="P1148:P1211" si="107">IF(M1148&lt;20000,"01_&lt;20",IF(M1148&lt;80000,CONCATENATE(IF((ROUNDDOWN(M1148/10000,0)+1)&lt;10,0,),ROUNDDOWN(M1148/10000,0),"_",ROUNDDOWN(M1148/10000,0)*10,"-",ROUNDUP((M1148+1)/10000,0)*10),"08_80&gt;"))</f>
        <v>08_80&gt;</v>
      </c>
      <c r="Q1148" s="9" t="s">
        <v>882</v>
      </c>
      <c r="R1148" s="9" t="s">
        <v>638</v>
      </c>
      <c r="S1148" s="9">
        <f t="shared" ref="S1148:S1211" si="108">M1148*A1148</f>
        <v>329352</v>
      </c>
      <c r="T1148" s="9">
        <f t="shared" ref="T1148:T1211" si="109">ROUND(S1148/74.3,0)</f>
        <v>4433</v>
      </c>
    </row>
    <row r="1149" spans="1:20" x14ac:dyDescent="0.25">
      <c r="A1149" s="9">
        <v>107</v>
      </c>
      <c r="B1149" s="9" t="s">
        <v>14</v>
      </c>
      <c r="C1149" s="9" t="s">
        <v>465</v>
      </c>
      <c r="D1149" s="9" t="s">
        <v>225</v>
      </c>
      <c r="E1149" s="9" t="s">
        <v>223</v>
      </c>
      <c r="F1149" s="9" t="s">
        <v>5</v>
      </c>
      <c r="G1149" s="9" t="s">
        <v>353</v>
      </c>
      <c r="H1149" s="9" t="s">
        <v>147</v>
      </c>
      <c r="I1149" s="9">
        <v>15</v>
      </c>
      <c r="J1149" s="9" t="s">
        <v>8</v>
      </c>
      <c r="L1149" s="9" t="s">
        <v>50</v>
      </c>
      <c r="M1149" s="9">
        <v>109255</v>
      </c>
      <c r="N1149" s="17" t="str">
        <f t="shared" si="105"/>
        <v>21_105-110</v>
      </c>
      <c r="O1149" s="17" t="str">
        <f t="shared" si="106"/>
        <v>10_100-110</v>
      </c>
      <c r="P1149" s="17" t="str">
        <f t="shared" si="107"/>
        <v>08_80&gt;</v>
      </c>
      <c r="Q1149" s="9" t="s">
        <v>882</v>
      </c>
      <c r="R1149" s="9" t="s">
        <v>638</v>
      </c>
      <c r="S1149" s="9">
        <f t="shared" si="108"/>
        <v>11690285</v>
      </c>
      <c r="T1149" s="9">
        <f t="shared" si="109"/>
        <v>157339</v>
      </c>
    </row>
    <row r="1150" spans="1:20" x14ac:dyDescent="0.25">
      <c r="A1150" s="9">
        <v>312</v>
      </c>
      <c r="B1150" s="9" t="s">
        <v>14</v>
      </c>
      <c r="C1150" s="9" t="s">
        <v>528</v>
      </c>
      <c r="D1150" s="9" t="s">
        <v>225</v>
      </c>
      <c r="E1150" s="9" t="s">
        <v>223</v>
      </c>
      <c r="F1150" s="9" t="s">
        <v>1</v>
      </c>
      <c r="G1150" s="9" t="s">
        <v>305</v>
      </c>
      <c r="H1150" s="9" t="s">
        <v>147</v>
      </c>
      <c r="I1150" s="9">
        <v>15</v>
      </c>
      <c r="J1150" s="9" t="s">
        <v>8</v>
      </c>
      <c r="L1150" s="9" t="s">
        <v>50</v>
      </c>
      <c r="M1150" s="9">
        <v>91291</v>
      </c>
      <c r="N1150" s="17" t="str">
        <f t="shared" si="105"/>
        <v>18_90-95</v>
      </c>
      <c r="O1150" s="17" t="str">
        <f t="shared" si="106"/>
        <v>9_90-100</v>
      </c>
      <c r="P1150" s="17" t="str">
        <f t="shared" si="107"/>
        <v>08_80&gt;</v>
      </c>
      <c r="Q1150" s="9" t="s">
        <v>882</v>
      </c>
      <c r="R1150" s="9" t="s">
        <v>638</v>
      </c>
      <c r="S1150" s="9">
        <f t="shared" si="108"/>
        <v>28482792</v>
      </c>
      <c r="T1150" s="9">
        <f t="shared" si="109"/>
        <v>383348</v>
      </c>
    </row>
    <row r="1151" spans="1:20" x14ac:dyDescent="0.25">
      <c r="A1151" s="9">
        <v>86</v>
      </c>
      <c r="B1151" s="9" t="s">
        <v>14</v>
      </c>
      <c r="C1151" s="9" t="s">
        <v>364</v>
      </c>
      <c r="D1151" s="9" t="s">
        <v>225</v>
      </c>
      <c r="E1151" s="9" t="s">
        <v>223</v>
      </c>
      <c r="F1151" s="9" t="s">
        <v>5</v>
      </c>
      <c r="G1151" s="9" t="s">
        <v>353</v>
      </c>
      <c r="H1151" s="9" t="s">
        <v>345</v>
      </c>
      <c r="I1151" s="9">
        <v>17</v>
      </c>
      <c r="J1151" s="9" t="s">
        <v>8</v>
      </c>
      <c r="L1151" s="9" t="s">
        <v>50</v>
      </c>
      <c r="M1151" s="9">
        <v>139447</v>
      </c>
      <c r="N1151" s="17" t="str">
        <f t="shared" si="105"/>
        <v>27_135-140</v>
      </c>
      <c r="O1151" s="17" t="str">
        <f t="shared" si="106"/>
        <v>13_130-140</v>
      </c>
      <c r="P1151" s="17" t="str">
        <f t="shared" si="107"/>
        <v>08_80&gt;</v>
      </c>
      <c r="Q1151" s="9" t="s">
        <v>882</v>
      </c>
      <c r="R1151" s="9" t="s">
        <v>638</v>
      </c>
      <c r="S1151" s="9">
        <f t="shared" si="108"/>
        <v>11992442</v>
      </c>
      <c r="T1151" s="9">
        <f t="shared" si="109"/>
        <v>161406</v>
      </c>
    </row>
    <row r="1152" spans="1:20" x14ac:dyDescent="0.25">
      <c r="A1152" s="9">
        <v>2</v>
      </c>
      <c r="B1152" s="9" t="s">
        <v>14</v>
      </c>
      <c r="C1152" s="9" t="s">
        <v>866</v>
      </c>
      <c r="D1152" s="9" t="s">
        <v>228</v>
      </c>
      <c r="E1152" s="9" t="s">
        <v>223</v>
      </c>
      <c r="F1152" s="9" t="s">
        <v>5</v>
      </c>
      <c r="G1152" s="9" t="s">
        <v>182</v>
      </c>
      <c r="H1152" s="9" t="s">
        <v>2</v>
      </c>
      <c r="I1152" s="9">
        <v>13</v>
      </c>
      <c r="J1152" s="9" t="s">
        <v>8</v>
      </c>
      <c r="L1152" s="9" t="s">
        <v>50</v>
      </c>
      <c r="M1152" s="9">
        <v>50040</v>
      </c>
      <c r="N1152" s="17" t="str">
        <f t="shared" si="105"/>
        <v>10_50-55</v>
      </c>
      <c r="O1152" s="17" t="str">
        <f t="shared" si="106"/>
        <v>5_50-60</v>
      </c>
      <c r="P1152" s="17" t="str">
        <f t="shared" si="107"/>
        <v>05_50-60</v>
      </c>
      <c r="Q1152" s="9" t="s">
        <v>882</v>
      </c>
      <c r="R1152" s="9" t="s">
        <v>638</v>
      </c>
      <c r="S1152" s="9">
        <f t="shared" si="108"/>
        <v>100080</v>
      </c>
      <c r="T1152" s="9">
        <f t="shared" si="109"/>
        <v>1347</v>
      </c>
    </row>
    <row r="1153" spans="1:20" x14ac:dyDescent="0.25">
      <c r="A1153" s="9">
        <v>128</v>
      </c>
      <c r="B1153" s="9" t="s">
        <v>14</v>
      </c>
      <c r="C1153" s="9" t="s">
        <v>591</v>
      </c>
      <c r="D1153" s="9" t="s">
        <v>228</v>
      </c>
      <c r="E1153" s="9" t="s">
        <v>223</v>
      </c>
      <c r="F1153" s="9" t="s">
        <v>5</v>
      </c>
      <c r="G1153" s="9" t="s">
        <v>524</v>
      </c>
      <c r="H1153" s="9" t="s">
        <v>2</v>
      </c>
      <c r="I1153" s="9">
        <v>13</v>
      </c>
      <c r="J1153" s="9" t="s">
        <v>8</v>
      </c>
      <c r="L1153" s="9" t="s">
        <v>50</v>
      </c>
      <c r="M1153" s="9">
        <v>56051</v>
      </c>
      <c r="N1153" s="17" t="str">
        <f t="shared" si="105"/>
        <v>11_55-60</v>
      </c>
      <c r="O1153" s="17" t="str">
        <f t="shared" si="106"/>
        <v>5_50-60</v>
      </c>
      <c r="P1153" s="17" t="str">
        <f t="shared" si="107"/>
        <v>05_50-60</v>
      </c>
      <c r="Q1153" s="9" t="s">
        <v>882</v>
      </c>
      <c r="R1153" s="9" t="s">
        <v>638</v>
      </c>
      <c r="S1153" s="9">
        <f t="shared" si="108"/>
        <v>7174528</v>
      </c>
      <c r="T1153" s="9">
        <f t="shared" si="109"/>
        <v>96562</v>
      </c>
    </row>
    <row r="1154" spans="1:20" x14ac:dyDescent="0.25">
      <c r="A1154" s="9">
        <v>649</v>
      </c>
      <c r="B1154" s="9" t="s">
        <v>14</v>
      </c>
      <c r="C1154" s="9" t="s">
        <v>733</v>
      </c>
      <c r="D1154" s="9" t="s">
        <v>228</v>
      </c>
      <c r="E1154" s="9" t="s">
        <v>223</v>
      </c>
      <c r="F1154" s="9" t="s">
        <v>5</v>
      </c>
      <c r="G1154" s="9" t="s">
        <v>524</v>
      </c>
      <c r="H1154" s="9" t="s">
        <v>2</v>
      </c>
      <c r="I1154" s="9">
        <v>14</v>
      </c>
      <c r="J1154" s="9" t="s">
        <v>8</v>
      </c>
      <c r="L1154" s="9" t="s">
        <v>50</v>
      </c>
      <c r="M1154" s="9">
        <v>55046</v>
      </c>
      <c r="N1154" s="17" t="str">
        <f t="shared" si="105"/>
        <v>11_55-60</v>
      </c>
      <c r="O1154" s="17" t="str">
        <f t="shared" si="106"/>
        <v>5_50-60</v>
      </c>
      <c r="P1154" s="17" t="str">
        <f t="shared" si="107"/>
        <v>05_50-60</v>
      </c>
      <c r="Q1154" s="9" t="s">
        <v>882</v>
      </c>
      <c r="R1154" s="9" t="s">
        <v>638</v>
      </c>
      <c r="S1154" s="9">
        <f t="shared" si="108"/>
        <v>35724854</v>
      </c>
      <c r="T1154" s="9">
        <f t="shared" si="109"/>
        <v>480819</v>
      </c>
    </row>
    <row r="1155" spans="1:20" x14ac:dyDescent="0.25">
      <c r="A1155" s="9">
        <v>11</v>
      </c>
      <c r="B1155" s="9" t="s">
        <v>14</v>
      </c>
      <c r="C1155" s="9" t="s">
        <v>734</v>
      </c>
      <c r="D1155" s="9" t="s">
        <v>225</v>
      </c>
      <c r="E1155" s="9" t="s">
        <v>223</v>
      </c>
      <c r="F1155" s="9" t="s">
        <v>5</v>
      </c>
      <c r="G1155" s="9" t="s">
        <v>75</v>
      </c>
      <c r="H1155" s="9" t="s">
        <v>147</v>
      </c>
      <c r="I1155" s="9">
        <v>15</v>
      </c>
      <c r="J1155" s="9" t="s">
        <v>8</v>
      </c>
      <c r="L1155" s="9" t="s">
        <v>50</v>
      </c>
      <c r="M1155" s="9">
        <v>61768</v>
      </c>
      <c r="N1155" s="17" t="str">
        <f t="shared" si="105"/>
        <v>12_60-65</v>
      </c>
      <c r="O1155" s="17" t="str">
        <f t="shared" si="106"/>
        <v>6_60-70</v>
      </c>
      <c r="P1155" s="17" t="str">
        <f t="shared" si="107"/>
        <v>06_60-70</v>
      </c>
      <c r="Q1155" s="9" t="s">
        <v>882</v>
      </c>
      <c r="R1155" s="9" t="s">
        <v>638</v>
      </c>
      <c r="S1155" s="9">
        <f t="shared" si="108"/>
        <v>679448</v>
      </c>
      <c r="T1155" s="9">
        <f t="shared" si="109"/>
        <v>9145</v>
      </c>
    </row>
    <row r="1156" spans="1:20" x14ac:dyDescent="0.25">
      <c r="A1156" s="9">
        <v>692</v>
      </c>
      <c r="B1156" s="9" t="s">
        <v>14</v>
      </c>
      <c r="C1156" s="9" t="s">
        <v>365</v>
      </c>
      <c r="D1156" s="9" t="s">
        <v>225</v>
      </c>
      <c r="E1156" s="9" t="s">
        <v>223</v>
      </c>
      <c r="F1156" s="9" t="s">
        <v>5</v>
      </c>
      <c r="G1156" s="9" t="s">
        <v>353</v>
      </c>
      <c r="H1156" s="9" t="s">
        <v>197</v>
      </c>
      <c r="I1156" s="9">
        <v>15</v>
      </c>
      <c r="J1156" s="9" t="s">
        <v>8</v>
      </c>
      <c r="L1156" s="9" t="s">
        <v>50</v>
      </c>
      <c r="M1156" s="9">
        <v>81203</v>
      </c>
      <c r="N1156" s="17" t="str">
        <f t="shared" si="105"/>
        <v>16_80-85</v>
      </c>
      <c r="O1156" s="17" t="str">
        <f t="shared" si="106"/>
        <v>8_80-90</v>
      </c>
      <c r="P1156" s="17" t="str">
        <f t="shared" si="107"/>
        <v>08_80&gt;</v>
      </c>
      <c r="Q1156" s="9" t="s">
        <v>882</v>
      </c>
      <c r="R1156" s="9" t="s">
        <v>638</v>
      </c>
      <c r="S1156" s="9">
        <f t="shared" si="108"/>
        <v>56192476</v>
      </c>
      <c r="T1156" s="9">
        <f t="shared" si="109"/>
        <v>756292</v>
      </c>
    </row>
    <row r="1157" spans="1:20" x14ac:dyDescent="0.25">
      <c r="A1157" s="9">
        <v>342</v>
      </c>
      <c r="B1157" s="9" t="s">
        <v>14</v>
      </c>
      <c r="C1157" s="9" t="s">
        <v>423</v>
      </c>
      <c r="D1157" s="9" t="s">
        <v>225</v>
      </c>
      <c r="E1157" s="9" t="s">
        <v>223</v>
      </c>
      <c r="F1157" s="9" t="s">
        <v>1</v>
      </c>
      <c r="G1157" s="9" t="s">
        <v>305</v>
      </c>
      <c r="H1157" s="9" t="s">
        <v>112</v>
      </c>
      <c r="I1157" s="9">
        <v>15</v>
      </c>
      <c r="J1157" s="9" t="s">
        <v>8</v>
      </c>
      <c r="L1157" s="9" t="s">
        <v>50</v>
      </c>
      <c r="M1157" s="9">
        <v>73469</v>
      </c>
      <c r="N1157" s="17" t="str">
        <f t="shared" si="105"/>
        <v>14_70-75</v>
      </c>
      <c r="O1157" s="17" t="str">
        <f t="shared" si="106"/>
        <v>7_70-80</v>
      </c>
      <c r="P1157" s="17" t="str">
        <f t="shared" si="107"/>
        <v>07_70-80</v>
      </c>
      <c r="Q1157" s="9" t="s">
        <v>882</v>
      </c>
      <c r="R1157" s="9" t="s">
        <v>638</v>
      </c>
      <c r="S1157" s="9">
        <f t="shared" si="108"/>
        <v>25126398</v>
      </c>
      <c r="T1157" s="9">
        <f t="shared" si="109"/>
        <v>338175</v>
      </c>
    </row>
    <row r="1158" spans="1:20" x14ac:dyDescent="0.25">
      <c r="A1158" s="9">
        <v>349</v>
      </c>
      <c r="B1158" s="9" t="s">
        <v>14</v>
      </c>
      <c r="C1158" s="9" t="s">
        <v>592</v>
      </c>
      <c r="D1158" s="9" t="s">
        <v>222</v>
      </c>
      <c r="E1158" s="9" t="s">
        <v>223</v>
      </c>
      <c r="F1158" s="9" t="s">
        <v>5</v>
      </c>
      <c r="G1158" s="9" t="s">
        <v>524</v>
      </c>
      <c r="H1158" s="9" t="s">
        <v>569</v>
      </c>
      <c r="I1158" s="9">
        <v>15</v>
      </c>
      <c r="J1158" s="9" t="s">
        <v>8</v>
      </c>
      <c r="L1158" s="9" t="s">
        <v>50</v>
      </c>
      <c r="M1158" s="9">
        <v>69713</v>
      </c>
      <c r="N1158" s="17" t="str">
        <f t="shared" si="105"/>
        <v>13_65-70</v>
      </c>
      <c r="O1158" s="17" t="str">
        <f t="shared" si="106"/>
        <v>6_60-70</v>
      </c>
      <c r="P1158" s="17" t="str">
        <f t="shared" si="107"/>
        <v>06_60-70</v>
      </c>
      <c r="Q1158" s="9" t="s">
        <v>882</v>
      </c>
      <c r="R1158" s="9" t="s">
        <v>638</v>
      </c>
      <c r="S1158" s="9">
        <f t="shared" si="108"/>
        <v>24329837</v>
      </c>
      <c r="T1158" s="9">
        <f t="shared" si="109"/>
        <v>327454</v>
      </c>
    </row>
    <row r="1159" spans="1:20" x14ac:dyDescent="0.25">
      <c r="A1159" s="9">
        <v>421</v>
      </c>
      <c r="B1159" s="9" t="s">
        <v>14</v>
      </c>
      <c r="C1159" s="9" t="s">
        <v>529</v>
      </c>
      <c r="D1159" s="9" t="s">
        <v>224</v>
      </c>
      <c r="E1159" s="9" t="s">
        <v>223</v>
      </c>
      <c r="F1159" s="9" t="s">
        <v>1</v>
      </c>
      <c r="G1159" s="9" t="s">
        <v>305</v>
      </c>
      <c r="H1159" s="9" t="s">
        <v>2</v>
      </c>
      <c r="I1159" s="9">
        <v>15</v>
      </c>
      <c r="J1159" s="9" t="s">
        <v>8</v>
      </c>
      <c r="L1159" s="9" t="s">
        <v>50</v>
      </c>
      <c r="M1159" s="9">
        <v>55714</v>
      </c>
      <c r="N1159" s="17" t="str">
        <f t="shared" si="105"/>
        <v>11_55-60</v>
      </c>
      <c r="O1159" s="17" t="str">
        <f t="shared" si="106"/>
        <v>5_50-60</v>
      </c>
      <c r="P1159" s="17" t="str">
        <f t="shared" si="107"/>
        <v>05_50-60</v>
      </c>
      <c r="Q1159" s="9" t="s">
        <v>882</v>
      </c>
      <c r="R1159" s="9" t="s">
        <v>638</v>
      </c>
      <c r="S1159" s="9">
        <f t="shared" si="108"/>
        <v>23455594</v>
      </c>
      <c r="T1159" s="9">
        <f t="shared" si="109"/>
        <v>315688</v>
      </c>
    </row>
    <row r="1160" spans="1:20" x14ac:dyDescent="0.25">
      <c r="A1160" s="9">
        <v>439</v>
      </c>
      <c r="B1160" s="9" t="s">
        <v>14</v>
      </c>
      <c r="C1160" s="9" t="s">
        <v>500</v>
      </c>
      <c r="D1160" s="9" t="s">
        <v>225</v>
      </c>
      <c r="E1160" s="9" t="s">
        <v>223</v>
      </c>
      <c r="F1160" s="9" t="s">
        <v>5</v>
      </c>
      <c r="G1160" s="9" t="s">
        <v>353</v>
      </c>
      <c r="H1160" s="9" t="s">
        <v>148</v>
      </c>
      <c r="I1160" s="9">
        <v>16</v>
      </c>
      <c r="J1160" s="9" t="s">
        <v>8</v>
      </c>
      <c r="L1160" s="9" t="s">
        <v>50</v>
      </c>
      <c r="M1160" s="9">
        <v>90462</v>
      </c>
      <c r="N1160" s="17" t="str">
        <f t="shared" si="105"/>
        <v>18_90-95</v>
      </c>
      <c r="O1160" s="17" t="str">
        <f t="shared" si="106"/>
        <v>9_90-100</v>
      </c>
      <c r="P1160" s="17" t="str">
        <f t="shared" si="107"/>
        <v>08_80&gt;</v>
      </c>
      <c r="Q1160" s="9" t="s">
        <v>882</v>
      </c>
      <c r="R1160" s="9" t="s">
        <v>638</v>
      </c>
      <c r="S1160" s="9">
        <f t="shared" si="108"/>
        <v>39712818</v>
      </c>
      <c r="T1160" s="9">
        <f t="shared" si="109"/>
        <v>534493</v>
      </c>
    </row>
    <row r="1161" spans="1:20" x14ac:dyDescent="0.25">
      <c r="A1161" s="9">
        <v>289</v>
      </c>
      <c r="B1161" s="9" t="s">
        <v>14</v>
      </c>
      <c r="C1161" s="9" t="s">
        <v>366</v>
      </c>
      <c r="D1161" s="9" t="s">
        <v>225</v>
      </c>
      <c r="E1161" s="9" t="s">
        <v>223</v>
      </c>
      <c r="F1161" s="9" t="s">
        <v>5</v>
      </c>
      <c r="G1161" s="9" t="s">
        <v>353</v>
      </c>
      <c r="H1161" s="9" t="s">
        <v>197</v>
      </c>
      <c r="I1161" s="9">
        <v>17</v>
      </c>
      <c r="J1161" s="9" t="s">
        <v>8</v>
      </c>
      <c r="L1161" s="9" t="s">
        <v>50</v>
      </c>
      <c r="M1161" s="9">
        <v>81681</v>
      </c>
      <c r="N1161" s="17" t="str">
        <f t="shared" si="105"/>
        <v>16_80-85</v>
      </c>
      <c r="O1161" s="17" t="str">
        <f t="shared" si="106"/>
        <v>8_80-90</v>
      </c>
      <c r="P1161" s="17" t="str">
        <f t="shared" si="107"/>
        <v>08_80&gt;</v>
      </c>
      <c r="Q1161" s="9" t="s">
        <v>882</v>
      </c>
      <c r="R1161" s="9" t="s">
        <v>638</v>
      </c>
      <c r="S1161" s="9">
        <f t="shared" si="108"/>
        <v>23605809</v>
      </c>
      <c r="T1161" s="9">
        <f t="shared" si="109"/>
        <v>317709</v>
      </c>
    </row>
    <row r="1162" spans="1:20" x14ac:dyDescent="0.25">
      <c r="A1162" s="9">
        <v>349</v>
      </c>
      <c r="B1162" s="9" t="s">
        <v>14</v>
      </c>
      <c r="C1162" s="9" t="s">
        <v>593</v>
      </c>
      <c r="D1162" s="9" t="s">
        <v>228</v>
      </c>
      <c r="E1162" s="9" t="s">
        <v>223</v>
      </c>
      <c r="F1162" s="9" t="s">
        <v>5</v>
      </c>
      <c r="G1162" s="9" t="s">
        <v>524</v>
      </c>
      <c r="H1162" s="9" t="s">
        <v>2</v>
      </c>
      <c r="I1162" s="9">
        <v>14</v>
      </c>
      <c r="J1162" s="9" t="s">
        <v>8</v>
      </c>
      <c r="K1162" s="9" t="s">
        <v>7</v>
      </c>
      <c r="L1162" s="9" t="s">
        <v>50</v>
      </c>
      <c r="M1162" s="9">
        <v>48195</v>
      </c>
      <c r="N1162" s="17" t="str">
        <f t="shared" si="105"/>
        <v>9_45-50</v>
      </c>
      <c r="O1162" s="17" t="str">
        <f t="shared" si="106"/>
        <v>4_40-50</v>
      </c>
      <c r="P1162" s="17" t="str">
        <f t="shared" si="107"/>
        <v>04_40-50</v>
      </c>
      <c r="Q1162" s="9" t="s">
        <v>882</v>
      </c>
      <c r="R1162" s="9" t="s">
        <v>638</v>
      </c>
      <c r="S1162" s="9">
        <f t="shared" si="108"/>
        <v>16820055</v>
      </c>
      <c r="T1162" s="9">
        <f t="shared" si="109"/>
        <v>226380</v>
      </c>
    </row>
    <row r="1163" spans="1:20" x14ac:dyDescent="0.25">
      <c r="A1163" s="9">
        <v>763</v>
      </c>
      <c r="B1163" s="9" t="s">
        <v>14</v>
      </c>
      <c r="C1163" s="9" t="s">
        <v>313</v>
      </c>
      <c r="D1163" s="9" t="s">
        <v>228</v>
      </c>
      <c r="E1163" s="9" t="s">
        <v>227</v>
      </c>
      <c r="F1163" s="9" t="s">
        <v>5</v>
      </c>
      <c r="G1163" s="9" t="s">
        <v>169</v>
      </c>
      <c r="H1163" s="9" t="s">
        <v>2</v>
      </c>
      <c r="I1163" s="9">
        <v>13</v>
      </c>
      <c r="J1163" s="9" t="s">
        <v>8</v>
      </c>
      <c r="L1163" s="9" t="s">
        <v>50</v>
      </c>
      <c r="M1163" s="9">
        <v>62048</v>
      </c>
      <c r="N1163" s="17" t="str">
        <f t="shared" si="105"/>
        <v>12_60-65</v>
      </c>
      <c r="O1163" s="17" t="str">
        <f t="shared" si="106"/>
        <v>6_60-70</v>
      </c>
      <c r="P1163" s="17" t="str">
        <f t="shared" si="107"/>
        <v>06_60-70</v>
      </c>
      <c r="Q1163" s="9" t="s">
        <v>882</v>
      </c>
      <c r="R1163" s="9" t="s">
        <v>638</v>
      </c>
      <c r="S1163" s="9">
        <f t="shared" si="108"/>
        <v>47342624</v>
      </c>
      <c r="T1163" s="9">
        <f t="shared" si="109"/>
        <v>637182</v>
      </c>
    </row>
    <row r="1164" spans="1:20" x14ac:dyDescent="0.25">
      <c r="A1164" s="9">
        <v>8</v>
      </c>
      <c r="B1164" s="9" t="s">
        <v>14</v>
      </c>
      <c r="C1164" s="9" t="s">
        <v>625</v>
      </c>
      <c r="D1164" s="9" t="s">
        <v>228</v>
      </c>
      <c r="E1164" s="9" t="s">
        <v>227</v>
      </c>
      <c r="F1164" s="9" t="s">
        <v>5</v>
      </c>
      <c r="G1164" s="9" t="s">
        <v>524</v>
      </c>
      <c r="H1164" s="9" t="s">
        <v>2</v>
      </c>
      <c r="I1164" s="9">
        <v>13</v>
      </c>
      <c r="J1164" s="9" t="s">
        <v>8</v>
      </c>
      <c r="L1164" s="9" t="s">
        <v>50</v>
      </c>
      <c r="M1164" s="9">
        <v>73290</v>
      </c>
      <c r="N1164" s="17" t="str">
        <f t="shared" si="105"/>
        <v>14_70-75</v>
      </c>
      <c r="O1164" s="17" t="str">
        <f t="shared" si="106"/>
        <v>7_70-80</v>
      </c>
      <c r="P1164" s="17" t="str">
        <f t="shared" si="107"/>
        <v>07_70-80</v>
      </c>
      <c r="Q1164" s="9" t="s">
        <v>882</v>
      </c>
      <c r="R1164" s="9" t="s">
        <v>638</v>
      </c>
      <c r="S1164" s="9">
        <f t="shared" si="108"/>
        <v>586320</v>
      </c>
      <c r="T1164" s="9">
        <f t="shared" si="109"/>
        <v>7891</v>
      </c>
    </row>
    <row r="1165" spans="1:20" x14ac:dyDescent="0.25">
      <c r="A1165" s="9">
        <v>3732</v>
      </c>
      <c r="B1165" s="9" t="s">
        <v>14</v>
      </c>
      <c r="C1165" s="9" t="s">
        <v>312</v>
      </c>
      <c r="D1165" s="9" t="s">
        <v>228</v>
      </c>
      <c r="E1165" s="9" t="s">
        <v>227</v>
      </c>
      <c r="F1165" s="9" t="s">
        <v>5</v>
      </c>
      <c r="G1165" s="9" t="s">
        <v>169</v>
      </c>
      <c r="H1165" s="9" t="s">
        <v>2</v>
      </c>
      <c r="I1165" s="9">
        <v>14</v>
      </c>
      <c r="J1165" s="9" t="s">
        <v>11</v>
      </c>
      <c r="L1165" s="9" t="s">
        <v>50</v>
      </c>
      <c r="M1165" s="9">
        <v>61796</v>
      </c>
      <c r="N1165" s="17" t="str">
        <f t="shared" si="105"/>
        <v>12_60-65</v>
      </c>
      <c r="O1165" s="17" t="str">
        <f t="shared" si="106"/>
        <v>6_60-70</v>
      </c>
      <c r="P1165" s="17" t="str">
        <f t="shared" si="107"/>
        <v>06_60-70</v>
      </c>
      <c r="Q1165" s="9" t="s">
        <v>882</v>
      </c>
      <c r="R1165" s="9" t="s">
        <v>638</v>
      </c>
      <c r="S1165" s="9">
        <f t="shared" si="108"/>
        <v>230622672</v>
      </c>
      <c r="T1165" s="9">
        <f t="shared" si="109"/>
        <v>3103939</v>
      </c>
    </row>
    <row r="1166" spans="1:20" x14ac:dyDescent="0.25">
      <c r="A1166" s="9">
        <v>614</v>
      </c>
      <c r="B1166" s="9" t="s">
        <v>14</v>
      </c>
      <c r="C1166" s="9" t="s">
        <v>626</v>
      </c>
      <c r="D1166" s="9" t="s">
        <v>228</v>
      </c>
      <c r="E1166" s="9" t="s">
        <v>227</v>
      </c>
      <c r="F1166" s="9" t="s">
        <v>5</v>
      </c>
      <c r="G1166" s="9" t="s">
        <v>524</v>
      </c>
      <c r="H1166" s="9" t="s">
        <v>2</v>
      </c>
      <c r="I1166" s="9">
        <v>14</v>
      </c>
      <c r="J1166" s="9" t="s">
        <v>8</v>
      </c>
      <c r="L1166" s="9" t="s">
        <v>50</v>
      </c>
      <c r="M1166" s="9">
        <v>77714</v>
      </c>
      <c r="N1166" s="17" t="str">
        <f t="shared" si="105"/>
        <v>15_75-80</v>
      </c>
      <c r="O1166" s="17" t="str">
        <f t="shared" si="106"/>
        <v>7_70-80</v>
      </c>
      <c r="P1166" s="17" t="str">
        <f t="shared" si="107"/>
        <v>07_70-80</v>
      </c>
      <c r="Q1166" s="9" t="s">
        <v>882</v>
      </c>
      <c r="R1166" s="9" t="s">
        <v>638</v>
      </c>
      <c r="S1166" s="9">
        <f t="shared" si="108"/>
        <v>47716396</v>
      </c>
      <c r="T1166" s="9">
        <f t="shared" si="109"/>
        <v>642213</v>
      </c>
    </row>
    <row r="1167" spans="1:20" x14ac:dyDescent="0.25">
      <c r="A1167" s="9">
        <v>393</v>
      </c>
      <c r="B1167" s="9" t="s">
        <v>14</v>
      </c>
      <c r="C1167" s="9" t="s">
        <v>424</v>
      </c>
      <c r="D1167" s="9" t="s">
        <v>228</v>
      </c>
      <c r="E1167" s="9" t="s">
        <v>227</v>
      </c>
      <c r="F1167" s="9" t="s">
        <v>1</v>
      </c>
      <c r="G1167" s="9" t="s">
        <v>305</v>
      </c>
      <c r="H1167" s="9" t="s">
        <v>2</v>
      </c>
      <c r="I1167" s="9">
        <v>14</v>
      </c>
      <c r="J1167" s="9" t="s">
        <v>8</v>
      </c>
      <c r="L1167" s="9" t="s">
        <v>50</v>
      </c>
      <c r="M1167" s="9">
        <v>59556</v>
      </c>
      <c r="N1167" s="17" t="str">
        <f t="shared" si="105"/>
        <v>11_55-60</v>
      </c>
      <c r="O1167" s="17" t="str">
        <f t="shared" si="106"/>
        <v>5_50-60</v>
      </c>
      <c r="P1167" s="17" t="str">
        <f t="shared" si="107"/>
        <v>05_50-60</v>
      </c>
      <c r="Q1167" s="9" t="s">
        <v>882</v>
      </c>
      <c r="R1167" s="9" t="s">
        <v>638</v>
      </c>
      <c r="S1167" s="9">
        <f t="shared" si="108"/>
        <v>23405508</v>
      </c>
      <c r="T1167" s="9">
        <f t="shared" si="109"/>
        <v>315014</v>
      </c>
    </row>
    <row r="1168" spans="1:20" x14ac:dyDescent="0.25">
      <c r="A1168" s="9">
        <v>1185</v>
      </c>
      <c r="B1168" s="9" t="s">
        <v>14</v>
      </c>
      <c r="C1168" s="9" t="s">
        <v>314</v>
      </c>
      <c r="D1168" s="9" t="s">
        <v>224</v>
      </c>
      <c r="E1168" s="9" t="s">
        <v>227</v>
      </c>
      <c r="F1168" s="9" t="s">
        <v>5</v>
      </c>
      <c r="G1168" s="9" t="s">
        <v>169</v>
      </c>
      <c r="H1168" s="9" t="s">
        <v>2</v>
      </c>
      <c r="I1168" s="9">
        <v>15</v>
      </c>
      <c r="J1168" s="9" t="s">
        <v>8</v>
      </c>
      <c r="L1168" s="9" t="s">
        <v>50</v>
      </c>
      <c r="M1168" s="9">
        <v>70255</v>
      </c>
      <c r="N1168" s="17" t="str">
        <f t="shared" si="105"/>
        <v>14_70-75</v>
      </c>
      <c r="O1168" s="17" t="str">
        <f t="shared" si="106"/>
        <v>7_70-80</v>
      </c>
      <c r="P1168" s="17" t="str">
        <f t="shared" si="107"/>
        <v>07_70-80</v>
      </c>
      <c r="Q1168" s="9" t="s">
        <v>882</v>
      </c>
      <c r="R1168" s="9" t="s">
        <v>638</v>
      </c>
      <c r="S1168" s="9">
        <f t="shared" si="108"/>
        <v>83252175</v>
      </c>
      <c r="T1168" s="9">
        <f t="shared" si="109"/>
        <v>1120487</v>
      </c>
    </row>
    <row r="1169" spans="1:20" x14ac:dyDescent="0.25">
      <c r="A1169" s="9">
        <v>655</v>
      </c>
      <c r="B1169" s="9" t="s">
        <v>14</v>
      </c>
      <c r="C1169" s="9" t="s">
        <v>594</v>
      </c>
      <c r="D1169" s="9" t="s">
        <v>224</v>
      </c>
      <c r="E1169" s="9" t="s">
        <v>227</v>
      </c>
      <c r="F1169" s="9" t="s">
        <v>5</v>
      </c>
      <c r="G1169" s="9" t="s">
        <v>524</v>
      </c>
      <c r="H1169" s="9" t="s">
        <v>2</v>
      </c>
      <c r="I1169" s="9">
        <v>15</v>
      </c>
      <c r="J1169" s="9" t="s">
        <v>8</v>
      </c>
      <c r="L1169" s="9" t="s">
        <v>50</v>
      </c>
      <c r="M1169" s="9">
        <v>73450</v>
      </c>
      <c r="N1169" s="17" t="str">
        <f t="shared" si="105"/>
        <v>14_70-75</v>
      </c>
      <c r="O1169" s="17" t="str">
        <f t="shared" si="106"/>
        <v>7_70-80</v>
      </c>
      <c r="P1169" s="17" t="str">
        <f t="shared" si="107"/>
        <v>07_70-80</v>
      </c>
      <c r="Q1169" s="9" t="s">
        <v>882</v>
      </c>
      <c r="R1169" s="9" t="s">
        <v>638</v>
      </c>
      <c r="S1169" s="9">
        <f t="shared" si="108"/>
        <v>48109750</v>
      </c>
      <c r="T1169" s="9">
        <f t="shared" si="109"/>
        <v>647507</v>
      </c>
    </row>
    <row r="1170" spans="1:20" x14ac:dyDescent="0.25">
      <c r="A1170" s="9">
        <v>1133</v>
      </c>
      <c r="B1170" s="9" t="s">
        <v>14</v>
      </c>
      <c r="C1170" s="9" t="s">
        <v>740</v>
      </c>
      <c r="D1170" s="9" t="s">
        <v>224</v>
      </c>
      <c r="E1170" s="9" t="s">
        <v>227</v>
      </c>
      <c r="F1170" s="9" t="s">
        <v>1</v>
      </c>
      <c r="G1170" s="9" t="s">
        <v>305</v>
      </c>
      <c r="H1170" s="9" t="s">
        <v>2</v>
      </c>
      <c r="I1170" s="9">
        <v>15</v>
      </c>
      <c r="J1170" s="9" t="s">
        <v>8</v>
      </c>
      <c r="L1170" s="9" t="s">
        <v>50</v>
      </c>
      <c r="M1170" s="9">
        <v>60538</v>
      </c>
      <c r="N1170" s="17" t="str">
        <f t="shared" si="105"/>
        <v>12_60-65</v>
      </c>
      <c r="O1170" s="17" t="str">
        <f t="shared" si="106"/>
        <v>6_60-70</v>
      </c>
      <c r="P1170" s="17" t="str">
        <f t="shared" si="107"/>
        <v>06_60-70</v>
      </c>
      <c r="Q1170" s="9" t="s">
        <v>882</v>
      </c>
      <c r="R1170" s="9" t="s">
        <v>638</v>
      </c>
      <c r="S1170" s="9">
        <f t="shared" si="108"/>
        <v>68589554</v>
      </c>
      <c r="T1170" s="9">
        <f t="shared" si="109"/>
        <v>923143</v>
      </c>
    </row>
    <row r="1171" spans="1:20" x14ac:dyDescent="0.25">
      <c r="A1171" s="9">
        <v>213</v>
      </c>
      <c r="B1171" s="9" t="s">
        <v>14</v>
      </c>
      <c r="C1171" s="9" t="s">
        <v>284</v>
      </c>
      <c r="D1171" s="9" t="s">
        <v>222</v>
      </c>
      <c r="E1171" s="9" t="s">
        <v>227</v>
      </c>
      <c r="F1171" s="9" t="s">
        <v>5</v>
      </c>
      <c r="G1171" s="9" t="s">
        <v>169</v>
      </c>
      <c r="H1171" s="9">
        <v>530</v>
      </c>
      <c r="I1171" s="9">
        <v>17</v>
      </c>
      <c r="J1171" s="9" t="s">
        <v>8</v>
      </c>
      <c r="L1171" s="9" t="s">
        <v>50</v>
      </c>
      <c r="M1171" s="9">
        <v>69072</v>
      </c>
      <c r="N1171" s="17" t="str">
        <f t="shared" si="105"/>
        <v>13_65-70</v>
      </c>
      <c r="O1171" s="17" t="str">
        <f t="shared" si="106"/>
        <v>6_60-70</v>
      </c>
      <c r="P1171" s="17" t="str">
        <f t="shared" si="107"/>
        <v>06_60-70</v>
      </c>
      <c r="Q1171" s="9" t="s">
        <v>882</v>
      </c>
      <c r="R1171" s="9" t="s">
        <v>638</v>
      </c>
      <c r="S1171" s="9">
        <f t="shared" si="108"/>
        <v>14712336</v>
      </c>
      <c r="T1171" s="9">
        <f t="shared" si="109"/>
        <v>198013</v>
      </c>
    </row>
    <row r="1172" spans="1:20" x14ac:dyDescent="0.25">
      <c r="A1172" s="9">
        <v>34</v>
      </c>
      <c r="B1172" s="9" t="s">
        <v>14</v>
      </c>
      <c r="C1172" s="9" t="s">
        <v>627</v>
      </c>
      <c r="D1172" s="9" t="s">
        <v>228</v>
      </c>
      <c r="E1172" s="9" t="s">
        <v>227</v>
      </c>
      <c r="F1172" s="9" t="s">
        <v>5</v>
      </c>
      <c r="G1172" s="9" t="s">
        <v>524</v>
      </c>
      <c r="H1172" s="9" t="s">
        <v>2</v>
      </c>
      <c r="I1172" s="9">
        <v>13</v>
      </c>
      <c r="J1172" s="9" t="s">
        <v>8</v>
      </c>
      <c r="L1172" s="9" t="s">
        <v>50</v>
      </c>
      <c r="M1172" s="9">
        <v>85850</v>
      </c>
      <c r="N1172" s="17" t="str">
        <f t="shared" si="105"/>
        <v>17_85-90</v>
      </c>
      <c r="O1172" s="17" t="str">
        <f t="shared" si="106"/>
        <v>8_80-90</v>
      </c>
      <c r="P1172" s="17" t="str">
        <f t="shared" si="107"/>
        <v>08_80&gt;</v>
      </c>
      <c r="Q1172" s="9" t="s">
        <v>882</v>
      </c>
      <c r="R1172" s="9" t="s">
        <v>638</v>
      </c>
      <c r="S1172" s="9">
        <f t="shared" si="108"/>
        <v>2918900</v>
      </c>
      <c r="T1172" s="9">
        <f t="shared" si="109"/>
        <v>39285</v>
      </c>
    </row>
    <row r="1173" spans="1:20" x14ac:dyDescent="0.25">
      <c r="A1173" s="9">
        <v>34</v>
      </c>
      <c r="B1173" s="9" t="s">
        <v>14</v>
      </c>
      <c r="C1173" s="9" t="s">
        <v>628</v>
      </c>
      <c r="D1173" s="9" t="s">
        <v>228</v>
      </c>
      <c r="E1173" s="9" t="s">
        <v>227</v>
      </c>
      <c r="F1173" s="9" t="s">
        <v>1</v>
      </c>
      <c r="G1173" s="9" t="s">
        <v>305</v>
      </c>
      <c r="H1173" s="9" t="s">
        <v>2</v>
      </c>
      <c r="I1173" s="9">
        <v>13</v>
      </c>
      <c r="J1173" s="9" t="s">
        <v>8</v>
      </c>
      <c r="L1173" s="9" t="s">
        <v>50</v>
      </c>
      <c r="M1173" s="9">
        <v>81340</v>
      </c>
      <c r="N1173" s="17" t="str">
        <f t="shared" si="105"/>
        <v>16_80-85</v>
      </c>
      <c r="O1173" s="17" t="str">
        <f t="shared" si="106"/>
        <v>8_80-90</v>
      </c>
      <c r="P1173" s="17" t="str">
        <f t="shared" si="107"/>
        <v>08_80&gt;</v>
      </c>
      <c r="Q1173" s="9" t="s">
        <v>882</v>
      </c>
      <c r="R1173" s="9" t="s">
        <v>638</v>
      </c>
      <c r="S1173" s="9">
        <f t="shared" si="108"/>
        <v>2765560</v>
      </c>
      <c r="T1173" s="9">
        <f t="shared" si="109"/>
        <v>37222</v>
      </c>
    </row>
    <row r="1174" spans="1:20" x14ac:dyDescent="0.25">
      <c r="A1174" s="9">
        <v>32</v>
      </c>
      <c r="B1174" s="9" t="s">
        <v>14</v>
      </c>
      <c r="C1174" s="9" t="s">
        <v>138</v>
      </c>
      <c r="D1174" s="9" t="s">
        <v>228</v>
      </c>
      <c r="E1174" s="9" t="s">
        <v>227</v>
      </c>
      <c r="F1174" s="9" t="s">
        <v>5</v>
      </c>
      <c r="G1174" s="9" t="s">
        <v>93</v>
      </c>
      <c r="H1174" s="9" t="s">
        <v>2</v>
      </c>
      <c r="I1174" s="9">
        <v>14</v>
      </c>
      <c r="J1174" s="9" t="s">
        <v>8</v>
      </c>
      <c r="L1174" s="9" t="s">
        <v>50</v>
      </c>
      <c r="M1174" s="9">
        <v>68770</v>
      </c>
      <c r="N1174" s="17" t="str">
        <f t="shared" si="105"/>
        <v>13_65-70</v>
      </c>
      <c r="O1174" s="17" t="str">
        <f t="shared" si="106"/>
        <v>6_60-70</v>
      </c>
      <c r="P1174" s="17" t="str">
        <f t="shared" si="107"/>
        <v>06_60-70</v>
      </c>
      <c r="Q1174" s="9" t="s">
        <v>882</v>
      </c>
      <c r="R1174" s="9" t="s">
        <v>638</v>
      </c>
      <c r="S1174" s="9">
        <f t="shared" si="108"/>
        <v>2200640</v>
      </c>
      <c r="T1174" s="9">
        <f t="shared" si="109"/>
        <v>29618</v>
      </c>
    </row>
    <row r="1175" spans="1:20" x14ac:dyDescent="0.25">
      <c r="A1175" s="9">
        <v>194</v>
      </c>
      <c r="B1175" s="9" t="s">
        <v>14</v>
      </c>
      <c r="C1175" s="9" t="s">
        <v>629</v>
      </c>
      <c r="D1175" s="9" t="s">
        <v>228</v>
      </c>
      <c r="E1175" s="9" t="s">
        <v>227</v>
      </c>
      <c r="F1175" s="9" t="s">
        <v>5</v>
      </c>
      <c r="G1175" s="9" t="s">
        <v>524</v>
      </c>
      <c r="H1175" s="9" t="s">
        <v>2</v>
      </c>
      <c r="I1175" s="9">
        <v>14</v>
      </c>
      <c r="J1175" s="9" t="s">
        <v>8</v>
      </c>
      <c r="L1175" s="9" t="s">
        <v>50</v>
      </c>
      <c r="M1175" s="9">
        <v>76490</v>
      </c>
      <c r="N1175" s="17" t="str">
        <f t="shared" si="105"/>
        <v>15_75-80</v>
      </c>
      <c r="O1175" s="17" t="str">
        <f t="shared" si="106"/>
        <v>7_70-80</v>
      </c>
      <c r="P1175" s="17" t="str">
        <f t="shared" si="107"/>
        <v>07_70-80</v>
      </c>
      <c r="Q1175" s="9" t="s">
        <v>882</v>
      </c>
      <c r="R1175" s="9" t="s">
        <v>638</v>
      </c>
      <c r="S1175" s="9">
        <f t="shared" si="108"/>
        <v>14839060</v>
      </c>
      <c r="T1175" s="9">
        <f t="shared" si="109"/>
        <v>199718</v>
      </c>
    </row>
    <row r="1176" spans="1:20" x14ac:dyDescent="0.25">
      <c r="A1176" s="9">
        <v>29</v>
      </c>
      <c r="B1176" s="9" t="s">
        <v>14</v>
      </c>
      <c r="C1176" s="9" t="s">
        <v>139</v>
      </c>
      <c r="D1176" s="9" t="s">
        <v>224</v>
      </c>
      <c r="E1176" s="9" t="s">
        <v>227</v>
      </c>
      <c r="F1176" s="9" t="s">
        <v>5</v>
      </c>
      <c r="G1176" s="9" t="s">
        <v>93</v>
      </c>
      <c r="H1176" s="9" t="s">
        <v>2</v>
      </c>
      <c r="I1176" s="9">
        <v>15</v>
      </c>
      <c r="J1176" s="9" t="s">
        <v>8</v>
      </c>
      <c r="L1176" s="9" t="s">
        <v>50</v>
      </c>
      <c r="M1176" s="9">
        <v>75929</v>
      </c>
      <c r="N1176" s="17" t="str">
        <f t="shared" si="105"/>
        <v>15_75-80</v>
      </c>
      <c r="O1176" s="17" t="str">
        <f t="shared" si="106"/>
        <v>7_70-80</v>
      </c>
      <c r="P1176" s="17" t="str">
        <f t="shared" si="107"/>
        <v>07_70-80</v>
      </c>
      <c r="Q1176" s="9" t="s">
        <v>882</v>
      </c>
      <c r="R1176" s="9" t="s">
        <v>638</v>
      </c>
      <c r="S1176" s="9">
        <f t="shared" si="108"/>
        <v>2201941</v>
      </c>
      <c r="T1176" s="9">
        <f t="shared" si="109"/>
        <v>29636</v>
      </c>
    </row>
    <row r="1177" spans="1:20" x14ac:dyDescent="0.25">
      <c r="A1177" s="9">
        <v>177</v>
      </c>
      <c r="B1177" s="9" t="s">
        <v>14</v>
      </c>
      <c r="C1177" s="9" t="s">
        <v>595</v>
      </c>
      <c r="D1177" s="9" t="s">
        <v>224</v>
      </c>
      <c r="E1177" s="9" t="s">
        <v>227</v>
      </c>
      <c r="F1177" s="9" t="s">
        <v>5</v>
      </c>
      <c r="G1177" s="9" t="s">
        <v>524</v>
      </c>
      <c r="H1177" s="9" t="s">
        <v>2</v>
      </c>
      <c r="I1177" s="9">
        <v>15</v>
      </c>
      <c r="J1177" s="9" t="s">
        <v>8</v>
      </c>
      <c r="L1177" s="9" t="s">
        <v>50</v>
      </c>
      <c r="M1177" s="9">
        <v>84118</v>
      </c>
      <c r="N1177" s="17" t="str">
        <f t="shared" si="105"/>
        <v>16_80-85</v>
      </c>
      <c r="O1177" s="17" t="str">
        <f t="shared" si="106"/>
        <v>8_80-90</v>
      </c>
      <c r="P1177" s="17" t="str">
        <f t="shared" si="107"/>
        <v>08_80&gt;</v>
      </c>
      <c r="Q1177" s="9" t="s">
        <v>882</v>
      </c>
      <c r="R1177" s="9" t="s">
        <v>638</v>
      </c>
      <c r="S1177" s="9">
        <f t="shared" si="108"/>
        <v>14888886</v>
      </c>
      <c r="T1177" s="9">
        <f t="shared" si="109"/>
        <v>200389</v>
      </c>
    </row>
    <row r="1178" spans="1:20" x14ac:dyDescent="0.25">
      <c r="A1178" s="9">
        <v>41</v>
      </c>
      <c r="B1178" s="9" t="s">
        <v>14</v>
      </c>
      <c r="C1178" s="9" t="s">
        <v>741</v>
      </c>
      <c r="D1178" s="9" t="s">
        <v>228</v>
      </c>
      <c r="E1178" s="9" t="s">
        <v>227</v>
      </c>
      <c r="F1178" s="9" t="s">
        <v>1</v>
      </c>
      <c r="G1178" s="9" t="s">
        <v>305</v>
      </c>
      <c r="H1178" s="9" t="s">
        <v>2</v>
      </c>
      <c r="I1178" s="9">
        <v>13</v>
      </c>
      <c r="J1178" s="9" t="s">
        <v>8</v>
      </c>
      <c r="K1178" s="9" t="s">
        <v>7</v>
      </c>
      <c r="L1178" s="9" t="s">
        <v>50</v>
      </c>
      <c r="M1178" s="9">
        <v>71642</v>
      </c>
      <c r="N1178" s="17" t="str">
        <f t="shared" si="105"/>
        <v>14_70-75</v>
      </c>
      <c r="O1178" s="17" t="str">
        <f t="shared" si="106"/>
        <v>7_70-80</v>
      </c>
      <c r="P1178" s="17" t="str">
        <f t="shared" si="107"/>
        <v>07_70-80</v>
      </c>
      <c r="Q1178" s="9" t="s">
        <v>882</v>
      </c>
      <c r="R1178" s="9" t="s">
        <v>638</v>
      </c>
      <c r="S1178" s="9">
        <f t="shared" si="108"/>
        <v>2937322</v>
      </c>
      <c r="T1178" s="9">
        <f t="shared" si="109"/>
        <v>39533</v>
      </c>
    </row>
    <row r="1179" spans="1:20" x14ac:dyDescent="0.25">
      <c r="A1179" s="9">
        <v>8</v>
      </c>
      <c r="B1179" s="9" t="s">
        <v>14</v>
      </c>
      <c r="C1179" s="9" t="s">
        <v>742</v>
      </c>
      <c r="D1179" s="9" t="s">
        <v>228</v>
      </c>
      <c r="E1179" s="9" t="s">
        <v>223</v>
      </c>
      <c r="F1179" s="9" t="s">
        <v>5</v>
      </c>
      <c r="G1179" s="9" t="s">
        <v>169</v>
      </c>
      <c r="H1179" s="9" t="s">
        <v>2</v>
      </c>
      <c r="I1179" s="9">
        <v>13</v>
      </c>
      <c r="J1179" s="9" t="s">
        <v>8</v>
      </c>
      <c r="K1179" s="9" t="s">
        <v>7</v>
      </c>
      <c r="L1179" s="9" t="s">
        <v>50</v>
      </c>
      <c r="M1179" s="9">
        <v>100284</v>
      </c>
      <c r="N1179" s="17" t="str">
        <f t="shared" si="105"/>
        <v>20_100-105</v>
      </c>
      <c r="O1179" s="17" t="str">
        <f t="shared" si="106"/>
        <v>10_100-110</v>
      </c>
      <c r="P1179" s="17" t="str">
        <f t="shared" si="107"/>
        <v>08_80&gt;</v>
      </c>
      <c r="Q1179" s="9" t="s">
        <v>882</v>
      </c>
      <c r="R1179" s="9" t="s">
        <v>638</v>
      </c>
      <c r="S1179" s="9">
        <f t="shared" si="108"/>
        <v>802272</v>
      </c>
      <c r="T1179" s="9">
        <f t="shared" si="109"/>
        <v>10798</v>
      </c>
    </row>
    <row r="1180" spans="1:20" x14ac:dyDescent="0.25">
      <c r="A1180" s="9">
        <v>128</v>
      </c>
      <c r="B1180" s="9" t="s">
        <v>14</v>
      </c>
      <c r="C1180" s="9" t="s">
        <v>596</v>
      </c>
      <c r="D1180" s="9" t="s">
        <v>228</v>
      </c>
      <c r="E1180" s="9" t="s">
        <v>223</v>
      </c>
      <c r="F1180" s="9" t="s">
        <v>5</v>
      </c>
      <c r="G1180" s="9" t="s">
        <v>524</v>
      </c>
      <c r="H1180" s="9" t="s">
        <v>2</v>
      </c>
      <c r="I1180" s="9">
        <v>13</v>
      </c>
      <c r="J1180" s="9" t="s">
        <v>8</v>
      </c>
      <c r="K1180" s="9" t="s">
        <v>7</v>
      </c>
      <c r="L1180" s="9" t="s">
        <v>50</v>
      </c>
      <c r="M1180" s="9">
        <v>125742</v>
      </c>
      <c r="N1180" s="17" t="str">
        <f t="shared" si="105"/>
        <v>25_125-130</v>
      </c>
      <c r="O1180" s="17" t="str">
        <f t="shared" si="106"/>
        <v>12_120-130</v>
      </c>
      <c r="P1180" s="17" t="str">
        <f t="shared" si="107"/>
        <v>08_80&gt;</v>
      </c>
      <c r="Q1180" s="9" t="s">
        <v>882</v>
      </c>
      <c r="R1180" s="9" t="s">
        <v>638</v>
      </c>
      <c r="S1180" s="9">
        <f t="shared" si="108"/>
        <v>16094976</v>
      </c>
      <c r="T1180" s="9">
        <f t="shared" si="109"/>
        <v>216621</v>
      </c>
    </row>
    <row r="1181" spans="1:20" x14ac:dyDescent="0.25">
      <c r="A1181" s="9">
        <v>23</v>
      </c>
      <c r="B1181" s="9" t="s">
        <v>14</v>
      </c>
      <c r="C1181" s="9" t="s">
        <v>743</v>
      </c>
      <c r="D1181" s="9" t="s">
        <v>225</v>
      </c>
      <c r="E1181" s="9" t="s">
        <v>223</v>
      </c>
      <c r="F1181" s="9" t="s">
        <v>5</v>
      </c>
      <c r="G1181" s="9" t="s">
        <v>169</v>
      </c>
      <c r="H1181" s="9" t="s">
        <v>744</v>
      </c>
      <c r="I1181" s="9">
        <v>15</v>
      </c>
      <c r="J1181" s="9" t="s">
        <v>55</v>
      </c>
      <c r="K1181" s="9" t="s">
        <v>7</v>
      </c>
      <c r="L1181" s="9" t="s">
        <v>50</v>
      </c>
      <c r="M1181" s="9">
        <v>164627</v>
      </c>
      <c r="N1181" s="17" t="str">
        <f t="shared" si="105"/>
        <v>32_160-165</v>
      </c>
      <c r="O1181" s="17" t="str">
        <f t="shared" si="106"/>
        <v>16_160-170</v>
      </c>
      <c r="P1181" s="17" t="str">
        <f t="shared" si="107"/>
        <v>08_80&gt;</v>
      </c>
      <c r="Q1181" s="9" t="s">
        <v>882</v>
      </c>
      <c r="R1181" s="9" t="s">
        <v>638</v>
      </c>
      <c r="S1181" s="9">
        <f t="shared" si="108"/>
        <v>3786421</v>
      </c>
      <c r="T1181" s="9">
        <f t="shared" si="109"/>
        <v>50961</v>
      </c>
    </row>
    <row r="1182" spans="1:20" x14ac:dyDescent="0.25">
      <c r="A1182" s="9">
        <v>11</v>
      </c>
      <c r="B1182" s="9" t="s">
        <v>14</v>
      </c>
      <c r="C1182" s="9" t="s">
        <v>745</v>
      </c>
      <c r="D1182" s="9" t="s">
        <v>224</v>
      </c>
      <c r="E1182" s="9" t="s">
        <v>223</v>
      </c>
      <c r="F1182" s="9" t="s">
        <v>5</v>
      </c>
      <c r="G1182" s="9" t="s">
        <v>524</v>
      </c>
      <c r="H1182" s="9" t="s">
        <v>2</v>
      </c>
      <c r="I1182" s="9">
        <v>15</v>
      </c>
      <c r="J1182" s="9" t="s">
        <v>55</v>
      </c>
      <c r="K1182" s="9" t="s">
        <v>7</v>
      </c>
      <c r="L1182" s="9" t="s">
        <v>50</v>
      </c>
      <c r="M1182" s="9">
        <v>141560</v>
      </c>
      <c r="N1182" s="17" t="str">
        <f t="shared" si="105"/>
        <v>28_140-145</v>
      </c>
      <c r="O1182" s="17" t="str">
        <f t="shared" si="106"/>
        <v>14_140-150</v>
      </c>
      <c r="P1182" s="17" t="str">
        <f t="shared" si="107"/>
        <v>08_80&gt;</v>
      </c>
      <c r="Q1182" s="9" t="s">
        <v>882</v>
      </c>
      <c r="R1182" s="9" t="s">
        <v>638</v>
      </c>
      <c r="S1182" s="9">
        <f t="shared" si="108"/>
        <v>1557160</v>
      </c>
      <c r="T1182" s="9">
        <f t="shared" si="109"/>
        <v>20958</v>
      </c>
    </row>
    <row r="1183" spans="1:20" x14ac:dyDescent="0.25">
      <c r="A1183" s="9">
        <v>1</v>
      </c>
      <c r="B1183" s="9" t="s">
        <v>14</v>
      </c>
      <c r="C1183" s="9" t="s">
        <v>140</v>
      </c>
      <c r="D1183" s="9" t="s">
        <v>230</v>
      </c>
      <c r="E1183" s="9" t="s">
        <v>227</v>
      </c>
      <c r="F1183" s="9" t="s">
        <v>5</v>
      </c>
      <c r="G1183" s="9" t="s">
        <v>93</v>
      </c>
      <c r="H1183" s="9" t="s">
        <v>141</v>
      </c>
      <c r="I1183" s="9">
        <v>14</v>
      </c>
      <c r="J1183" s="9" t="s">
        <v>8</v>
      </c>
      <c r="L1183" s="9" t="s">
        <v>50</v>
      </c>
      <c r="M1183" s="9">
        <v>71150</v>
      </c>
      <c r="N1183" s="17" t="str">
        <f t="shared" si="105"/>
        <v>14_70-75</v>
      </c>
      <c r="O1183" s="17" t="str">
        <f t="shared" si="106"/>
        <v>7_70-80</v>
      </c>
      <c r="P1183" s="17" t="str">
        <f t="shared" si="107"/>
        <v>07_70-80</v>
      </c>
      <c r="Q1183" s="9" t="s">
        <v>882</v>
      </c>
      <c r="R1183" s="9" t="s">
        <v>638</v>
      </c>
      <c r="S1183" s="9">
        <f t="shared" si="108"/>
        <v>71150</v>
      </c>
      <c r="T1183" s="9">
        <f t="shared" si="109"/>
        <v>958</v>
      </c>
    </row>
    <row r="1184" spans="1:20" x14ac:dyDescent="0.25">
      <c r="A1184" s="9">
        <v>19</v>
      </c>
      <c r="B1184" s="9" t="s">
        <v>14</v>
      </c>
      <c r="C1184" s="9" t="s">
        <v>530</v>
      </c>
      <c r="D1184" s="9" t="s">
        <v>230</v>
      </c>
      <c r="E1184" s="9" t="s">
        <v>227</v>
      </c>
      <c r="F1184" s="9" t="s">
        <v>5</v>
      </c>
      <c r="G1184" s="9" t="s">
        <v>353</v>
      </c>
      <c r="H1184" s="9" t="s">
        <v>99</v>
      </c>
      <c r="I1184" s="9">
        <v>15</v>
      </c>
      <c r="J1184" s="9" t="s">
        <v>52</v>
      </c>
      <c r="L1184" s="9" t="s">
        <v>50</v>
      </c>
      <c r="M1184" s="9">
        <v>210657</v>
      </c>
      <c r="N1184" s="17" t="str">
        <f t="shared" si="105"/>
        <v>42_210-215</v>
      </c>
      <c r="O1184" s="17" t="str">
        <f t="shared" si="106"/>
        <v>21_210-220</v>
      </c>
      <c r="P1184" s="17" t="str">
        <f t="shared" si="107"/>
        <v>08_80&gt;</v>
      </c>
      <c r="Q1184" s="9" t="s">
        <v>882</v>
      </c>
      <c r="R1184" s="9" t="s">
        <v>638</v>
      </c>
      <c r="S1184" s="9">
        <f t="shared" si="108"/>
        <v>4002483</v>
      </c>
      <c r="T1184" s="9">
        <f t="shared" si="109"/>
        <v>53869</v>
      </c>
    </row>
    <row r="1185" spans="1:20" x14ac:dyDescent="0.25">
      <c r="A1185" s="9">
        <v>1</v>
      </c>
      <c r="B1185" s="9" t="s">
        <v>14</v>
      </c>
      <c r="C1185" s="9" t="s">
        <v>163</v>
      </c>
      <c r="D1185" s="9" t="s">
        <v>230</v>
      </c>
      <c r="E1185" s="9" t="s">
        <v>227</v>
      </c>
      <c r="F1185" s="9" t="s">
        <v>5</v>
      </c>
      <c r="G1185" s="9" t="s">
        <v>75</v>
      </c>
      <c r="H1185" s="9" t="s">
        <v>164</v>
      </c>
      <c r="I1185" s="9">
        <v>15</v>
      </c>
      <c r="J1185" s="9" t="s">
        <v>52</v>
      </c>
      <c r="L1185" s="9" t="s">
        <v>50</v>
      </c>
      <c r="M1185" s="9">
        <v>225695</v>
      </c>
      <c r="N1185" s="17" t="str">
        <f t="shared" si="105"/>
        <v>45_225-230</v>
      </c>
      <c r="O1185" s="17" t="str">
        <f t="shared" si="106"/>
        <v>22_220-230</v>
      </c>
      <c r="P1185" s="17" t="str">
        <f t="shared" si="107"/>
        <v>08_80&gt;</v>
      </c>
      <c r="Q1185" s="9" t="s">
        <v>882</v>
      </c>
      <c r="R1185" s="9" t="s">
        <v>638</v>
      </c>
      <c r="S1185" s="9">
        <f t="shared" si="108"/>
        <v>225695</v>
      </c>
      <c r="T1185" s="9">
        <f t="shared" si="109"/>
        <v>3038</v>
      </c>
    </row>
    <row r="1186" spans="1:20" x14ac:dyDescent="0.25">
      <c r="A1186" s="9">
        <v>140</v>
      </c>
      <c r="B1186" s="9" t="s">
        <v>14</v>
      </c>
      <c r="C1186" s="9" t="s">
        <v>597</v>
      </c>
      <c r="D1186" s="9" t="s">
        <v>230</v>
      </c>
      <c r="E1186" s="9" t="s">
        <v>227</v>
      </c>
      <c r="F1186" s="9" t="s">
        <v>5</v>
      </c>
      <c r="G1186" s="9" t="s">
        <v>353</v>
      </c>
      <c r="H1186" s="9" t="s">
        <v>184</v>
      </c>
      <c r="I1186" s="9">
        <v>15</v>
      </c>
      <c r="J1186" s="9" t="s">
        <v>52</v>
      </c>
      <c r="L1186" s="9" t="s">
        <v>50</v>
      </c>
      <c r="M1186" s="9">
        <v>127390</v>
      </c>
      <c r="N1186" s="17" t="str">
        <f t="shared" si="105"/>
        <v>25_125-130</v>
      </c>
      <c r="O1186" s="17" t="str">
        <f t="shared" si="106"/>
        <v>12_120-130</v>
      </c>
      <c r="P1186" s="17" t="str">
        <f t="shared" si="107"/>
        <v>08_80&gt;</v>
      </c>
      <c r="Q1186" s="9" t="s">
        <v>882</v>
      </c>
      <c r="R1186" s="9" t="s">
        <v>638</v>
      </c>
      <c r="S1186" s="9">
        <f t="shared" si="108"/>
        <v>17834600</v>
      </c>
      <c r="T1186" s="9">
        <f t="shared" si="109"/>
        <v>240035</v>
      </c>
    </row>
    <row r="1187" spans="1:20" x14ac:dyDescent="0.25">
      <c r="A1187" s="9">
        <v>1</v>
      </c>
      <c r="B1187" s="9" t="s">
        <v>14</v>
      </c>
      <c r="C1187" s="9" t="s">
        <v>746</v>
      </c>
      <c r="D1187" s="9" t="s">
        <v>230</v>
      </c>
      <c r="E1187" s="9" t="s">
        <v>227</v>
      </c>
      <c r="F1187" s="9" t="s">
        <v>5</v>
      </c>
      <c r="G1187" s="9" t="s">
        <v>75</v>
      </c>
      <c r="H1187" s="9" t="s">
        <v>747</v>
      </c>
      <c r="I1187" s="9">
        <v>15</v>
      </c>
      <c r="J1187" s="9" t="s">
        <v>52</v>
      </c>
      <c r="L1187" s="9" t="s">
        <v>50</v>
      </c>
      <c r="M1187" s="9">
        <v>178990</v>
      </c>
      <c r="N1187" s="17" t="str">
        <f t="shared" si="105"/>
        <v>35_175-180</v>
      </c>
      <c r="O1187" s="17" t="str">
        <f t="shared" si="106"/>
        <v>17_170-180</v>
      </c>
      <c r="P1187" s="17" t="str">
        <f t="shared" si="107"/>
        <v>08_80&gt;</v>
      </c>
      <c r="Q1187" s="9" t="s">
        <v>882</v>
      </c>
      <c r="R1187" s="9" t="s">
        <v>638</v>
      </c>
      <c r="S1187" s="9">
        <f t="shared" si="108"/>
        <v>178990</v>
      </c>
      <c r="T1187" s="9">
        <f t="shared" si="109"/>
        <v>2409</v>
      </c>
    </row>
    <row r="1188" spans="1:20" x14ac:dyDescent="0.25">
      <c r="A1188" s="9">
        <v>15</v>
      </c>
      <c r="B1188" s="9" t="s">
        <v>14</v>
      </c>
      <c r="C1188" s="9" t="s">
        <v>531</v>
      </c>
      <c r="D1188" s="9" t="s">
        <v>230</v>
      </c>
      <c r="E1188" s="9" t="s">
        <v>227</v>
      </c>
      <c r="F1188" s="9" t="s">
        <v>5</v>
      </c>
      <c r="G1188" s="9" t="s">
        <v>353</v>
      </c>
      <c r="H1188" s="9" t="s">
        <v>532</v>
      </c>
      <c r="I1188" s="9">
        <v>15</v>
      </c>
      <c r="J1188" s="9" t="s">
        <v>52</v>
      </c>
      <c r="L1188" s="9" t="s">
        <v>50</v>
      </c>
      <c r="M1188" s="9">
        <v>207113</v>
      </c>
      <c r="N1188" s="17" t="str">
        <f t="shared" si="105"/>
        <v>41_205-210</v>
      </c>
      <c r="O1188" s="17" t="str">
        <f t="shared" si="106"/>
        <v>20_200-210</v>
      </c>
      <c r="P1188" s="17" t="str">
        <f t="shared" si="107"/>
        <v>08_80&gt;</v>
      </c>
      <c r="Q1188" s="9" t="s">
        <v>882</v>
      </c>
      <c r="R1188" s="9" t="s">
        <v>638</v>
      </c>
      <c r="S1188" s="9">
        <f t="shared" si="108"/>
        <v>3106695</v>
      </c>
      <c r="T1188" s="9">
        <f t="shared" si="109"/>
        <v>41813</v>
      </c>
    </row>
    <row r="1189" spans="1:20" x14ac:dyDescent="0.25">
      <c r="A1189" s="9">
        <v>5</v>
      </c>
      <c r="B1189" s="9" t="s">
        <v>14</v>
      </c>
      <c r="C1189" s="9" t="s">
        <v>88</v>
      </c>
      <c r="D1189" s="9" t="s">
        <v>230</v>
      </c>
      <c r="E1189" s="9" t="s">
        <v>227</v>
      </c>
      <c r="F1189" s="9" t="s">
        <v>5</v>
      </c>
      <c r="G1189" s="9" t="s">
        <v>75</v>
      </c>
      <c r="H1189" s="9" t="s">
        <v>86</v>
      </c>
      <c r="I1189" s="9">
        <v>15</v>
      </c>
      <c r="J1189" s="9" t="s">
        <v>8</v>
      </c>
      <c r="L1189" s="9" t="s">
        <v>50</v>
      </c>
      <c r="M1189" s="9">
        <v>109990</v>
      </c>
      <c r="N1189" s="17" t="str">
        <f t="shared" si="105"/>
        <v>21_105-110</v>
      </c>
      <c r="O1189" s="17" t="str">
        <f t="shared" si="106"/>
        <v>10_100-110</v>
      </c>
      <c r="P1189" s="17" t="str">
        <f t="shared" si="107"/>
        <v>08_80&gt;</v>
      </c>
      <c r="Q1189" s="9" t="s">
        <v>882</v>
      </c>
      <c r="R1189" s="9" t="s">
        <v>638</v>
      </c>
      <c r="S1189" s="9">
        <f t="shared" si="108"/>
        <v>549950</v>
      </c>
      <c r="T1189" s="9">
        <f t="shared" si="109"/>
        <v>7402</v>
      </c>
    </row>
    <row r="1190" spans="1:20" x14ac:dyDescent="0.25">
      <c r="A1190" s="9">
        <v>6</v>
      </c>
      <c r="B1190" s="9" t="s">
        <v>14</v>
      </c>
      <c r="C1190" s="9" t="s">
        <v>165</v>
      </c>
      <c r="D1190" s="9" t="s">
        <v>230</v>
      </c>
      <c r="E1190" s="9" t="s">
        <v>227</v>
      </c>
      <c r="F1190" s="9" t="s">
        <v>5</v>
      </c>
      <c r="G1190" s="9" t="s">
        <v>75</v>
      </c>
      <c r="H1190" s="9" t="s">
        <v>166</v>
      </c>
      <c r="I1190" s="9">
        <v>17</v>
      </c>
      <c r="J1190" s="9" t="s">
        <v>8</v>
      </c>
      <c r="L1190" s="9" t="s">
        <v>50</v>
      </c>
      <c r="M1190" s="9">
        <v>219813</v>
      </c>
      <c r="N1190" s="17" t="str">
        <f t="shared" si="105"/>
        <v>43_215-220</v>
      </c>
      <c r="O1190" s="17" t="str">
        <f t="shared" si="106"/>
        <v>21_210-220</v>
      </c>
      <c r="P1190" s="17" t="str">
        <f t="shared" si="107"/>
        <v>08_80&gt;</v>
      </c>
      <c r="Q1190" s="9" t="s">
        <v>882</v>
      </c>
      <c r="R1190" s="9" t="s">
        <v>638</v>
      </c>
      <c r="S1190" s="9">
        <f t="shared" si="108"/>
        <v>1318878</v>
      </c>
      <c r="T1190" s="9">
        <f t="shared" si="109"/>
        <v>17751</v>
      </c>
    </row>
    <row r="1191" spans="1:20" x14ac:dyDescent="0.25">
      <c r="A1191" s="9">
        <v>8</v>
      </c>
      <c r="B1191" s="9" t="s">
        <v>14</v>
      </c>
      <c r="C1191" s="9" t="s">
        <v>533</v>
      </c>
      <c r="D1191" s="9" t="s">
        <v>230</v>
      </c>
      <c r="E1191" s="9" t="s">
        <v>227</v>
      </c>
      <c r="F1191" s="9" t="s">
        <v>5</v>
      </c>
      <c r="G1191" s="9" t="s">
        <v>353</v>
      </c>
      <c r="H1191" s="9" t="s">
        <v>534</v>
      </c>
      <c r="I1191" s="9">
        <v>14</v>
      </c>
      <c r="J1191" s="9" t="s">
        <v>8</v>
      </c>
      <c r="L1191" s="9" t="s">
        <v>50</v>
      </c>
      <c r="M1191" s="9">
        <v>114090</v>
      </c>
      <c r="N1191" s="17" t="str">
        <f t="shared" si="105"/>
        <v>22_110-115</v>
      </c>
      <c r="O1191" s="17" t="str">
        <f t="shared" si="106"/>
        <v>11_110-120</v>
      </c>
      <c r="P1191" s="17" t="str">
        <f t="shared" si="107"/>
        <v>08_80&gt;</v>
      </c>
      <c r="Q1191" s="9" t="s">
        <v>882</v>
      </c>
      <c r="R1191" s="9" t="s">
        <v>638</v>
      </c>
      <c r="S1191" s="9">
        <f t="shared" si="108"/>
        <v>912720</v>
      </c>
      <c r="T1191" s="9">
        <f t="shared" si="109"/>
        <v>12284</v>
      </c>
    </row>
    <row r="1192" spans="1:20" x14ac:dyDescent="0.25">
      <c r="A1192" s="9">
        <v>18</v>
      </c>
      <c r="B1192" s="9" t="s">
        <v>14</v>
      </c>
      <c r="C1192" s="9" t="s">
        <v>535</v>
      </c>
      <c r="D1192" s="9" t="s">
        <v>230</v>
      </c>
      <c r="E1192" s="9" t="s">
        <v>227</v>
      </c>
      <c r="F1192" s="9" t="s">
        <v>5</v>
      </c>
      <c r="G1192" s="9" t="s">
        <v>353</v>
      </c>
      <c r="H1192" s="9" t="s">
        <v>187</v>
      </c>
      <c r="I1192" s="9">
        <v>15</v>
      </c>
      <c r="J1192" s="9" t="s">
        <v>55</v>
      </c>
      <c r="L1192" s="9" t="s">
        <v>50</v>
      </c>
      <c r="M1192" s="9">
        <v>139150</v>
      </c>
      <c r="N1192" s="17" t="str">
        <f t="shared" si="105"/>
        <v>27_135-140</v>
      </c>
      <c r="O1192" s="17" t="str">
        <f t="shared" si="106"/>
        <v>13_130-140</v>
      </c>
      <c r="P1192" s="17" t="str">
        <f t="shared" si="107"/>
        <v>08_80&gt;</v>
      </c>
      <c r="Q1192" s="9" t="s">
        <v>882</v>
      </c>
      <c r="R1192" s="9" t="s">
        <v>638</v>
      </c>
      <c r="S1192" s="9">
        <f t="shared" si="108"/>
        <v>2504700</v>
      </c>
      <c r="T1192" s="9">
        <f t="shared" si="109"/>
        <v>33711</v>
      </c>
    </row>
    <row r="1193" spans="1:20" x14ac:dyDescent="0.25">
      <c r="A1193" s="9">
        <v>19</v>
      </c>
      <c r="B1193" s="9" t="s">
        <v>14</v>
      </c>
      <c r="C1193" s="9" t="s">
        <v>751</v>
      </c>
      <c r="D1193" s="9" t="s">
        <v>230</v>
      </c>
      <c r="E1193" s="9" t="s">
        <v>227</v>
      </c>
      <c r="F1193" s="9" t="s">
        <v>5</v>
      </c>
      <c r="G1193" s="9" t="s">
        <v>353</v>
      </c>
      <c r="H1193" s="9" t="s">
        <v>184</v>
      </c>
      <c r="I1193" s="9">
        <v>15</v>
      </c>
      <c r="J1193" s="9" t="s">
        <v>8</v>
      </c>
      <c r="L1193" s="9" t="s">
        <v>50</v>
      </c>
      <c r="M1193" s="9">
        <v>229990</v>
      </c>
      <c r="N1193" s="17" t="str">
        <f t="shared" si="105"/>
        <v>45_225-230</v>
      </c>
      <c r="O1193" s="17" t="str">
        <f t="shared" si="106"/>
        <v>22_220-230</v>
      </c>
      <c r="P1193" s="17" t="str">
        <f t="shared" si="107"/>
        <v>08_80&gt;</v>
      </c>
      <c r="Q1193" s="9" t="s">
        <v>882</v>
      </c>
      <c r="R1193" s="9" t="s">
        <v>638</v>
      </c>
      <c r="S1193" s="9">
        <f t="shared" si="108"/>
        <v>4369810</v>
      </c>
      <c r="T1193" s="9">
        <f t="shared" si="109"/>
        <v>58813</v>
      </c>
    </row>
    <row r="1194" spans="1:20" x14ac:dyDescent="0.25">
      <c r="A1194" s="9">
        <v>11</v>
      </c>
      <c r="B1194" s="9" t="s">
        <v>14</v>
      </c>
      <c r="C1194" s="9" t="s">
        <v>598</v>
      </c>
      <c r="D1194" s="9" t="s">
        <v>230</v>
      </c>
      <c r="E1194" s="9" t="s">
        <v>227</v>
      </c>
      <c r="F1194" s="9" t="s">
        <v>5</v>
      </c>
      <c r="G1194" s="9" t="s">
        <v>353</v>
      </c>
      <c r="H1194" s="9" t="s">
        <v>599</v>
      </c>
      <c r="I1194" s="9">
        <v>17</v>
      </c>
      <c r="J1194" s="9" t="s">
        <v>55</v>
      </c>
      <c r="L1194" s="9" t="s">
        <v>50</v>
      </c>
      <c r="M1194" s="9">
        <v>228536</v>
      </c>
      <c r="N1194" s="17" t="str">
        <f t="shared" si="105"/>
        <v>45_225-230</v>
      </c>
      <c r="O1194" s="17" t="str">
        <f t="shared" si="106"/>
        <v>22_220-230</v>
      </c>
      <c r="P1194" s="17" t="str">
        <f t="shared" si="107"/>
        <v>08_80&gt;</v>
      </c>
      <c r="Q1194" s="9" t="s">
        <v>882</v>
      </c>
      <c r="R1194" s="9" t="s">
        <v>638</v>
      </c>
      <c r="S1194" s="9">
        <f t="shared" si="108"/>
        <v>2513896</v>
      </c>
      <c r="T1194" s="9">
        <f t="shared" si="109"/>
        <v>33834</v>
      </c>
    </row>
    <row r="1195" spans="1:20" x14ac:dyDescent="0.25">
      <c r="A1195" s="9">
        <v>49</v>
      </c>
      <c r="B1195" s="9" t="s">
        <v>14</v>
      </c>
      <c r="C1195" s="9" t="s">
        <v>89</v>
      </c>
      <c r="D1195" s="9" t="s">
        <v>230</v>
      </c>
      <c r="E1195" s="9" t="s">
        <v>227</v>
      </c>
      <c r="F1195" s="9" t="s">
        <v>5</v>
      </c>
      <c r="G1195" s="9" t="s">
        <v>75</v>
      </c>
      <c r="H1195" s="9" t="s">
        <v>87</v>
      </c>
      <c r="I1195" s="9">
        <v>15</v>
      </c>
      <c r="J1195" s="9" t="s">
        <v>52</v>
      </c>
      <c r="K1195" s="9" t="s">
        <v>7</v>
      </c>
      <c r="L1195" s="9" t="s">
        <v>50</v>
      </c>
      <c r="M1195" s="9">
        <v>200105</v>
      </c>
      <c r="N1195" s="17" t="str">
        <f t="shared" si="105"/>
        <v>40_200-205</v>
      </c>
      <c r="O1195" s="17" t="str">
        <f t="shared" si="106"/>
        <v>20_200-210</v>
      </c>
      <c r="P1195" s="17" t="str">
        <f t="shared" si="107"/>
        <v>08_80&gt;</v>
      </c>
      <c r="Q1195" s="9" t="s">
        <v>882</v>
      </c>
      <c r="R1195" s="9" t="s">
        <v>638</v>
      </c>
      <c r="S1195" s="9">
        <f t="shared" si="108"/>
        <v>9805145</v>
      </c>
      <c r="T1195" s="9">
        <f t="shared" si="109"/>
        <v>131967</v>
      </c>
    </row>
    <row r="1196" spans="1:20" x14ac:dyDescent="0.25">
      <c r="A1196" s="9">
        <v>644</v>
      </c>
      <c r="B1196" s="9" t="s">
        <v>15</v>
      </c>
      <c r="C1196" s="9" t="s">
        <v>752</v>
      </c>
      <c r="D1196" s="9" t="s">
        <v>228</v>
      </c>
      <c r="E1196" s="9" t="s">
        <v>223</v>
      </c>
      <c r="F1196" s="9" t="s">
        <v>1</v>
      </c>
      <c r="G1196" s="9" t="s">
        <v>97</v>
      </c>
      <c r="H1196" s="9" t="s">
        <v>2</v>
      </c>
      <c r="I1196" s="9">
        <v>14</v>
      </c>
      <c r="J1196" s="9" t="s">
        <v>8</v>
      </c>
      <c r="L1196" s="9" t="s">
        <v>50</v>
      </c>
      <c r="M1196" s="9">
        <v>39590</v>
      </c>
      <c r="N1196" s="17" t="str">
        <f t="shared" si="105"/>
        <v>7_35-40</v>
      </c>
      <c r="O1196" s="17" t="str">
        <f t="shared" si="106"/>
        <v>3_30-40</v>
      </c>
      <c r="P1196" s="17" t="str">
        <f t="shared" si="107"/>
        <v>03_30-40</v>
      </c>
      <c r="Q1196" s="9" t="s">
        <v>882</v>
      </c>
      <c r="R1196" s="9" t="s">
        <v>638</v>
      </c>
      <c r="S1196" s="9">
        <f t="shared" si="108"/>
        <v>25495960</v>
      </c>
      <c r="T1196" s="9">
        <f t="shared" si="109"/>
        <v>343149</v>
      </c>
    </row>
    <row r="1197" spans="1:20" x14ac:dyDescent="0.25">
      <c r="A1197" s="9">
        <v>4811</v>
      </c>
      <c r="B1197" s="9" t="s">
        <v>15</v>
      </c>
      <c r="C1197" s="9" t="s">
        <v>425</v>
      </c>
      <c r="D1197" s="9" t="s">
        <v>224</v>
      </c>
      <c r="E1197" s="9" t="s">
        <v>223</v>
      </c>
      <c r="F1197" s="9" t="s">
        <v>1</v>
      </c>
      <c r="G1197" s="9" t="s">
        <v>305</v>
      </c>
      <c r="H1197" s="9" t="s">
        <v>2</v>
      </c>
      <c r="I1197" s="9">
        <v>15</v>
      </c>
      <c r="J1197" s="9" t="s">
        <v>8</v>
      </c>
      <c r="L1197" s="9" t="s">
        <v>50</v>
      </c>
      <c r="M1197" s="9">
        <v>46896</v>
      </c>
      <c r="N1197" s="17" t="str">
        <f t="shared" si="105"/>
        <v>9_45-50</v>
      </c>
      <c r="O1197" s="17" t="str">
        <f t="shared" si="106"/>
        <v>4_40-50</v>
      </c>
      <c r="P1197" s="17" t="str">
        <f t="shared" si="107"/>
        <v>04_40-50</v>
      </c>
      <c r="Q1197" s="9" t="s">
        <v>882</v>
      </c>
      <c r="R1197" s="9" t="s">
        <v>638</v>
      </c>
      <c r="S1197" s="9">
        <f t="shared" si="108"/>
        <v>225616656</v>
      </c>
      <c r="T1197" s="9">
        <f t="shared" si="109"/>
        <v>3036563</v>
      </c>
    </row>
    <row r="1198" spans="1:20" x14ac:dyDescent="0.25">
      <c r="A1198" s="9">
        <v>952</v>
      </c>
      <c r="B1198" s="9" t="s">
        <v>15</v>
      </c>
      <c r="C1198" s="9" t="s">
        <v>753</v>
      </c>
      <c r="D1198" s="9" t="s">
        <v>224</v>
      </c>
      <c r="E1198" s="9" t="s">
        <v>223</v>
      </c>
      <c r="F1198" s="9" t="s">
        <v>5</v>
      </c>
      <c r="G1198" s="9" t="s">
        <v>76</v>
      </c>
      <c r="H1198" s="9" t="s">
        <v>2</v>
      </c>
      <c r="I1198" s="9">
        <v>15</v>
      </c>
      <c r="J1198" s="9" t="s">
        <v>8</v>
      </c>
      <c r="L1198" s="9" t="s">
        <v>46</v>
      </c>
      <c r="M1198" s="9">
        <v>33625</v>
      </c>
      <c r="N1198" s="17" t="str">
        <f t="shared" si="105"/>
        <v>6_30-35</v>
      </c>
      <c r="O1198" s="17" t="str">
        <f t="shared" si="106"/>
        <v>3_30-40</v>
      </c>
      <c r="P1198" s="17" t="str">
        <f t="shared" si="107"/>
        <v>03_30-40</v>
      </c>
      <c r="Q1198" s="9" t="s">
        <v>882</v>
      </c>
      <c r="R1198" s="9" t="s">
        <v>638</v>
      </c>
      <c r="S1198" s="9">
        <f t="shared" si="108"/>
        <v>32011000</v>
      </c>
      <c r="T1198" s="9">
        <f t="shared" si="109"/>
        <v>430834</v>
      </c>
    </row>
    <row r="1199" spans="1:20" x14ac:dyDescent="0.25">
      <c r="A1199" s="9">
        <v>964</v>
      </c>
      <c r="B1199" s="9" t="s">
        <v>15</v>
      </c>
      <c r="C1199" s="9" t="s">
        <v>378</v>
      </c>
      <c r="D1199" s="9" t="s">
        <v>224</v>
      </c>
      <c r="E1199" s="9" t="s">
        <v>223</v>
      </c>
      <c r="F1199" s="9" t="s">
        <v>5</v>
      </c>
      <c r="G1199" s="9" t="s">
        <v>182</v>
      </c>
      <c r="H1199" s="9" t="s">
        <v>2</v>
      </c>
      <c r="I1199" s="9">
        <v>15</v>
      </c>
      <c r="J1199" s="9" t="s">
        <v>8</v>
      </c>
      <c r="L1199" s="9" t="s">
        <v>50</v>
      </c>
      <c r="M1199" s="9">
        <v>47543</v>
      </c>
      <c r="N1199" s="17" t="str">
        <f t="shared" si="105"/>
        <v>9_45-50</v>
      </c>
      <c r="O1199" s="17" t="str">
        <f t="shared" si="106"/>
        <v>4_40-50</v>
      </c>
      <c r="P1199" s="17" t="str">
        <f t="shared" si="107"/>
        <v>04_40-50</v>
      </c>
      <c r="Q1199" s="9" t="s">
        <v>882</v>
      </c>
      <c r="R1199" s="9" t="s">
        <v>638</v>
      </c>
      <c r="S1199" s="9">
        <f t="shared" si="108"/>
        <v>45831452</v>
      </c>
      <c r="T1199" s="9">
        <f t="shared" si="109"/>
        <v>616843</v>
      </c>
    </row>
    <row r="1200" spans="1:20" x14ac:dyDescent="0.25">
      <c r="A1200" s="9">
        <v>2</v>
      </c>
      <c r="B1200" s="9" t="s">
        <v>15</v>
      </c>
      <c r="C1200" s="9" t="s">
        <v>867</v>
      </c>
      <c r="D1200" s="9" t="s">
        <v>222</v>
      </c>
      <c r="E1200" s="9" t="s">
        <v>223</v>
      </c>
      <c r="F1200" s="9" t="s">
        <v>1</v>
      </c>
      <c r="G1200" s="9" t="s">
        <v>764</v>
      </c>
      <c r="H1200" s="9">
        <v>520</v>
      </c>
      <c r="I1200" s="9">
        <v>15</v>
      </c>
      <c r="J1200" s="9" t="s">
        <v>8</v>
      </c>
      <c r="L1200" s="9" t="s">
        <v>50</v>
      </c>
      <c r="M1200" s="9">
        <v>25545</v>
      </c>
      <c r="N1200" s="17" t="str">
        <f t="shared" si="105"/>
        <v>5_25-30</v>
      </c>
      <c r="O1200" s="17" t="str">
        <f t="shared" si="106"/>
        <v>2_20-30</v>
      </c>
      <c r="P1200" s="17" t="str">
        <f t="shared" si="107"/>
        <v>02_20-30</v>
      </c>
      <c r="Q1200" s="9" t="s">
        <v>882</v>
      </c>
      <c r="R1200" s="9" t="s">
        <v>638</v>
      </c>
      <c r="S1200" s="9">
        <f t="shared" si="108"/>
        <v>51090</v>
      </c>
      <c r="T1200" s="9">
        <f t="shared" si="109"/>
        <v>688</v>
      </c>
    </row>
    <row r="1201" spans="1:20" x14ac:dyDescent="0.25">
      <c r="A1201" s="9">
        <v>2</v>
      </c>
      <c r="B1201" s="9" t="s">
        <v>15</v>
      </c>
      <c r="C1201" s="9" t="s">
        <v>868</v>
      </c>
      <c r="D1201" s="9" t="s">
        <v>222</v>
      </c>
      <c r="E1201" s="9" t="s">
        <v>223</v>
      </c>
      <c r="F1201" s="9" t="s">
        <v>5</v>
      </c>
      <c r="G1201" s="9" t="s">
        <v>60</v>
      </c>
      <c r="H1201" s="9" t="s">
        <v>869</v>
      </c>
      <c r="I1201" s="9">
        <v>15</v>
      </c>
      <c r="J1201" s="9" t="s">
        <v>8</v>
      </c>
      <c r="L1201" s="9" t="s">
        <v>50</v>
      </c>
      <c r="M1201" s="9">
        <v>38990</v>
      </c>
      <c r="N1201" s="17" t="str">
        <f t="shared" si="105"/>
        <v>7_35-40</v>
      </c>
      <c r="O1201" s="17" t="str">
        <f t="shared" si="106"/>
        <v>3_30-40</v>
      </c>
      <c r="P1201" s="17" t="str">
        <f t="shared" si="107"/>
        <v>03_30-40</v>
      </c>
      <c r="Q1201" s="9" t="s">
        <v>882</v>
      </c>
      <c r="R1201" s="9" t="s">
        <v>638</v>
      </c>
      <c r="S1201" s="9">
        <f t="shared" si="108"/>
        <v>77980</v>
      </c>
      <c r="T1201" s="9">
        <f t="shared" si="109"/>
        <v>1050</v>
      </c>
    </row>
    <row r="1202" spans="1:20" x14ac:dyDescent="0.25">
      <c r="A1202" s="9">
        <v>5</v>
      </c>
      <c r="B1202" s="9" t="s">
        <v>15</v>
      </c>
      <c r="C1202" s="9" t="s">
        <v>78</v>
      </c>
      <c r="D1202" s="9" t="s">
        <v>222</v>
      </c>
      <c r="E1202" s="9" t="s">
        <v>223</v>
      </c>
      <c r="F1202" s="9" t="s">
        <v>5</v>
      </c>
      <c r="G1202" s="9" t="s">
        <v>67</v>
      </c>
      <c r="H1202" s="9" t="s">
        <v>69</v>
      </c>
      <c r="I1202" s="9">
        <v>17</v>
      </c>
      <c r="J1202" s="9" t="s">
        <v>8</v>
      </c>
      <c r="L1202" s="9" t="s">
        <v>50</v>
      </c>
      <c r="M1202" s="9">
        <v>43196</v>
      </c>
      <c r="N1202" s="17" t="str">
        <f t="shared" si="105"/>
        <v>8_40-45</v>
      </c>
      <c r="O1202" s="17" t="str">
        <f t="shared" si="106"/>
        <v>4_40-50</v>
      </c>
      <c r="P1202" s="17" t="str">
        <f t="shared" si="107"/>
        <v>04_40-50</v>
      </c>
      <c r="Q1202" s="9" t="s">
        <v>882</v>
      </c>
      <c r="R1202" s="9" t="s">
        <v>638</v>
      </c>
      <c r="S1202" s="9">
        <f t="shared" si="108"/>
        <v>215980</v>
      </c>
      <c r="T1202" s="9">
        <f t="shared" si="109"/>
        <v>2907</v>
      </c>
    </row>
    <row r="1203" spans="1:20" x14ac:dyDescent="0.25">
      <c r="A1203" s="9">
        <v>2</v>
      </c>
      <c r="B1203" s="9" t="s">
        <v>15</v>
      </c>
      <c r="C1203" s="9" t="s">
        <v>755</v>
      </c>
      <c r="D1203" s="9" t="s">
        <v>228</v>
      </c>
      <c r="E1203" s="9" t="s">
        <v>223</v>
      </c>
      <c r="F1203" s="9" t="s">
        <v>5</v>
      </c>
      <c r="G1203" s="9" t="s">
        <v>67</v>
      </c>
      <c r="H1203" s="9" t="s">
        <v>2</v>
      </c>
      <c r="I1203" s="9">
        <v>14</v>
      </c>
      <c r="J1203" s="9" t="s">
        <v>8</v>
      </c>
      <c r="L1203" s="9" t="s">
        <v>50</v>
      </c>
      <c r="M1203" s="9">
        <v>47801</v>
      </c>
      <c r="N1203" s="17" t="str">
        <f t="shared" si="105"/>
        <v>9_45-50</v>
      </c>
      <c r="O1203" s="17" t="str">
        <f t="shared" si="106"/>
        <v>4_40-50</v>
      </c>
      <c r="P1203" s="17" t="str">
        <f t="shared" si="107"/>
        <v>04_40-50</v>
      </c>
      <c r="Q1203" s="9" t="s">
        <v>882</v>
      </c>
      <c r="R1203" s="9" t="s">
        <v>638</v>
      </c>
      <c r="S1203" s="9">
        <f t="shared" si="108"/>
        <v>95602</v>
      </c>
      <c r="T1203" s="9">
        <f t="shared" si="109"/>
        <v>1287</v>
      </c>
    </row>
    <row r="1204" spans="1:20" x14ac:dyDescent="0.25">
      <c r="A1204" s="9">
        <v>20</v>
      </c>
      <c r="B1204" s="9" t="s">
        <v>15</v>
      </c>
      <c r="C1204" s="9" t="s">
        <v>373</v>
      </c>
      <c r="D1204" s="9" t="s">
        <v>228</v>
      </c>
      <c r="E1204" s="9" t="s">
        <v>223</v>
      </c>
      <c r="F1204" s="9" t="s">
        <v>1</v>
      </c>
      <c r="G1204" s="9" t="s">
        <v>305</v>
      </c>
      <c r="H1204" s="9" t="s">
        <v>2</v>
      </c>
      <c r="I1204" s="9">
        <v>14</v>
      </c>
      <c r="J1204" s="9" t="s">
        <v>8</v>
      </c>
      <c r="L1204" s="9" t="s">
        <v>50</v>
      </c>
      <c r="M1204" s="9">
        <v>58181</v>
      </c>
      <c r="N1204" s="17" t="str">
        <f t="shared" si="105"/>
        <v>11_55-60</v>
      </c>
      <c r="O1204" s="17" t="str">
        <f t="shared" si="106"/>
        <v>5_50-60</v>
      </c>
      <c r="P1204" s="17" t="str">
        <f t="shared" si="107"/>
        <v>05_50-60</v>
      </c>
      <c r="Q1204" s="9" t="s">
        <v>882</v>
      </c>
      <c r="R1204" s="9" t="s">
        <v>638</v>
      </c>
      <c r="S1204" s="9">
        <f t="shared" si="108"/>
        <v>1163620</v>
      </c>
      <c r="T1204" s="9">
        <f t="shared" si="109"/>
        <v>15661</v>
      </c>
    </row>
    <row r="1205" spans="1:20" x14ac:dyDescent="0.25">
      <c r="A1205" s="9">
        <v>24</v>
      </c>
      <c r="B1205" s="9" t="s">
        <v>15</v>
      </c>
      <c r="C1205" s="9" t="s">
        <v>342</v>
      </c>
      <c r="D1205" s="9" t="s">
        <v>228</v>
      </c>
      <c r="E1205" s="9" t="s">
        <v>223</v>
      </c>
      <c r="F1205" s="9" t="s">
        <v>5</v>
      </c>
      <c r="G1205" s="9" t="s">
        <v>182</v>
      </c>
      <c r="H1205" s="9" t="s">
        <v>2</v>
      </c>
      <c r="I1205" s="9">
        <v>14</v>
      </c>
      <c r="J1205" s="9" t="s">
        <v>8</v>
      </c>
      <c r="L1205" s="9" t="s">
        <v>50</v>
      </c>
      <c r="M1205" s="9">
        <v>53722</v>
      </c>
      <c r="N1205" s="17" t="str">
        <f t="shared" si="105"/>
        <v>10_50-55</v>
      </c>
      <c r="O1205" s="17" t="str">
        <f t="shared" si="106"/>
        <v>5_50-60</v>
      </c>
      <c r="P1205" s="17" t="str">
        <f t="shared" si="107"/>
        <v>05_50-60</v>
      </c>
      <c r="Q1205" s="9" t="s">
        <v>882</v>
      </c>
      <c r="R1205" s="9" t="s">
        <v>638</v>
      </c>
      <c r="S1205" s="9">
        <f t="shared" si="108"/>
        <v>1289328</v>
      </c>
      <c r="T1205" s="9">
        <f t="shared" si="109"/>
        <v>17353</v>
      </c>
    </row>
    <row r="1206" spans="1:20" x14ac:dyDescent="0.25">
      <c r="A1206" s="9">
        <v>2</v>
      </c>
      <c r="B1206" s="9" t="s">
        <v>15</v>
      </c>
      <c r="C1206" s="9" t="s">
        <v>600</v>
      </c>
      <c r="D1206" s="9" t="s">
        <v>228</v>
      </c>
      <c r="E1206" s="9" t="s">
        <v>223</v>
      </c>
      <c r="F1206" s="9" t="s">
        <v>5</v>
      </c>
      <c r="G1206" s="9" t="s">
        <v>524</v>
      </c>
      <c r="H1206" s="9" t="s">
        <v>2</v>
      </c>
      <c r="I1206" s="9">
        <v>14</v>
      </c>
      <c r="J1206" s="9" t="s">
        <v>8</v>
      </c>
      <c r="L1206" s="9" t="s">
        <v>50</v>
      </c>
      <c r="M1206" s="9">
        <v>64890</v>
      </c>
      <c r="N1206" s="17" t="str">
        <f t="shared" si="105"/>
        <v>12_60-65</v>
      </c>
      <c r="O1206" s="17" t="str">
        <f t="shared" si="106"/>
        <v>6_60-70</v>
      </c>
      <c r="P1206" s="17" t="str">
        <f t="shared" si="107"/>
        <v>06_60-70</v>
      </c>
      <c r="Q1206" s="9" t="s">
        <v>882</v>
      </c>
      <c r="R1206" s="9" t="s">
        <v>638</v>
      </c>
      <c r="S1206" s="9">
        <f t="shared" si="108"/>
        <v>129780</v>
      </c>
      <c r="T1206" s="9">
        <f t="shared" si="109"/>
        <v>1747</v>
      </c>
    </row>
    <row r="1207" spans="1:20" x14ac:dyDescent="0.25">
      <c r="A1207" s="9">
        <v>629</v>
      </c>
      <c r="B1207" s="9" t="s">
        <v>15</v>
      </c>
      <c r="C1207" s="9" t="s">
        <v>379</v>
      </c>
      <c r="D1207" s="9" t="s">
        <v>224</v>
      </c>
      <c r="E1207" s="9" t="s">
        <v>223</v>
      </c>
      <c r="F1207" s="9" t="s">
        <v>1</v>
      </c>
      <c r="G1207" s="9" t="s">
        <v>305</v>
      </c>
      <c r="H1207" s="9" t="s">
        <v>2</v>
      </c>
      <c r="I1207" s="9">
        <v>15</v>
      </c>
      <c r="J1207" s="9" t="s">
        <v>8</v>
      </c>
      <c r="L1207" s="9" t="s">
        <v>50</v>
      </c>
      <c r="M1207" s="9">
        <v>57917</v>
      </c>
      <c r="N1207" s="17" t="str">
        <f t="shared" si="105"/>
        <v>11_55-60</v>
      </c>
      <c r="O1207" s="17" t="str">
        <f t="shared" si="106"/>
        <v>5_50-60</v>
      </c>
      <c r="P1207" s="17" t="str">
        <f t="shared" si="107"/>
        <v>05_50-60</v>
      </c>
      <c r="Q1207" s="9" t="s">
        <v>882</v>
      </c>
      <c r="R1207" s="9" t="s">
        <v>638</v>
      </c>
      <c r="S1207" s="9">
        <f t="shared" si="108"/>
        <v>36429793</v>
      </c>
      <c r="T1207" s="9">
        <f t="shared" si="109"/>
        <v>490307</v>
      </c>
    </row>
    <row r="1208" spans="1:20" x14ac:dyDescent="0.25">
      <c r="A1208" s="9">
        <v>42</v>
      </c>
      <c r="B1208" s="9" t="s">
        <v>15</v>
      </c>
      <c r="C1208" s="9" t="s">
        <v>343</v>
      </c>
      <c r="D1208" s="9" t="s">
        <v>224</v>
      </c>
      <c r="E1208" s="9" t="s">
        <v>223</v>
      </c>
      <c r="F1208" s="9" t="s">
        <v>5</v>
      </c>
      <c r="G1208" s="9" t="s">
        <v>182</v>
      </c>
      <c r="H1208" s="9" t="s">
        <v>2</v>
      </c>
      <c r="I1208" s="9">
        <v>15</v>
      </c>
      <c r="J1208" s="9" t="s">
        <v>8</v>
      </c>
      <c r="L1208" s="9" t="s">
        <v>50</v>
      </c>
      <c r="M1208" s="9">
        <v>58720</v>
      </c>
      <c r="N1208" s="17" t="str">
        <f t="shared" si="105"/>
        <v>11_55-60</v>
      </c>
      <c r="O1208" s="17" t="str">
        <f t="shared" si="106"/>
        <v>5_50-60</v>
      </c>
      <c r="P1208" s="17" t="str">
        <f t="shared" si="107"/>
        <v>05_50-60</v>
      </c>
      <c r="Q1208" s="9" t="s">
        <v>882</v>
      </c>
      <c r="R1208" s="9" t="s">
        <v>638</v>
      </c>
      <c r="S1208" s="9">
        <f t="shared" si="108"/>
        <v>2466240</v>
      </c>
      <c r="T1208" s="9">
        <f t="shared" si="109"/>
        <v>33193</v>
      </c>
    </row>
    <row r="1209" spans="1:20" x14ac:dyDescent="0.25">
      <c r="A1209" s="9">
        <v>11</v>
      </c>
      <c r="B1209" s="9" t="s">
        <v>15</v>
      </c>
      <c r="C1209" s="9" t="s">
        <v>601</v>
      </c>
      <c r="D1209" s="9" t="s">
        <v>224</v>
      </c>
      <c r="E1209" s="9" t="s">
        <v>223</v>
      </c>
      <c r="F1209" s="9" t="s">
        <v>5</v>
      </c>
      <c r="G1209" s="9" t="s">
        <v>524</v>
      </c>
      <c r="H1209" s="9" t="s">
        <v>2</v>
      </c>
      <c r="I1209" s="9">
        <v>15</v>
      </c>
      <c r="J1209" s="9" t="s">
        <v>8</v>
      </c>
      <c r="L1209" s="9" t="s">
        <v>50</v>
      </c>
      <c r="M1209" s="9">
        <v>63243</v>
      </c>
      <c r="N1209" s="17" t="str">
        <f t="shared" si="105"/>
        <v>12_60-65</v>
      </c>
      <c r="O1209" s="17" t="str">
        <f t="shared" si="106"/>
        <v>6_60-70</v>
      </c>
      <c r="P1209" s="17" t="str">
        <f t="shared" si="107"/>
        <v>06_60-70</v>
      </c>
      <c r="Q1209" s="9" t="s">
        <v>882</v>
      </c>
      <c r="R1209" s="9" t="s">
        <v>638</v>
      </c>
      <c r="S1209" s="9">
        <f t="shared" si="108"/>
        <v>695673</v>
      </c>
      <c r="T1209" s="9">
        <f t="shared" si="109"/>
        <v>9363</v>
      </c>
    </row>
    <row r="1210" spans="1:20" x14ac:dyDescent="0.25">
      <c r="A1210" s="9">
        <v>2</v>
      </c>
      <c r="B1210" s="9" t="s">
        <v>15</v>
      </c>
      <c r="C1210" s="9" t="s">
        <v>300</v>
      </c>
      <c r="D1210" s="9" t="s">
        <v>228</v>
      </c>
      <c r="E1210" s="9" t="s">
        <v>223</v>
      </c>
      <c r="F1210" s="9" t="s">
        <v>5</v>
      </c>
      <c r="G1210" s="9" t="s">
        <v>169</v>
      </c>
      <c r="H1210" s="9" t="s">
        <v>2</v>
      </c>
      <c r="I1210" s="9">
        <v>14</v>
      </c>
      <c r="J1210" s="9" t="s">
        <v>8</v>
      </c>
      <c r="K1210" s="9" t="s">
        <v>7</v>
      </c>
      <c r="L1210" s="9" t="s">
        <v>50</v>
      </c>
      <c r="M1210" s="9">
        <v>47990</v>
      </c>
      <c r="N1210" s="17" t="str">
        <f t="shared" si="105"/>
        <v>9_45-50</v>
      </c>
      <c r="O1210" s="17" t="str">
        <f t="shared" si="106"/>
        <v>4_40-50</v>
      </c>
      <c r="P1210" s="17" t="str">
        <f t="shared" si="107"/>
        <v>04_40-50</v>
      </c>
      <c r="Q1210" s="9" t="s">
        <v>882</v>
      </c>
      <c r="R1210" s="9" t="s">
        <v>638</v>
      </c>
      <c r="S1210" s="9">
        <f t="shared" si="108"/>
        <v>95980</v>
      </c>
      <c r="T1210" s="9">
        <f t="shared" si="109"/>
        <v>1292</v>
      </c>
    </row>
    <row r="1211" spans="1:20" x14ac:dyDescent="0.25">
      <c r="A1211" s="9">
        <v>5</v>
      </c>
      <c r="B1211" s="9" t="s">
        <v>15</v>
      </c>
      <c r="C1211" s="9" t="s">
        <v>756</v>
      </c>
      <c r="D1211" s="9" t="s">
        <v>225</v>
      </c>
      <c r="E1211" s="9" t="s">
        <v>223</v>
      </c>
      <c r="F1211" s="9" t="s">
        <v>5</v>
      </c>
      <c r="G1211" s="9" t="s">
        <v>353</v>
      </c>
      <c r="H1211" s="9" t="s">
        <v>112</v>
      </c>
      <c r="I1211" s="9">
        <v>15</v>
      </c>
      <c r="J1211" s="9" t="s">
        <v>8</v>
      </c>
      <c r="L1211" s="9" t="s">
        <v>50</v>
      </c>
      <c r="M1211" s="9">
        <v>106642</v>
      </c>
      <c r="N1211" s="17" t="str">
        <f t="shared" si="105"/>
        <v>21_105-110</v>
      </c>
      <c r="O1211" s="17" t="str">
        <f t="shared" si="106"/>
        <v>10_100-110</v>
      </c>
      <c r="P1211" s="17" t="str">
        <f t="shared" si="107"/>
        <v>08_80&gt;</v>
      </c>
      <c r="Q1211" s="9" t="s">
        <v>882</v>
      </c>
      <c r="R1211" s="9" t="s">
        <v>638</v>
      </c>
      <c r="S1211" s="9">
        <f t="shared" si="108"/>
        <v>533210</v>
      </c>
      <c r="T1211" s="9">
        <f t="shared" si="109"/>
        <v>7176</v>
      </c>
    </row>
    <row r="1212" spans="1:20" x14ac:dyDescent="0.25">
      <c r="A1212" s="9">
        <v>6</v>
      </c>
      <c r="B1212" s="9" t="s">
        <v>15</v>
      </c>
      <c r="C1212" s="9" t="s">
        <v>757</v>
      </c>
      <c r="D1212" s="9" t="s">
        <v>229</v>
      </c>
      <c r="E1212" s="9" t="s">
        <v>223</v>
      </c>
      <c r="F1212" s="9" t="s">
        <v>1</v>
      </c>
      <c r="G1212" s="9" t="s">
        <v>97</v>
      </c>
      <c r="H1212" s="9" t="s">
        <v>2</v>
      </c>
      <c r="I1212" s="9">
        <v>11</v>
      </c>
      <c r="J1212" s="9" t="s">
        <v>4</v>
      </c>
      <c r="K1212" s="9" t="s">
        <v>7</v>
      </c>
      <c r="L1212" s="9" t="s">
        <v>50</v>
      </c>
      <c r="M1212" s="9">
        <v>31990</v>
      </c>
      <c r="N1212" s="17" t="str">
        <f t="shared" ref="N1212:N1274" si="110">CONCATENATE(ROUNDDOWN(M1212/5000,0),"_",ROUNDDOWN(M1212/5000,0)*5,"-",ROUNDUP((M1212+1)/5000,0)*5)</f>
        <v>6_30-35</v>
      </c>
      <c r="O1212" s="17" t="str">
        <f t="shared" ref="O1212:O1274" si="111">CONCATENATE(ROUNDDOWN(M1212/10000,0),"_",ROUNDDOWN(M1212/10000,0)*10,"-",ROUNDUP((M1212+1)/10000,0)*10)</f>
        <v>3_30-40</v>
      </c>
      <c r="P1212" s="17" t="str">
        <f t="shared" ref="P1212:P1274" si="112">IF(M1212&lt;20000,"01_&lt;20",IF(M1212&lt;80000,CONCATENATE(IF((ROUNDDOWN(M1212/10000,0)+1)&lt;10,0,),ROUNDDOWN(M1212/10000,0),"_",ROUNDDOWN(M1212/10000,0)*10,"-",ROUNDUP((M1212+1)/10000,0)*10),"08_80&gt;"))</f>
        <v>03_30-40</v>
      </c>
      <c r="Q1212" s="9" t="s">
        <v>882</v>
      </c>
      <c r="R1212" s="9" t="s">
        <v>638</v>
      </c>
      <c r="S1212" s="9">
        <f t="shared" ref="S1212:S1274" si="113">M1212*A1212</f>
        <v>191940</v>
      </c>
      <c r="T1212" s="9">
        <f t="shared" ref="T1212:T1274" si="114">ROUND(S1212/74.3,0)</f>
        <v>2583</v>
      </c>
    </row>
    <row r="1213" spans="1:20" x14ac:dyDescent="0.25">
      <c r="A1213" s="9">
        <v>2055</v>
      </c>
      <c r="B1213" s="9" t="s">
        <v>15</v>
      </c>
      <c r="C1213" s="9" t="s">
        <v>469</v>
      </c>
      <c r="D1213" s="9" t="s">
        <v>225</v>
      </c>
      <c r="E1213" s="9" t="s">
        <v>223</v>
      </c>
      <c r="F1213" s="9" t="s">
        <v>1</v>
      </c>
      <c r="G1213" s="9" t="s">
        <v>305</v>
      </c>
      <c r="H1213" s="9" t="s">
        <v>112</v>
      </c>
      <c r="I1213" s="9">
        <v>15</v>
      </c>
      <c r="J1213" s="9" t="s">
        <v>8</v>
      </c>
      <c r="L1213" s="9" t="s">
        <v>50</v>
      </c>
      <c r="M1213" s="9">
        <v>73461</v>
      </c>
      <c r="N1213" s="17" t="str">
        <f t="shared" si="110"/>
        <v>14_70-75</v>
      </c>
      <c r="O1213" s="17" t="str">
        <f t="shared" si="111"/>
        <v>7_70-80</v>
      </c>
      <c r="P1213" s="17" t="str">
        <f t="shared" si="112"/>
        <v>07_70-80</v>
      </c>
      <c r="Q1213" s="9" t="s">
        <v>882</v>
      </c>
      <c r="R1213" s="9" t="s">
        <v>638</v>
      </c>
      <c r="S1213" s="9">
        <f t="shared" si="113"/>
        <v>150962355</v>
      </c>
      <c r="T1213" s="9">
        <f t="shared" si="114"/>
        <v>2031795</v>
      </c>
    </row>
    <row r="1214" spans="1:20" x14ac:dyDescent="0.25">
      <c r="A1214" s="9">
        <v>3117</v>
      </c>
      <c r="B1214" s="9" t="s">
        <v>15</v>
      </c>
      <c r="C1214" s="9" t="s">
        <v>426</v>
      </c>
      <c r="D1214" s="9" t="s">
        <v>225</v>
      </c>
      <c r="E1214" s="9" t="s">
        <v>223</v>
      </c>
      <c r="F1214" s="9" t="s">
        <v>5</v>
      </c>
      <c r="G1214" s="9" t="s">
        <v>353</v>
      </c>
      <c r="H1214" s="9" t="s">
        <v>112</v>
      </c>
      <c r="I1214" s="9">
        <v>15</v>
      </c>
      <c r="J1214" s="9" t="s">
        <v>8</v>
      </c>
      <c r="L1214" s="9" t="s">
        <v>50</v>
      </c>
      <c r="M1214" s="9">
        <v>79066</v>
      </c>
      <c r="N1214" s="17" t="str">
        <f t="shared" si="110"/>
        <v>15_75-80</v>
      </c>
      <c r="O1214" s="17" t="str">
        <f t="shared" si="111"/>
        <v>7_70-80</v>
      </c>
      <c r="P1214" s="17" t="str">
        <f t="shared" si="112"/>
        <v>07_70-80</v>
      </c>
      <c r="Q1214" s="9" t="s">
        <v>882</v>
      </c>
      <c r="R1214" s="9" t="s">
        <v>638</v>
      </c>
      <c r="S1214" s="9">
        <f t="shared" si="113"/>
        <v>246448722</v>
      </c>
      <c r="T1214" s="9">
        <f t="shared" si="114"/>
        <v>3316941</v>
      </c>
    </row>
    <row r="1215" spans="1:20" x14ac:dyDescent="0.25">
      <c r="A1215" s="9">
        <v>1013</v>
      </c>
      <c r="B1215" s="9" t="s">
        <v>15</v>
      </c>
      <c r="C1215" s="9" t="s">
        <v>316</v>
      </c>
      <c r="D1215" s="9" t="s">
        <v>224</v>
      </c>
      <c r="E1215" s="9" t="s">
        <v>223</v>
      </c>
      <c r="F1215" s="9" t="s">
        <v>5</v>
      </c>
      <c r="G1215" s="9" t="s">
        <v>169</v>
      </c>
      <c r="H1215" s="9" t="s">
        <v>2</v>
      </c>
      <c r="I1215" s="9">
        <v>15</v>
      </c>
      <c r="J1215" s="9" t="s">
        <v>8</v>
      </c>
      <c r="L1215" s="9" t="s">
        <v>50</v>
      </c>
      <c r="M1215" s="9">
        <v>37324</v>
      </c>
      <c r="N1215" s="17" t="str">
        <f t="shared" si="110"/>
        <v>7_35-40</v>
      </c>
      <c r="O1215" s="17" t="str">
        <f t="shared" si="111"/>
        <v>3_30-40</v>
      </c>
      <c r="P1215" s="17" t="str">
        <f t="shared" si="112"/>
        <v>03_30-40</v>
      </c>
      <c r="Q1215" s="9" t="s">
        <v>882</v>
      </c>
      <c r="R1215" s="9" t="s">
        <v>638</v>
      </c>
      <c r="S1215" s="9">
        <f t="shared" si="113"/>
        <v>37809212</v>
      </c>
      <c r="T1215" s="9">
        <f t="shared" si="114"/>
        <v>508872</v>
      </c>
    </row>
    <row r="1216" spans="1:20" x14ac:dyDescent="0.25">
      <c r="A1216" s="9">
        <v>2293</v>
      </c>
      <c r="B1216" s="9" t="s">
        <v>15</v>
      </c>
      <c r="C1216" s="9" t="s">
        <v>120</v>
      </c>
      <c r="D1216" s="9" t="s">
        <v>224</v>
      </c>
      <c r="E1216" s="9" t="s">
        <v>223</v>
      </c>
      <c r="F1216" s="9" t="s">
        <v>1</v>
      </c>
      <c r="G1216" s="9" t="s">
        <v>97</v>
      </c>
      <c r="H1216" s="9" t="s">
        <v>2</v>
      </c>
      <c r="I1216" s="9">
        <v>15</v>
      </c>
      <c r="J1216" s="9" t="s">
        <v>8</v>
      </c>
      <c r="L1216" s="9" t="s">
        <v>50</v>
      </c>
      <c r="M1216" s="9">
        <v>42550</v>
      </c>
      <c r="N1216" s="17" t="str">
        <f t="shared" si="110"/>
        <v>8_40-45</v>
      </c>
      <c r="O1216" s="17" t="str">
        <f t="shared" si="111"/>
        <v>4_40-50</v>
      </c>
      <c r="P1216" s="17" t="str">
        <f t="shared" si="112"/>
        <v>04_40-50</v>
      </c>
      <c r="Q1216" s="9" t="s">
        <v>882</v>
      </c>
      <c r="R1216" s="9" t="s">
        <v>638</v>
      </c>
      <c r="S1216" s="9">
        <f t="shared" si="113"/>
        <v>97567150</v>
      </c>
      <c r="T1216" s="9">
        <f t="shared" si="114"/>
        <v>1313151</v>
      </c>
    </row>
    <row r="1217" spans="1:20" x14ac:dyDescent="0.25">
      <c r="A1217" s="9">
        <v>246</v>
      </c>
      <c r="B1217" s="9" t="s">
        <v>15</v>
      </c>
      <c r="C1217" s="9" t="s">
        <v>121</v>
      </c>
      <c r="D1217" s="9" t="s">
        <v>224</v>
      </c>
      <c r="E1217" s="9" t="s">
        <v>223</v>
      </c>
      <c r="F1217" s="9" t="s">
        <v>5</v>
      </c>
      <c r="G1217" s="9" t="s">
        <v>93</v>
      </c>
      <c r="H1217" s="9" t="s">
        <v>2</v>
      </c>
      <c r="I1217" s="9">
        <v>15</v>
      </c>
      <c r="J1217" s="9" t="s">
        <v>8</v>
      </c>
      <c r="L1217" s="9" t="s">
        <v>50</v>
      </c>
      <c r="M1217" s="9">
        <v>43647</v>
      </c>
      <c r="N1217" s="17" t="str">
        <f t="shared" si="110"/>
        <v>8_40-45</v>
      </c>
      <c r="O1217" s="17" t="str">
        <f t="shared" si="111"/>
        <v>4_40-50</v>
      </c>
      <c r="P1217" s="17" t="str">
        <f t="shared" si="112"/>
        <v>04_40-50</v>
      </c>
      <c r="Q1217" s="9" t="s">
        <v>882</v>
      </c>
      <c r="R1217" s="9" t="s">
        <v>638</v>
      </c>
      <c r="S1217" s="9">
        <f t="shared" si="113"/>
        <v>10737162</v>
      </c>
      <c r="T1217" s="9">
        <f t="shared" si="114"/>
        <v>144511</v>
      </c>
    </row>
    <row r="1218" spans="1:20" x14ac:dyDescent="0.25">
      <c r="A1218" s="9">
        <v>14</v>
      </c>
      <c r="B1218" s="9" t="s">
        <v>15</v>
      </c>
      <c r="C1218" s="9" t="s">
        <v>167</v>
      </c>
      <c r="D1218" s="9" t="s">
        <v>224</v>
      </c>
      <c r="E1218" s="9" t="s">
        <v>223</v>
      </c>
      <c r="F1218" s="9" t="s">
        <v>1</v>
      </c>
      <c r="G1218" s="9" t="s">
        <v>97</v>
      </c>
      <c r="H1218" s="9" t="s">
        <v>2</v>
      </c>
      <c r="I1218" s="9">
        <v>17</v>
      </c>
      <c r="J1218" s="9" t="s">
        <v>8</v>
      </c>
      <c r="L1218" s="9" t="s">
        <v>50</v>
      </c>
      <c r="M1218" s="9">
        <v>55090</v>
      </c>
      <c r="N1218" s="17" t="str">
        <f t="shared" si="110"/>
        <v>11_55-60</v>
      </c>
      <c r="O1218" s="17" t="str">
        <f t="shared" si="111"/>
        <v>5_50-60</v>
      </c>
      <c r="P1218" s="17" t="str">
        <f t="shared" si="112"/>
        <v>05_50-60</v>
      </c>
      <c r="Q1218" s="9" t="s">
        <v>882</v>
      </c>
      <c r="R1218" s="9" t="s">
        <v>638</v>
      </c>
      <c r="S1218" s="9">
        <f t="shared" si="113"/>
        <v>771260</v>
      </c>
      <c r="T1218" s="9">
        <f t="shared" si="114"/>
        <v>10380</v>
      </c>
    </row>
    <row r="1219" spans="1:20" x14ac:dyDescent="0.25">
      <c r="A1219" s="9">
        <v>2</v>
      </c>
      <c r="B1219" s="9" t="s">
        <v>15</v>
      </c>
      <c r="C1219" s="9" t="s">
        <v>117</v>
      </c>
      <c r="D1219" s="9" t="s">
        <v>225</v>
      </c>
      <c r="E1219" s="9" t="s">
        <v>223</v>
      </c>
      <c r="F1219" s="9" t="s">
        <v>5</v>
      </c>
      <c r="G1219" s="9" t="s">
        <v>75</v>
      </c>
      <c r="H1219" s="9" t="s">
        <v>116</v>
      </c>
      <c r="I1219" s="9">
        <v>17</v>
      </c>
      <c r="J1219" s="9" t="s">
        <v>8</v>
      </c>
      <c r="L1219" s="9" t="s">
        <v>50</v>
      </c>
      <c r="M1219" s="9">
        <v>69138</v>
      </c>
      <c r="N1219" s="17" t="str">
        <f t="shared" si="110"/>
        <v>13_65-70</v>
      </c>
      <c r="O1219" s="17" t="str">
        <f t="shared" si="111"/>
        <v>6_60-70</v>
      </c>
      <c r="P1219" s="17" t="str">
        <f t="shared" si="112"/>
        <v>06_60-70</v>
      </c>
      <c r="Q1219" s="9" t="s">
        <v>882</v>
      </c>
      <c r="R1219" s="9" t="s">
        <v>638</v>
      </c>
      <c r="S1219" s="9">
        <f t="shared" si="113"/>
        <v>138276</v>
      </c>
      <c r="T1219" s="9">
        <f t="shared" si="114"/>
        <v>1861</v>
      </c>
    </row>
    <row r="1220" spans="1:20" x14ac:dyDescent="0.25">
      <c r="A1220" s="9">
        <v>2934</v>
      </c>
      <c r="B1220" s="9" t="s">
        <v>15</v>
      </c>
      <c r="C1220" s="9" t="s">
        <v>758</v>
      </c>
      <c r="D1220" s="9" t="s">
        <v>224</v>
      </c>
      <c r="E1220" s="9" t="s">
        <v>223</v>
      </c>
      <c r="F1220" s="9" t="s">
        <v>1</v>
      </c>
      <c r="G1220" s="9" t="s">
        <v>97</v>
      </c>
      <c r="H1220" s="9" t="s">
        <v>2</v>
      </c>
      <c r="I1220" s="9">
        <v>15</v>
      </c>
      <c r="J1220" s="9" t="s">
        <v>8</v>
      </c>
      <c r="L1220" s="9" t="s">
        <v>50</v>
      </c>
      <c r="M1220" s="9">
        <v>38646</v>
      </c>
      <c r="N1220" s="17" t="str">
        <f t="shared" si="110"/>
        <v>7_35-40</v>
      </c>
      <c r="O1220" s="17" t="str">
        <f t="shared" si="111"/>
        <v>3_30-40</v>
      </c>
      <c r="P1220" s="17" t="str">
        <f t="shared" si="112"/>
        <v>03_30-40</v>
      </c>
      <c r="Q1220" s="9" t="s">
        <v>882</v>
      </c>
      <c r="R1220" s="9" t="s">
        <v>638</v>
      </c>
      <c r="S1220" s="9">
        <f t="shared" si="113"/>
        <v>113387364</v>
      </c>
      <c r="T1220" s="9">
        <f t="shared" si="114"/>
        <v>1526075</v>
      </c>
    </row>
    <row r="1221" spans="1:20" x14ac:dyDescent="0.25">
      <c r="A1221" s="9">
        <v>3881</v>
      </c>
      <c r="B1221" s="9" t="s">
        <v>15</v>
      </c>
      <c r="C1221" s="9" t="s">
        <v>437</v>
      </c>
      <c r="D1221" s="9" t="s">
        <v>224</v>
      </c>
      <c r="E1221" s="9" t="s">
        <v>223</v>
      </c>
      <c r="F1221" s="9" t="s">
        <v>5</v>
      </c>
      <c r="G1221" s="9" t="s">
        <v>182</v>
      </c>
      <c r="H1221" s="9" t="s">
        <v>2</v>
      </c>
      <c r="I1221" s="9">
        <v>15</v>
      </c>
      <c r="J1221" s="9" t="s">
        <v>8</v>
      </c>
      <c r="L1221" s="9" t="s">
        <v>50</v>
      </c>
      <c r="M1221" s="9">
        <v>40039</v>
      </c>
      <c r="N1221" s="17" t="str">
        <f t="shared" si="110"/>
        <v>8_40-45</v>
      </c>
      <c r="O1221" s="17" t="str">
        <f t="shared" si="111"/>
        <v>4_40-50</v>
      </c>
      <c r="P1221" s="17" t="str">
        <f t="shared" si="112"/>
        <v>04_40-50</v>
      </c>
      <c r="Q1221" s="9" t="s">
        <v>882</v>
      </c>
      <c r="R1221" s="9" t="s">
        <v>638</v>
      </c>
      <c r="S1221" s="9">
        <f t="shared" si="113"/>
        <v>155391359</v>
      </c>
      <c r="T1221" s="9">
        <f t="shared" si="114"/>
        <v>2091405</v>
      </c>
    </row>
    <row r="1222" spans="1:20" x14ac:dyDescent="0.25">
      <c r="A1222" s="9">
        <v>214</v>
      </c>
      <c r="B1222" s="9" t="s">
        <v>15</v>
      </c>
      <c r="C1222" s="9" t="s">
        <v>759</v>
      </c>
      <c r="D1222" s="9" t="s">
        <v>228</v>
      </c>
      <c r="E1222" s="9" t="s">
        <v>223</v>
      </c>
      <c r="F1222" s="9" t="s">
        <v>1</v>
      </c>
      <c r="G1222" s="9" t="s">
        <v>305</v>
      </c>
      <c r="H1222" s="9" t="s">
        <v>2</v>
      </c>
      <c r="I1222" s="9">
        <v>13</v>
      </c>
      <c r="J1222" s="9" t="s">
        <v>8</v>
      </c>
      <c r="L1222" s="9" t="s">
        <v>50</v>
      </c>
      <c r="M1222" s="9">
        <v>86043</v>
      </c>
      <c r="N1222" s="17" t="str">
        <f t="shared" si="110"/>
        <v>17_85-90</v>
      </c>
      <c r="O1222" s="17" t="str">
        <f t="shared" si="111"/>
        <v>8_80-90</v>
      </c>
      <c r="P1222" s="17" t="str">
        <f t="shared" si="112"/>
        <v>08_80&gt;</v>
      </c>
      <c r="Q1222" s="9" t="s">
        <v>882</v>
      </c>
      <c r="R1222" s="9" t="s">
        <v>638</v>
      </c>
      <c r="S1222" s="9">
        <f t="shared" si="113"/>
        <v>18413202</v>
      </c>
      <c r="T1222" s="9">
        <f t="shared" si="114"/>
        <v>247822</v>
      </c>
    </row>
    <row r="1223" spans="1:20" x14ac:dyDescent="0.25">
      <c r="A1223" s="9">
        <v>48</v>
      </c>
      <c r="B1223" s="9" t="s">
        <v>15</v>
      </c>
      <c r="C1223" s="9" t="s">
        <v>432</v>
      </c>
      <c r="D1223" s="9" t="s">
        <v>225</v>
      </c>
      <c r="E1223" s="9" t="s">
        <v>223</v>
      </c>
      <c r="F1223" s="9" t="s">
        <v>1</v>
      </c>
      <c r="G1223" s="9" t="s">
        <v>305</v>
      </c>
      <c r="H1223" s="9" t="s">
        <v>197</v>
      </c>
      <c r="I1223" s="9">
        <v>15</v>
      </c>
      <c r="J1223" s="9" t="s">
        <v>8</v>
      </c>
      <c r="L1223" s="9" t="s">
        <v>50</v>
      </c>
      <c r="M1223" s="9">
        <v>96674</v>
      </c>
      <c r="N1223" s="17" t="str">
        <f t="shared" si="110"/>
        <v>19_95-100</v>
      </c>
      <c r="O1223" s="17" t="str">
        <f t="shared" si="111"/>
        <v>9_90-100</v>
      </c>
      <c r="P1223" s="17" t="str">
        <f t="shared" si="112"/>
        <v>08_80&gt;</v>
      </c>
      <c r="Q1223" s="9" t="s">
        <v>882</v>
      </c>
      <c r="R1223" s="9" t="s">
        <v>638</v>
      </c>
      <c r="S1223" s="9">
        <f t="shared" si="113"/>
        <v>4640352</v>
      </c>
      <c r="T1223" s="9">
        <f t="shared" si="114"/>
        <v>62454</v>
      </c>
    </row>
    <row r="1224" spans="1:20" x14ac:dyDescent="0.25">
      <c r="A1224" s="9">
        <v>23</v>
      </c>
      <c r="B1224" s="9" t="s">
        <v>15</v>
      </c>
      <c r="C1224" s="9" t="s">
        <v>760</v>
      </c>
      <c r="D1224" s="9" t="s">
        <v>225</v>
      </c>
      <c r="E1224" s="9" t="s">
        <v>223</v>
      </c>
      <c r="F1224" s="9" t="s">
        <v>1</v>
      </c>
      <c r="G1224" s="9" t="s">
        <v>305</v>
      </c>
      <c r="H1224" s="9" t="s">
        <v>153</v>
      </c>
      <c r="I1224" s="9">
        <v>17</v>
      </c>
      <c r="J1224" s="9" t="s">
        <v>8</v>
      </c>
      <c r="L1224" s="9" t="s">
        <v>50</v>
      </c>
      <c r="M1224" s="9">
        <v>95999</v>
      </c>
      <c r="N1224" s="17" t="str">
        <f t="shared" si="110"/>
        <v>19_95-100</v>
      </c>
      <c r="O1224" s="17" t="str">
        <f t="shared" si="111"/>
        <v>9_90-100</v>
      </c>
      <c r="P1224" s="17" t="str">
        <f t="shared" si="112"/>
        <v>08_80&gt;</v>
      </c>
      <c r="Q1224" s="9" t="s">
        <v>882</v>
      </c>
      <c r="R1224" s="9" t="s">
        <v>638</v>
      </c>
      <c r="S1224" s="9">
        <f t="shared" si="113"/>
        <v>2207977</v>
      </c>
      <c r="T1224" s="9">
        <f t="shared" si="114"/>
        <v>29717</v>
      </c>
    </row>
    <row r="1225" spans="1:20" x14ac:dyDescent="0.25">
      <c r="A1225" s="9">
        <v>636</v>
      </c>
      <c r="B1225" s="9" t="s">
        <v>15</v>
      </c>
      <c r="C1225" s="9" t="s">
        <v>470</v>
      </c>
      <c r="D1225" s="9" t="s">
        <v>225</v>
      </c>
      <c r="E1225" s="9" t="s">
        <v>223</v>
      </c>
      <c r="F1225" s="9" t="s">
        <v>5</v>
      </c>
      <c r="G1225" s="9" t="s">
        <v>353</v>
      </c>
      <c r="H1225" s="9" t="s">
        <v>147</v>
      </c>
      <c r="I1225" s="9">
        <v>17</v>
      </c>
      <c r="J1225" s="9" t="s">
        <v>8</v>
      </c>
      <c r="L1225" s="9" t="s">
        <v>50</v>
      </c>
      <c r="M1225" s="9">
        <v>111101</v>
      </c>
      <c r="N1225" s="17" t="str">
        <f t="shared" si="110"/>
        <v>22_110-115</v>
      </c>
      <c r="O1225" s="17" t="str">
        <f t="shared" si="111"/>
        <v>11_110-120</v>
      </c>
      <c r="P1225" s="17" t="str">
        <f t="shared" si="112"/>
        <v>08_80&gt;</v>
      </c>
      <c r="Q1225" s="9" t="s">
        <v>882</v>
      </c>
      <c r="R1225" s="9" t="s">
        <v>638</v>
      </c>
      <c r="S1225" s="9">
        <f t="shared" si="113"/>
        <v>70660236</v>
      </c>
      <c r="T1225" s="9">
        <f t="shared" si="114"/>
        <v>951013</v>
      </c>
    </row>
    <row r="1226" spans="1:20" x14ac:dyDescent="0.25">
      <c r="A1226" s="9">
        <v>322</v>
      </c>
      <c r="B1226" s="9" t="s">
        <v>15</v>
      </c>
      <c r="C1226" s="9" t="s">
        <v>433</v>
      </c>
      <c r="D1226" s="9" t="s">
        <v>225</v>
      </c>
      <c r="E1226" s="9" t="s">
        <v>223</v>
      </c>
      <c r="F1226" s="9" t="s">
        <v>5</v>
      </c>
      <c r="G1226" s="9" t="s">
        <v>353</v>
      </c>
      <c r="H1226" s="9" t="s">
        <v>148</v>
      </c>
      <c r="I1226" s="9">
        <v>15</v>
      </c>
      <c r="J1226" s="9" t="s">
        <v>8</v>
      </c>
      <c r="L1226" s="9" t="s">
        <v>50</v>
      </c>
      <c r="M1226" s="9">
        <v>102915</v>
      </c>
      <c r="N1226" s="17" t="str">
        <f t="shared" si="110"/>
        <v>20_100-105</v>
      </c>
      <c r="O1226" s="17" t="str">
        <f t="shared" si="111"/>
        <v>10_100-110</v>
      </c>
      <c r="P1226" s="17" t="str">
        <f t="shared" si="112"/>
        <v>08_80&gt;</v>
      </c>
      <c r="Q1226" s="9" t="s">
        <v>882</v>
      </c>
      <c r="R1226" s="9" t="s">
        <v>638</v>
      </c>
      <c r="S1226" s="9">
        <f t="shared" si="113"/>
        <v>33138630</v>
      </c>
      <c r="T1226" s="9">
        <f t="shared" si="114"/>
        <v>446011</v>
      </c>
    </row>
    <row r="1227" spans="1:20" x14ac:dyDescent="0.25">
      <c r="A1227" s="9">
        <v>124</v>
      </c>
      <c r="B1227" s="9" t="s">
        <v>15</v>
      </c>
      <c r="C1227" s="9" t="s">
        <v>427</v>
      </c>
      <c r="D1227" s="9" t="s">
        <v>225</v>
      </c>
      <c r="E1227" s="9" t="s">
        <v>223</v>
      </c>
      <c r="F1227" s="9" t="s">
        <v>5</v>
      </c>
      <c r="G1227" s="9" t="s">
        <v>353</v>
      </c>
      <c r="H1227" s="9" t="s">
        <v>197</v>
      </c>
      <c r="I1227" s="9">
        <v>15</v>
      </c>
      <c r="J1227" s="9" t="s">
        <v>8</v>
      </c>
      <c r="L1227" s="9" t="s">
        <v>50</v>
      </c>
      <c r="M1227" s="9">
        <v>108543</v>
      </c>
      <c r="N1227" s="17" t="str">
        <f t="shared" si="110"/>
        <v>21_105-110</v>
      </c>
      <c r="O1227" s="17" t="str">
        <f t="shared" si="111"/>
        <v>10_100-110</v>
      </c>
      <c r="P1227" s="17" t="str">
        <f t="shared" si="112"/>
        <v>08_80&gt;</v>
      </c>
      <c r="Q1227" s="9" t="s">
        <v>882</v>
      </c>
      <c r="R1227" s="9" t="s">
        <v>638</v>
      </c>
      <c r="S1227" s="9">
        <f t="shared" si="113"/>
        <v>13459332</v>
      </c>
      <c r="T1227" s="9">
        <f t="shared" si="114"/>
        <v>181148</v>
      </c>
    </row>
    <row r="1228" spans="1:20" x14ac:dyDescent="0.25">
      <c r="A1228" s="9">
        <v>147</v>
      </c>
      <c r="B1228" s="9" t="s">
        <v>15</v>
      </c>
      <c r="C1228" s="9" t="s">
        <v>434</v>
      </c>
      <c r="D1228" s="9" t="s">
        <v>225</v>
      </c>
      <c r="E1228" s="9" t="s">
        <v>223</v>
      </c>
      <c r="F1228" s="9" t="s">
        <v>5</v>
      </c>
      <c r="G1228" s="9" t="s">
        <v>353</v>
      </c>
      <c r="H1228" s="9" t="s">
        <v>100</v>
      </c>
      <c r="I1228" s="9">
        <v>15</v>
      </c>
      <c r="J1228" s="9" t="s">
        <v>8</v>
      </c>
      <c r="L1228" s="9" t="s">
        <v>50</v>
      </c>
      <c r="M1228" s="9">
        <v>163923</v>
      </c>
      <c r="N1228" s="17" t="str">
        <f t="shared" si="110"/>
        <v>32_160-165</v>
      </c>
      <c r="O1228" s="17" t="str">
        <f t="shared" si="111"/>
        <v>16_160-170</v>
      </c>
      <c r="P1228" s="17" t="str">
        <f t="shared" si="112"/>
        <v>08_80&gt;</v>
      </c>
      <c r="Q1228" s="9" t="s">
        <v>882</v>
      </c>
      <c r="R1228" s="9" t="s">
        <v>638</v>
      </c>
      <c r="S1228" s="9">
        <f t="shared" si="113"/>
        <v>24096681</v>
      </c>
      <c r="T1228" s="9">
        <f t="shared" si="114"/>
        <v>324316</v>
      </c>
    </row>
    <row r="1229" spans="1:20" x14ac:dyDescent="0.25">
      <c r="A1229" s="9">
        <v>24</v>
      </c>
      <c r="B1229" s="9" t="s">
        <v>15</v>
      </c>
      <c r="C1229" s="9" t="s">
        <v>507</v>
      </c>
      <c r="D1229" s="9" t="s">
        <v>225</v>
      </c>
      <c r="E1229" s="9" t="s">
        <v>223</v>
      </c>
      <c r="F1229" s="9" t="s">
        <v>5</v>
      </c>
      <c r="G1229" s="9" t="s">
        <v>353</v>
      </c>
      <c r="H1229" s="9" t="s">
        <v>345</v>
      </c>
      <c r="I1229" s="9">
        <v>15</v>
      </c>
      <c r="J1229" s="9" t="s">
        <v>8</v>
      </c>
      <c r="L1229" s="9" t="s">
        <v>50</v>
      </c>
      <c r="M1229" s="9">
        <v>198825</v>
      </c>
      <c r="N1229" s="17" t="str">
        <f t="shared" si="110"/>
        <v>39_195-200</v>
      </c>
      <c r="O1229" s="17" t="str">
        <f t="shared" si="111"/>
        <v>19_190-200</v>
      </c>
      <c r="P1229" s="17" t="str">
        <f t="shared" si="112"/>
        <v>08_80&gt;</v>
      </c>
      <c r="Q1229" s="9" t="s">
        <v>882</v>
      </c>
      <c r="R1229" s="9" t="s">
        <v>638</v>
      </c>
      <c r="S1229" s="9">
        <f t="shared" si="113"/>
        <v>4771800</v>
      </c>
      <c r="T1229" s="9">
        <f t="shared" si="114"/>
        <v>64223</v>
      </c>
    </row>
    <row r="1230" spans="1:20" x14ac:dyDescent="0.25">
      <c r="A1230" s="9">
        <v>15</v>
      </c>
      <c r="B1230" s="9" t="s">
        <v>15</v>
      </c>
      <c r="C1230" s="9" t="s">
        <v>870</v>
      </c>
      <c r="D1230" s="9" t="s">
        <v>225</v>
      </c>
      <c r="E1230" s="9" t="s">
        <v>223</v>
      </c>
      <c r="F1230" s="9" t="s">
        <v>5</v>
      </c>
      <c r="G1230" s="9" t="s">
        <v>353</v>
      </c>
      <c r="H1230" s="9" t="s">
        <v>98</v>
      </c>
      <c r="I1230" s="9">
        <v>15</v>
      </c>
      <c r="J1230" s="9" t="s">
        <v>8</v>
      </c>
      <c r="L1230" s="9" t="s">
        <v>50</v>
      </c>
      <c r="M1230" s="9">
        <v>142380</v>
      </c>
      <c r="N1230" s="17" t="str">
        <f t="shared" si="110"/>
        <v>28_140-145</v>
      </c>
      <c r="O1230" s="17" t="str">
        <f t="shared" si="111"/>
        <v>14_140-150</v>
      </c>
      <c r="P1230" s="17" t="str">
        <f t="shared" si="112"/>
        <v>08_80&gt;</v>
      </c>
      <c r="Q1230" s="9" t="s">
        <v>882</v>
      </c>
      <c r="R1230" s="9" t="s">
        <v>638</v>
      </c>
      <c r="S1230" s="9">
        <f t="shared" si="113"/>
        <v>2135700</v>
      </c>
      <c r="T1230" s="9">
        <f t="shared" si="114"/>
        <v>28744</v>
      </c>
    </row>
    <row r="1231" spans="1:20" x14ac:dyDescent="0.25">
      <c r="A1231" s="9">
        <v>160</v>
      </c>
      <c r="B1231" s="9" t="s">
        <v>15</v>
      </c>
      <c r="C1231" s="9" t="s">
        <v>146</v>
      </c>
      <c r="D1231" s="9" t="s">
        <v>225</v>
      </c>
      <c r="E1231" s="9" t="s">
        <v>223</v>
      </c>
      <c r="F1231" s="9" t="s">
        <v>5</v>
      </c>
      <c r="G1231" s="9" t="s">
        <v>75</v>
      </c>
      <c r="H1231" s="9" t="s">
        <v>147</v>
      </c>
      <c r="I1231" s="9">
        <v>15</v>
      </c>
      <c r="J1231" s="9" t="s">
        <v>8</v>
      </c>
      <c r="L1231" s="9" t="s">
        <v>50</v>
      </c>
      <c r="M1231" s="9">
        <v>95080</v>
      </c>
      <c r="N1231" s="17" t="str">
        <f t="shared" si="110"/>
        <v>19_95-100</v>
      </c>
      <c r="O1231" s="17" t="str">
        <f t="shared" si="111"/>
        <v>9_90-100</v>
      </c>
      <c r="P1231" s="17" t="str">
        <f t="shared" si="112"/>
        <v>08_80&gt;</v>
      </c>
      <c r="Q1231" s="9" t="s">
        <v>882</v>
      </c>
      <c r="R1231" s="9" t="s">
        <v>638</v>
      </c>
      <c r="S1231" s="9">
        <f t="shared" si="113"/>
        <v>15212800</v>
      </c>
      <c r="T1231" s="9">
        <f t="shared" si="114"/>
        <v>204748</v>
      </c>
    </row>
    <row r="1232" spans="1:20" x14ac:dyDescent="0.25">
      <c r="A1232" s="9">
        <v>27</v>
      </c>
      <c r="B1232" s="9" t="s">
        <v>15</v>
      </c>
      <c r="C1232" s="9" t="s">
        <v>231</v>
      </c>
      <c r="D1232" s="9" t="s">
        <v>228</v>
      </c>
      <c r="E1232" s="9" t="s">
        <v>227</v>
      </c>
      <c r="F1232" s="9" t="s">
        <v>5</v>
      </c>
      <c r="G1232" s="9" t="s">
        <v>169</v>
      </c>
      <c r="H1232" s="9" t="s">
        <v>2</v>
      </c>
      <c r="I1232" s="9">
        <v>13</v>
      </c>
      <c r="J1232" s="9" t="s">
        <v>8</v>
      </c>
      <c r="L1232" s="9" t="s">
        <v>50</v>
      </c>
      <c r="M1232" s="9">
        <v>69511</v>
      </c>
      <c r="N1232" s="17" t="str">
        <f t="shared" si="110"/>
        <v>13_65-70</v>
      </c>
      <c r="O1232" s="17" t="str">
        <f t="shared" si="111"/>
        <v>6_60-70</v>
      </c>
      <c r="P1232" s="17" t="str">
        <f t="shared" si="112"/>
        <v>06_60-70</v>
      </c>
      <c r="Q1232" s="9" t="s">
        <v>882</v>
      </c>
      <c r="R1232" s="9" t="s">
        <v>638</v>
      </c>
      <c r="S1232" s="9">
        <f t="shared" si="113"/>
        <v>1876797</v>
      </c>
      <c r="T1232" s="9">
        <f t="shared" si="114"/>
        <v>25260</v>
      </c>
    </row>
    <row r="1233" spans="1:20" x14ac:dyDescent="0.25">
      <c r="A1233" s="9">
        <v>1163</v>
      </c>
      <c r="B1233" s="9" t="s">
        <v>15</v>
      </c>
      <c r="C1233" s="9" t="s">
        <v>602</v>
      </c>
      <c r="D1233" s="9" t="s">
        <v>228</v>
      </c>
      <c r="E1233" s="9" t="s">
        <v>227</v>
      </c>
      <c r="F1233" s="9" t="s">
        <v>5</v>
      </c>
      <c r="G1233" s="9" t="s">
        <v>524</v>
      </c>
      <c r="H1233" s="9" t="s">
        <v>2</v>
      </c>
      <c r="I1233" s="9">
        <v>13</v>
      </c>
      <c r="J1233" s="9" t="s">
        <v>603</v>
      </c>
      <c r="L1233" s="9" t="s">
        <v>50</v>
      </c>
      <c r="M1233" s="9">
        <v>84192</v>
      </c>
      <c r="N1233" s="17" t="str">
        <f t="shared" si="110"/>
        <v>16_80-85</v>
      </c>
      <c r="O1233" s="17" t="str">
        <f t="shared" si="111"/>
        <v>8_80-90</v>
      </c>
      <c r="P1233" s="17" t="str">
        <f t="shared" si="112"/>
        <v>08_80&gt;</v>
      </c>
      <c r="Q1233" s="9" t="s">
        <v>882</v>
      </c>
      <c r="R1233" s="9" t="s">
        <v>638</v>
      </c>
      <c r="S1233" s="9">
        <f t="shared" si="113"/>
        <v>97915296</v>
      </c>
      <c r="T1233" s="9">
        <f t="shared" si="114"/>
        <v>1317837</v>
      </c>
    </row>
    <row r="1234" spans="1:20" x14ac:dyDescent="0.25">
      <c r="A1234" s="9">
        <v>772</v>
      </c>
      <c r="B1234" s="9" t="s">
        <v>15</v>
      </c>
      <c r="C1234" s="9" t="s">
        <v>761</v>
      </c>
      <c r="D1234" s="9" t="s">
        <v>228</v>
      </c>
      <c r="E1234" s="9" t="s">
        <v>227</v>
      </c>
      <c r="F1234" s="9" t="s">
        <v>1</v>
      </c>
      <c r="G1234" s="9" t="s">
        <v>305</v>
      </c>
      <c r="H1234" s="9" t="s">
        <v>2</v>
      </c>
      <c r="I1234" s="9">
        <v>14</v>
      </c>
      <c r="J1234" s="9" t="s">
        <v>8</v>
      </c>
      <c r="L1234" s="9" t="s">
        <v>50</v>
      </c>
      <c r="M1234" s="9">
        <v>57702</v>
      </c>
      <c r="N1234" s="17" t="str">
        <f t="shared" si="110"/>
        <v>11_55-60</v>
      </c>
      <c r="O1234" s="17" t="str">
        <f t="shared" si="111"/>
        <v>5_50-60</v>
      </c>
      <c r="P1234" s="17" t="str">
        <f t="shared" si="112"/>
        <v>05_50-60</v>
      </c>
      <c r="Q1234" s="9" t="s">
        <v>882</v>
      </c>
      <c r="R1234" s="9" t="s">
        <v>638</v>
      </c>
      <c r="S1234" s="9">
        <f t="shared" si="113"/>
        <v>44545944</v>
      </c>
      <c r="T1234" s="9">
        <f t="shared" si="114"/>
        <v>599542</v>
      </c>
    </row>
    <row r="1235" spans="1:20" x14ac:dyDescent="0.25">
      <c r="A1235" s="9">
        <v>881</v>
      </c>
      <c r="B1235" s="9" t="s">
        <v>15</v>
      </c>
      <c r="C1235" s="9" t="s">
        <v>301</v>
      </c>
      <c r="D1235" s="9" t="s">
        <v>228</v>
      </c>
      <c r="E1235" s="9" t="s">
        <v>227</v>
      </c>
      <c r="F1235" s="9" t="s">
        <v>5</v>
      </c>
      <c r="G1235" s="9" t="s">
        <v>169</v>
      </c>
      <c r="H1235" s="9" t="s">
        <v>2</v>
      </c>
      <c r="I1235" s="9">
        <v>14</v>
      </c>
      <c r="J1235" s="9" t="s">
        <v>8</v>
      </c>
      <c r="L1235" s="9" t="s">
        <v>50</v>
      </c>
      <c r="M1235" s="9">
        <v>57316</v>
      </c>
      <c r="N1235" s="17" t="str">
        <f t="shared" si="110"/>
        <v>11_55-60</v>
      </c>
      <c r="O1235" s="17" t="str">
        <f t="shared" si="111"/>
        <v>5_50-60</v>
      </c>
      <c r="P1235" s="17" t="str">
        <f t="shared" si="112"/>
        <v>05_50-60</v>
      </c>
      <c r="Q1235" s="9" t="s">
        <v>882</v>
      </c>
      <c r="R1235" s="9" t="s">
        <v>638</v>
      </c>
      <c r="S1235" s="9">
        <f t="shared" si="113"/>
        <v>50495396</v>
      </c>
      <c r="T1235" s="9">
        <f t="shared" si="114"/>
        <v>679615</v>
      </c>
    </row>
    <row r="1236" spans="1:20" x14ac:dyDescent="0.25">
      <c r="A1236" s="9">
        <v>301</v>
      </c>
      <c r="B1236" s="9" t="s">
        <v>15</v>
      </c>
      <c r="C1236" s="9" t="s">
        <v>604</v>
      </c>
      <c r="D1236" s="9" t="s">
        <v>228</v>
      </c>
      <c r="E1236" s="9" t="s">
        <v>227</v>
      </c>
      <c r="F1236" s="9" t="s">
        <v>5</v>
      </c>
      <c r="G1236" s="9" t="s">
        <v>524</v>
      </c>
      <c r="H1236" s="9" t="s">
        <v>2</v>
      </c>
      <c r="I1236" s="9">
        <v>14</v>
      </c>
      <c r="J1236" s="9" t="s">
        <v>8</v>
      </c>
      <c r="L1236" s="9" t="s">
        <v>50</v>
      </c>
      <c r="M1236" s="9">
        <v>70357</v>
      </c>
      <c r="N1236" s="17" t="str">
        <f t="shared" si="110"/>
        <v>14_70-75</v>
      </c>
      <c r="O1236" s="17" t="str">
        <f t="shared" si="111"/>
        <v>7_70-80</v>
      </c>
      <c r="P1236" s="17" t="str">
        <f t="shared" si="112"/>
        <v>07_70-80</v>
      </c>
      <c r="Q1236" s="9" t="s">
        <v>882</v>
      </c>
      <c r="R1236" s="9" t="s">
        <v>638</v>
      </c>
      <c r="S1236" s="9">
        <f t="shared" si="113"/>
        <v>21177457</v>
      </c>
      <c r="T1236" s="9">
        <f t="shared" si="114"/>
        <v>285026</v>
      </c>
    </row>
    <row r="1237" spans="1:20" x14ac:dyDescent="0.25">
      <c r="A1237" s="9">
        <v>45</v>
      </c>
      <c r="B1237" s="9" t="s">
        <v>15</v>
      </c>
      <c r="C1237" s="9" t="s">
        <v>762</v>
      </c>
      <c r="D1237" s="9" t="s">
        <v>228</v>
      </c>
      <c r="E1237" s="9" t="s">
        <v>227</v>
      </c>
      <c r="F1237" s="9" t="s">
        <v>5</v>
      </c>
      <c r="G1237" s="9" t="s">
        <v>524</v>
      </c>
      <c r="H1237" s="9" t="s">
        <v>2</v>
      </c>
      <c r="I1237" s="9">
        <v>14</v>
      </c>
      <c r="J1237" s="9" t="s">
        <v>8</v>
      </c>
      <c r="K1237" s="9" t="s">
        <v>7</v>
      </c>
      <c r="L1237" s="9" t="s">
        <v>50</v>
      </c>
      <c r="M1237" s="9">
        <v>74385</v>
      </c>
      <c r="N1237" s="17" t="str">
        <f t="shared" si="110"/>
        <v>14_70-75</v>
      </c>
      <c r="O1237" s="17" t="str">
        <f t="shared" si="111"/>
        <v>7_70-80</v>
      </c>
      <c r="P1237" s="17" t="str">
        <f t="shared" si="112"/>
        <v>07_70-80</v>
      </c>
      <c r="Q1237" s="9" t="s">
        <v>882</v>
      </c>
      <c r="R1237" s="9" t="s">
        <v>638</v>
      </c>
      <c r="S1237" s="9">
        <f t="shared" si="113"/>
        <v>3347325</v>
      </c>
      <c r="T1237" s="9">
        <f t="shared" si="114"/>
        <v>45051</v>
      </c>
    </row>
    <row r="1238" spans="1:20" x14ac:dyDescent="0.25">
      <c r="A1238" s="9">
        <v>696</v>
      </c>
      <c r="B1238" s="9" t="s">
        <v>15</v>
      </c>
      <c r="C1238" s="9" t="s">
        <v>605</v>
      </c>
      <c r="D1238" s="9" t="s">
        <v>224</v>
      </c>
      <c r="E1238" s="9" t="s">
        <v>227</v>
      </c>
      <c r="F1238" s="9" t="s">
        <v>1</v>
      </c>
      <c r="G1238" s="9" t="s">
        <v>305</v>
      </c>
      <c r="H1238" s="9" t="s">
        <v>2</v>
      </c>
      <c r="I1238" s="9">
        <v>15</v>
      </c>
      <c r="J1238" s="9" t="s">
        <v>8</v>
      </c>
      <c r="L1238" s="9" t="s">
        <v>50</v>
      </c>
      <c r="M1238" s="9">
        <v>60794</v>
      </c>
      <c r="N1238" s="17" t="str">
        <f t="shared" si="110"/>
        <v>12_60-65</v>
      </c>
      <c r="O1238" s="17" t="str">
        <f t="shared" si="111"/>
        <v>6_60-70</v>
      </c>
      <c r="P1238" s="17" t="str">
        <f t="shared" si="112"/>
        <v>06_60-70</v>
      </c>
      <c r="Q1238" s="9" t="s">
        <v>882</v>
      </c>
      <c r="R1238" s="9" t="s">
        <v>638</v>
      </c>
      <c r="S1238" s="9">
        <f t="shared" si="113"/>
        <v>42312624</v>
      </c>
      <c r="T1238" s="9">
        <f t="shared" si="114"/>
        <v>569483</v>
      </c>
    </row>
    <row r="1239" spans="1:20" x14ac:dyDescent="0.25">
      <c r="A1239" s="9">
        <v>1041</v>
      </c>
      <c r="B1239" s="9" t="s">
        <v>15</v>
      </c>
      <c r="C1239" s="9" t="s">
        <v>232</v>
      </c>
      <c r="D1239" s="9" t="s">
        <v>224</v>
      </c>
      <c r="E1239" s="9" t="s">
        <v>227</v>
      </c>
      <c r="F1239" s="9" t="s">
        <v>5</v>
      </c>
      <c r="G1239" s="9" t="s">
        <v>182</v>
      </c>
      <c r="H1239" s="9" t="s">
        <v>2</v>
      </c>
      <c r="I1239" s="9">
        <v>15</v>
      </c>
      <c r="J1239" s="9" t="s">
        <v>8</v>
      </c>
      <c r="L1239" s="9" t="s">
        <v>50</v>
      </c>
      <c r="M1239" s="9">
        <v>60527</v>
      </c>
      <c r="N1239" s="17" t="str">
        <f t="shared" si="110"/>
        <v>12_60-65</v>
      </c>
      <c r="O1239" s="17" t="str">
        <f t="shared" si="111"/>
        <v>6_60-70</v>
      </c>
      <c r="P1239" s="17" t="str">
        <f t="shared" si="112"/>
        <v>06_60-70</v>
      </c>
      <c r="Q1239" s="9" t="s">
        <v>882</v>
      </c>
      <c r="R1239" s="9" t="s">
        <v>638</v>
      </c>
      <c r="S1239" s="9">
        <f t="shared" si="113"/>
        <v>63008607</v>
      </c>
      <c r="T1239" s="9">
        <f t="shared" si="114"/>
        <v>848030</v>
      </c>
    </row>
    <row r="1240" spans="1:20" x14ac:dyDescent="0.25">
      <c r="A1240" s="9">
        <v>247</v>
      </c>
      <c r="B1240" s="9" t="s">
        <v>15</v>
      </c>
      <c r="C1240" s="9" t="s">
        <v>575</v>
      </c>
      <c r="D1240" s="9" t="s">
        <v>224</v>
      </c>
      <c r="E1240" s="9" t="s">
        <v>227</v>
      </c>
      <c r="F1240" s="9" t="s">
        <v>5</v>
      </c>
      <c r="G1240" s="9" t="s">
        <v>524</v>
      </c>
      <c r="H1240" s="9" t="s">
        <v>2</v>
      </c>
      <c r="I1240" s="9">
        <v>15</v>
      </c>
      <c r="J1240" s="9" t="s">
        <v>8</v>
      </c>
      <c r="L1240" s="9" t="s">
        <v>50</v>
      </c>
      <c r="M1240" s="9">
        <v>59797</v>
      </c>
      <c r="N1240" s="17" t="str">
        <f t="shared" si="110"/>
        <v>11_55-60</v>
      </c>
      <c r="O1240" s="17" t="str">
        <f t="shared" si="111"/>
        <v>5_50-60</v>
      </c>
      <c r="P1240" s="17" t="str">
        <f t="shared" si="112"/>
        <v>05_50-60</v>
      </c>
      <c r="Q1240" s="9" t="s">
        <v>882</v>
      </c>
      <c r="R1240" s="9" t="s">
        <v>638</v>
      </c>
      <c r="S1240" s="9">
        <f t="shared" si="113"/>
        <v>14769859</v>
      </c>
      <c r="T1240" s="9">
        <f t="shared" si="114"/>
        <v>198787</v>
      </c>
    </row>
    <row r="1241" spans="1:20" x14ac:dyDescent="0.25">
      <c r="A1241" s="9">
        <v>85</v>
      </c>
      <c r="B1241" s="9" t="s">
        <v>15</v>
      </c>
      <c r="C1241" s="9" t="s">
        <v>631</v>
      </c>
      <c r="D1241" s="9" t="s">
        <v>225</v>
      </c>
      <c r="E1241" s="9" t="s">
        <v>227</v>
      </c>
      <c r="F1241" s="9" t="s">
        <v>5</v>
      </c>
      <c r="G1241" s="9" t="s">
        <v>353</v>
      </c>
      <c r="H1241" s="9" t="s">
        <v>112</v>
      </c>
      <c r="I1241" s="9">
        <v>15</v>
      </c>
      <c r="J1241" s="9" t="s">
        <v>8</v>
      </c>
      <c r="L1241" s="9" t="s">
        <v>50</v>
      </c>
      <c r="M1241" s="9">
        <v>115274</v>
      </c>
      <c r="N1241" s="17" t="str">
        <f t="shared" si="110"/>
        <v>23_115-120</v>
      </c>
      <c r="O1241" s="17" t="str">
        <f t="shared" si="111"/>
        <v>11_110-120</v>
      </c>
      <c r="P1241" s="17" t="str">
        <f t="shared" si="112"/>
        <v>08_80&gt;</v>
      </c>
      <c r="Q1241" s="9" t="s">
        <v>882</v>
      </c>
      <c r="R1241" s="9" t="s">
        <v>638</v>
      </c>
      <c r="S1241" s="9">
        <f t="shared" si="113"/>
        <v>9798290</v>
      </c>
      <c r="T1241" s="9">
        <f t="shared" si="114"/>
        <v>131875</v>
      </c>
    </row>
    <row r="1242" spans="1:20" x14ac:dyDescent="0.25">
      <c r="A1242" s="9">
        <v>138</v>
      </c>
      <c r="B1242" s="9" t="s">
        <v>15</v>
      </c>
      <c r="C1242" s="9" t="s">
        <v>508</v>
      </c>
      <c r="D1242" s="9" t="s">
        <v>228</v>
      </c>
      <c r="E1242" s="9" t="s">
        <v>227</v>
      </c>
      <c r="F1242" s="9" t="s">
        <v>1</v>
      </c>
      <c r="G1242" s="9" t="s">
        <v>305</v>
      </c>
      <c r="H1242" s="9" t="s">
        <v>2</v>
      </c>
      <c r="I1242" s="9">
        <v>14</v>
      </c>
      <c r="J1242" s="9" t="s">
        <v>8</v>
      </c>
      <c r="L1242" s="9" t="s">
        <v>50</v>
      </c>
      <c r="M1242" s="9">
        <v>63296</v>
      </c>
      <c r="N1242" s="17" t="str">
        <f t="shared" si="110"/>
        <v>12_60-65</v>
      </c>
      <c r="O1242" s="17" t="str">
        <f t="shared" si="111"/>
        <v>6_60-70</v>
      </c>
      <c r="P1242" s="17" t="str">
        <f t="shared" si="112"/>
        <v>06_60-70</v>
      </c>
      <c r="Q1242" s="9" t="s">
        <v>882</v>
      </c>
      <c r="R1242" s="9" t="s">
        <v>638</v>
      </c>
      <c r="S1242" s="9">
        <f t="shared" si="113"/>
        <v>8734848</v>
      </c>
      <c r="T1242" s="9">
        <f t="shared" si="114"/>
        <v>117562</v>
      </c>
    </row>
    <row r="1243" spans="1:20" x14ac:dyDescent="0.25">
      <c r="A1243" s="9">
        <v>525</v>
      </c>
      <c r="B1243" s="9" t="s">
        <v>15</v>
      </c>
      <c r="C1243" s="9" t="s">
        <v>765</v>
      </c>
      <c r="D1243" s="9" t="s">
        <v>228</v>
      </c>
      <c r="E1243" s="9" t="s">
        <v>227</v>
      </c>
      <c r="F1243" s="9" t="s">
        <v>5</v>
      </c>
      <c r="G1243" s="9" t="s">
        <v>524</v>
      </c>
      <c r="H1243" s="9" t="s">
        <v>2</v>
      </c>
      <c r="I1243" s="9">
        <v>14</v>
      </c>
      <c r="J1243" s="9" t="s">
        <v>8</v>
      </c>
      <c r="L1243" s="9" t="s">
        <v>50</v>
      </c>
      <c r="M1243" s="9">
        <v>72149</v>
      </c>
      <c r="N1243" s="17" t="str">
        <f t="shared" si="110"/>
        <v>14_70-75</v>
      </c>
      <c r="O1243" s="17" t="str">
        <f t="shared" si="111"/>
        <v>7_70-80</v>
      </c>
      <c r="P1243" s="17" t="str">
        <f t="shared" si="112"/>
        <v>07_70-80</v>
      </c>
      <c r="Q1243" s="9" t="s">
        <v>882</v>
      </c>
      <c r="R1243" s="9" t="s">
        <v>638</v>
      </c>
      <c r="S1243" s="9">
        <f t="shared" si="113"/>
        <v>37878225</v>
      </c>
      <c r="T1243" s="9">
        <f t="shared" si="114"/>
        <v>509801</v>
      </c>
    </row>
    <row r="1244" spans="1:20" x14ac:dyDescent="0.25">
      <c r="A1244" s="9">
        <v>422</v>
      </c>
      <c r="B1244" s="9" t="s">
        <v>15</v>
      </c>
      <c r="C1244" s="9" t="s">
        <v>216</v>
      </c>
      <c r="D1244" s="9" t="s">
        <v>228</v>
      </c>
      <c r="E1244" s="9" t="s">
        <v>227</v>
      </c>
      <c r="F1244" s="9" t="s">
        <v>5</v>
      </c>
      <c r="G1244" s="9" t="s">
        <v>169</v>
      </c>
      <c r="H1244" s="9" t="s">
        <v>2</v>
      </c>
      <c r="I1244" s="9">
        <v>14</v>
      </c>
      <c r="J1244" s="9" t="s">
        <v>8</v>
      </c>
      <c r="L1244" s="9" t="s">
        <v>50</v>
      </c>
      <c r="M1244" s="9">
        <v>76597</v>
      </c>
      <c r="N1244" s="17" t="str">
        <f t="shared" si="110"/>
        <v>15_75-80</v>
      </c>
      <c r="O1244" s="17" t="str">
        <f t="shared" si="111"/>
        <v>7_70-80</v>
      </c>
      <c r="P1244" s="17" t="str">
        <f t="shared" si="112"/>
        <v>07_70-80</v>
      </c>
      <c r="Q1244" s="9" t="s">
        <v>882</v>
      </c>
      <c r="R1244" s="9" t="s">
        <v>638</v>
      </c>
      <c r="S1244" s="9">
        <f t="shared" si="113"/>
        <v>32323934</v>
      </c>
      <c r="T1244" s="9">
        <f t="shared" si="114"/>
        <v>435046</v>
      </c>
    </row>
    <row r="1245" spans="1:20" x14ac:dyDescent="0.25">
      <c r="A1245" s="9">
        <v>217</v>
      </c>
      <c r="B1245" s="9" t="s">
        <v>15</v>
      </c>
      <c r="C1245" s="9" t="s">
        <v>509</v>
      </c>
      <c r="D1245" s="9" t="s">
        <v>224</v>
      </c>
      <c r="E1245" s="9" t="s">
        <v>227</v>
      </c>
      <c r="F1245" s="9" t="s">
        <v>1</v>
      </c>
      <c r="G1245" s="9" t="s">
        <v>305</v>
      </c>
      <c r="H1245" s="9" t="s">
        <v>2</v>
      </c>
      <c r="I1245" s="9">
        <v>15</v>
      </c>
      <c r="J1245" s="9" t="s">
        <v>8</v>
      </c>
      <c r="L1245" s="9" t="s">
        <v>50</v>
      </c>
      <c r="M1245" s="9">
        <v>62533</v>
      </c>
      <c r="N1245" s="17" t="str">
        <f t="shared" si="110"/>
        <v>12_60-65</v>
      </c>
      <c r="O1245" s="17" t="str">
        <f t="shared" si="111"/>
        <v>6_60-70</v>
      </c>
      <c r="P1245" s="17" t="str">
        <f t="shared" si="112"/>
        <v>06_60-70</v>
      </c>
      <c r="Q1245" s="9" t="s">
        <v>882</v>
      </c>
      <c r="R1245" s="9" t="s">
        <v>638</v>
      </c>
      <c r="S1245" s="9">
        <f t="shared" si="113"/>
        <v>13569661</v>
      </c>
      <c r="T1245" s="9">
        <f t="shared" si="114"/>
        <v>182633</v>
      </c>
    </row>
    <row r="1246" spans="1:20" x14ac:dyDescent="0.25">
      <c r="A1246" s="9">
        <v>330</v>
      </c>
      <c r="B1246" s="9" t="s">
        <v>15</v>
      </c>
      <c r="C1246" s="9" t="s">
        <v>766</v>
      </c>
      <c r="D1246" s="9" t="s">
        <v>224</v>
      </c>
      <c r="E1246" s="9" t="s">
        <v>227</v>
      </c>
      <c r="F1246" s="9" t="s">
        <v>5</v>
      </c>
      <c r="G1246" s="9" t="s">
        <v>524</v>
      </c>
      <c r="H1246" s="9" t="s">
        <v>2</v>
      </c>
      <c r="I1246" s="9">
        <v>15</v>
      </c>
      <c r="J1246" s="9" t="s">
        <v>8</v>
      </c>
      <c r="L1246" s="9" t="s">
        <v>50</v>
      </c>
      <c r="M1246" s="9">
        <v>81609</v>
      </c>
      <c r="N1246" s="17" t="str">
        <f t="shared" si="110"/>
        <v>16_80-85</v>
      </c>
      <c r="O1246" s="17" t="str">
        <f t="shared" si="111"/>
        <v>8_80-90</v>
      </c>
      <c r="P1246" s="17" t="str">
        <f t="shared" si="112"/>
        <v>08_80&gt;</v>
      </c>
      <c r="Q1246" s="9" t="s">
        <v>882</v>
      </c>
      <c r="R1246" s="9" t="s">
        <v>638</v>
      </c>
      <c r="S1246" s="9">
        <f t="shared" si="113"/>
        <v>26930970</v>
      </c>
      <c r="T1246" s="9">
        <f t="shared" si="114"/>
        <v>362463</v>
      </c>
    </row>
    <row r="1247" spans="1:20" x14ac:dyDescent="0.25">
      <c r="A1247" s="9">
        <v>322</v>
      </c>
      <c r="B1247" s="9" t="s">
        <v>15</v>
      </c>
      <c r="C1247" s="9" t="s">
        <v>217</v>
      </c>
      <c r="D1247" s="9" t="s">
        <v>224</v>
      </c>
      <c r="E1247" s="9" t="s">
        <v>227</v>
      </c>
      <c r="F1247" s="9" t="s">
        <v>5</v>
      </c>
      <c r="G1247" s="9" t="s">
        <v>169</v>
      </c>
      <c r="H1247" s="9" t="s">
        <v>2</v>
      </c>
      <c r="I1247" s="9">
        <v>15</v>
      </c>
      <c r="J1247" s="9" t="s">
        <v>8</v>
      </c>
      <c r="L1247" s="9" t="s">
        <v>50</v>
      </c>
      <c r="M1247" s="9">
        <v>76982</v>
      </c>
      <c r="N1247" s="17" t="str">
        <f t="shared" si="110"/>
        <v>15_75-80</v>
      </c>
      <c r="O1247" s="17" t="str">
        <f t="shared" si="111"/>
        <v>7_70-80</v>
      </c>
      <c r="P1247" s="17" t="str">
        <f t="shared" si="112"/>
        <v>07_70-80</v>
      </c>
      <c r="Q1247" s="9" t="s">
        <v>882</v>
      </c>
      <c r="R1247" s="9" t="s">
        <v>638</v>
      </c>
      <c r="S1247" s="9">
        <f t="shared" si="113"/>
        <v>24788204</v>
      </c>
      <c r="T1247" s="9">
        <f t="shared" si="114"/>
        <v>333623</v>
      </c>
    </row>
    <row r="1248" spans="1:20" x14ac:dyDescent="0.25">
      <c r="A1248" s="9">
        <v>187</v>
      </c>
      <c r="B1248" s="9" t="s">
        <v>15</v>
      </c>
      <c r="C1248" s="9" t="s">
        <v>218</v>
      </c>
      <c r="D1248" s="9" t="s">
        <v>228</v>
      </c>
      <c r="E1248" s="9" t="s">
        <v>227</v>
      </c>
      <c r="F1248" s="9" t="s">
        <v>5</v>
      </c>
      <c r="G1248" s="9" t="s">
        <v>169</v>
      </c>
      <c r="H1248" s="9" t="s">
        <v>2</v>
      </c>
      <c r="I1248" s="9">
        <v>13</v>
      </c>
      <c r="J1248" s="9" t="s">
        <v>8</v>
      </c>
      <c r="L1248" s="9" t="s">
        <v>50</v>
      </c>
      <c r="M1248" s="9">
        <v>80903</v>
      </c>
      <c r="N1248" s="17" t="str">
        <f t="shared" si="110"/>
        <v>16_80-85</v>
      </c>
      <c r="O1248" s="17" t="str">
        <f t="shared" si="111"/>
        <v>8_80-90</v>
      </c>
      <c r="P1248" s="17" t="str">
        <f t="shared" si="112"/>
        <v>08_80&gt;</v>
      </c>
      <c r="Q1248" s="9" t="s">
        <v>882</v>
      </c>
      <c r="R1248" s="9" t="s">
        <v>638</v>
      </c>
      <c r="S1248" s="9">
        <f t="shared" si="113"/>
        <v>15128861</v>
      </c>
      <c r="T1248" s="9">
        <f t="shared" si="114"/>
        <v>203619</v>
      </c>
    </row>
    <row r="1249" spans="1:20" x14ac:dyDescent="0.25">
      <c r="A1249" s="9">
        <v>206</v>
      </c>
      <c r="B1249" s="9" t="s">
        <v>15</v>
      </c>
      <c r="C1249" s="9" t="s">
        <v>606</v>
      </c>
      <c r="D1249" s="9" t="s">
        <v>228</v>
      </c>
      <c r="E1249" s="9" t="s">
        <v>227</v>
      </c>
      <c r="F1249" s="9" t="s">
        <v>5</v>
      </c>
      <c r="G1249" s="9" t="s">
        <v>524</v>
      </c>
      <c r="H1249" s="9" t="s">
        <v>2</v>
      </c>
      <c r="I1249" s="9">
        <v>13</v>
      </c>
      <c r="J1249" s="9" t="s">
        <v>8</v>
      </c>
      <c r="L1249" s="9" t="s">
        <v>50</v>
      </c>
      <c r="M1249" s="9">
        <v>73409</v>
      </c>
      <c r="N1249" s="17" t="str">
        <f t="shared" si="110"/>
        <v>14_70-75</v>
      </c>
      <c r="O1249" s="17" t="str">
        <f t="shared" si="111"/>
        <v>7_70-80</v>
      </c>
      <c r="P1249" s="17" t="str">
        <f t="shared" si="112"/>
        <v>07_70-80</v>
      </c>
      <c r="Q1249" s="9" t="s">
        <v>882</v>
      </c>
      <c r="R1249" s="9" t="s">
        <v>638</v>
      </c>
      <c r="S1249" s="9">
        <f t="shared" si="113"/>
        <v>15122254</v>
      </c>
      <c r="T1249" s="9">
        <f t="shared" si="114"/>
        <v>203530</v>
      </c>
    </row>
    <row r="1250" spans="1:20" x14ac:dyDescent="0.25">
      <c r="A1250" s="9">
        <v>42</v>
      </c>
      <c r="B1250" s="9" t="s">
        <v>15</v>
      </c>
      <c r="C1250" s="9" t="s">
        <v>219</v>
      </c>
      <c r="D1250" s="9" t="s">
        <v>228</v>
      </c>
      <c r="E1250" s="9" t="s">
        <v>227</v>
      </c>
      <c r="F1250" s="9" t="s">
        <v>5</v>
      </c>
      <c r="G1250" s="9" t="s">
        <v>169</v>
      </c>
      <c r="H1250" s="9" t="s">
        <v>2</v>
      </c>
      <c r="I1250" s="9">
        <v>13</v>
      </c>
      <c r="J1250" s="9" t="s">
        <v>8</v>
      </c>
      <c r="K1250" s="9" t="s">
        <v>7</v>
      </c>
      <c r="L1250" s="9" t="s">
        <v>50</v>
      </c>
      <c r="M1250" s="9">
        <v>89554</v>
      </c>
      <c r="N1250" s="17" t="str">
        <f t="shared" si="110"/>
        <v>17_85-90</v>
      </c>
      <c r="O1250" s="17" t="str">
        <f t="shared" si="111"/>
        <v>8_80-90</v>
      </c>
      <c r="P1250" s="17" t="str">
        <f t="shared" si="112"/>
        <v>08_80&gt;</v>
      </c>
      <c r="Q1250" s="9" t="s">
        <v>882</v>
      </c>
      <c r="R1250" s="9" t="s">
        <v>638</v>
      </c>
      <c r="S1250" s="9">
        <f t="shared" si="113"/>
        <v>3761268</v>
      </c>
      <c r="T1250" s="9">
        <f t="shared" si="114"/>
        <v>50623</v>
      </c>
    </row>
    <row r="1251" spans="1:20" x14ac:dyDescent="0.25">
      <c r="A1251" s="9">
        <v>15</v>
      </c>
      <c r="B1251" s="9" t="s">
        <v>15</v>
      </c>
      <c r="C1251" s="9" t="s">
        <v>768</v>
      </c>
      <c r="D1251" s="9" t="s">
        <v>228</v>
      </c>
      <c r="E1251" s="9" t="s">
        <v>227</v>
      </c>
      <c r="F1251" s="9" t="s">
        <v>5</v>
      </c>
      <c r="G1251" s="9" t="s">
        <v>524</v>
      </c>
      <c r="H1251" s="9" t="s">
        <v>2</v>
      </c>
      <c r="I1251" s="9">
        <v>13</v>
      </c>
      <c r="J1251" s="9" t="s">
        <v>8</v>
      </c>
      <c r="K1251" s="9" t="s">
        <v>7</v>
      </c>
      <c r="L1251" s="9" t="s">
        <v>50</v>
      </c>
      <c r="M1251" s="9">
        <v>113450</v>
      </c>
      <c r="N1251" s="17" t="str">
        <f t="shared" si="110"/>
        <v>22_110-115</v>
      </c>
      <c r="O1251" s="17" t="str">
        <f t="shared" si="111"/>
        <v>11_110-120</v>
      </c>
      <c r="P1251" s="17" t="str">
        <f t="shared" si="112"/>
        <v>08_80&gt;</v>
      </c>
      <c r="Q1251" s="9" t="s">
        <v>882</v>
      </c>
      <c r="R1251" s="9" t="s">
        <v>638</v>
      </c>
      <c r="S1251" s="9">
        <f t="shared" si="113"/>
        <v>1701750</v>
      </c>
      <c r="T1251" s="9">
        <f t="shared" si="114"/>
        <v>22904</v>
      </c>
    </row>
    <row r="1252" spans="1:20" x14ac:dyDescent="0.25">
      <c r="A1252" s="9">
        <v>2</v>
      </c>
      <c r="B1252" s="9" t="s">
        <v>15</v>
      </c>
      <c r="C1252" s="9" t="s">
        <v>607</v>
      </c>
      <c r="D1252" s="9" t="s">
        <v>228</v>
      </c>
      <c r="E1252" s="9" t="s">
        <v>227</v>
      </c>
      <c r="F1252" s="9" t="s">
        <v>1</v>
      </c>
      <c r="G1252" s="9" t="s">
        <v>305</v>
      </c>
      <c r="H1252" s="9" t="s">
        <v>2</v>
      </c>
      <c r="I1252" s="9">
        <v>14</v>
      </c>
      <c r="J1252" s="9" t="s">
        <v>8</v>
      </c>
      <c r="K1252" s="9" t="s">
        <v>7</v>
      </c>
      <c r="L1252" s="9" t="s">
        <v>50</v>
      </c>
      <c r="M1252" s="9">
        <v>96300</v>
      </c>
      <c r="N1252" s="17" t="str">
        <f t="shared" si="110"/>
        <v>19_95-100</v>
      </c>
      <c r="O1252" s="17" t="str">
        <f t="shared" si="111"/>
        <v>9_90-100</v>
      </c>
      <c r="P1252" s="17" t="str">
        <f t="shared" si="112"/>
        <v>08_80&gt;</v>
      </c>
      <c r="Q1252" s="9" t="s">
        <v>882</v>
      </c>
      <c r="R1252" s="9" t="s">
        <v>638</v>
      </c>
      <c r="S1252" s="9">
        <f t="shared" si="113"/>
        <v>192600</v>
      </c>
      <c r="T1252" s="9">
        <f t="shared" si="114"/>
        <v>2592</v>
      </c>
    </row>
    <row r="1253" spans="1:20" x14ac:dyDescent="0.25">
      <c r="A1253" s="9">
        <v>265</v>
      </c>
      <c r="B1253" s="9" t="s">
        <v>15</v>
      </c>
      <c r="C1253" s="9" t="s">
        <v>474</v>
      </c>
      <c r="D1253" s="9" t="s">
        <v>228</v>
      </c>
      <c r="E1253" s="9" t="s">
        <v>227</v>
      </c>
      <c r="F1253" s="9" t="s">
        <v>5</v>
      </c>
      <c r="G1253" s="9" t="s">
        <v>169</v>
      </c>
      <c r="H1253" s="9" t="s">
        <v>2</v>
      </c>
      <c r="I1253" s="9">
        <v>14</v>
      </c>
      <c r="J1253" s="9" t="s">
        <v>8</v>
      </c>
      <c r="K1253" s="9" t="s">
        <v>7</v>
      </c>
      <c r="L1253" s="9" t="s">
        <v>50</v>
      </c>
      <c r="M1253" s="9">
        <v>110927</v>
      </c>
      <c r="N1253" s="17" t="str">
        <f t="shared" si="110"/>
        <v>22_110-115</v>
      </c>
      <c r="O1253" s="17" t="str">
        <f t="shared" si="111"/>
        <v>11_110-120</v>
      </c>
      <c r="P1253" s="17" t="str">
        <f t="shared" si="112"/>
        <v>08_80&gt;</v>
      </c>
      <c r="Q1253" s="9" t="s">
        <v>882</v>
      </c>
      <c r="R1253" s="9" t="s">
        <v>638</v>
      </c>
      <c r="S1253" s="9">
        <f t="shared" si="113"/>
        <v>29395655</v>
      </c>
      <c r="T1253" s="9">
        <f t="shared" si="114"/>
        <v>395635</v>
      </c>
    </row>
    <row r="1254" spans="1:20" x14ac:dyDescent="0.25">
      <c r="A1254" s="9">
        <v>236</v>
      </c>
      <c r="B1254" s="9" t="s">
        <v>15</v>
      </c>
      <c r="C1254" s="9" t="s">
        <v>871</v>
      </c>
      <c r="D1254" s="9" t="s">
        <v>224</v>
      </c>
      <c r="E1254" s="9" t="s">
        <v>227</v>
      </c>
      <c r="F1254" s="9" t="s">
        <v>1</v>
      </c>
      <c r="G1254" s="9" t="s">
        <v>305</v>
      </c>
      <c r="H1254" s="9" t="s">
        <v>2</v>
      </c>
      <c r="I1254" s="9">
        <v>15</v>
      </c>
      <c r="J1254" s="9" t="s">
        <v>8</v>
      </c>
      <c r="L1254" s="9" t="s">
        <v>50</v>
      </c>
      <c r="M1254" s="9">
        <v>94123</v>
      </c>
      <c r="N1254" s="17" t="str">
        <f t="shared" si="110"/>
        <v>18_90-95</v>
      </c>
      <c r="O1254" s="17" t="str">
        <f t="shared" si="111"/>
        <v>9_90-100</v>
      </c>
      <c r="P1254" s="17" t="str">
        <f t="shared" si="112"/>
        <v>08_80&gt;</v>
      </c>
      <c r="Q1254" s="9" t="s">
        <v>882</v>
      </c>
      <c r="R1254" s="9" t="s">
        <v>638</v>
      </c>
      <c r="S1254" s="9">
        <f t="shared" si="113"/>
        <v>22213028</v>
      </c>
      <c r="T1254" s="9">
        <f t="shared" si="114"/>
        <v>298964</v>
      </c>
    </row>
    <row r="1255" spans="1:20" x14ac:dyDescent="0.25">
      <c r="A1255" s="9">
        <v>6</v>
      </c>
      <c r="B1255" s="9" t="s">
        <v>15</v>
      </c>
      <c r="C1255" s="9" t="s">
        <v>510</v>
      </c>
      <c r="D1255" s="9" t="s">
        <v>224</v>
      </c>
      <c r="E1255" s="9" t="s">
        <v>227</v>
      </c>
      <c r="F1255" s="9" t="s">
        <v>5</v>
      </c>
      <c r="G1255" s="9" t="s">
        <v>353</v>
      </c>
      <c r="H1255" s="9" t="s">
        <v>2</v>
      </c>
      <c r="I1255" s="9">
        <v>15</v>
      </c>
      <c r="J1255" s="9" t="s">
        <v>8</v>
      </c>
      <c r="L1255" s="9" t="s">
        <v>50</v>
      </c>
      <c r="M1255" s="9">
        <v>132149</v>
      </c>
      <c r="N1255" s="17" t="str">
        <f t="shared" si="110"/>
        <v>26_130-135</v>
      </c>
      <c r="O1255" s="17" t="str">
        <f t="shared" si="111"/>
        <v>13_130-140</v>
      </c>
      <c r="P1255" s="17" t="str">
        <f t="shared" si="112"/>
        <v>08_80&gt;</v>
      </c>
      <c r="Q1255" s="9" t="s">
        <v>882</v>
      </c>
      <c r="R1255" s="9" t="s">
        <v>638</v>
      </c>
      <c r="S1255" s="9">
        <f t="shared" si="113"/>
        <v>792894</v>
      </c>
      <c r="T1255" s="9">
        <f t="shared" si="114"/>
        <v>10672</v>
      </c>
    </row>
    <row r="1256" spans="1:20" x14ac:dyDescent="0.25">
      <c r="A1256" s="9">
        <v>23</v>
      </c>
      <c r="B1256" s="9" t="s">
        <v>15</v>
      </c>
      <c r="C1256" s="9" t="s">
        <v>536</v>
      </c>
      <c r="D1256" s="9" t="s">
        <v>230</v>
      </c>
      <c r="E1256" s="9" t="s">
        <v>227</v>
      </c>
      <c r="F1256" s="9" t="s">
        <v>5</v>
      </c>
      <c r="G1256" s="9" t="s">
        <v>353</v>
      </c>
      <c r="H1256" s="9" t="s">
        <v>608</v>
      </c>
      <c r="I1256" s="9">
        <v>15</v>
      </c>
      <c r="J1256" s="9" t="s">
        <v>52</v>
      </c>
      <c r="L1256" s="9" t="s">
        <v>50</v>
      </c>
      <c r="M1256" s="9">
        <v>258600</v>
      </c>
      <c r="N1256" s="17" t="str">
        <f t="shared" si="110"/>
        <v>51_255-260</v>
      </c>
      <c r="O1256" s="17" t="str">
        <f t="shared" si="111"/>
        <v>25_250-260</v>
      </c>
      <c r="P1256" s="17" t="str">
        <f t="shared" si="112"/>
        <v>08_80&gt;</v>
      </c>
      <c r="Q1256" s="9" t="s">
        <v>882</v>
      </c>
      <c r="R1256" s="9" t="s">
        <v>638</v>
      </c>
      <c r="S1256" s="9">
        <f t="shared" si="113"/>
        <v>5947800</v>
      </c>
      <c r="T1256" s="9">
        <f t="shared" si="114"/>
        <v>80051</v>
      </c>
    </row>
    <row r="1257" spans="1:20" x14ac:dyDescent="0.25">
      <c r="A1257" s="9">
        <v>21</v>
      </c>
      <c r="B1257" s="9" t="s">
        <v>15</v>
      </c>
      <c r="C1257" s="9" t="s">
        <v>475</v>
      </c>
      <c r="D1257" s="9" t="s">
        <v>230</v>
      </c>
      <c r="E1257" s="9" t="s">
        <v>227</v>
      </c>
      <c r="F1257" s="9" t="s">
        <v>5</v>
      </c>
      <c r="G1257" s="9" t="s">
        <v>169</v>
      </c>
      <c r="H1257" s="9" t="s">
        <v>187</v>
      </c>
      <c r="I1257" s="9">
        <v>14</v>
      </c>
      <c r="J1257" s="9" t="s">
        <v>8</v>
      </c>
      <c r="L1257" s="9" t="s">
        <v>50</v>
      </c>
      <c r="M1257" s="9">
        <v>113649</v>
      </c>
      <c r="N1257" s="17" t="str">
        <f t="shared" si="110"/>
        <v>22_110-115</v>
      </c>
      <c r="O1257" s="17" t="str">
        <f t="shared" si="111"/>
        <v>11_110-120</v>
      </c>
      <c r="P1257" s="17" t="str">
        <f t="shared" si="112"/>
        <v>08_80&gt;</v>
      </c>
      <c r="Q1257" s="9" t="s">
        <v>882</v>
      </c>
      <c r="R1257" s="9" t="s">
        <v>638</v>
      </c>
      <c r="S1257" s="9">
        <f t="shared" si="113"/>
        <v>2386629</v>
      </c>
      <c r="T1257" s="9">
        <f t="shared" si="114"/>
        <v>32122</v>
      </c>
    </row>
    <row r="1258" spans="1:20" x14ac:dyDescent="0.25">
      <c r="A1258" s="9">
        <v>42</v>
      </c>
      <c r="B1258" s="9" t="s">
        <v>15</v>
      </c>
      <c r="C1258" s="9" t="s">
        <v>558</v>
      </c>
      <c r="D1258" s="9" t="s">
        <v>230</v>
      </c>
      <c r="E1258" s="9" t="s">
        <v>227</v>
      </c>
      <c r="F1258" s="9" t="s">
        <v>5</v>
      </c>
      <c r="G1258" s="9" t="s">
        <v>353</v>
      </c>
      <c r="H1258" s="9" t="s">
        <v>157</v>
      </c>
      <c r="I1258" s="9">
        <v>15</v>
      </c>
      <c r="J1258" s="9" t="s">
        <v>52</v>
      </c>
      <c r="L1258" s="9" t="s">
        <v>50</v>
      </c>
      <c r="M1258" s="9">
        <v>405142</v>
      </c>
      <c r="N1258" s="17" t="str">
        <f t="shared" si="110"/>
        <v>81_405-410</v>
      </c>
      <c r="O1258" s="17" t="str">
        <f t="shared" si="111"/>
        <v>40_400-410</v>
      </c>
      <c r="P1258" s="17" t="str">
        <f t="shared" si="112"/>
        <v>08_80&gt;</v>
      </c>
      <c r="Q1258" s="9" t="s">
        <v>882</v>
      </c>
      <c r="R1258" s="9" t="s">
        <v>638</v>
      </c>
      <c r="S1258" s="9">
        <f t="shared" si="113"/>
        <v>17015964</v>
      </c>
      <c r="T1258" s="9">
        <f t="shared" si="114"/>
        <v>229017</v>
      </c>
    </row>
    <row r="1259" spans="1:20" x14ac:dyDescent="0.25">
      <c r="A1259" s="9">
        <v>20</v>
      </c>
      <c r="B1259" s="9" t="s">
        <v>15</v>
      </c>
      <c r="C1259" s="9" t="s">
        <v>476</v>
      </c>
      <c r="D1259" s="9" t="s">
        <v>230</v>
      </c>
      <c r="E1259" s="9" t="s">
        <v>227</v>
      </c>
      <c r="F1259" s="9" t="s">
        <v>5</v>
      </c>
      <c r="G1259" s="9" t="s">
        <v>169</v>
      </c>
      <c r="H1259" s="9" t="s">
        <v>186</v>
      </c>
      <c r="I1259" s="9">
        <v>15</v>
      </c>
      <c r="J1259" s="9" t="s">
        <v>8</v>
      </c>
      <c r="L1259" s="9" t="s">
        <v>50</v>
      </c>
      <c r="M1259" s="9">
        <v>143850</v>
      </c>
      <c r="N1259" s="17" t="str">
        <f t="shared" si="110"/>
        <v>28_140-145</v>
      </c>
      <c r="O1259" s="17" t="str">
        <f t="shared" si="111"/>
        <v>14_140-150</v>
      </c>
      <c r="P1259" s="17" t="str">
        <f t="shared" si="112"/>
        <v>08_80&gt;</v>
      </c>
      <c r="Q1259" s="9" t="s">
        <v>882</v>
      </c>
      <c r="R1259" s="9" t="s">
        <v>638</v>
      </c>
      <c r="S1259" s="9">
        <f t="shared" si="113"/>
        <v>2877000</v>
      </c>
      <c r="T1259" s="9">
        <f t="shared" si="114"/>
        <v>38721</v>
      </c>
    </row>
    <row r="1260" spans="1:20" x14ac:dyDescent="0.25">
      <c r="A1260" s="9">
        <v>15</v>
      </c>
      <c r="B1260" s="9" t="s">
        <v>15</v>
      </c>
      <c r="C1260" s="9" t="s">
        <v>537</v>
      </c>
      <c r="D1260" s="9" t="s">
        <v>230</v>
      </c>
      <c r="E1260" s="9" t="s">
        <v>227</v>
      </c>
      <c r="F1260" s="9" t="s">
        <v>5</v>
      </c>
      <c r="G1260" s="9" t="s">
        <v>353</v>
      </c>
      <c r="H1260" s="9" t="s">
        <v>538</v>
      </c>
      <c r="I1260" s="9">
        <v>15</v>
      </c>
      <c r="J1260" s="9" t="s">
        <v>8</v>
      </c>
      <c r="L1260" s="9" t="s">
        <v>50</v>
      </c>
      <c r="M1260" s="9">
        <v>118354</v>
      </c>
      <c r="N1260" s="17" t="str">
        <f t="shared" si="110"/>
        <v>23_115-120</v>
      </c>
      <c r="O1260" s="17" t="str">
        <f t="shared" si="111"/>
        <v>11_110-120</v>
      </c>
      <c r="P1260" s="17" t="str">
        <f t="shared" si="112"/>
        <v>08_80&gt;</v>
      </c>
      <c r="Q1260" s="9" t="s">
        <v>882</v>
      </c>
      <c r="R1260" s="9" t="s">
        <v>638</v>
      </c>
      <c r="S1260" s="9">
        <f t="shared" si="113"/>
        <v>1775310</v>
      </c>
      <c r="T1260" s="9">
        <f t="shared" si="114"/>
        <v>23894</v>
      </c>
    </row>
    <row r="1261" spans="1:20" x14ac:dyDescent="0.25">
      <c r="A1261" s="9">
        <v>17</v>
      </c>
      <c r="B1261" s="9" t="s">
        <v>15</v>
      </c>
      <c r="C1261" s="9" t="s">
        <v>559</v>
      </c>
      <c r="D1261" s="9" t="s">
        <v>230</v>
      </c>
      <c r="E1261" s="9" t="s">
        <v>227</v>
      </c>
      <c r="F1261" s="9" t="s">
        <v>5</v>
      </c>
      <c r="G1261" s="9" t="s">
        <v>353</v>
      </c>
      <c r="H1261" s="9" t="s">
        <v>560</v>
      </c>
      <c r="I1261" s="9">
        <v>17</v>
      </c>
      <c r="J1261" s="9" t="s">
        <v>52</v>
      </c>
      <c r="L1261" s="9" t="s">
        <v>50</v>
      </c>
      <c r="M1261" s="9">
        <v>199340</v>
      </c>
      <c r="N1261" s="17" t="str">
        <f t="shared" si="110"/>
        <v>39_195-200</v>
      </c>
      <c r="O1261" s="17" t="str">
        <f t="shared" si="111"/>
        <v>19_190-200</v>
      </c>
      <c r="P1261" s="17" t="str">
        <f t="shared" si="112"/>
        <v>08_80&gt;</v>
      </c>
      <c r="Q1261" s="9" t="s">
        <v>882</v>
      </c>
      <c r="R1261" s="9" t="s">
        <v>638</v>
      </c>
      <c r="S1261" s="9">
        <f t="shared" si="113"/>
        <v>3388780</v>
      </c>
      <c r="T1261" s="9">
        <f t="shared" si="114"/>
        <v>45609</v>
      </c>
    </row>
    <row r="1262" spans="1:20" x14ac:dyDescent="0.25">
      <c r="A1262" s="9">
        <v>1</v>
      </c>
      <c r="B1262" s="9" t="s">
        <v>15</v>
      </c>
      <c r="C1262" s="9" t="s">
        <v>872</v>
      </c>
      <c r="D1262" s="9" t="s">
        <v>230</v>
      </c>
      <c r="E1262" s="9" t="s">
        <v>227</v>
      </c>
      <c r="F1262" s="9" t="s">
        <v>5</v>
      </c>
      <c r="G1262" s="9" t="s">
        <v>75</v>
      </c>
      <c r="H1262" s="9" t="s">
        <v>184</v>
      </c>
      <c r="I1262" s="9">
        <v>15</v>
      </c>
      <c r="J1262" s="9" t="s">
        <v>8</v>
      </c>
      <c r="L1262" s="9" t="s">
        <v>50</v>
      </c>
      <c r="M1262" s="9">
        <v>208600</v>
      </c>
      <c r="N1262" s="17" t="str">
        <f t="shared" si="110"/>
        <v>41_205-210</v>
      </c>
      <c r="O1262" s="17" t="str">
        <f t="shared" si="111"/>
        <v>20_200-210</v>
      </c>
      <c r="P1262" s="17" t="str">
        <f t="shared" si="112"/>
        <v>08_80&gt;</v>
      </c>
      <c r="Q1262" s="9" t="s">
        <v>882</v>
      </c>
      <c r="R1262" s="9" t="s">
        <v>638</v>
      </c>
      <c r="S1262" s="9">
        <f t="shared" si="113"/>
        <v>208600</v>
      </c>
      <c r="T1262" s="9">
        <f t="shared" si="114"/>
        <v>2808</v>
      </c>
    </row>
    <row r="1263" spans="1:20" x14ac:dyDescent="0.25">
      <c r="A1263" s="9">
        <v>351</v>
      </c>
      <c r="B1263" s="9" t="s">
        <v>15</v>
      </c>
      <c r="C1263" s="9" t="s">
        <v>477</v>
      </c>
      <c r="D1263" s="9" t="s">
        <v>228</v>
      </c>
      <c r="E1263" s="9" t="s">
        <v>227</v>
      </c>
      <c r="F1263" s="9" t="s">
        <v>1</v>
      </c>
      <c r="G1263" s="9" t="s">
        <v>305</v>
      </c>
      <c r="H1263" s="9" t="s">
        <v>2</v>
      </c>
      <c r="I1263" s="9">
        <v>14</v>
      </c>
      <c r="J1263" s="9" t="s">
        <v>8</v>
      </c>
      <c r="L1263" s="9" t="s">
        <v>50</v>
      </c>
      <c r="M1263" s="9">
        <v>91897</v>
      </c>
      <c r="N1263" s="17" t="str">
        <f t="shared" si="110"/>
        <v>18_90-95</v>
      </c>
      <c r="O1263" s="17" t="str">
        <f t="shared" si="111"/>
        <v>9_90-100</v>
      </c>
      <c r="P1263" s="17" t="str">
        <f t="shared" si="112"/>
        <v>08_80&gt;</v>
      </c>
      <c r="Q1263" s="9" t="s">
        <v>882</v>
      </c>
      <c r="R1263" s="9" t="s">
        <v>638</v>
      </c>
      <c r="S1263" s="9">
        <f t="shared" si="113"/>
        <v>32255847</v>
      </c>
      <c r="T1263" s="9">
        <f t="shared" si="114"/>
        <v>434130</v>
      </c>
    </row>
    <row r="1264" spans="1:20" x14ac:dyDescent="0.25">
      <c r="A1264" s="9">
        <v>981</v>
      </c>
      <c r="B1264" s="9" t="s">
        <v>15</v>
      </c>
      <c r="C1264" s="9" t="s">
        <v>374</v>
      </c>
      <c r="D1264" s="9" t="s">
        <v>228</v>
      </c>
      <c r="E1264" s="9" t="s">
        <v>227</v>
      </c>
      <c r="F1264" s="9" t="s">
        <v>5</v>
      </c>
      <c r="G1264" s="9" t="s">
        <v>169</v>
      </c>
      <c r="H1264" s="9" t="s">
        <v>2</v>
      </c>
      <c r="I1264" s="9">
        <v>14</v>
      </c>
      <c r="J1264" s="9" t="s">
        <v>52</v>
      </c>
      <c r="L1264" s="9" t="s">
        <v>50</v>
      </c>
      <c r="M1264" s="9">
        <v>107637</v>
      </c>
      <c r="N1264" s="17" t="str">
        <f t="shared" si="110"/>
        <v>21_105-110</v>
      </c>
      <c r="O1264" s="17" t="str">
        <f t="shared" si="111"/>
        <v>10_100-110</v>
      </c>
      <c r="P1264" s="17" t="str">
        <f t="shared" si="112"/>
        <v>08_80&gt;</v>
      </c>
      <c r="Q1264" s="9" t="s">
        <v>882</v>
      </c>
      <c r="R1264" s="9" t="s">
        <v>638</v>
      </c>
      <c r="S1264" s="9">
        <f t="shared" si="113"/>
        <v>105591897</v>
      </c>
      <c r="T1264" s="9">
        <f t="shared" si="114"/>
        <v>1421156</v>
      </c>
    </row>
    <row r="1265" spans="1:20" x14ac:dyDescent="0.25">
      <c r="A1265" s="9">
        <v>17</v>
      </c>
      <c r="B1265" s="9" t="s">
        <v>15</v>
      </c>
      <c r="C1265" s="9" t="s">
        <v>511</v>
      </c>
      <c r="D1265" s="9" t="s">
        <v>228</v>
      </c>
      <c r="E1265" s="9" t="s">
        <v>227</v>
      </c>
      <c r="F1265" s="9" t="s">
        <v>1</v>
      </c>
      <c r="G1265" s="9" t="s">
        <v>305</v>
      </c>
      <c r="H1265" s="9" t="s">
        <v>2</v>
      </c>
      <c r="I1265" s="9">
        <v>14</v>
      </c>
      <c r="J1265" s="9" t="s">
        <v>8</v>
      </c>
      <c r="L1265" s="9" t="s">
        <v>50</v>
      </c>
      <c r="M1265" s="9">
        <v>103499</v>
      </c>
      <c r="N1265" s="17" t="str">
        <f t="shared" si="110"/>
        <v>20_100-105</v>
      </c>
      <c r="O1265" s="17" t="str">
        <f t="shared" si="111"/>
        <v>10_100-110</v>
      </c>
      <c r="P1265" s="17" t="str">
        <f t="shared" si="112"/>
        <v>08_80&gt;</v>
      </c>
      <c r="Q1265" s="9" t="s">
        <v>882</v>
      </c>
      <c r="R1265" s="9" t="s">
        <v>638</v>
      </c>
      <c r="S1265" s="9">
        <f t="shared" si="113"/>
        <v>1759483</v>
      </c>
      <c r="T1265" s="9">
        <f t="shared" si="114"/>
        <v>23681</v>
      </c>
    </row>
    <row r="1266" spans="1:20" x14ac:dyDescent="0.25">
      <c r="A1266" s="9">
        <v>99</v>
      </c>
      <c r="B1266" s="9" t="s">
        <v>15</v>
      </c>
      <c r="C1266" s="9" t="s">
        <v>375</v>
      </c>
      <c r="D1266" s="9" t="s">
        <v>228</v>
      </c>
      <c r="E1266" s="9" t="s">
        <v>227</v>
      </c>
      <c r="F1266" s="9" t="s">
        <v>5</v>
      </c>
      <c r="G1266" s="9" t="s">
        <v>169</v>
      </c>
      <c r="H1266" s="9" t="s">
        <v>2</v>
      </c>
      <c r="I1266" s="9">
        <v>14</v>
      </c>
      <c r="J1266" s="9" t="s">
        <v>8</v>
      </c>
      <c r="L1266" s="9" t="s">
        <v>50</v>
      </c>
      <c r="M1266" s="9">
        <v>121549</v>
      </c>
      <c r="N1266" s="17" t="str">
        <f t="shared" si="110"/>
        <v>24_120-125</v>
      </c>
      <c r="O1266" s="17" t="str">
        <f t="shared" si="111"/>
        <v>12_120-130</v>
      </c>
      <c r="P1266" s="17" t="str">
        <f t="shared" si="112"/>
        <v>08_80&gt;</v>
      </c>
      <c r="Q1266" s="9" t="s">
        <v>882</v>
      </c>
      <c r="R1266" s="9" t="s">
        <v>638</v>
      </c>
      <c r="S1266" s="9">
        <f t="shared" si="113"/>
        <v>12033351</v>
      </c>
      <c r="T1266" s="9">
        <f t="shared" si="114"/>
        <v>161956</v>
      </c>
    </row>
    <row r="1267" spans="1:20" x14ac:dyDescent="0.25">
      <c r="A1267" s="9">
        <v>558</v>
      </c>
      <c r="B1267" s="9" t="s">
        <v>15</v>
      </c>
      <c r="C1267" s="9" t="s">
        <v>428</v>
      </c>
      <c r="D1267" s="9" t="s">
        <v>222</v>
      </c>
      <c r="E1267" s="9" t="s">
        <v>227</v>
      </c>
      <c r="F1267" s="9" t="s">
        <v>5</v>
      </c>
      <c r="G1267" s="9" t="s">
        <v>169</v>
      </c>
      <c r="H1267" s="9" t="s">
        <v>370</v>
      </c>
      <c r="I1267" s="9">
        <v>15</v>
      </c>
      <c r="J1267" s="9" t="s">
        <v>8</v>
      </c>
      <c r="L1267" s="9" t="s">
        <v>50</v>
      </c>
      <c r="M1267" s="9">
        <v>108462</v>
      </c>
      <c r="N1267" s="17" t="str">
        <f t="shared" si="110"/>
        <v>21_105-110</v>
      </c>
      <c r="O1267" s="17" t="str">
        <f t="shared" si="111"/>
        <v>10_100-110</v>
      </c>
      <c r="P1267" s="17" t="str">
        <f t="shared" si="112"/>
        <v>08_80&gt;</v>
      </c>
      <c r="Q1267" s="9" t="s">
        <v>882</v>
      </c>
      <c r="R1267" s="9" t="s">
        <v>638</v>
      </c>
      <c r="S1267" s="9">
        <f t="shared" si="113"/>
        <v>60521796</v>
      </c>
      <c r="T1267" s="9">
        <f t="shared" si="114"/>
        <v>814560</v>
      </c>
    </row>
    <row r="1268" spans="1:20" x14ac:dyDescent="0.25">
      <c r="A1268" s="9">
        <v>6</v>
      </c>
      <c r="B1268" s="9" t="s">
        <v>15</v>
      </c>
      <c r="C1268" s="9" t="s">
        <v>873</v>
      </c>
      <c r="D1268" s="9" t="s">
        <v>225</v>
      </c>
      <c r="E1268" s="9" t="s">
        <v>227</v>
      </c>
      <c r="F1268" s="9" t="s">
        <v>5</v>
      </c>
      <c r="G1268" s="9" t="s">
        <v>353</v>
      </c>
      <c r="H1268" s="9" t="s">
        <v>99</v>
      </c>
      <c r="I1268" s="9">
        <v>15</v>
      </c>
      <c r="J1268" s="9" t="s">
        <v>55</v>
      </c>
      <c r="L1268" s="9" t="s">
        <v>50</v>
      </c>
      <c r="M1268" s="9">
        <v>284780</v>
      </c>
      <c r="N1268" s="17" t="str">
        <f t="shared" si="110"/>
        <v>56_280-285</v>
      </c>
      <c r="O1268" s="17" t="str">
        <f t="shared" si="111"/>
        <v>28_280-290</v>
      </c>
      <c r="P1268" s="17" t="str">
        <f t="shared" si="112"/>
        <v>08_80&gt;</v>
      </c>
      <c r="Q1268" s="9" t="s">
        <v>882</v>
      </c>
      <c r="R1268" s="9" t="s">
        <v>638</v>
      </c>
      <c r="S1268" s="9">
        <f t="shared" si="113"/>
        <v>1708680</v>
      </c>
      <c r="T1268" s="9">
        <f t="shared" si="114"/>
        <v>22997</v>
      </c>
    </row>
    <row r="1269" spans="1:20" x14ac:dyDescent="0.25">
      <c r="A1269" s="9">
        <v>9</v>
      </c>
      <c r="B1269" s="9" t="s">
        <v>15</v>
      </c>
      <c r="C1269" s="9" t="s">
        <v>562</v>
      </c>
      <c r="D1269" s="9" t="s">
        <v>222</v>
      </c>
      <c r="E1269" s="9" t="s">
        <v>227</v>
      </c>
      <c r="F1269" s="9" t="s">
        <v>5</v>
      </c>
      <c r="G1269" s="9" t="s">
        <v>353</v>
      </c>
      <c r="H1269" s="9" t="s">
        <v>563</v>
      </c>
      <c r="I1269" s="9">
        <v>15</v>
      </c>
      <c r="J1269" s="9" t="s">
        <v>52</v>
      </c>
      <c r="L1269" s="9" t="s">
        <v>50</v>
      </c>
      <c r="M1269" s="9">
        <v>107957</v>
      </c>
      <c r="N1269" s="17" t="str">
        <f t="shared" si="110"/>
        <v>21_105-110</v>
      </c>
      <c r="O1269" s="17" t="str">
        <f t="shared" si="111"/>
        <v>10_100-110</v>
      </c>
      <c r="P1269" s="17" t="str">
        <f t="shared" si="112"/>
        <v>08_80&gt;</v>
      </c>
      <c r="Q1269" s="9" t="s">
        <v>882</v>
      </c>
      <c r="R1269" s="9" t="s">
        <v>638</v>
      </c>
      <c r="S1269" s="9">
        <f t="shared" si="113"/>
        <v>971613</v>
      </c>
      <c r="T1269" s="9">
        <f t="shared" si="114"/>
        <v>13077</v>
      </c>
    </row>
    <row r="1270" spans="1:20" x14ac:dyDescent="0.25">
      <c r="A1270" s="9">
        <v>1</v>
      </c>
      <c r="B1270" s="9" t="s">
        <v>15</v>
      </c>
      <c r="C1270" s="9" t="s">
        <v>108</v>
      </c>
      <c r="D1270" s="9" t="s">
        <v>228</v>
      </c>
      <c r="E1270" s="9" t="s">
        <v>227</v>
      </c>
      <c r="F1270" s="9" t="s">
        <v>5</v>
      </c>
      <c r="G1270" s="9" t="s">
        <v>93</v>
      </c>
      <c r="H1270" s="9" t="s">
        <v>2</v>
      </c>
      <c r="I1270" s="9">
        <v>14</v>
      </c>
      <c r="J1270" s="9" t="s">
        <v>49</v>
      </c>
      <c r="L1270" s="9" t="s">
        <v>50</v>
      </c>
      <c r="M1270" s="9">
        <v>96948</v>
      </c>
      <c r="N1270" s="17" t="str">
        <f t="shared" si="110"/>
        <v>19_95-100</v>
      </c>
      <c r="O1270" s="17" t="str">
        <f t="shared" si="111"/>
        <v>9_90-100</v>
      </c>
      <c r="P1270" s="17" t="str">
        <f t="shared" si="112"/>
        <v>08_80&gt;</v>
      </c>
      <c r="Q1270" s="9" t="s">
        <v>882</v>
      </c>
      <c r="R1270" s="9" t="s">
        <v>638</v>
      </c>
      <c r="S1270" s="9">
        <f t="shared" si="113"/>
        <v>96948</v>
      </c>
      <c r="T1270" s="9">
        <f t="shared" si="114"/>
        <v>1305</v>
      </c>
    </row>
    <row r="1271" spans="1:20" x14ac:dyDescent="0.25">
      <c r="A1271" s="9">
        <v>87</v>
      </c>
      <c r="B1271" s="9" t="s">
        <v>15</v>
      </c>
      <c r="C1271" s="9" t="s">
        <v>772</v>
      </c>
      <c r="D1271" s="9" t="s">
        <v>228</v>
      </c>
      <c r="E1271" s="9" t="s">
        <v>227</v>
      </c>
      <c r="F1271" s="9" t="s">
        <v>1</v>
      </c>
      <c r="G1271" s="9" t="s">
        <v>97</v>
      </c>
      <c r="H1271" s="9" t="s">
        <v>2</v>
      </c>
      <c r="I1271" s="9">
        <v>14</v>
      </c>
      <c r="J1271" s="9" t="s">
        <v>8</v>
      </c>
      <c r="L1271" s="9" t="s">
        <v>50</v>
      </c>
      <c r="M1271" s="9">
        <v>106823</v>
      </c>
      <c r="N1271" s="17" t="str">
        <f t="shared" si="110"/>
        <v>21_105-110</v>
      </c>
      <c r="O1271" s="17" t="str">
        <f t="shared" si="111"/>
        <v>10_100-110</v>
      </c>
      <c r="P1271" s="17" t="str">
        <f t="shared" si="112"/>
        <v>08_80&gt;</v>
      </c>
      <c r="Q1271" s="9" t="s">
        <v>882</v>
      </c>
      <c r="R1271" s="9" t="s">
        <v>638</v>
      </c>
      <c r="S1271" s="9">
        <f t="shared" si="113"/>
        <v>9293601</v>
      </c>
      <c r="T1271" s="9">
        <f t="shared" si="114"/>
        <v>125082</v>
      </c>
    </row>
    <row r="1272" spans="1:20" x14ac:dyDescent="0.25">
      <c r="A1272" s="9">
        <v>31</v>
      </c>
      <c r="B1272" s="9" t="s">
        <v>15</v>
      </c>
      <c r="C1272" s="9" t="s">
        <v>110</v>
      </c>
      <c r="D1272" s="9" t="s">
        <v>222</v>
      </c>
      <c r="E1272" s="9" t="s">
        <v>227</v>
      </c>
      <c r="F1272" s="9" t="s">
        <v>5</v>
      </c>
      <c r="G1272" s="9" t="s">
        <v>93</v>
      </c>
      <c r="H1272" s="9" t="s">
        <v>109</v>
      </c>
      <c r="I1272" s="9">
        <v>15</v>
      </c>
      <c r="J1272" s="9" t="s">
        <v>8</v>
      </c>
      <c r="L1272" s="9" t="s">
        <v>50</v>
      </c>
      <c r="M1272" s="9">
        <v>122050</v>
      </c>
      <c r="N1272" s="17" t="str">
        <f t="shared" si="110"/>
        <v>24_120-125</v>
      </c>
      <c r="O1272" s="17" t="str">
        <f t="shared" si="111"/>
        <v>12_120-130</v>
      </c>
      <c r="P1272" s="17" t="str">
        <f t="shared" si="112"/>
        <v>08_80&gt;</v>
      </c>
      <c r="Q1272" s="9" t="s">
        <v>882</v>
      </c>
      <c r="R1272" s="9" t="s">
        <v>638</v>
      </c>
      <c r="S1272" s="9">
        <f t="shared" si="113"/>
        <v>3783550</v>
      </c>
      <c r="T1272" s="9">
        <f t="shared" si="114"/>
        <v>50923</v>
      </c>
    </row>
    <row r="1273" spans="1:20" x14ac:dyDescent="0.25">
      <c r="A1273" s="9">
        <v>44</v>
      </c>
      <c r="B1273" s="9" t="s">
        <v>15</v>
      </c>
      <c r="C1273" s="9" t="s">
        <v>122</v>
      </c>
      <c r="D1273" s="9" t="s">
        <v>228</v>
      </c>
      <c r="E1273" s="9" t="s">
        <v>227</v>
      </c>
      <c r="F1273" s="9" t="s">
        <v>5</v>
      </c>
      <c r="G1273" s="9" t="s">
        <v>93</v>
      </c>
      <c r="H1273" s="9" t="s">
        <v>2</v>
      </c>
      <c r="I1273" s="9">
        <v>14</v>
      </c>
      <c r="J1273" s="9" t="s">
        <v>49</v>
      </c>
      <c r="L1273" s="9" t="s">
        <v>50</v>
      </c>
      <c r="M1273" s="9">
        <v>135456</v>
      </c>
      <c r="N1273" s="17" t="str">
        <f t="shared" si="110"/>
        <v>27_135-140</v>
      </c>
      <c r="O1273" s="17" t="str">
        <f t="shared" si="111"/>
        <v>13_130-140</v>
      </c>
      <c r="P1273" s="17" t="str">
        <f t="shared" si="112"/>
        <v>08_80&gt;</v>
      </c>
      <c r="Q1273" s="9" t="s">
        <v>882</v>
      </c>
      <c r="R1273" s="9" t="s">
        <v>638</v>
      </c>
      <c r="S1273" s="9">
        <f t="shared" si="113"/>
        <v>5960064</v>
      </c>
      <c r="T1273" s="9">
        <f t="shared" si="114"/>
        <v>80216</v>
      </c>
    </row>
    <row r="1274" spans="1:20" x14ac:dyDescent="0.25">
      <c r="A1274" s="9">
        <v>264</v>
      </c>
      <c r="B1274" s="9" t="s">
        <v>15</v>
      </c>
      <c r="C1274" s="9" t="s">
        <v>376</v>
      </c>
      <c r="D1274" s="9" t="s">
        <v>228</v>
      </c>
      <c r="E1274" s="9" t="s">
        <v>227</v>
      </c>
      <c r="F1274" s="9" t="s">
        <v>5</v>
      </c>
      <c r="G1274" s="9" t="s">
        <v>169</v>
      </c>
      <c r="H1274" s="9" t="s">
        <v>2</v>
      </c>
      <c r="I1274" s="9">
        <v>14</v>
      </c>
      <c r="J1274" s="9" t="s">
        <v>52</v>
      </c>
      <c r="K1274" s="9" t="s">
        <v>7</v>
      </c>
      <c r="L1274" s="9" t="s">
        <v>50</v>
      </c>
      <c r="M1274" s="9">
        <v>149660</v>
      </c>
      <c r="N1274" s="17" t="str">
        <f t="shared" si="110"/>
        <v>29_145-150</v>
      </c>
      <c r="O1274" s="17" t="str">
        <f t="shared" si="111"/>
        <v>14_140-150</v>
      </c>
      <c r="P1274" s="17" t="str">
        <f t="shared" si="112"/>
        <v>08_80&gt;</v>
      </c>
      <c r="Q1274" s="9" t="s">
        <v>882</v>
      </c>
      <c r="R1274" s="9" t="s">
        <v>638</v>
      </c>
      <c r="S1274" s="9">
        <f t="shared" si="113"/>
        <v>39510240</v>
      </c>
      <c r="T1274" s="9">
        <f t="shared" si="114"/>
        <v>531766</v>
      </c>
    </row>
    <row r="1275" spans="1:20" x14ac:dyDescent="0.25">
      <c r="A1275" s="9">
        <v>3</v>
      </c>
      <c r="B1275" s="9" t="s">
        <v>15</v>
      </c>
      <c r="C1275" s="9" t="s">
        <v>185</v>
      </c>
      <c r="D1275" s="9" t="s">
        <v>225</v>
      </c>
      <c r="E1275" s="9" t="s">
        <v>227</v>
      </c>
      <c r="F1275" s="9" t="s">
        <v>5</v>
      </c>
      <c r="G1275" s="9" t="s">
        <v>75</v>
      </c>
      <c r="H1275" s="9" t="s">
        <v>112</v>
      </c>
      <c r="I1275" s="9">
        <v>15</v>
      </c>
      <c r="J1275" s="9" t="s">
        <v>8</v>
      </c>
      <c r="L1275" s="9" t="s">
        <v>50</v>
      </c>
      <c r="M1275" s="9">
        <v>211000</v>
      </c>
      <c r="N1275" s="17" t="str">
        <f t="shared" ref="N1275:N1338" si="115">CONCATENATE(ROUNDDOWN(M1275/5000,0),"_",ROUNDDOWN(M1275/5000,0)*5,"-",ROUNDUP((M1275+1)/5000,0)*5)</f>
        <v>42_210-215</v>
      </c>
      <c r="O1275" s="17" t="str">
        <f t="shared" ref="O1275:O1338" si="116">CONCATENATE(ROUNDDOWN(M1275/10000,0),"_",ROUNDDOWN(M1275/10000,0)*10,"-",ROUNDUP((M1275+1)/10000,0)*10)</f>
        <v>21_210-220</v>
      </c>
      <c r="P1275" s="17" t="str">
        <f t="shared" ref="P1275:P1338" si="117">IF(M1275&lt;20000,"01_&lt;20",IF(M1275&lt;80000,CONCATENATE(IF((ROUNDDOWN(M1275/10000,0)+1)&lt;10,0,),ROUNDDOWN(M1275/10000,0),"_",ROUNDDOWN(M1275/10000,0)*10,"-",ROUNDUP((M1275+1)/10000,0)*10),"08_80&gt;"))</f>
        <v>08_80&gt;</v>
      </c>
      <c r="Q1275" s="9" t="s">
        <v>882</v>
      </c>
      <c r="R1275" s="9" t="s">
        <v>638</v>
      </c>
      <c r="S1275" s="9">
        <f t="shared" ref="S1275:S1338" si="118">M1275*A1275</f>
        <v>633000</v>
      </c>
      <c r="T1275" s="9">
        <f t="shared" ref="T1275:T1338" si="119">ROUND(S1275/74.3,0)</f>
        <v>8520</v>
      </c>
    </row>
    <row r="1276" spans="1:20" x14ac:dyDescent="0.25">
      <c r="A1276" s="9">
        <v>6</v>
      </c>
      <c r="B1276" s="9" t="s">
        <v>15</v>
      </c>
      <c r="C1276" s="9" t="s">
        <v>564</v>
      </c>
      <c r="D1276" s="9" t="s">
        <v>225</v>
      </c>
      <c r="E1276" s="9" t="s">
        <v>227</v>
      </c>
      <c r="F1276" s="9" t="s">
        <v>5</v>
      </c>
      <c r="G1276" s="9" t="s">
        <v>353</v>
      </c>
      <c r="H1276" s="9" t="s">
        <v>112</v>
      </c>
      <c r="I1276" s="9">
        <v>15</v>
      </c>
      <c r="J1276" s="9" t="s">
        <v>52</v>
      </c>
      <c r="L1276" s="9" t="s">
        <v>50</v>
      </c>
      <c r="M1276" s="9">
        <v>195313</v>
      </c>
      <c r="N1276" s="17" t="str">
        <f t="shared" si="115"/>
        <v>39_195-200</v>
      </c>
      <c r="O1276" s="17" t="str">
        <f t="shared" si="116"/>
        <v>19_190-200</v>
      </c>
      <c r="P1276" s="17" t="str">
        <f t="shared" si="117"/>
        <v>08_80&gt;</v>
      </c>
      <c r="Q1276" s="9" t="s">
        <v>882</v>
      </c>
      <c r="R1276" s="9" t="s">
        <v>638</v>
      </c>
      <c r="S1276" s="9">
        <f t="shared" si="118"/>
        <v>1171878</v>
      </c>
      <c r="T1276" s="9">
        <f t="shared" si="119"/>
        <v>15772</v>
      </c>
    </row>
    <row r="1277" spans="1:20" x14ac:dyDescent="0.25">
      <c r="A1277" s="9">
        <v>3</v>
      </c>
      <c r="B1277" s="9" t="s">
        <v>15</v>
      </c>
      <c r="C1277" s="9" t="s">
        <v>610</v>
      </c>
      <c r="D1277" s="9" t="s">
        <v>228</v>
      </c>
      <c r="E1277" s="9" t="s">
        <v>227</v>
      </c>
      <c r="F1277" s="9" t="s">
        <v>5</v>
      </c>
      <c r="G1277" s="9" t="s">
        <v>807</v>
      </c>
      <c r="H1277" s="9" t="s">
        <v>2</v>
      </c>
      <c r="I1277" s="9">
        <v>13</v>
      </c>
      <c r="J1277" s="9" t="s">
        <v>611</v>
      </c>
      <c r="K1277" s="9" t="s">
        <v>7</v>
      </c>
      <c r="L1277" s="9" t="s">
        <v>47</v>
      </c>
      <c r="M1277" s="9">
        <v>329990</v>
      </c>
      <c r="N1277" s="17" t="str">
        <f t="shared" si="115"/>
        <v>65_325-330</v>
      </c>
      <c r="O1277" s="17" t="str">
        <f t="shared" si="116"/>
        <v>32_320-330</v>
      </c>
      <c r="P1277" s="17" t="str">
        <f t="shared" si="117"/>
        <v>08_80&gt;</v>
      </c>
      <c r="Q1277" s="9" t="s">
        <v>882</v>
      </c>
      <c r="R1277" s="9" t="s">
        <v>638</v>
      </c>
      <c r="S1277" s="9">
        <f t="shared" si="118"/>
        <v>989970</v>
      </c>
      <c r="T1277" s="9">
        <f t="shared" si="119"/>
        <v>13324</v>
      </c>
    </row>
    <row r="1278" spans="1:20" x14ac:dyDescent="0.25">
      <c r="A1278" s="9">
        <v>53</v>
      </c>
      <c r="B1278" s="9" t="s">
        <v>15</v>
      </c>
      <c r="C1278" s="9" t="s">
        <v>773</v>
      </c>
      <c r="D1278" s="9" t="s">
        <v>228</v>
      </c>
      <c r="E1278" s="9" t="s">
        <v>227</v>
      </c>
      <c r="F1278" s="9" t="s">
        <v>5</v>
      </c>
      <c r="G1278" s="9" t="s">
        <v>524</v>
      </c>
      <c r="H1278" s="9" t="s">
        <v>2</v>
      </c>
      <c r="I1278" s="9">
        <v>13</v>
      </c>
      <c r="J1278" s="9" t="s">
        <v>774</v>
      </c>
      <c r="K1278" s="9" t="s">
        <v>7</v>
      </c>
      <c r="L1278" s="9" t="s">
        <v>50</v>
      </c>
      <c r="M1278" s="9">
        <v>209000</v>
      </c>
      <c r="N1278" s="17" t="str">
        <f t="shared" si="115"/>
        <v>41_205-210</v>
      </c>
      <c r="O1278" s="17" t="str">
        <f t="shared" si="116"/>
        <v>20_200-210</v>
      </c>
      <c r="P1278" s="17" t="str">
        <f t="shared" si="117"/>
        <v>08_80&gt;</v>
      </c>
      <c r="Q1278" s="9" t="s">
        <v>882</v>
      </c>
      <c r="R1278" s="9" t="s">
        <v>638</v>
      </c>
      <c r="S1278" s="9">
        <f t="shared" si="118"/>
        <v>11077000</v>
      </c>
      <c r="T1278" s="9">
        <f t="shared" si="119"/>
        <v>149085</v>
      </c>
    </row>
    <row r="1279" spans="1:20" x14ac:dyDescent="0.25">
      <c r="A1279" s="9">
        <v>1</v>
      </c>
      <c r="B1279" s="9" t="s">
        <v>15</v>
      </c>
      <c r="C1279" s="9" t="s">
        <v>478</v>
      </c>
      <c r="D1279" s="9" t="s">
        <v>228</v>
      </c>
      <c r="E1279" s="9" t="s">
        <v>227</v>
      </c>
      <c r="F1279" s="9" t="s">
        <v>5</v>
      </c>
      <c r="G1279" s="9" t="s">
        <v>93</v>
      </c>
      <c r="H1279" s="9" t="s">
        <v>2</v>
      </c>
      <c r="I1279" s="9">
        <v>13</v>
      </c>
      <c r="J1279" s="9" t="s">
        <v>479</v>
      </c>
      <c r="K1279" s="9" t="s">
        <v>7</v>
      </c>
      <c r="L1279" s="9" t="s">
        <v>50</v>
      </c>
      <c r="M1279" s="9">
        <v>134125</v>
      </c>
      <c r="N1279" s="17" t="str">
        <f t="shared" si="115"/>
        <v>26_130-135</v>
      </c>
      <c r="O1279" s="17" t="str">
        <f t="shared" si="116"/>
        <v>13_130-140</v>
      </c>
      <c r="P1279" s="17" t="str">
        <f t="shared" si="117"/>
        <v>08_80&gt;</v>
      </c>
      <c r="Q1279" s="9" t="s">
        <v>882</v>
      </c>
      <c r="R1279" s="9" t="s">
        <v>638</v>
      </c>
      <c r="S1279" s="9">
        <f t="shared" si="118"/>
        <v>134125</v>
      </c>
      <c r="T1279" s="9">
        <f t="shared" si="119"/>
        <v>1805</v>
      </c>
    </row>
    <row r="1280" spans="1:20" x14ac:dyDescent="0.25">
      <c r="A1280" s="9">
        <v>10</v>
      </c>
      <c r="B1280" s="9" t="s">
        <v>15</v>
      </c>
      <c r="C1280" s="9" t="s">
        <v>143</v>
      </c>
      <c r="D1280" s="9" t="s">
        <v>228</v>
      </c>
      <c r="E1280" s="9" t="s">
        <v>227</v>
      </c>
      <c r="F1280" s="9" t="s">
        <v>5</v>
      </c>
      <c r="G1280" s="9" t="s">
        <v>93</v>
      </c>
      <c r="H1280" s="9" t="s">
        <v>2</v>
      </c>
      <c r="I1280" s="9">
        <v>14</v>
      </c>
      <c r="J1280" s="9" t="s">
        <v>144</v>
      </c>
      <c r="K1280" s="9" t="s">
        <v>7</v>
      </c>
      <c r="L1280" s="9" t="s">
        <v>50</v>
      </c>
      <c r="M1280" s="9">
        <v>144242</v>
      </c>
      <c r="N1280" s="17" t="str">
        <f t="shared" si="115"/>
        <v>28_140-145</v>
      </c>
      <c r="O1280" s="17" t="str">
        <f t="shared" si="116"/>
        <v>14_140-150</v>
      </c>
      <c r="P1280" s="17" t="str">
        <f t="shared" si="117"/>
        <v>08_80&gt;</v>
      </c>
      <c r="Q1280" s="9" t="s">
        <v>882</v>
      </c>
      <c r="R1280" s="9" t="s">
        <v>638</v>
      </c>
      <c r="S1280" s="9">
        <f t="shared" si="118"/>
        <v>1442420</v>
      </c>
      <c r="T1280" s="9">
        <f t="shared" si="119"/>
        <v>19413</v>
      </c>
    </row>
    <row r="1281" spans="1:20" x14ac:dyDescent="0.25">
      <c r="A1281" s="9">
        <v>66</v>
      </c>
      <c r="B1281" s="9" t="s">
        <v>15</v>
      </c>
      <c r="C1281" s="9" t="s">
        <v>429</v>
      </c>
      <c r="D1281" s="9" t="s">
        <v>228</v>
      </c>
      <c r="E1281" s="9" t="s">
        <v>227</v>
      </c>
      <c r="F1281" s="9" t="s">
        <v>5</v>
      </c>
      <c r="G1281" s="9" t="s">
        <v>169</v>
      </c>
      <c r="H1281" s="9" t="s">
        <v>2</v>
      </c>
      <c r="I1281" s="9">
        <v>14</v>
      </c>
      <c r="J1281" s="9" t="s">
        <v>144</v>
      </c>
      <c r="K1281" s="9" t="s">
        <v>7</v>
      </c>
      <c r="L1281" s="9" t="s">
        <v>50</v>
      </c>
      <c r="M1281" s="9">
        <v>179573</v>
      </c>
      <c r="N1281" s="17" t="str">
        <f t="shared" si="115"/>
        <v>35_175-180</v>
      </c>
      <c r="O1281" s="17" t="str">
        <f t="shared" si="116"/>
        <v>17_170-180</v>
      </c>
      <c r="P1281" s="17" t="str">
        <f t="shared" si="117"/>
        <v>08_80&gt;</v>
      </c>
      <c r="Q1281" s="9" t="s">
        <v>882</v>
      </c>
      <c r="R1281" s="9" t="s">
        <v>638</v>
      </c>
      <c r="S1281" s="9">
        <f t="shared" si="118"/>
        <v>11851818</v>
      </c>
      <c r="T1281" s="9">
        <f t="shared" si="119"/>
        <v>159513</v>
      </c>
    </row>
    <row r="1282" spans="1:20" x14ac:dyDescent="0.25">
      <c r="A1282" s="9">
        <v>67</v>
      </c>
      <c r="B1282" s="9" t="s">
        <v>15</v>
      </c>
      <c r="C1282" s="9" t="s">
        <v>505</v>
      </c>
      <c r="D1282" s="9" t="s">
        <v>228</v>
      </c>
      <c r="E1282" s="9" t="s">
        <v>227</v>
      </c>
      <c r="F1282" s="9" t="s">
        <v>1</v>
      </c>
      <c r="G1282" s="9" t="s">
        <v>305</v>
      </c>
      <c r="H1282" s="9" t="s">
        <v>2</v>
      </c>
      <c r="I1282" s="9">
        <v>13</v>
      </c>
      <c r="J1282" s="9" t="s">
        <v>8</v>
      </c>
      <c r="L1282" s="9" t="s">
        <v>50</v>
      </c>
      <c r="M1282" s="9">
        <v>93393</v>
      </c>
      <c r="N1282" s="17" t="str">
        <f t="shared" si="115"/>
        <v>18_90-95</v>
      </c>
      <c r="O1282" s="17" t="str">
        <f t="shared" si="116"/>
        <v>9_90-100</v>
      </c>
      <c r="P1282" s="17" t="str">
        <f t="shared" si="117"/>
        <v>08_80&gt;</v>
      </c>
      <c r="Q1282" s="9" t="s">
        <v>882</v>
      </c>
      <c r="R1282" s="9" t="s">
        <v>638</v>
      </c>
      <c r="S1282" s="9">
        <f t="shared" si="118"/>
        <v>6257331</v>
      </c>
      <c r="T1282" s="9">
        <f t="shared" si="119"/>
        <v>84217</v>
      </c>
    </row>
    <row r="1283" spans="1:20" x14ac:dyDescent="0.25">
      <c r="A1283" s="9">
        <v>395</v>
      </c>
      <c r="B1283" s="9" t="s">
        <v>15</v>
      </c>
      <c r="C1283" s="9" t="s">
        <v>372</v>
      </c>
      <c r="D1283" s="9" t="s">
        <v>228</v>
      </c>
      <c r="E1283" s="9" t="s">
        <v>227</v>
      </c>
      <c r="F1283" s="9" t="s">
        <v>5</v>
      </c>
      <c r="G1283" s="9" t="s">
        <v>169</v>
      </c>
      <c r="H1283" s="9" t="s">
        <v>2</v>
      </c>
      <c r="I1283" s="9">
        <v>13</v>
      </c>
      <c r="J1283" s="9" t="s">
        <v>8</v>
      </c>
      <c r="L1283" s="9" t="s">
        <v>50</v>
      </c>
      <c r="M1283" s="9">
        <v>111048</v>
      </c>
      <c r="N1283" s="17" t="str">
        <f t="shared" si="115"/>
        <v>22_110-115</v>
      </c>
      <c r="O1283" s="17" t="str">
        <f t="shared" si="116"/>
        <v>11_110-120</v>
      </c>
      <c r="P1283" s="17" t="str">
        <f t="shared" si="117"/>
        <v>08_80&gt;</v>
      </c>
      <c r="Q1283" s="9" t="s">
        <v>882</v>
      </c>
      <c r="R1283" s="9" t="s">
        <v>638</v>
      </c>
      <c r="S1283" s="9">
        <f t="shared" si="118"/>
        <v>43863960</v>
      </c>
      <c r="T1283" s="9">
        <f t="shared" si="119"/>
        <v>590363</v>
      </c>
    </row>
    <row r="1284" spans="1:20" x14ac:dyDescent="0.25">
      <c r="A1284" s="9">
        <v>50</v>
      </c>
      <c r="B1284" s="9" t="s">
        <v>15</v>
      </c>
      <c r="C1284" s="9" t="s">
        <v>473</v>
      </c>
      <c r="D1284" s="9" t="s">
        <v>228</v>
      </c>
      <c r="E1284" s="9" t="s">
        <v>227</v>
      </c>
      <c r="F1284" s="9" t="s">
        <v>5</v>
      </c>
      <c r="G1284" s="9" t="s">
        <v>169</v>
      </c>
      <c r="H1284" s="9" t="s">
        <v>2</v>
      </c>
      <c r="I1284" s="9">
        <v>13</v>
      </c>
      <c r="J1284" s="9" t="s">
        <v>8</v>
      </c>
      <c r="K1284" s="9" t="s">
        <v>7</v>
      </c>
      <c r="L1284" s="9" t="s">
        <v>50</v>
      </c>
      <c r="M1284" s="9">
        <v>136783</v>
      </c>
      <c r="N1284" s="17" t="str">
        <f t="shared" si="115"/>
        <v>27_135-140</v>
      </c>
      <c r="O1284" s="17" t="str">
        <f t="shared" si="116"/>
        <v>13_130-140</v>
      </c>
      <c r="P1284" s="17" t="str">
        <f t="shared" si="117"/>
        <v>08_80&gt;</v>
      </c>
      <c r="Q1284" s="9" t="s">
        <v>882</v>
      </c>
      <c r="R1284" s="9" t="s">
        <v>638</v>
      </c>
      <c r="S1284" s="9">
        <f t="shared" si="118"/>
        <v>6839150</v>
      </c>
      <c r="T1284" s="9">
        <f t="shared" si="119"/>
        <v>92048</v>
      </c>
    </row>
    <row r="1285" spans="1:20" x14ac:dyDescent="0.25">
      <c r="A1285" s="9">
        <v>2</v>
      </c>
      <c r="B1285" s="9" t="s">
        <v>15</v>
      </c>
      <c r="C1285" s="9" t="s">
        <v>145</v>
      </c>
      <c r="D1285" s="9" t="s">
        <v>228</v>
      </c>
      <c r="E1285" s="9" t="s">
        <v>227</v>
      </c>
      <c r="F1285" s="9" t="s">
        <v>5</v>
      </c>
      <c r="G1285" s="9" t="s">
        <v>93</v>
      </c>
      <c r="H1285" s="9" t="s">
        <v>2</v>
      </c>
      <c r="I1285" s="9">
        <v>13</v>
      </c>
      <c r="J1285" s="9" t="s">
        <v>8</v>
      </c>
      <c r="K1285" s="9" t="s">
        <v>7</v>
      </c>
      <c r="L1285" s="9" t="s">
        <v>50</v>
      </c>
      <c r="M1285" s="9">
        <v>107900</v>
      </c>
      <c r="N1285" s="17" t="str">
        <f t="shared" si="115"/>
        <v>21_105-110</v>
      </c>
      <c r="O1285" s="17" t="str">
        <f t="shared" si="116"/>
        <v>10_100-110</v>
      </c>
      <c r="P1285" s="17" t="str">
        <f t="shared" si="117"/>
        <v>08_80&gt;</v>
      </c>
      <c r="Q1285" s="9" t="s">
        <v>882</v>
      </c>
      <c r="R1285" s="9" t="s">
        <v>638</v>
      </c>
      <c r="S1285" s="9">
        <f t="shared" si="118"/>
        <v>215800</v>
      </c>
      <c r="T1285" s="9">
        <f t="shared" si="119"/>
        <v>2904</v>
      </c>
    </row>
    <row r="1286" spans="1:20" x14ac:dyDescent="0.25">
      <c r="A1286" s="9">
        <v>141</v>
      </c>
      <c r="B1286" s="9" t="s">
        <v>15</v>
      </c>
      <c r="C1286" s="9" t="s">
        <v>874</v>
      </c>
      <c r="D1286" s="9" t="s">
        <v>228</v>
      </c>
      <c r="E1286" s="9" t="s">
        <v>227</v>
      </c>
      <c r="F1286" s="9" t="s">
        <v>1</v>
      </c>
      <c r="G1286" s="9" t="s">
        <v>97</v>
      </c>
      <c r="H1286" s="9" t="s">
        <v>2</v>
      </c>
      <c r="I1286" s="9">
        <v>13</v>
      </c>
      <c r="J1286" s="9" t="s">
        <v>8</v>
      </c>
      <c r="L1286" s="9" t="s">
        <v>50</v>
      </c>
      <c r="M1286" s="9">
        <v>79990</v>
      </c>
      <c r="N1286" s="17" t="str">
        <f t="shared" si="115"/>
        <v>15_75-80</v>
      </c>
      <c r="O1286" s="17" t="str">
        <f t="shared" si="116"/>
        <v>7_70-80</v>
      </c>
      <c r="P1286" s="17" t="str">
        <f t="shared" si="117"/>
        <v>07_70-80</v>
      </c>
      <c r="Q1286" s="9" t="s">
        <v>882</v>
      </c>
      <c r="R1286" s="9" t="s">
        <v>638</v>
      </c>
      <c r="S1286" s="9">
        <f t="shared" si="118"/>
        <v>11278590</v>
      </c>
      <c r="T1286" s="9">
        <f t="shared" si="119"/>
        <v>151798</v>
      </c>
    </row>
    <row r="1287" spans="1:20" x14ac:dyDescent="0.25">
      <c r="A1287" s="9">
        <v>2</v>
      </c>
      <c r="B1287" s="9" t="s">
        <v>15</v>
      </c>
      <c r="C1287" s="9" t="s">
        <v>875</v>
      </c>
      <c r="D1287" s="9" t="s">
        <v>224</v>
      </c>
      <c r="E1287" s="9" t="s">
        <v>227</v>
      </c>
      <c r="F1287" s="9" t="s">
        <v>5</v>
      </c>
      <c r="G1287" s="9" t="s">
        <v>76</v>
      </c>
      <c r="H1287" s="9" t="s">
        <v>2</v>
      </c>
      <c r="I1287" s="9">
        <v>15</v>
      </c>
      <c r="J1287" s="9" t="s">
        <v>4</v>
      </c>
      <c r="L1287" s="9" t="s">
        <v>46</v>
      </c>
      <c r="M1287" s="9">
        <v>39900</v>
      </c>
      <c r="N1287" s="17" t="str">
        <f t="shared" si="115"/>
        <v>7_35-40</v>
      </c>
      <c r="O1287" s="17" t="str">
        <f t="shared" si="116"/>
        <v>3_30-40</v>
      </c>
      <c r="P1287" s="17" t="str">
        <f t="shared" si="117"/>
        <v>03_30-40</v>
      </c>
      <c r="Q1287" s="9" t="s">
        <v>882</v>
      </c>
      <c r="R1287" s="9" t="s">
        <v>638</v>
      </c>
      <c r="S1287" s="9">
        <f t="shared" si="118"/>
        <v>79800</v>
      </c>
      <c r="T1287" s="9">
        <f t="shared" si="119"/>
        <v>1074</v>
      </c>
    </row>
    <row r="1288" spans="1:20" x14ac:dyDescent="0.25">
      <c r="A1288" s="9">
        <v>597</v>
      </c>
      <c r="B1288" s="9" t="s">
        <v>15</v>
      </c>
      <c r="C1288" s="9" t="s">
        <v>317</v>
      </c>
      <c r="D1288" s="9" t="s">
        <v>224</v>
      </c>
      <c r="E1288" s="9" t="s">
        <v>227</v>
      </c>
      <c r="F1288" s="9" t="s">
        <v>5</v>
      </c>
      <c r="G1288" s="9" t="s">
        <v>60</v>
      </c>
      <c r="H1288" s="9" t="s">
        <v>2</v>
      </c>
      <c r="I1288" s="9">
        <v>15</v>
      </c>
      <c r="J1288" s="9" t="s">
        <v>8</v>
      </c>
      <c r="L1288" s="9" t="s">
        <v>50</v>
      </c>
      <c r="M1288" s="9">
        <v>45457</v>
      </c>
      <c r="N1288" s="17" t="str">
        <f t="shared" si="115"/>
        <v>9_45-50</v>
      </c>
      <c r="O1288" s="17" t="str">
        <f t="shared" si="116"/>
        <v>4_40-50</v>
      </c>
      <c r="P1288" s="17" t="str">
        <f t="shared" si="117"/>
        <v>04_40-50</v>
      </c>
      <c r="Q1288" s="9" t="s">
        <v>882</v>
      </c>
      <c r="R1288" s="9" t="s">
        <v>638</v>
      </c>
      <c r="S1288" s="9">
        <f t="shared" si="118"/>
        <v>27137829</v>
      </c>
      <c r="T1288" s="9">
        <f t="shared" si="119"/>
        <v>365247</v>
      </c>
    </row>
    <row r="1289" spans="1:20" x14ac:dyDescent="0.25">
      <c r="A1289" s="9">
        <v>928</v>
      </c>
      <c r="B1289" s="9" t="s">
        <v>15</v>
      </c>
      <c r="C1289" s="9" t="s">
        <v>430</v>
      </c>
      <c r="D1289" s="9" t="s">
        <v>228</v>
      </c>
      <c r="E1289" s="9" t="s">
        <v>227</v>
      </c>
      <c r="F1289" s="9" t="s">
        <v>1</v>
      </c>
      <c r="G1289" s="9" t="s">
        <v>97</v>
      </c>
      <c r="H1289" s="9" t="s">
        <v>2</v>
      </c>
      <c r="I1289" s="9">
        <v>14</v>
      </c>
      <c r="J1289" s="9" t="s">
        <v>8</v>
      </c>
      <c r="L1289" s="9" t="s">
        <v>50</v>
      </c>
      <c r="M1289" s="9">
        <v>42032</v>
      </c>
      <c r="N1289" s="17" t="str">
        <f t="shared" si="115"/>
        <v>8_40-45</v>
      </c>
      <c r="O1289" s="17" t="str">
        <f t="shared" si="116"/>
        <v>4_40-50</v>
      </c>
      <c r="P1289" s="17" t="str">
        <f t="shared" si="117"/>
        <v>04_40-50</v>
      </c>
      <c r="Q1289" s="9" t="s">
        <v>882</v>
      </c>
      <c r="R1289" s="9" t="s">
        <v>638</v>
      </c>
      <c r="S1289" s="9">
        <f t="shared" si="118"/>
        <v>39005696</v>
      </c>
      <c r="T1289" s="9">
        <f t="shared" si="119"/>
        <v>524976</v>
      </c>
    </row>
    <row r="1290" spans="1:20" x14ac:dyDescent="0.25">
      <c r="A1290" s="9">
        <v>955</v>
      </c>
      <c r="B1290" s="9" t="s">
        <v>15</v>
      </c>
      <c r="C1290" s="9" t="s">
        <v>775</v>
      </c>
      <c r="D1290" s="9" t="s">
        <v>228</v>
      </c>
      <c r="E1290" s="9" t="s">
        <v>227</v>
      </c>
      <c r="F1290" s="9" t="s">
        <v>5</v>
      </c>
      <c r="G1290" s="9" t="s">
        <v>76</v>
      </c>
      <c r="H1290" s="9" t="s">
        <v>2</v>
      </c>
      <c r="I1290" s="9">
        <v>14</v>
      </c>
      <c r="J1290" s="9" t="s">
        <v>8</v>
      </c>
      <c r="L1290" s="9" t="s">
        <v>46</v>
      </c>
      <c r="M1290" s="9">
        <v>28434</v>
      </c>
      <c r="N1290" s="17" t="str">
        <f t="shared" si="115"/>
        <v>5_25-30</v>
      </c>
      <c r="O1290" s="17" t="str">
        <f t="shared" si="116"/>
        <v>2_20-30</v>
      </c>
      <c r="P1290" s="17" t="str">
        <f t="shared" si="117"/>
        <v>02_20-30</v>
      </c>
      <c r="Q1290" s="9" t="s">
        <v>882</v>
      </c>
      <c r="R1290" s="9" t="s">
        <v>638</v>
      </c>
      <c r="S1290" s="9">
        <f t="shared" si="118"/>
        <v>27154470</v>
      </c>
      <c r="T1290" s="9">
        <f t="shared" si="119"/>
        <v>365471</v>
      </c>
    </row>
    <row r="1291" spans="1:20" x14ac:dyDescent="0.25">
      <c r="A1291" s="9">
        <v>35</v>
      </c>
      <c r="B1291" s="9" t="s">
        <v>15</v>
      </c>
      <c r="C1291" s="9" t="s">
        <v>322</v>
      </c>
      <c r="D1291" s="9" t="s">
        <v>228</v>
      </c>
      <c r="E1291" s="9" t="s">
        <v>227</v>
      </c>
      <c r="F1291" s="9" t="s">
        <v>5</v>
      </c>
      <c r="G1291" s="9" t="s">
        <v>182</v>
      </c>
      <c r="H1291" s="9" t="s">
        <v>2</v>
      </c>
      <c r="I1291" s="9">
        <v>14</v>
      </c>
      <c r="J1291" s="9" t="s">
        <v>8</v>
      </c>
      <c r="L1291" s="9" t="s">
        <v>50</v>
      </c>
      <c r="M1291" s="9">
        <v>50241</v>
      </c>
      <c r="N1291" s="17" t="str">
        <f t="shared" si="115"/>
        <v>10_50-55</v>
      </c>
      <c r="O1291" s="17" t="str">
        <f t="shared" si="116"/>
        <v>5_50-60</v>
      </c>
      <c r="P1291" s="17" t="str">
        <f t="shared" si="117"/>
        <v>05_50-60</v>
      </c>
      <c r="Q1291" s="9" t="s">
        <v>882</v>
      </c>
      <c r="R1291" s="9" t="s">
        <v>638</v>
      </c>
      <c r="S1291" s="9">
        <f t="shared" si="118"/>
        <v>1758435</v>
      </c>
      <c r="T1291" s="9">
        <f t="shared" si="119"/>
        <v>23667</v>
      </c>
    </row>
    <row r="1292" spans="1:20" x14ac:dyDescent="0.25">
      <c r="A1292" s="9">
        <v>2195</v>
      </c>
      <c r="B1292" s="9" t="s">
        <v>15</v>
      </c>
      <c r="C1292" s="9" t="s">
        <v>320</v>
      </c>
      <c r="D1292" s="9" t="s">
        <v>224</v>
      </c>
      <c r="E1292" s="9" t="s">
        <v>227</v>
      </c>
      <c r="F1292" s="9" t="s">
        <v>1</v>
      </c>
      <c r="G1292" s="9" t="s">
        <v>97</v>
      </c>
      <c r="H1292" s="9" t="s">
        <v>2</v>
      </c>
      <c r="I1292" s="9">
        <v>15</v>
      </c>
      <c r="J1292" s="9" t="s">
        <v>8</v>
      </c>
      <c r="L1292" s="9" t="s">
        <v>50</v>
      </c>
      <c r="M1292" s="9">
        <v>45985</v>
      </c>
      <c r="N1292" s="17" t="str">
        <f t="shared" si="115"/>
        <v>9_45-50</v>
      </c>
      <c r="O1292" s="17" t="str">
        <f t="shared" si="116"/>
        <v>4_40-50</v>
      </c>
      <c r="P1292" s="17" t="str">
        <f t="shared" si="117"/>
        <v>04_40-50</v>
      </c>
      <c r="Q1292" s="9" t="s">
        <v>882</v>
      </c>
      <c r="R1292" s="9" t="s">
        <v>638</v>
      </c>
      <c r="S1292" s="9">
        <f t="shared" si="118"/>
        <v>100937075</v>
      </c>
      <c r="T1292" s="9">
        <f t="shared" si="119"/>
        <v>1358507</v>
      </c>
    </row>
    <row r="1293" spans="1:20" x14ac:dyDescent="0.25">
      <c r="A1293" s="9">
        <v>793</v>
      </c>
      <c r="B1293" s="9" t="s">
        <v>15</v>
      </c>
      <c r="C1293" s="9" t="s">
        <v>431</v>
      </c>
      <c r="D1293" s="9" t="s">
        <v>224</v>
      </c>
      <c r="E1293" s="9" t="s">
        <v>227</v>
      </c>
      <c r="F1293" s="9" t="s">
        <v>1</v>
      </c>
      <c r="G1293" s="9" t="s">
        <v>97</v>
      </c>
      <c r="H1293" s="9" t="s">
        <v>2</v>
      </c>
      <c r="I1293" s="9">
        <v>15</v>
      </c>
      <c r="J1293" s="9" t="s">
        <v>8</v>
      </c>
      <c r="L1293" s="9" t="s">
        <v>50</v>
      </c>
      <c r="M1293" s="9">
        <v>45881</v>
      </c>
      <c r="N1293" s="17" t="str">
        <f t="shared" si="115"/>
        <v>9_45-50</v>
      </c>
      <c r="O1293" s="17" t="str">
        <f t="shared" si="116"/>
        <v>4_40-50</v>
      </c>
      <c r="P1293" s="17" t="str">
        <f t="shared" si="117"/>
        <v>04_40-50</v>
      </c>
      <c r="Q1293" s="9" t="s">
        <v>882</v>
      </c>
      <c r="R1293" s="9" t="s">
        <v>638</v>
      </c>
      <c r="S1293" s="9">
        <f t="shared" si="118"/>
        <v>36383633</v>
      </c>
      <c r="T1293" s="9">
        <f t="shared" si="119"/>
        <v>489686</v>
      </c>
    </row>
    <row r="1294" spans="1:20" x14ac:dyDescent="0.25">
      <c r="A1294" s="9">
        <v>1645</v>
      </c>
      <c r="B1294" s="9" t="s">
        <v>15</v>
      </c>
      <c r="C1294" s="9" t="s">
        <v>321</v>
      </c>
      <c r="D1294" s="9" t="s">
        <v>224</v>
      </c>
      <c r="E1294" s="9" t="s">
        <v>227</v>
      </c>
      <c r="F1294" s="9" t="s">
        <v>5</v>
      </c>
      <c r="G1294" s="9" t="s">
        <v>182</v>
      </c>
      <c r="H1294" s="9" t="s">
        <v>2</v>
      </c>
      <c r="I1294" s="9">
        <v>15</v>
      </c>
      <c r="J1294" s="9" t="s">
        <v>8</v>
      </c>
      <c r="L1294" s="9" t="s">
        <v>50</v>
      </c>
      <c r="M1294" s="9">
        <v>56274</v>
      </c>
      <c r="N1294" s="17" t="str">
        <f t="shared" si="115"/>
        <v>11_55-60</v>
      </c>
      <c r="O1294" s="17" t="str">
        <f t="shared" si="116"/>
        <v>5_50-60</v>
      </c>
      <c r="P1294" s="17" t="str">
        <f t="shared" si="117"/>
        <v>05_50-60</v>
      </c>
      <c r="Q1294" s="9" t="s">
        <v>882</v>
      </c>
      <c r="R1294" s="9" t="s">
        <v>638</v>
      </c>
      <c r="S1294" s="9">
        <f t="shared" si="118"/>
        <v>92570730</v>
      </c>
      <c r="T1294" s="9">
        <f t="shared" si="119"/>
        <v>1245905</v>
      </c>
    </row>
    <row r="1295" spans="1:20" x14ac:dyDescent="0.25">
      <c r="A1295" s="9">
        <v>381</v>
      </c>
      <c r="B1295" s="9" t="s">
        <v>15</v>
      </c>
      <c r="C1295" s="9" t="s">
        <v>612</v>
      </c>
      <c r="D1295" s="9" t="s">
        <v>222</v>
      </c>
      <c r="E1295" s="9" t="s">
        <v>227</v>
      </c>
      <c r="F1295" s="9" t="s">
        <v>5</v>
      </c>
      <c r="G1295" s="9" t="s">
        <v>182</v>
      </c>
      <c r="H1295" s="9" t="s">
        <v>370</v>
      </c>
      <c r="I1295" s="9">
        <v>17</v>
      </c>
      <c r="J1295" s="9" t="s">
        <v>8</v>
      </c>
      <c r="L1295" s="9" t="s">
        <v>50</v>
      </c>
      <c r="M1295" s="9">
        <v>74731</v>
      </c>
      <c r="N1295" s="17" t="str">
        <f t="shared" si="115"/>
        <v>14_70-75</v>
      </c>
      <c r="O1295" s="17" t="str">
        <f t="shared" si="116"/>
        <v>7_70-80</v>
      </c>
      <c r="P1295" s="17" t="str">
        <f t="shared" si="117"/>
        <v>07_70-80</v>
      </c>
      <c r="Q1295" s="9" t="s">
        <v>882</v>
      </c>
      <c r="R1295" s="9" t="s">
        <v>638</v>
      </c>
      <c r="S1295" s="9">
        <f t="shared" si="118"/>
        <v>28472511</v>
      </c>
      <c r="T1295" s="9">
        <f t="shared" si="119"/>
        <v>383210</v>
      </c>
    </row>
    <row r="1296" spans="1:20" x14ac:dyDescent="0.25">
      <c r="A1296" s="9">
        <v>28</v>
      </c>
      <c r="B1296" s="9" t="s">
        <v>15</v>
      </c>
      <c r="C1296" s="9" t="s">
        <v>319</v>
      </c>
      <c r="D1296" s="9" t="s">
        <v>224</v>
      </c>
      <c r="E1296" s="9" t="s">
        <v>227</v>
      </c>
      <c r="F1296" s="9" t="s">
        <v>5</v>
      </c>
      <c r="G1296" s="9" t="s">
        <v>93</v>
      </c>
      <c r="H1296" s="9" t="s">
        <v>2</v>
      </c>
      <c r="I1296" s="9">
        <v>17</v>
      </c>
      <c r="J1296" s="9" t="s">
        <v>8</v>
      </c>
      <c r="L1296" s="9" t="s">
        <v>50</v>
      </c>
      <c r="M1296" s="9">
        <v>91925</v>
      </c>
      <c r="N1296" s="17" t="str">
        <f t="shared" si="115"/>
        <v>18_90-95</v>
      </c>
      <c r="O1296" s="17" t="str">
        <f t="shared" si="116"/>
        <v>9_90-100</v>
      </c>
      <c r="P1296" s="17" t="str">
        <f t="shared" si="117"/>
        <v>08_80&gt;</v>
      </c>
      <c r="Q1296" s="9" t="s">
        <v>882</v>
      </c>
      <c r="R1296" s="9" t="s">
        <v>638</v>
      </c>
      <c r="S1296" s="9">
        <f t="shared" si="118"/>
        <v>2573900</v>
      </c>
      <c r="T1296" s="9">
        <f t="shared" si="119"/>
        <v>34642</v>
      </c>
    </row>
    <row r="1297" spans="1:20" x14ac:dyDescent="0.25">
      <c r="A1297" s="9">
        <v>171</v>
      </c>
      <c r="B1297" s="9" t="s">
        <v>15</v>
      </c>
      <c r="C1297" s="9" t="s">
        <v>149</v>
      </c>
      <c r="D1297" s="9" t="s">
        <v>229</v>
      </c>
      <c r="E1297" s="9" t="s">
        <v>223</v>
      </c>
      <c r="F1297" s="9" t="s">
        <v>5</v>
      </c>
      <c r="G1297" s="9" t="s">
        <v>61</v>
      </c>
      <c r="H1297" s="9" t="s">
        <v>2</v>
      </c>
      <c r="I1297" s="9">
        <v>11</v>
      </c>
      <c r="J1297" s="9" t="s">
        <v>4</v>
      </c>
      <c r="K1297" s="9" t="s">
        <v>7</v>
      </c>
      <c r="L1297" s="9" t="s">
        <v>46</v>
      </c>
      <c r="M1297" s="9">
        <v>38200</v>
      </c>
      <c r="N1297" s="17" t="str">
        <f t="shared" si="115"/>
        <v>7_35-40</v>
      </c>
      <c r="O1297" s="17" t="str">
        <f t="shared" si="116"/>
        <v>3_30-40</v>
      </c>
      <c r="P1297" s="17" t="str">
        <f t="shared" si="117"/>
        <v>03_30-40</v>
      </c>
      <c r="Q1297" s="9" t="s">
        <v>882</v>
      </c>
      <c r="R1297" s="9" t="s">
        <v>638</v>
      </c>
      <c r="S1297" s="9">
        <f t="shared" si="118"/>
        <v>6532200</v>
      </c>
      <c r="T1297" s="9">
        <f t="shared" si="119"/>
        <v>87917</v>
      </c>
    </row>
    <row r="1298" spans="1:20" x14ac:dyDescent="0.25">
      <c r="A1298" s="9">
        <v>108</v>
      </c>
      <c r="B1298" s="9" t="s">
        <v>15</v>
      </c>
      <c r="C1298" s="9" t="s">
        <v>613</v>
      </c>
      <c r="D1298" s="9" t="s">
        <v>228</v>
      </c>
      <c r="E1298" s="9" t="s">
        <v>223</v>
      </c>
      <c r="F1298" s="9" t="s">
        <v>5</v>
      </c>
      <c r="G1298" s="9" t="s">
        <v>524</v>
      </c>
      <c r="H1298" s="9" t="s">
        <v>2</v>
      </c>
      <c r="I1298" s="9">
        <v>14</v>
      </c>
      <c r="J1298" s="9" t="s">
        <v>8</v>
      </c>
      <c r="K1298" s="9" t="s">
        <v>7</v>
      </c>
      <c r="L1298" s="9" t="s">
        <v>50</v>
      </c>
      <c r="M1298" s="9">
        <v>99790</v>
      </c>
      <c r="N1298" s="17" t="str">
        <f t="shared" si="115"/>
        <v>19_95-100</v>
      </c>
      <c r="O1298" s="17" t="str">
        <f t="shared" si="116"/>
        <v>9_90-100</v>
      </c>
      <c r="P1298" s="17" t="str">
        <f t="shared" si="117"/>
        <v>08_80&gt;</v>
      </c>
      <c r="Q1298" s="9" t="s">
        <v>882</v>
      </c>
      <c r="R1298" s="9" t="s">
        <v>638</v>
      </c>
      <c r="S1298" s="9">
        <f t="shared" si="118"/>
        <v>10777320</v>
      </c>
      <c r="T1298" s="9">
        <f t="shared" si="119"/>
        <v>145051</v>
      </c>
    </row>
    <row r="1299" spans="1:20" x14ac:dyDescent="0.25">
      <c r="A1299" s="9">
        <v>81</v>
      </c>
      <c r="B1299" s="9" t="s">
        <v>15</v>
      </c>
      <c r="C1299" s="9" t="s">
        <v>632</v>
      </c>
      <c r="D1299" s="9" t="s">
        <v>224</v>
      </c>
      <c r="E1299" s="9" t="s">
        <v>223</v>
      </c>
      <c r="F1299" s="9" t="s">
        <v>5</v>
      </c>
      <c r="G1299" s="9" t="s">
        <v>524</v>
      </c>
      <c r="H1299" s="9" t="s">
        <v>2</v>
      </c>
      <c r="I1299" s="9">
        <v>15</v>
      </c>
      <c r="J1299" s="9" t="s">
        <v>8</v>
      </c>
      <c r="K1299" s="9" t="s">
        <v>7</v>
      </c>
      <c r="L1299" s="9" t="s">
        <v>50</v>
      </c>
      <c r="M1299" s="9">
        <v>94009</v>
      </c>
      <c r="N1299" s="17" t="str">
        <f t="shared" si="115"/>
        <v>18_90-95</v>
      </c>
      <c r="O1299" s="17" t="str">
        <f t="shared" si="116"/>
        <v>9_90-100</v>
      </c>
      <c r="P1299" s="17" t="str">
        <f t="shared" si="117"/>
        <v>08_80&gt;</v>
      </c>
      <c r="Q1299" s="9" t="s">
        <v>882</v>
      </c>
      <c r="R1299" s="9" t="s">
        <v>638</v>
      </c>
      <c r="S1299" s="9">
        <f t="shared" si="118"/>
        <v>7614729</v>
      </c>
      <c r="T1299" s="9">
        <f t="shared" si="119"/>
        <v>102486</v>
      </c>
    </row>
    <row r="1300" spans="1:20" x14ac:dyDescent="0.25">
      <c r="A1300" s="9">
        <v>9</v>
      </c>
      <c r="B1300" s="9" t="s">
        <v>15</v>
      </c>
      <c r="C1300" s="9" t="s">
        <v>777</v>
      </c>
      <c r="D1300" s="9" t="s">
        <v>225</v>
      </c>
      <c r="E1300" s="9" t="s">
        <v>223</v>
      </c>
      <c r="F1300" s="9" t="s">
        <v>5</v>
      </c>
      <c r="G1300" s="9" t="s">
        <v>353</v>
      </c>
      <c r="H1300" s="9" t="s">
        <v>112</v>
      </c>
      <c r="I1300" s="9">
        <v>15</v>
      </c>
      <c r="J1300" s="9" t="s">
        <v>8</v>
      </c>
      <c r="K1300" s="9" t="s">
        <v>7</v>
      </c>
      <c r="L1300" s="9" t="s">
        <v>50</v>
      </c>
      <c r="M1300" s="9">
        <v>186492</v>
      </c>
      <c r="N1300" s="17" t="str">
        <f t="shared" si="115"/>
        <v>37_185-190</v>
      </c>
      <c r="O1300" s="17" t="str">
        <f t="shared" si="116"/>
        <v>18_180-190</v>
      </c>
      <c r="P1300" s="17" t="str">
        <f t="shared" si="117"/>
        <v>08_80&gt;</v>
      </c>
      <c r="Q1300" s="9" t="s">
        <v>882</v>
      </c>
      <c r="R1300" s="9" t="s">
        <v>638</v>
      </c>
      <c r="S1300" s="9">
        <f t="shared" si="118"/>
        <v>1678428</v>
      </c>
      <c r="T1300" s="9">
        <f t="shared" si="119"/>
        <v>22590</v>
      </c>
    </row>
    <row r="1301" spans="1:20" x14ac:dyDescent="0.25">
      <c r="A1301" s="9">
        <v>24</v>
      </c>
      <c r="B1301" s="9" t="s">
        <v>15</v>
      </c>
      <c r="C1301" s="9" t="s">
        <v>633</v>
      </c>
      <c r="D1301" s="9" t="s">
        <v>228</v>
      </c>
      <c r="E1301" s="9" t="s">
        <v>223</v>
      </c>
      <c r="F1301" s="9" t="s">
        <v>5</v>
      </c>
      <c r="G1301" s="9" t="s">
        <v>524</v>
      </c>
      <c r="H1301" s="9" t="s">
        <v>2</v>
      </c>
      <c r="I1301" s="9">
        <v>14</v>
      </c>
      <c r="J1301" s="9" t="s">
        <v>55</v>
      </c>
      <c r="K1301" s="9" t="s">
        <v>7</v>
      </c>
      <c r="L1301" s="9" t="s">
        <v>50</v>
      </c>
      <c r="M1301" s="9">
        <v>166925</v>
      </c>
      <c r="N1301" s="17" t="str">
        <f t="shared" si="115"/>
        <v>33_165-170</v>
      </c>
      <c r="O1301" s="17" t="str">
        <f t="shared" si="116"/>
        <v>16_160-170</v>
      </c>
      <c r="P1301" s="17" t="str">
        <f t="shared" si="117"/>
        <v>08_80&gt;</v>
      </c>
      <c r="Q1301" s="9" t="s">
        <v>882</v>
      </c>
      <c r="R1301" s="9" t="s">
        <v>638</v>
      </c>
      <c r="S1301" s="9">
        <f t="shared" si="118"/>
        <v>4006200</v>
      </c>
      <c r="T1301" s="9">
        <f t="shared" si="119"/>
        <v>53919</v>
      </c>
    </row>
    <row r="1302" spans="1:20" x14ac:dyDescent="0.25">
      <c r="A1302" s="9">
        <v>2</v>
      </c>
      <c r="B1302" s="9" t="s">
        <v>15</v>
      </c>
      <c r="C1302" s="9" t="s">
        <v>876</v>
      </c>
      <c r="D1302" s="9" t="s">
        <v>228</v>
      </c>
      <c r="E1302" s="9" t="s">
        <v>223</v>
      </c>
      <c r="F1302" s="9" t="s">
        <v>5</v>
      </c>
      <c r="G1302" s="9" t="s">
        <v>67</v>
      </c>
      <c r="H1302" s="9" t="s">
        <v>2</v>
      </c>
      <c r="I1302" s="9">
        <v>14</v>
      </c>
      <c r="J1302" s="9" t="s">
        <v>8</v>
      </c>
      <c r="K1302" s="9" t="s">
        <v>7</v>
      </c>
      <c r="L1302" s="9" t="s">
        <v>50</v>
      </c>
      <c r="M1302" s="9">
        <v>63990</v>
      </c>
      <c r="N1302" s="17" t="str">
        <f t="shared" si="115"/>
        <v>12_60-65</v>
      </c>
      <c r="O1302" s="17" t="str">
        <f t="shared" si="116"/>
        <v>6_60-70</v>
      </c>
      <c r="P1302" s="17" t="str">
        <f t="shared" si="117"/>
        <v>06_60-70</v>
      </c>
      <c r="Q1302" s="9" t="s">
        <v>882</v>
      </c>
      <c r="R1302" s="9" t="s">
        <v>638</v>
      </c>
      <c r="S1302" s="9">
        <f t="shared" si="118"/>
        <v>127980</v>
      </c>
      <c r="T1302" s="9">
        <f t="shared" si="119"/>
        <v>1722</v>
      </c>
    </row>
    <row r="1303" spans="1:20" x14ac:dyDescent="0.25">
      <c r="A1303" s="9">
        <v>2</v>
      </c>
      <c r="B1303" s="9" t="s">
        <v>15</v>
      </c>
      <c r="C1303" s="9" t="s">
        <v>778</v>
      </c>
      <c r="D1303" s="9" t="s">
        <v>225</v>
      </c>
      <c r="E1303" s="9" t="s">
        <v>223</v>
      </c>
      <c r="F1303" s="9" t="s">
        <v>5</v>
      </c>
      <c r="G1303" s="9" t="s">
        <v>75</v>
      </c>
      <c r="H1303" s="9" t="s">
        <v>112</v>
      </c>
      <c r="I1303" s="9">
        <v>15</v>
      </c>
      <c r="J1303" s="9" t="s">
        <v>52</v>
      </c>
      <c r="K1303" s="9" t="s">
        <v>7</v>
      </c>
      <c r="L1303" s="9" t="s">
        <v>50</v>
      </c>
      <c r="M1303" s="9">
        <v>186614</v>
      </c>
      <c r="N1303" s="17" t="str">
        <f t="shared" si="115"/>
        <v>37_185-190</v>
      </c>
      <c r="O1303" s="17" t="str">
        <f t="shared" si="116"/>
        <v>18_180-190</v>
      </c>
      <c r="P1303" s="17" t="str">
        <f t="shared" si="117"/>
        <v>08_80&gt;</v>
      </c>
      <c r="Q1303" s="9" t="s">
        <v>882</v>
      </c>
      <c r="R1303" s="9" t="s">
        <v>638</v>
      </c>
      <c r="S1303" s="9">
        <f t="shared" si="118"/>
        <v>373228</v>
      </c>
      <c r="T1303" s="9">
        <f t="shared" si="119"/>
        <v>5023</v>
      </c>
    </row>
    <row r="1304" spans="1:20" x14ac:dyDescent="0.25">
      <c r="A1304" s="9">
        <v>5</v>
      </c>
      <c r="B1304" s="9" t="s">
        <v>15</v>
      </c>
      <c r="C1304" s="9" t="s">
        <v>220</v>
      </c>
      <c r="D1304" s="9" t="s">
        <v>225</v>
      </c>
      <c r="E1304" s="9" t="s">
        <v>223</v>
      </c>
      <c r="F1304" s="9" t="s">
        <v>5</v>
      </c>
      <c r="G1304" s="9" t="s">
        <v>75</v>
      </c>
      <c r="H1304" s="9" t="s">
        <v>112</v>
      </c>
      <c r="I1304" s="9">
        <v>15</v>
      </c>
      <c r="J1304" s="9" t="s">
        <v>8</v>
      </c>
      <c r="K1304" s="9" t="s">
        <v>7</v>
      </c>
      <c r="L1304" s="9" t="s">
        <v>50</v>
      </c>
      <c r="M1304" s="9">
        <v>108152</v>
      </c>
      <c r="N1304" s="17" t="str">
        <f t="shared" si="115"/>
        <v>21_105-110</v>
      </c>
      <c r="O1304" s="17" t="str">
        <f t="shared" si="116"/>
        <v>10_100-110</v>
      </c>
      <c r="P1304" s="17" t="str">
        <f t="shared" si="117"/>
        <v>08_80&gt;</v>
      </c>
      <c r="Q1304" s="9" t="s">
        <v>882</v>
      </c>
      <c r="R1304" s="9" t="s">
        <v>638</v>
      </c>
      <c r="S1304" s="9">
        <f t="shared" si="118"/>
        <v>540760</v>
      </c>
      <c r="T1304" s="9">
        <f t="shared" si="119"/>
        <v>7278</v>
      </c>
    </row>
    <row r="1305" spans="1:20" x14ac:dyDescent="0.25">
      <c r="A1305" s="9">
        <v>5</v>
      </c>
      <c r="B1305" s="9" t="s">
        <v>15</v>
      </c>
      <c r="C1305" s="9" t="s">
        <v>779</v>
      </c>
      <c r="D1305" s="9" t="s">
        <v>228</v>
      </c>
      <c r="E1305" s="9" t="s">
        <v>223</v>
      </c>
      <c r="F1305" s="9" t="s">
        <v>5</v>
      </c>
      <c r="G1305" s="9" t="s">
        <v>182</v>
      </c>
      <c r="H1305" s="9" t="s">
        <v>2</v>
      </c>
      <c r="I1305" s="9">
        <v>14</v>
      </c>
      <c r="J1305" s="9" t="s">
        <v>8</v>
      </c>
      <c r="K1305" s="9" t="s">
        <v>7</v>
      </c>
      <c r="L1305" s="9" t="s">
        <v>50</v>
      </c>
      <c r="M1305" s="9">
        <v>130833</v>
      </c>
      <c r="N1305" s="17" t="str">
        <f t="shared" si="115"/>
        <v>26_130-135</v>
      </c>
      <c r="O1305" s="17" t="str">
        <f t="shared" si="116"/>
        <v>13_130-140</v>
      </c>
      <c r="P1305" s="17" t="str">
        <f t="shared" si="117"/>
        <v>08_80&gt;</v>
      </c>
      <c r="Q1305" s="9" t="s">
        <v>882</v>
      </c>
      <c r="R1305" s="9" t="s">
        <v>638</v>
      </c>
      <c r="S1305" s="9">
        <f t="shared" si="118"/>
        <v>654165</v>
      </c>
      <c r="T1305" s="9">
        <f t="shared" si="119"/>
        <v>8804</v>
      </c>
    </row>
    <row r="1306" spans="1:20" x14ac:dyDescent="0.25">
      <c r="A1306" s="9">
        <v>795</v>
      </c>
      <c r="B1306" s="9" t="s">
        <v>15</v>
      </c>
      <c r="C1306" s="9" t="s">
        <v>468</v>
      </c>
      <c r="D1306" s="9" t="s">
        <v>228</v>
      </c>
      <c r="E1306" s="9" t="s">
        <v>223</v>
      </c>
      <c r="F1306" s="9" t="s">
        <v>1</v>
      </c>
      <c r="G1306" s="9" t="s">
        <v>305</v>
      </c>
      <c r="H1306" s="9" t="s">
        <v>2</v>
      </c>
      <c r="I1306" s="9">
        <v>14</v>
      </c>
      <c r="J1306" s="9" t="s">
        <v>8</v>
      </c>
      <c r="K1306" s="9" t="s">
        <v>7</v>
      </c>
      <c r="L1306" s="9" t="s">
        <v>50</v>
      </c>
      <c r="M1306" s="9">
        <v>88994</v>
      </c>
      <c r="N1306" s="17" t="str">
        <f t="shared" si="115"/>
        <v>17_85-90</v>
      </c>
      <c r="O1306" s="17" t="str">
        <f t="shared" si="116"/>
        <v>8_80-90</v>
      </c>
      <c r="P1306" s="17" t="str">
        <f t="shared" si="117"/>
        <v>08_80&gt;</v>
      </c>
      <c r="Q1306" s="9" t="s">
        <v>882</v>
      </c>
      <c r="R1306" s="9" t="s">
        <v>638</v>
      </c>
      <c r="S1306" s="9">
        <f t="shared" si="118"/>
        <v>70750230</v>
      </c>
      <c r="T1306" s="9">
        <f t="shared" si="119"/>
        <v>952224</v>
      </c>
    </row>
    <row r="1307" spans="1:20" x14ac:dyDescent="0.25">
      <c r="A1307" s="9">
        <v>55</v>
      </c>
      <c r="B1307" s="9" t="s">
        <v>15</v>
      </c>
      <c r="C1307" s="9" t="s">
        <v>504</v>
      </c>
      <c r="D1307" s="9" t="s">
        <v>228</v>
      </c>
      <c r="E1307" s="9" t="s">
        <v>223</v>
      </c>
      <c r="F1307" s="9" t="s">
        <v>5</v>
      </c>
      <c r="G1307" s="9" t="s">
        <v>182</v>
      </c>
      <c r="H1307" s="9" t="s">
        <v>2</v>
      </c>
      <c r="I1307" s="9">
        <v>14</v>
      </c>
      <c r="J1307" s="9" t="s">
        <v>8</v>
      </c>
      <c r="K1307" s="9" t="s">
        <v>7</v>
      </c>
      <c r="L1307" s="9" t="s">
        <v>50</v>
      </c>
      <c r="M1307" s="9">
        <v>82223</v>
      </c>
      <c r="N1307" s="17" t="str">
        <f t="shared" si="115"/>
        <v>16_80-85</v>
      </c>
      <c r="O1307" s="17" t="str">
        <f t="shared" si="116"/>
        <v>8_80-90</v>
      </c>
      <c r="P1307" s="17" t="str">
        <f t="shared" si="117"/>
        <v>08_80&gt;</v>
      </c>
      <c r="Q1307" s="9" t="s">
        <v>882</v>
      </c>
      <c r="R1307" s="9" t="s">
        <v>638</v>
      </c>
      <c r="S1307" s="9">
        <f t="shared" si="118"/>
        <v>4522265</v>
      </c>
      <c r="T1307" s="9">
        <f t="shared" si="119"/>
        <v>60865</v>
      </c>
    </row>
    <row r="1308" spans="1:20" x14ac:dyDescent="0.25">
      <c r="A1308" s="9">
        <v>298</v>
      </c>
      <c r="B1308" s="9" t="s">
        <v>15</v>
      </c>
      <c r="C1308" s="9" t="s">
        <v>614</v>
      </c>
      <c r="D1308" s="9" t="s">
        <v>228</v>
      </c>
      <c r="E1308" s="9" t="s">
        <v>223</v>
      </c>
      <c r="F1308" s="9" t="s">
        <v>5</v>
      </c>
      <c r="G1308" s="9" t="s">
        <v>524</v>
      </c>
      <c r="H1308" s="9" t="s">
        <v>2</v>
      </c>
      <c r="I1308" s="9">
        <v>14</v>
      </c>
      <c r="J1308" s="9" t="s">
        <v>8</v>
      </c>
      <c r="K1308" s="9" t="s">
        <v>7</v>
      </c>
      <c r="L1308" s="9" t="s">
        <v>50</v>
      </c>
      <c r="M1308" s="9">
        <v>92753</v>
      </c>
      <c r="N1308" s="17" t="str">
        <f t="shared" si="115"/>
        <v>18_90-95</v>
      </c>
      <c r="O1308" s="17" t="str">
        <f t="shared" si="116"/>
        <v>9_90-100</v>
      </c>
      <c r="P1308" s="17" t="str">
        <f t="shared" si="117"/>
        <v>08_80&gt;</v>
      </c>
      <c r="Q1308" s="9" t="s">
        <v>882</v>
      </c>
      <c r="R1308" s="9" t="s">
        <v>638</v>
      </c>
      <c r="S1308" s="9">
        <f t="shared" si="118"/>
        <v>27640394</v>
      </c>
      <c r="T1308" s="9">
        <f t="shared" si="119"/>
        <v>372011</v>
      </c>
    </row>
    <row r="1309" spans="1:20" x14ac:dyDescent="0.25">
      <c r="A1309" s="9">
        <v>45</v>
      </c>
      <c r="B1309" s="9" t="s">
        <v>15</v>
      </c>
      <c r="C1309" s="9" t="s">
        <v>506</v>
      </c>
      <c r="D1309" s="9" t="s">
        <v>224</v>
      </c>
      <c r="E1309" s="9" t="s">
        <v>223</v>
      </c>
      <c r="F1309" s="9" t="s">
        <v>5</v>
      </c>
      <c r="G1309" s="9" t="s">
        <v>182</v>
      </c>
      <c r="H1309" s="9" t="s">
        <v>2</v>
      </c>
      <c r="I1309" s="9">
        <v>15</v>
      </c>
      <c r="J1309" s="9" t="s">
        <v>8</v>
      </c>
      <c r="K1309" s="9" t="s">
        <v>7</v>
      </c>
      <c r="L1309" s="9" t="s">
        <v>50</v>
      </c>
      <c r="M1309" s="9">
        <v>68345</v>
      </c>
      <c r="N1309" s="17" t="str">
        <f t="shared" si="115"/>
        <v>13_65-70</v>
      </c>
      <c r="O1309" s="17" t="str">
        <f t="shared" si="116"/>
        <v>6_60-70</v>
      </c>
      <c r="P1309" s="17" t="str">
        <f t="shared" si="117"/>
        <v>06_60-70</v>
      </c>
      <c r="Q1309" s="9" t="s">
        <v>882</v>
      </c>
      <c r="R1309" s="9" t="s">
        <v>638</v>
      </c>
      <c r="S1309" s="9">
        <f t="shared" si="118"/>
        <v>3075525</v>
      </c>
      <c r="T1309" s="9">
        <f t="shared" si="119"/>
        <v>41393</v>
      </c>
    </row>
    <row r="1310" spans="1:20" x14ac:dyDescent="0.25">
      <c r="A1310" s="9">
        <v>51</v>
      </c>
      <c r="B1310" s="9" t="s">
        <v>15</v>
      </c>
      <c r="C1310" s="9" t="s">
        <v>780</v>
      </c>
      <c r="D1310" s="9" t="s">
        <v>225</v>
      </c>
      <c r="E1310" s="9" t="s">
        <v>223</v>
      </c>
      <c r="F1310" s="9" t="s">
        <v>5</v>
      </c>
      <c r="G1310" s="9" t="s">
        <v>353</v>
      </c>
      <c r="H1310" s="9" t="s">
        <v>112</v>
      </c>
      <c r="I1310" s="9">
        <v>15</v>
      </c>
      <c r="J1310" s="9" t="s">
        <v>8</v>
      </c>
      <c r="K1310" s="9" t="s">
        <v>7</v>
      </c>
      <c r="L1310" s="9" t="s">
        <v>50</v>
      </c>
      <c r="M1310" s="9">
        <v>124990</v>
      </c>
      <c r="N1310" s="17" t="str">
        <f t="shared" si="115"/>
        <v>24_120-125</v>
      </c>
      <c r="O1310" s="17" t="str">
        <f t="shared" si="116"/>
        <v>12_120-130</v>
      </c>
      <c r="P1310" s="17" t="str">
        <f t="shared" si="117"/>
        <v>08_80&gt;</v>
      </c>
      <c r="Q1310" s="9" t="s">
        <v>882</v>
      </c>
      <c r="R1310" s="9" t="s">
        <v>638</v>
      </c>
      <c r="S1310" s="9">
        <f t="shared" si="118"/>
        <v>6374490</v>
      </c>
      <c r="T1310" s="9">
        <f t="shared" si="119"/>
        <v>85794</v>
      </c>
    </row>
    <row r="1311" spans="1:20" x14ac:dyDescent="0.25">
      <c r="A1311" s="9">
        <v>63</v>
      </c>
      <c r="B1311" s="9" t="s">
        <v>15</v>
      </c>
      <c r="C1311" s="9" t="s">
        <v>781</v>
      </c>
      <c r="D1311" s="9" t="s">
        <v>224</v>
      </c>
      <c r="E1311" s="9" t="s">
        <v>223</v>
      </c>
      <c r="F1311" s="9" t="s">
        <v>5</v>
      </c>
      <c r="G1311" s="9" t="s">
        <v>524</v>
      </c>
      <c r="H1311" s="9" t="s">
        <v>2</v>
      </c>
      <c r="I1311" s="9">
        <v>15</v>
      </c>
      <c r="J1311" s="9" t="s">
        <v>8</v>
      </c>
      <c r="K1311" s="9" t="s">
        <v>7</v>
      </c>
      <c r="L1311" s="9" t="s">
        <v>50</v>
      </c>
      <c r="M1311" s="9">
        <v>91699</v>
      </c>
      <c r="N1311" s="17" t="str">
        <f t="shared" si="115"/>
        <v>18_90-95</v>
      </c>
      <c r="O1311" s="17" t="str">
        <f t="shared" si="116"/>
        <v>9_90-100</v>
      </c>
      <c r="P1311" s="17" t="str">
        <f t="shared" si="117"/>
        <v>08_80&gt;</v>
      </c>
      <c r="Q1311" s="9" t="s">
        <v>882</v>
      </c>
      <c r="R1311" s="9" t="s">
        <v>638</v>
      </c>
      <c r="S1311" s="9">
        <f t="shared" si="118"/>
        <v>5777037</v>
      </c>
      <c r="T1311" s="9">
        <f t="shared" si="119"/>
        <v>77753</v>
      </c>
    </row>
    <row r="1312" spans="1:20" x14ac:dyDescent="0.25">
      <c r="A1312" s="9">
        <v>11</v>
      </c>
      <c r="B1312" s="9" t="s">
        <v>15</v>
      </c>
      <c r="C1312" s="9" t="s">
        <v>635</v>
      </c>
      <c r="D1312" s="9" t="s">
        <v>228</v>
      </c>
      <c r="E1312" s="9" t="s">
        <v>223</v>
      </c>
      <c r="F1312" s="9" t="s">
        <v>5</v>
      </c>
      <c r="G1312" s="9" t="s">
        <v>524</v>
      </c>
      <c r="H1312" s="9" t="s">
        <v>2</v>
      </c>
      <c r="I1312" s="9">
        <v>14</v>
      </c>
      <c r="J1312" s="9" t="s">
        <v>52</v>
      </c>
      <c r="K1312" s="9" t="s">
        <v>7</v>
      </c>
      <c r="L1312" s="9" t="s">
        <v>50</v>
      </c>
      <c r="M1312" s="9">
        <v>193650</v>
      </c>
      <c r="N1312" s="17" t="str">
        <f t="shared" si="115"/>
        <v>38_190-195</v>
      </c>
      <c r="O1312" s="17" t="str">
        <f t="shared" si="116"/>
        <v>19_190-200</v>
      </c>
      <c r="P1312" s="17" t="str">
        <f t="shared" si="117"/>
        <v>08_80&gt;</v>
      </c>
      <c r="Q1312" s="9" t="s">
        <v>882</v>
      </c>
      <c r="R1312" s="9" t="s">
        <v>638</v>
      </c>
      <c r="S1312" s="9">
        <f t="shared" si="118"/>
        <v>2130150</v>
      </c>
      <c r="T1312" s="9">
        <f t="shared" si="119"/>
        <v>28670</v>
      </c>
    </row>
    <row r="1313" spans="1:20" x14ac:dyDescent="0.25">
      <c r="A1313" s="9">
        <v>13</v>
      </c>
      <c r="B1313" s="9" t="s">
        <v>16</v>
      </c>
      <c r="C1313" s="9" t="s">
        <v>565</v>
      </c>
      <c r="D1313" s="9" t="s">
        <v>225</v>
      </c>
      <c r="E1313" s="9" t="s">
        <v>223</v>
      </c>
      <c r="F1313" s="9" t="s">
        <v>1</v>
      </c>
      <c r="G1313" s="9" t="s">
        <v>305</v>
      </c>
      <c r="H1313" s="9" t="s">
        <v>840</v>
      </c>
      <c r="I1313" s="9">
        <v>15</v>
      </c>
      <c r="J1313" s="9" t="s">
        <v>8</v>
      </c>
      <c r="L1313" s="9" t="s">
        <v>50</v>
      </c>
      <c r="M1313" s="9">
        <v>105940</v>
      </c>
      <c r="N1313" s="17" t="str">
        <f t="shared" si="115"/>
        <v>21_105-110</v>
      </c>
      <c r="O1313" s="17" t="str">
        <f t="shared" si="116"/>
        <v>10_100-110</v>
      </c>
      <c r="P1313" s="17" t="str">
        <f t="shared" si="117"/>
        <v>08_80&gt;</v>
      </c>
      <c r="Q1313" s="9" t="s">
        <v>882</v>
      </c>
      <c r="R1313" s="9" t="s">
        <v>638</v>
      </c>
      <c r="S1313" s="9">
        <f t="shared" si="118"/>
        <v>1377220</v>
      </c>
      <c r="T1313" s="9">
        <f t="shared" si="119"/>
        <v>18536</v>
      </c>
    </row>
    <row r="1314" spans="1:20" x14ac:dyDescent="0.25">
      <c r="A1314" s="9">
        <v>58</v>
      </c>
      <c r="B1314" s="9" t="s">
        <v>16</v>
      </c>
      <c r="C1314" s="9" t="s">
        <v>387</v>
      </c>
      <c r="D1314" s="9" t="s">
        <v>225</v>
      </c>
      <c r="E1314" s="9" t="s">
        <v>223</v>
      </c>
      <c r="F1314" s="9" t="s">
        <v>1</v>
      </c>
      <c r="G1314" s="9" t="s">
        <v>305</v>
      </c>
      <c r="H1314" s="9" t="s">
        <v>221</v>
      </c>
      <c r="I1314" s="9">
        <v>15</v>
      </c>
      <c r="J1314" s="9" t="s">
        <v>55</v>
      </c>
      <c r="L1314" s="9" t="s">
        <v>50</v>
      </c>
      <c r="M1314" s="9">
        <v>79235</v>
      </c>
      <c r="N1314" s="17" t="str">
        <f t="shared" si="115"/>
        <v>15_75-80</v>
      </c>
      <c r="O1314" s="17" t="str">
        <f t="shared" si="116"/>
        <v>7_70-80</v>
      </c>
      <c r="P1314" s="17" t="str">
        <f t="shared" si="117"/>
        <v>07_70-80</v>
      </c>
      <c r="Q1314" s="9" t="s">
        <v>882</v>
      </c>
      <c r="R1314" s="9" t="s">
        <v>638</v>
      </c>
      <c r="S1314" s="9">
        <f t="shared" si="118"/>
        <v>4595630</v>
      </c>
      <c r="T1314" s="9">
        <f t="shared" si="119"/>
        <v>61852</v>
      </c>
    </row>
    <row r="1315" spans="1:20" x14ac:dyDescent="0.25">
      <c r="A1315" s="9">
        <v>17</v>
      </c>
      <c r="B1315" s="9" t="s">
        <v>16</v>
      </c>
      <c r="C1315" s="9" t="s">
        <v>438</v>
      </c>
      <c r="D1315" s="9" t="s">
        <v>225</v>
      </c>
      <c r="E1315" s="9" t="s">
        <v>223</v>
      </c>
      <c r="F1315" s="9" t="s">
        <v>5</v>
      </c>
      <c r="G1315" s="9" t="s">
        <v>353</v>
      </c>
      <c r="H1315" s="9" t="s">
        <v>345</v>
      </c>
      <c r="I1315" s="9">
        <v>15</v>
      </c>
      <c r="J1315" s="9" t="s">
        <v>8</v>
      </c>
      <c r="L1315" s="9" t="s">
        <v>50</v>
      </c>
      <c r="M1315" s="9">
        <v>190881</v>
      </c>
      <c r="N1315" s="17" t="str">
        <f t="shared" si="115"/>
        <v>38_190-195</v>
      </c>
      <c r="O1315" s="17" t="str">
        <f t="shared" si="116"/>
        <v>19_190-200</v>
      </c>
      <c r="P1315" s="17" t="str">
        <f t="shared" si="117"/>
        <v>08_80&gt;</v>
      </c>
      <c r="Q1315" s="9" t="s">
        <v>882</v>
      </c>
      <c r="R1315" s="9" t="s">
        <v>638</v>
      </c>
      <c r="S1315" s="9">
        <f t="shared" si="118"/>
        <v>3244977</v>
      </c>
      <c r="T1315" s="9">
        <f t="shared" si="119"/>
        <v>43674</v>
      </c>
    </row>
    <row r="1316" spans="1:20" x14ac:dyDescent="0.25">
      <c r="A1316" s="9">
        <v>30</v>
      </c>
      <c r="B1316" s="9" t="s">
        <v>16</v>
      </c>
      <c r="C1316" s="9" t="s">
        <v>782</v>
      </c>
      <c r="D1316" s="9" t="s">
        <v>225</v>
      </c>
      <c r="E1316" s="9" t="s">
        <v>223</v>
      </c>
      <c r="F1316" s="9" t="s">
        <v>5</v>
      </c>
      <c r="G1316" s="9" t="s">
        <v>353</v>
      </c>
      <c r="H1316" s="9" t="s">
        <v>783</v>
      </c>
      <c r="I1316" s="9">
        <v>15</v>
      </c>
      <c r="J1316" s="9" t="s">
        <v>52</v>
      </c>
      <c r="L1316" s="9" t="s">
        <v>50</v>
      </c>
      <c r="M1316" s="9">
        <v>233892</v>
      </c>
      <c r="N1316" s="17" t="str">
        <f t="shared" si="115"/>
        <v>46_230-235</v>
      </c>
      <c r="O1316" s="17" t="str">
        <f t="shared" si="116"/>
        <v>23_230-240</v>
      </c>
      <c r="P1316" s="17" t="str">
        <f t="shared" si="117"/>
        <v>08_80&gt;</v>
      </c>
      <c r="Q1316" s="9" t="s">
        <v>882</v>
      </c>
      <c r="R1316" s="9" t="s">
        <v>638</v>
      </c>
      <c r="S1316" s="9">
        <f t="shared" si="118"/>
        <v>7016760</v>
      </c>
      <c r="T1316" s="9">
        <f t="shared" si="119"/>
        <v>94438</v>
      </c>
    </row>
    <row r="1317" spans="1:20" x14ac:dyDescent="0.25">
      <c r="A1317" s="9">
        <v>5</v>
      </c>
      <c r="B1317" s="9" t="s">
        <v>16</v>
      </c>
      <c r="C1317" s="9" t="s">
        <v>480</v>
      </c>
      <c r="D1317" s="9" t="s">
        <v>225</v>
      </c>
      <c r="E1317" s="9" t="s">
        <v>223</v>
      </c>
      <c r="F1317" s="9" t="s">
        <v>5</v>
      </c>
      <c r="G1317" s="9" t="s">
        <v>353</v>
      </c>
      <c r="H1317" s="9" t="s">
        <v>153</v>
      </c>
      <c r="I1317" s="9">
        <v>15</v>
      </c>
      <c r="J1317" s="9" t="s">
        <v>8</v>
      </c>
      <c r="L1317" s="9" t="s">
        <v>50</v>
      </c>
      <c r="M1317" s="9">
        <v>120785</v>
      </c>
      <c r="N1317" s="17" t="str">
        <f t="shared" si="115"/>
        <v>24_120-125</v>
      </c>
      <c r="O1317" s="17" t="str">
        <f t="shared" si="116"/>
        <v>12_120-130</v>
      </c>
      <c r="P1317" s="17" t="str">
        <f t="shared" si="117"/>
        <v>08_80&gt;</v>
      </c>
      <c r="Q1317" s="9" t="s">
        <v>882</v>
      </c>
      <c r="R1317" s="9" t="s">
        <v>638</v>
      </c>
      <c r="S1317" s="9">
        <f t="shared" si="118"/>
        <v>603925</v>
      </c>
      <c r="T1317" s="9">
        <f t="shared" si="119"/>
        <v>8128</v>
      </c>
    </row>
    <row r="1318" spans="1:20" x14ac:dyDescent="0.25">
      <c r="A1318" s="9">
        <v>3</v>
      </c>
      <c r="B1318" s="9" t="s">
        <v>16</v>
      </c>
      <c r="C1318" s="9" t="s">
        <v>481</v>
      </c>
      <c r="D1318" s="9" t="s">
        <v>225</v>
      </c>
      <c r="E1318" s="9" t="s">
        <v>223</v>
      </c>
      <c r="F1318" s="9" t="s">
        <v>5</v>
      </c>
      <c r="G1318" s="9" t="s">
        <v>353</v>
      </c>
      <c r="H1318" s="9" t="s">
        <v>345</v>
      </c>
      <c r="I1318" s="9">
        <v>17</v>
      </c>
      <c r="J1318" s="9" t="s">
        <v>52</v>
      </c>
      <c r="L1318" s="9" t="s">
        <v>50</v>
      </c>
      <c r="M1318" s="9">
        <v>283012</v>
      </c>
      <c r="N1318" s="17" t="str">
        <f t="shared" si="115"/>
        <v>56_280-285</v>
      </c>
      <c r="O1318" s="17" t="str">
        <f t="shared" si="116"/>
        <v>28_280-290</v>
      </c>
      <c r="P1318" s="17" t="str">
        <f t="shared" si="117"/>
        <v>08_80&gt;</v>
      </c>
      <c r="Q1318" s="9" t="s">
        <v>882</v>
      </c>
      <c r="R1318" s="9" t="s">
        <v>638</v>
      </c>
      <c r="S1318" s="9">
        <f t="shared" si="118"/>
        <v>849036</v>
      </c>
      <c r="T1318" s="9">
        <f t="shared" si="119"/>
        <v>11427</v>
      </c>
    </row>
    <row r="1319" spans="1:20" x14ac:dyDescent="0.25">
      <c r="A1319" s="9">
        <v>5</v>
      </c>
      <c r="B1319" s="9" t="s">
        <v>16</v>
      </c>
      <c r="C1319" s="9" t="s">
        <v>380</v>
      </c>
      <c r="D1319" s="9" t="s">
        <v>225</v>
      </c>
      <c r="E1319" s="9" t="s">
        <v>223</v>
      </c>
      <c r="F1319" s="9" t="s">
        <v>5</v>
      </c>
      <c r="G1319" s="9" t="s">
        <v>353</v>
      </c>
      <c r="H1319" s="9" t="s">
        <v>118</v>
      </c>
      <c r="I1319" s="9">
        <v>17</v>
      </c>
      <c r="J1319" s="9" t="s">
        <v>52</v>
      </c>
      <c r="L1319" s="9" t="s">
        <v>50</v>
      </c>
      <c r="M1319" s="9">
        <v>161004</v>
      </c>
      <c r="N1319" s="17" t="str">
        <f t="shared" si="115"/>
        <v>32_160-165</v>
      </c>
      <c r="O1319" s="17" t="str">
        <f t="shared" si="116"/>
        <v>16_160-170</v>
      </c>
      <c r="P1319" s="17" t="str">
        <f t="shared" si="117"/>
        <v>08_80&gt;</v>
      </c>
      <c r="Q1319" s="9" t="s">
        <v>882</v>
      </c>
      <c r="R1319" s="9" t="s">
        <v>638</v>
      </c>
      <c r="S1319" s="9">
        <f t="shared" si="118"/>
        <v>805020</v>
      </c>
      <c r="T1319" s="9">
        <f t="shared" si="119"/>
        <v>10835</v>
      </c>
    </row>
    <row r="1320" spans="1:20" x14ac:dyDescent="0.25">
      <c r="A1320" s="9">
        <v>293</v>
      </c>
      <c r="B1320" s="9" t="s">
        <v>16</v>
      </c>
      <c r="C1320" s="9" t="s">
        <v>388</v>
      </c>
      <c r="D1320" s="9" t="s">
        <v>228</v>
      </c>
      <c r="E1320" s="9" t="s">
        <v>223</v>
      </c>
      <c r="F1320" s="9" t="s">
        <v>5</v>
      </c>
      <c r="G1320" s="9" t="s">
        <v>169</v>
      </c>
      <c r="H1320" s="9" t="s">
        <v>2</v>
      </c>
      <c r="I1320" s="9">
        <v>14</v>
      </c>
      <c r="J1320" s="9" t="s">
        <v>8</v>
      </c>
      <c r="L1320" s="9" t="s">
        <v>50</v>
      </c>
      <c r="M1320" s="9">
        <v>60756</v>
      </c>
      <c r="N1320" s="17" t="str">
        <f t="shared" si="115"/>
        <v>12_60-65</v>
      </c>
      <c r="O1320" s="17" t="str">
        <f t="shared" si="116"/>
        <v>6_60-70</v>
      </c>
      <c r="P1320" s="17" t="str">
        <f t="shared" si="117"/>
        <v>06_60-70</v>
      </c>
      <c r="Q1320" s="9" t="s">
        <v>882</v>
      </c>
      <c r="R1320" s="9" t="s">
        <v>638</v>
      </c>
      <c r="S1320" s="9">
        <f t="shared" si="118"/>
        <v>17801508</v>
      </c>
      <c r="T1320" s="9">
        <f t="shared" si="119"/>
        <v>239590</v>
      </c>
    </row>
    <row r="1321" spans="1:20" x14ac:dyDescent="0.25">
      <c r="A1321" s="9">
        <v>1</v>
      </c>
      <c r="B1321" s="9" t="s">
        <v>16</v>
      </c>
      <c r="C1321" s="9" t="s">
        <v>784</v>
      </c>
      <c r="D1321" s="9" t="s">
        <v>228</v>
      </c>
      <c r="E1321" s="9" t="s">
        <v>223</v>
      </c>
      <c r="F1321" s="9" t="s">
        <v>5</v>
      </c>
      <c r="G1321" s="9" t="s">
        <v>169</v>
      </c>
      <c r="H1321" s="9" t="s">
        <v>370</v>
      </c>
      <c r="I1321" s="9">
        <v>14</v>
      </c>
      <c r="J1321" s="9" t="s">
        <v>8</v>
      </c>
      <c r="L1321" s="9" t="s">
        <v>50</v>
      </c>
      <c r="M1321" s="9">
        <v>77791</v>
      </c>
      <c r="N1321" s="17" t="str">
        <f t="shared" si="115"/>
        <v>15_75-80</v>
      </c>
      <c r="O1321" s="17" t="str">
        <f t="shared" si="116"/>
        <v>7_70-80</v>
      </c>
      <c r="P1321" s="17" t="str">
        <f t="shared" si="117"/>
        <v>07_70-80</v>
      </c>
      <c r="Q1321" s="9" t="s">
        <v>882</v>
      </c>
      <c r="R1321" s="9" t="s">
        <v>638</v>
      </c>
      <c r="S1321" s="9">
        <f t="shared" si="118"/>
        <v>77791</v>
      </c>
      <c r="T1321" s="9">
        <f t="shared" si="119"/>
        <v>1047</v>
      </c>
    </row>
    <row r="1322" spans="1:20" x14ac:dyDescent="0.25">
      <c r="A1322" s="9">
        <v>34</v>
      </c>
      <c r="B1322" s="9" t="s">
        <v>16</v>
      </c>
      <c r="C1322" s="9" t="s">
        <v>567</v>
      </c>
      <c r="D1322" s="9" t="s">
        <v>228</v>
      </c>
      <c r="E1322" s="9" t="s">
        <v>223</v>
      </c>
      <c r="F1322" s="9" t="s">
        <v>5</v>
      </c>
      <c r="G1322" s="9" t="s">
        <v>169</v>
      </c>
      <c r="H1322" s="9" t="s">
        <v>2</v>
      </c>
      <c r="I1322" s="9">
        <v>14</v>
      </c>
      <c r="J1322" s="9" t="s">
        <v>8</v>
      </c>
      <c r="L1322" s="9" t="s">
        <v>50</v>
      </c>
      <c r="M1322" s="9">
        <v>72428</v>
      </c>
      <c r="N1322" s="17" t="str">
        <f t="shared" si="115"/>
        <v>14_70-75</v>
      </c>
      <c r="O1322" s="17" t="str">
        <f t="shared" si="116"/>
        <v>7_70-80</v>
      </c>
      <c r="P1322" s="17" t="str">
        <f t="shared" si="117"/>
        <v>07_70-80</v>
      </c>
      <c r="Q1322" s="9" t="s">
        <v>882</v>
      </c>
      <c r="R1322" s="9" t="s">
        <v>638</v>
      </c>
      <c r="S1322" s="9">
        <f t="shared" si="118"/>
        <v>2462552</v>
      </c>
      <c r="T1322" s="9">
        <f t="shared" si="119"/>
        <v>33143</v>
      </c>
    </row>
    <row r="1323" spans="1:20" x14ac:dyDescent="0.25">
      <c r="A1323" s="9">
        <v>4</v>
      </c>
      <c r="B1323" s="9" t="s">
        <v>16</v>
      </c>
      <c r="C1323" s="9" t="s">
        <v>439</v>
      </c>
      <c r="D1323" s="9" t="s">
        <v>228</v>
      </c>
      <c r="E1323" s="9" t="s">
        <v>223</v>
      </c>
      <c r="F1323" s="9" t="s">
        <v>1</v>
      </c>
      <c r="G1323" s="9" t="s">
        <v>305</v>
      </c>
      <c r="H1323" s="9" t="s">
        <v>2</v>
      </c>
      <c r="I1323" s="9">
        <v>14</v>
      </c>
      <c r="J1323" s="9" t="s">
        <v>8</v>
      </c>
      <c r="L1323" s="9" t="s">
        <v>50</v>
      </c>
      <c r="M1323" s="9">
        <v>52964</v>
      </c>
      <c r="N1323" s="17" t="str">
        <f t="shared" si="115"/>
        <v>10_50-55</v>
      </c>
      <c r="O1323" s="17" t="str">
        <f t="shared" si="116"/>
        <v>5_50-60</v>
      </c>
      <c r="P1323" s="17" t="str">
        <f t="shared" si="117"/>
        <v>05_50-60</v>
      </c>
      <c r="Q1323" s="9" t="s">
        <v>882</v>
      </c>
      <c r="R1323" s="9" t="s">
        <v>638</v>
      </c>
      <c r="S1323" s="9">
        <f t="shared" si="118"/>
        <v>211856</v>
      </c>
      <c r="T1323" s="9">
        <f t="shared" si="119"/>
        <v>2851</v>
      </c>
    </row>
    <row r="1324" spans="1:20" x14ac:dyDescent="0.25">
      <c r="A1324" s="9">
        <v>16</v>
      </c>
      <c r="B1324" s="9" t="s">
        <v>16</v>
      </c>
      <c r="C1324" s="9" t="s">
        <v>568</v>
      </c>
      <c r="D1324" s="9" t="s">
        <v>222</v>
      </c>
      <c r="E1324" s="9" t="s">
        <v>223</v>
      </c>
      <c r="F1324" s="9" t="s">
        <v>5</v>
      </c>
      <c r="G1324" s="9" t="s">
        <v>524</v>
      </c>
      <c r="H1324" s="9" t="s">
        <v>569</v>
      </c>
      <c r="I1324" s="9">
        <v>15</v>
      </c>
      <c r="J1324" s="9" t="s">
        <v>8</v>
      </c>
      <c r="L1324" s="9" t="s">
        <v>50</v>
      </c>
      <c r="M1324" s="9">
        <v>78961</v>
      </c>
      <c r="N1324" s="17" t="str">
        <f t="shared" si="115"/>
        <v>15_75-80</v>
      </c>
      <c r="O1324" s="17" t="str">
        <f t="shared" si="116"/>
        <v>7_70-80</v>
      </c>
      <c r="P1324" s="17" t="str">
        <f t="shared" si="117"/>
        <v>07_70-80</v>
      </c>
      <c r="Q1324" s="9" t="s">
        <v>882</v>
      </c>
      <c r="R1324" s="9" t="s">
        <v>638</v>
      </c>
      <c r="S1324" s="9">
        <f t="shared" si="118"/>
        <v>1263376</v>
      </c>
      <c r="T1324" s="9">
        <f t="shared" si="119"/>
        <v>17004</v>
      </c>
    </row>
    <row r="1325" spans="1:20" x14ac:dyDescent="0.25">
      <c r="A1325" s="9">
        <v>5</v>
      </c>
      <c r="B1325" s="9" t="s">
        <v>16</v>
      </c>
      <c r="C1325" s="9" t="s">
        <v>381</v>
      </c>
      <c r="D1325" s="9" t="s">
        <v>225</v>
      </c>
      <c r="E1325" s="9" t="s">
        <v>223</v>
      </c>
      <c r="F1325" s="9" t="s">
        <v>5</v>
      </c>
      <c r="G1325" s="9" t="s">
        <v>353</v>
      </c>
      <c r="H1325" s="9" t="s">
        <v>345</v>
      </c>
      <c r="I1325" s="9">
        <v>15</v>
      </c>
      <c r="J1325" s="9" t="s">
        <v>8</v>
      </c>
      <c r="L1325" s="9" t="s">
        <v>50</v>
      </c>
      <c r="M1325" s="9">
        <v>168400</v>
      </c>
      <c r="N1325" s="17" t="str">
        <f t="shared" si="115"/>
        <v>33_165-170</v>
      </c>
      <c r="O1325" s="17" t="str">
        <f t="shared" si="116"/>
        <v>16_160-170</v>
      </c>
      <c r="P1325" s="17" t="str">
        <f t="shared" si="117"/>
        <v>08_80&gt;</v>
      </c>
      <c r="Q1325" s="9" t="s">
        <v>882</v>
      </c>
      <c r="R1325" s="9" t="s">
        <v>638</v>
      </c>
      <c r="S1325" s="9">
        <f t="shared" si="118"/>
        <v>842000</v>
      </c>
      <c r="T1325" s="9">
        <f t="shared" si="119"/>
        <v>11332</v>
      </c>
    </row>
    <row r="1326" spans="1:20" x14ac:dyDescent="0.25">
      <c r="A1326" s="9">
        <v>23</v>
      </c>
      <c r="B1326" s="9" t="s">
        <v>16</v>
      </c>
      <c r="C1326" s="9" t="s">
        <v>788</v>
      </c>
      <c r="D1326" s="9" t="s">
        <v>225</v>
      </c>
      <c r="E1326" s="9" t="s">
        <v>223</v>
      </c>
      <c r="F1326" s="9" t="s">
        <v>5</v>
      </c>
      <c r="G1326" s="9" t="s">
        <v>353</v>
      </c>
      <c r="H1326" s="9" t="s">
        <v>789</v>
      </c>
      <c r="I1326" s="9">
        <v>15</v>
      </c>
      <c r="J1326" s="9" t="s">
        <v>8</v>
      </c>
      <c r="L1326" s="9" t="s">
        <v>50</v>
      </c>
      <c r="M1326" s="9">
        <v>240867</v>
      </c>
      <c r="N1326" s="17" t="str">
        <f t="shared" si="115"/>
        <v>48_240-245</v>
      </c>
      <c r="O1326" s="17" t="str">
        <f t="shared" si="116"/>
        <v>24_240-250</v>
      </c>
      <c r="P1326" s="17" t="str">
        <f t="shared" si="117"/>
        <v>08_80&gt;</v>
      </c>
      <c r="Q1326" s="9" t="s">
        <v>882</v>
      </c>
      <c r="R1326" s="9" t="s">
        <v>638</v>
      </c>
      <c r="S1326" s="9">
        <f t="shared" si="118"/>
        <v>5539941</v>
      </c>
      <c r="T1326" s="9">
        <f t="shared" si="119"/>
        <v>74562</v>
      </c>
    </row>
    <row r="1327" spans="1:20" x14ac:dyDescent="0.25">
      <c r="A1327" s="9">
        <v>66</v>
      </c>
      <c r="B1327" s="9" t="s">
        <v>16</v>
      </c>
      <c r="C1327" s="9" t="s">
        <v>790</v>
      </c>
      <c r="D1327" s="9" t="s">
        <v>225</v>
      </c>
      <c r="E1327" s="9" t="s">
        <v>223</v>
      </c>
      <c r="F1327" s="9" t="s">
        <v>5</v>
      </c>
      <c r="G1327" s="9" t="s">
        <v>353</v>
      </c>
      <c r="H1327" s="9" t="s">
        <v>673</v>
      </c>
      <c r="I1327" s="9">
        <v>17</v>
      </c>
      <c r="J1327" s="9" t="s">
        <v>8</v>
      </c>
      <c r="L1327" s="9" t="s">
        <v>50</v>
      </c>
      <c r="M1327" s="9">
        <v>296561</v>
      </c>
      <c r="N1327" s="17" t="str">
        <f t="shared" si="115"/>
        <v>59_295-300</v>
      </c>
      <c r="O1327" s="17" t="str">
        <f t="shared" si="116"/>
        <v>29_290-300</v>
      </c>
      <c r="P1327" s="17" t="str">
        <f t="shared" si="117"/>
        <v>08_80&gt;</v>
      </c>
      <c r="Q1327" s="9" t="s">
        <v>882</v>
      </c>
      <c r="R1327" s="9" t="s">
        <v>638</v>
      </c>
      <c r="S1327" s="9">
        <f t="shared" si="118"/>
        <v>19573026</v>
      </c>
      <c r="T1327" s="9">
        <f t="shared" si="119"/>
        <v>263432</v>
      </c>
    </row>
    <row r="1328" spans="1:20" x14ac:dyDescent="0.25">
      <c r="A1328" s="9">
        <v>3031</v>
      </c>
      <c r="B1328" s="9" t="s">
        <v>16</v>
      </c>
      <c r="C1328" s="9" t="s">
        <v>84</v>
      </c>
      <c r="D1328" s="9" t="s">
        <v>225</v>
      </c>
      <c r="E1328" s="9" t="s">
        <v>223</v>
      </c>
      <c r="F1328" s="9" t="s">
        <v>5</v>
      </c>
      <c r="G1328" s="9" t="s">
        <v>75</v>
      </c>
      <c r="H1328" s="9" t="s">
        <v>82</v>
      </c>
      <c r="I1328" s="9">
        <v>15</v>
      </c>
      <c r="J1328" s="9" t="s">
        <v>8</v>
      </c>
      <c r="L1328" s="9" t="s">
        <v>50</v>
      </c>
      <c r="M1328" s="9">
        <v>69920</v>
      </c>
      <c r="N1328" s="17" t="str">
        <f t="shared" si="115"/>
        <v>13_65-70</v>
      </c>
      <c r="O1328" s="17" t="str">
        <f t="shared" si="116"/>
        <v>6_60-70</v>
      </c>
      <c r="P1328" s="17" t="str">
        <f t="shared" si="117"/>
        <v>06_60-70</v>
      </c>
      <c r="Q1328" s="9" t="s">
        <v>882</v>
      </c>
      <c r="R1328" s="9" t="s">
        <v>638</v>
      </c>
      <c r="S1328" s="9">
        <f t="shared" si="118"/>
        <v>211927520</v>
      </c>
      <c r="T1328" s="9">
        <f t="shared" si="119"/>
        <v>2852322</v>
      </c>
    </row>
    <row r="1329" spans="1:20" x14ac:dyDescent="0.25">
      <c r="A1329" s="9">
        <v>1070</v>
      </c>
      <c r="B1329" s="9" t="s">
        <v>16</v>
      </c>
      <c r="C1329" s="9" t="s">
        <v>382</v>
      </c>
      <c r="D1329" s="9" t="s">
        <v>225</v>
      </c>
      <c r="E1329" s="9" t="s">
        <v>223</v>
      </c>
      <c r="F1329" s="9" t="s">
        <v>5</v>
      </c>
      <c r="G1329" s="9" t="s">
        <v>75</v>
      </c>
      <c r="H1329" s="9" t="s">
        <v>98</v>
      </c>
      <c r="I1329" s="9">
        <v>15</v>
      </c>
      <c r="J1329" s="9" t="s">
        <v>8</v>
      </c>
      <c r="L1329" s="9" t="s">
        <v>50</v>
      </c>
      <c r="M1329" s="9">
        <v>85694</v>
      </c>
      <c r="N1329" s="17" t="str">
        <f t="shared" si="115"/>
        <v>17_85-90</v>
      </c>
      <c r="O1329" s="17" t="str">
        <f t="shared" si="116"/>
        <v>8_80-90</v>
      </c>
      <c r="P1329" s="17" t="str">
        <f t="shared" si="117"/>
        <v>08_80&gt;</v>
      </c>
      <c r="Q1329" s="9" t="s">
        <v>882</v>
      </c>
      <c r="R1329" s="9" t="s">
        <v>638</v>
      </c>
      <c r="S1329" s="9">
        <f t="shared" si="118"/>
        <v>91692580</v>
      </c>
      <c r="T1329" s="9">
        <f t="shared" si="119"/>
        <v>1234086</v>
      </c>
    </row>
    <row r="1330" spans="1:20" x14ac:dyDescent="0.25">
      <c r="A1330" s="9">
        <v>685</v>
      </c>
      <c r="B1330" s="9" t="s">
        <v>16</v>
      </c>
      <c r="C1330" s="9" t="s">
        <v>791</v>
      </c>
      <c r="D1330" s="9" t="s">
        <v>225</v>
      </c>
      <c r="E1330" s="9" t="s">
        <v>223</v>
      </c>
      <c r="F1330" s="9" t="s">
        <v>5</v>
      </c>
      <c r="G1330" s="9" t="s">
        <v>353</v>
      </c>
      <c r="H1330" s="9" t="s">
        <v>792</v>
      </c>
      <c r="I1330" s="9">
        <v>15</v>
      </c>
      <c r="J1330" s="9" t="s">
        <v>8</v>
      </c>
      <c r="L1330" s="9" t="s">
        <v>50</v>
      </c>
      <c r="M1330" s="9">
        <v>113995</v>
      </c>
      <c r="N1330" s="17" t="str">
        <f t="shared" si="115"/>
        <v>22_110-115</v>
      </c>
      <c r="O1330" s="17" t="str">
        <f t="shared" si="116"/>
        <v>11_110-120</v>
      </c>
      <c r="P1330" s="17" t="str">
        <f t="shared" si="117"/>
        <v>08_80&gt;</v>
      </c>
      <c r="Q1330" s="9" t="s">
        <v>882</v>
      </c>
      <c r="R1330" s="9" t="s">
        <v>638</v>
      </c>
      <c r="S1330" s="9">
        <f t="shared" si="118"/>
        <v>78086575</v>
      </c>
      <c r="T1330" s="9">
        <f t="shared" si="119"/>
        <v>1050963</v>
      </c>
    </row>
    <row r="1331" spans="1:20" x14ac:dyDescent="0.25">
      <c r="A1331" s="9">
        <v>947</v>
      </c>
      <c r="B1331" s="9" t="s">
        <v>16</v>
      </c>
      <c r="C1331" s="9" t="s">
        <v>105</v>
      </c>
      <c r="D1331" s="9" t="s">
        <v>225</v>
      </c>
      <c r="E1331" s="9" t="s">
        <v>223</v>
      </c>
      <c r="F1331" s="9" t="s">
        <v>5</v>
      </c>
      <c r="G1331" s="9" t="s">
        <v>75</v>
      </c>
      <c r="H1331" s="9" t="s">
        <v>63</v>
      </c>
      <c r="I1331" s="9">
        <v>17</v>
      </c>
      <c r="J1331" s="9" t="s">
        <v>8</v>
      </c>
      <c r="L1331" s="9" t="s">
        <v>50</v>
      </c>
      <c r="M1331" s="9">
        <v>80938</v>
      </c>
      <c r="N1331" s="17" t="str">
        <f t="shared" si="115"/>
        <v>16_80-85</v>
      </c>
      <c r="O1331" s="17" t="str">
        <f t="shared" si="116"/>
        <v>8_80-90</v>
      </c>
      <c r="P1331" s="17" t="str">
        <f t="shared" si="117"/>
        <v>08_80&gt;</v>
      </c>
      <c r="Q1331" s="9" t="s">
        <v>882</v>
      </c>
      <c r="R1331" s="9" t="s">
        <v>638</v>
      </c>
      <c r="S1331" s="9">
        <f t="shared" si="118"/>
        <v>76648286</v>
      </c>
      <c r="T1331" s="9">
        <f t="shared" si="119"/>
        <v>1031605</v>
      </c>
    </row>
    <row r="1332" spans="1:20" x14ac:dyDescent="0.25">
      <c r="A1332" s="9">
        <v>204</v>
      </c>
      <c r="B1332" s="9" t="s">
        <v>16</v>
      </c>
      <c r="C1332" s="9" t="s">
        <v>346</v>
      </c>
      <c r="D1332" s="9" t="s">
        <v>225</v>
      </c>
      <c r="E1332" s="9" t="s">
        <v>223</v>
      </c>
      <c r="F1332" s="9" t="s">
        <v>5</v>
      </c>
      <c r="G1332" s="9" t="s">
        <v>353</v>
      </c>
      <c r="H1332" s="9" t="s">
        <v>197</v>
      </c>
      <c r="I1332" s="9">
        <v>15</v>
      </c>
      <c r="J1332" s="9" t="s">
        <v>8</v>
      </c>
      <c r="L1332" s="9" t="s">
        <v>50</v>
      </c>
      <c r="M1332" s="9">
        <v>84032</v>
      </c>
      <c r="N1332" s="17" t="str">
        <f t="shared" si="115"/>
        <v>16_80-85</v>
      </c>
      <c r="O1332" s="17" t="str">
        <f t="shared" si="116"/>
        <v>8_80-90</v>
      </c>
      <c r="P1332" s="17" t="str">
        <f t="shared" si="117"/>
        <v>08_80&gt;</v>
      </c>
      <c r="Q1332" s="9" t="s">
        <v>882</v>
      </c>
      <c r="R1332" s="9" t="s">
        <v>638</v>
      </c>
      <c r="S1332" s="9">
        <f t="shared" si="118"/>
        <v>17142528</v>
      </c>
      <c r="T1332" s="9">
        <f t="shared" si="119"/>
        <v>230720</v>
      </c>
    </row>
    <row r="1333" spans="1:20" x14ac:dyDescent="0.25">
      <c r="A1333" s="9">
        <v>53</v>
      </c>
      <c r="B1333" s="9" t="s">
        <v>16</v>
      </c>
      <c r="C1333" s="9" t="s">
        <v>168</v>
      </c>
      <c r="D1333" s="9" t="s">
        <v>225</v>
      </c>
      <c r="E1333" s="9" t="s">
        <v>223</v>
      </c>
      <c r="F1333" s="9" t="s">
        <v>5</v>
      </c>
      <c r="G1333" s="9" t="s">
        <v>75</v>
      </c>
      <c r="H1333" s="9" t="s">
        <v>148</v>
      </c>
      <c r="I1333" s="9">
        <v>17</v>
      </c>
      <c r="J1333" s="9" t="s">
        <v>8</v>
      </c>
      <c r="L1333" s="9" t="s">
        <v>50</v>
      </c>
      <c r="M1333" s="9">
        <v>90174</v>
      </c>
      <c r="N1333" s="17" t="str">
        <f t="shared" si="115"/>
        <v>18_90-95</v>
      </c>
      <c r="O1333" s="17" t="str">
        <f t="shared" si="116"/>
        <v>9_90-100</v>
      </c>
      <c r="P1333" s="17" t="str">
        <f t="shared" si="117"/>
        <v>08_80&gt;</v>
      </c>
      <c r="Q1333" s="9" t="s">
        <v>882</v>
      </c>
      <c r="R1333" s="9" t="s">
        <v>638</v>
      </c>
      <c r="S1333" s="9">
        <f t="shared" si="118"/>
        <v>4779222</v>
      </c>
      <c r="T1333" s="9">
        <f t="shared" si="119"/>
        <v>64323</v>
      </c>
    </row>
    <row r="1334" spans="1:20" x14ac:dyDescent="0.25">
      <c r="A1334" s="9">
        <v>450</v>
      </c>
      <c r="B1334" s="9" t="s">
        <v>16</v>
      </c>
      <c r="C1334" s="9" t="s">
        <v>347</v>
      </c>
      <c r="D1334" s="9" t="s">
        <v>225</v>
      </c>
      <c r="E1334" s="9" t="s">
        <v>223</v>
      </c>
      <c r="F1334" s="9" t="s">
        <v>5</v>
      </c>
      <c r="G1334" s="9" t="s">
        <v>169</v>
      </c>
      <c r="H1334" s="9" t="s">
        <v>197</v>
      </c>
      <c r="I1334" s="9">
        <v>17</v>
      </c>
      <c r="J1334" s="9" t="s">
        <v>8</v>
      </c>
      <c r="L1334" s="9" t="s">
        <v>50</v>
      </c>
      <c r="M1334" s="9">
        <v>90224</v>
      </c>
      <c r="N1334" s="17" t="str">
        <f t="shared" si="115"/>
        <v>18_90-95</v>
      </c>
      <c r="O1334" s="17" t="str">
        <f t="shared" si="116"/>
        <v>9_90-100</v>
      </c>
      <c r="P1334" s="17" t="str">
        <f t="shared" si="117"/>
        <v>08_80&gt;</v>
      </c>
      <c r="Q1334" s="9" t="s">
        <v>882</v>
      </c>
      <c r="R1334" s="9" t="s">
        <v>638</v>
      </c>
      <c r="S1334" s="9">
        <f t="shared" si="118"/>
        <v>40600800</v>
      </c>
      <c r="T1334" s="9">
        <f t="shared" si="119"/>
        <v>546444</v>
      </c>
    </row>
    <row r="1335" spans="1:20" x14ac:dyDescent="0.25">
      <c r="A1335" s="9">
        <v>23</v>
      </c>
      <c r="B1335" s="9" t="s">
        <v>16</v>
      </c>
      <c r="C1335" s="9" t="s">
        <v>383</v>
      </c>
      <c r="D1335" s="9" t="s">
        <v>225</v>
      </c>
      <c r="E1335" s="9" t="s">
        <v>223</v>
      </c>
      <c r="F1335" s="9" t="s">
        <v>5</v>
      </c>
      <c r="G1335" s="9" t="s">
        <v>353</v>
      </c>
      <c r="H1335" s="9" t="s">
        <v>99</v>
      </c>
      <c r="I1335" s="9">
        <v>15</v>
      </c>
      <c r="J1335" s="9" t="s">
        <v>8</v>
      </c>
      <c r="L1335" s="9" t="s">
        <v>50</v>
      </c>
      <c r="M1335" s="9">
        <v>134974</v>
      </c>
      <c r="N1335" s="17" t="str">
        <f t="shared" si="115"/>
        <v>26_130-135</v>
      </c>
      <c r="O1335" s="17" t="str">
        <f t="shared" si="116"/>
        <v>13_130-140</v>
      </c>
      <c r="P1335" s="17" t="str">
        <f t="shared" si="117"/>
        <v>08_80&gt;</v>
      </c>
      <c r="Q1335" s="9" t="s">
        <v>882</v>
      </c>
      <c r="R1335" s="9" t="s">
        <v>638</v>
      </c>
      <c r="S1335" s="9">
        <f t="shared" si="118"/>
        <v>3104402</v>
      </c>
      <c r="T1335" s="9">
        <f t="shared" si="119"/>
        <v>41782</v>
      </c>
    </row>
    <row r="1336" spans="1:20" x14ac:dyDescent="0.25">
      <c r="A1336" s="9">
        <v>10</v>
      </c>
      <c r="B1336" s="9" t="s">
        <v>16</v>
      </c>
      <c r="C1336" s="9" t="s">
        <v>384</v>
      </c>
      <c r="D1336" s="9" t="s">
        <v>225</v>
      </c>
      <c r="E1336" s="9" t="s">
        <v>223</v>
      </c>
      <c r="F1336" s="9" t="s">
        <v>5</v>
      </c>
      <c r="G1336" s="9" t="s">
        <v>353</v>
      </c>
      <c r="H1336" s="9" t="s">
        <v>99</v>
      </c>
      <c r="I1336" s="9">
        <v>17</v>
      </c>
      <c r="J1336" s="9" t="s">
        <v>8</v>
      </c>
      <c r="L1336" s="9" t="s">
        <v>50</v>
      </c>
      <c r="M1336" s="9">
        <v>147927</v>
      </c>
      <c r="N1336" s="17" t="str">
        <f t="shared" si="115"/>
        <v>29_145-150</v>
      </c>
      <c r="O1336" s="17" t="str">
        <f t="shared" si="116"/>
        <v>14_140-150</v>
      </c>
      <c r="P1336" s="17" t="str">
        <f t="shared" si="117"/>
        <v>08_80&gt;</v>
      </c>
      <c r="Q1336" s="9" t="s">
        <v>882</v>
      </c>
      <c r="R1336" s="9" t="s">
        <v>638</v>
      </c>
      <c r="S1336" s="9">
        <f t="shared" si="118"/>
        <v>1479270</v>
      </c>
      <c r="T1336" s="9">
        <f t="shared" si="119"/>
        <v>19909</v>
      </c>
    </row>
    <row r="1337" spans="1:20" x14ac:dyDescent="0.25">
      <c r="A1337" s="9">
        <v>22</v>
      </c>
      <c r="B1337" s="9" t="s">
        <v>16</v>
      </c>
      <c r="C1337" s="9" t="s">
        <v>795</v>
      </c>
      <c r="D1337" s="9" t="s">
        <v>225</v>
      </c>
      <c r="E1337" s="9" t="s">
        <v>223</v>
      </c>
      <c r="F1337" s="9" t="s">
        <v>5</v>
      </c>
      <c r="G1337" s="9" t="s">
        <v>353</v>
      </c>
      <c r="H1337" s="9" t="s">
        <v>796</v>
      </c>
      <c r="I1337" s="9">
        <v>17</v>
      </c>
      <c r="J1337" s="9" t="s">
        <v>8</v>
      </c>
      <c r="L1337" s="9" t="s">
        <v>50</v>
      </c>
      <c r="M1337" s="9">
        <v>159930</v>
      </c>
      <c r="N1337" s="17" t="str">
        <f t="shared" si="115"/>
        <v>31_155-160</v>
      </c>
      <c r="O1337" s="17" t="str">
        <f t="shared" si="116"/>
        <v>15_150-160</v>
      </c>
      <c r="P1337" s="17" t="str">
        <f t="shared" si="117"/>
        <v>08_80&gt;</v>
      </c>
      <c r="Q1337" s="9" t="s">
        <v>882</v>
      </c>
      <c r="R1337" s="9" t="s">
        <v>638</v>
      </c>
      <c r="S1337" s="9">
        <f t="shared" si="118"/>
        <v>3518460</v>
      </c>
      <c r="T1337" s="9">
        <f t="shared" si="119"/>
        <v>47355</v>
      </c>
    </row>
    <row r="1338" spans="1:20" x14ac:dyDescent="0.25">
      <c r="A1338" s="9">
        <v>10</v>
      </c>
      <c r="B1338" s="9" t="s">
        <v>16</v>
      </c>
      <c r="C1338" s="9" t="s">
        <v>385</v>
      </c>
      <c r="D1338" s="9" t="s">
        <v>225</v>
      </c>
      <c r="E1338" s="9" t="s">
        <v>223</v>
      </c>
      <c r="F1338" s="9" t="s">
        <v>5</v>
      </c>
      <c r="G1338" s="9" t="s">
        <v>353</v>
      </c>
      <c r="H1338" s="9" t="s">
        <v>99</v>
      </c>
      <c r="I1338" s="9">
        <v>15</v>
      </c>
      <c r="J1338" s="9" t="s">
        <v>8</v>
      </c>
      <c r="L1338" s="9" t="s">
        <v>50</v>
      </c>
      <c r="M1338" s="9">
        <v>189996</v>
      </c>
      <c r="N1338" s="17" t="str">
        <f t="shared" si="115"/>
        <v>37_185-190</v>
      </c>
      <c r="O1338" s="17" t="str">
        <f t="shared" si="116"/>
        <v>18_180-190</v>
      </c>
      <c r="P1338" s="17" t="str">
        <f t="shared" si="117"/>
        <v>08_80&gt;</v>
      </c>
      <c r="Q1338" s="9" t="s">
        <v>882</v>
      </c>
      <c r="R1338" s="9" t="s">
        <v>638</v>
      </c>
      <c r="S1338" s="9">
        <f t="shared" si="118"/>
        <v>1899960</v>
      </c>
      <c r="T1338" s="9">
        <f t="shared" si="119"/>
        <v>25571</v>
      </c>
    </row>
    <row r="1339" spans="1:20" x14ac:dyDescent="0.25">
      <c r="A1339" s="9">
        <v>55</v>
      </c>
      <c r="B1339" s="9" t="s">
        <v>16</v>
      </c>
      <c r="C1339" s="9" t="s">
        <v>797</v>
      </c>
      <c r="D1339" s="9" t="s">
        <v>225</v>
      </c>
      <c r="E1339" s="9" t="s">
        <v>223</v>
      </c>
      <c r="F1339" s="9" t="s">
        <v>5</v>
      </c>
      <c r="G1339" s="9" t="s">
        <v>353</v>
      </c>
      <c r="H1339" s="9" t="s">
        <v>792</v>
      </c>
      <c r="I1339" s="9">
        <v>15</v>
      </c>
      <c r="J1339" s="9" t="s">
        <v>8</v>
      </c>
      <c r="L1339" s="9" t="s">
        <v>50</v>
      </c>
      <c r="M1339" s="9">
        <v>250623</v>
      </c>
      <c r="N1339" s="17" t="str">
        <f t="shared" ref="N1339:N1390" si="120">CONCATENATE(ROUNDDOWN(M1339/5000,0),"_",ROUNDDOWN(M1339/5000,0)*5,"-",ROUNDUP((M1339+1)/5000,0)*5)</f>
        <v>50_250-255</v>
      </c>
      <c r="O1339" s="17" t="str">
        <f t="shared" ref="O1339:O1390" si="121">CONCATENATE(ROUNDDOWN(M1339/10000,0),"_",ROUNDDOWN(M1339/10000,0)*10,"-",ROUNDUP((M1339+1)/10000,0)*10)</f>
        <v>25_250-260</v>
      </c>
      <c r="P1339" s="17" t="str">
        <f t="shared" ref="P1339:P1390" si="122">IF(M1339&lt;20000,"01_&lt;20",IF(M1339&lt;80000,CONCATENATE(IF((ROUNDDOWN(M1339/10000,0)+1)&lt;10,0,),ROUNDDOWN(M1339/10000,0),"_",ROUNDDOWN(M1339/10000,0)*10,"-",ROUNDUP((M1339+1)/10000,0)*10),"08_80&gt;"))</f>
        <v>08_80&gt;</v>
      </c>
      <c r="Q1339" s="9" t="s">
        <v>882</v>
      </c>
      <c r="R1339" s="9" t="s">
        <v>638</v>
      </c>
      <c r="S1339" s="9">
        <f t="shared" ref="S1339:S1365" si="123">M1339*A1339</f>
        <v>13784265</v>
      </c>
      <c r="T1339" s="9">
        <f t="shared" ref="T1339:T1390" si="124">ROUND(S1339/74.3,0)</f>
        <v>185522</v>
      </c>
    </row>
    <row r="1340" spans="1:20" x14ac:dyDescent="0.25">
      <c r="A1340" s="9">
        <v>3</v>
      </c>
      <c r="B1340" s="9" t="s">
        <v>16</v>
      </c>
      <c r="C1340" s="9" t="s">
        <v>386</v>
      </c>
      <c r="D1340" s="9" t="s">
        <v>225</v>
      </c>
      <c r="E1340" s="9" t="s">
        <v>223</v>
      </c>
      <c r="F1340" s="9" t="s">
        <v>5</v>
      </c>
      <c r="G1340" s="9" t="s">
        <v>353</v>
      </c>
      <c r="H1340" s="9" t="s">
        <v>345</v>
      </c>
      <c r="I1340" s="9">
        <v>17</v>
      </c>
      <c r="J1340" s="9" t="s">
        <v>8</v>
      </c>
      <c r="L1340" s="9" t="s">
        <v>50</v>
      </c>
      <c r="M1340" s="9">
        <v>195403</v>
      </c>
      <c r="N1340" s="17" t="str">
        <f t="shared" si="120"/>
        <v>39_195-200</v>
      </c>
      <c r="O1340" s="17" t="str">
        <f t="shared" si="121"/>
        <v>19_190-200</v>
      </c>
      <c r="P1340" s="17" t="str">
        <f t="shared" si="122"/>
        <v>08_80&gt;</v>
      </c>
      <c r="Q1340" s="9" t="s">
        <v>882</v>
      </c>
      <c r="R1340" s="9" t="s">
        <v>638</v>
      </c>
      <c r="S1340" s="9">
        <f t="shared" si="123"/>
        <v>586209</v>
      </c>
      <c r="T1340" s="9">
        <f t="shared" si="124"/>
        <v>7890</v>
      </c>
    </row>
    <row r="1341" spans="1:20" x14ac:dyDescent="0.25">
      <c r="A1341" s="9">
        <v>3</v>
      </c>
      <c r="B1341" s="9" t="s">
        <v>16</v>
      </c>
      <c r="C1341" s="9" t="s">
        <v>877</v>
      </c>
      <c r="D1341" s="9" t="s">
        <v>230</v>
      </c>
      <c r="E1341" s="9" t="s">
        <v>223</v>
      </c>
      <c r="F1341" s="9" t="s">
        <v>5</v>
      </c>
      <c r="G1341" s="9" t="s">
        <v>353</v>
      </c>
      <c r="H1341" s="9" t="s">
        <v>878</v>
      </c>
      <c r="I1341" s="9">
        <v>15</v>
      </c>
      <c r="J1341" s="9" t="s">
        <v>8</v>
      </c>
      <c r="L1341" s="9" t="s">
        <v>50</v>
      </c>
      <c r="M1341" s="9">
        <v>140224</v>
      </c>
      <c r="N1341" s="17" t="str">
        <f t="shared" si="120"/>
        <v>28_140-145</v>
      </c>
      <c r="O1341" s="17" t="str">
        <f t="shared" si="121"/>
        <v>14_140-150</v>
      </c>
      <c r="P1341" s="17" t="str">
        <f t="shared" si="122"/>
        <v>08_80&gt;</v>
      </c>
      <c r="Q1341" s="9" t="s">
        <v>882</v>
      </c>
      <c r="R1341" s="9" t="s">
        <v>638</v>
      </c>
      <c r="S1341" s="9">
        <f t="shared" si="123"/>
        <v>420672</v>
      </c>
      <c r="T1341" s="9">
        <f t="shared" si="124"/>
        <v>5662</v>
      </c>
    </row>
    <row r="1342" spans="1:20" x14ac:dyDescent="0.25">
      <c r="A1342" s="9">
        <v>8</v>
      </c>
      <c r="B1342" s="9" t="s">
        <v>16</v>
      </c>
      <c r="C1342" s="9" t="s">
        <v>441</v>
      </c>
      <c r="D1342" s="9" t="s">
        <v>230</v>
      </c>
      <c r="E1342" s="9" t="s">
        <v>223</v>
      </c>
      <c r="F1342" s="9" t="s">
        <v>5</v>
      </c>
      <c r="G1342" s="9" t="s">
        <v>353</v>
      </c>
      <c r="H1342" s="9" t="s">
        <v>442</v>
      </c>
      <c r="I1342" s="9">
        <v>17</v>
      </c>
      <c r="J1342" s="9" t="s">
        <v>8</v>
      </c>
      <c r="L1342" s="9" t="s">
        <v>50</v>
      </c>
      <c r="M1342" s="9">
        <v>180390</v>
      </c>
      <c r="N1342" s="17" t="str">
        <f t="shared" si="120"/>
        <v>36_180-185</v>
      </c>
      <c r="O1342" s="17" t="str">
        <f t="shared" si="121"/>
        <v>18_180-190</v>
      </c>
      <c r="P1342" s="17" t="str">
        <f t="shared" si="122"/>
        <v>08_80&gt;</v>
      </c>
      <c r="Q1342" s="9" t="s">
        <v>882</v>
      </c>
      <c r="R1342" s="9" t="s">
        <v>638</v>
      </c>
      <c r="S1342" s="9">
        <f t="shared" si="123"/>
        <v>1443120</v>
      </c>
      <c r="T1342" s="9">
        <f t="shared" si="124"/>
        <v>19423</v>
      </c>
    </row>
    <row r="1343" spans="1:20" x14ac:dyDescent="0.25">
      <c r="A1343" s="9">
        <v>5</v>
      </c>
      <c r="B1343" s="9" t="s">
        <v>16</v>
      </c>
      <c r="C1343" s="9" t="s">
        <v>879</v>
      </c>
      <c r="D1343" s="9" t="s">
        <v>230</v>
      </c>
      <c r="E1343" s="9" t="s">
        <v>227</v>
      </c>
      <c r="F1343" s="9" t="s">
        <v>5</v>
      </c>
      <c r="G1343" s="9" t="s">
        <v>353</v>
      </c>
      <c r="H1343" s="9" t="s">
        <v>815</v>
      </c>
      <c r="I1343" s="9">
        <v>15</v>
      </c>
      <c r="J1343" s="9" t="s">
        <v>880</v>
      </c>
      <c r="L1343" s="9" t="s">
        <v>50</v>
      </c>
      <c r="M1343" s="9">
        <v>260000</v>
      </c>
      <c r="N1343" s="17" t="str">
        <f t="shared" si="120"/>
        <v>52_260-265</v>
      </c>
      <c r="O1343" s="17" t="str">
        <f t="shared" si="121"/>
        <v>26_260-270</v>
      </c>
      <c r="P1343" s="17" t="str">
        <f t="shared" si="122"/>
        <v>08_80&gt;</v>
      </c>
      <c r="Q1343" s="9" t="s">
        <v>882</v>
      </c>
      <c r="R1343" s="9" t="s">
        <v>638</v>
      </c>
      <c r="S1343" s="9">
        <f t="shared" si="123"/>
        <v>1300000</v>
      </c>
      <c r="T1343" s="9">
        <f t="shared" si="124"/>
        <v>17497</v>
      </c>
    </row>
    <row r="1344" spans="1:20" x14ac:dyDescent="0.25">
      <c r="A1344" s="9">
        <v>59</v>
      </c>
      <c r="B1344" s="9" t="s">
        <v>16</v>
      </c>
      <c r="C1344" s="9" t="s">
        <v>205</v>
      </c>
      <c r="D1344" s="9" t="s">
        <v>228</v>
      </c>
      <c r="E1344" s="9" t="s">
        <v>223</v>
      </c>
      <c r="F1344" s="9" t="s">
        <v>5</v>
      </c>
      <c r="G1344" s="9" t="s">
        <v>169</v>
      </c>
      <c r="H1344" s="9" t="s">
        <v>112</v>
      </c>
      <c r="I1344" s="9">
        <v>14</v>
      </c>
      <c r="J1344" s="9" t="s">
        <v>8</v>
      </c>
      <c r="L1344" s="9" t="s">
        <v>50</v>
      </c>
      <c r="M1344" s="9">
        <v>101438</v>
      </c>
      <c r="N1344" s="17" t="str">
        <f t="shared" si="120"/>
        <v>20_100-105</v>
      </c>
      <c r="O1344" s="17" t="str">
        <f t="shared" si="121"/>
        <v>10_100-110</v>
      </c>
      <c r="P1344" s="17" t="str">
        <f t="shared" si="122"/>
        <v>08_80&gt;</v>
      </c>
      <c r="Q1344" s="9" t="s">
        <v>882</v>
      </c>
      <c r="R1344" s="9" t="s">
        <v>638</v>
      </c>
      <c r="S1344" s="9">
        <f t="shared" si="123"/>
        <v>5984842</v>
      </c>
      <c r="T1344" s="9">
        <f t="shared" si="124"/>
        <v>80550</v>
      </c>
    </row>
    <row r="1345" spans="1:20" x14ac:dyDescent="0.25">
      <c r="A1345" s="9">
        <v>27</v>
      </c>
      <c r="B1345" s="9" t="s">
        <v>16</v>
      </c>
      <c r="C1345" s="9" t="s">
        <v>570</v>
      </c>
      <c r="D1345" s="9" t="s">
        <v>228</v>
      </c>
      <c r="E1345" s="9" t="s">
        <v>223</v>
      </c>
      <c r="F1345" s="9" t="s">
        <v>5</v>
      </c>
      <c r="G1345" s="9" t="s">
        <v>524</v>
      </c>
      <c r="H1345" s="9" t="s">
        <v>112</v>
      </c>
      <c r="I1345" s="9">
        <v>14</v>
      </c>
      <c r="J1345" s="9" t="s">
        <v>8</v>
      </c>
      <c r="L1345" s="9" t="s">
        <v>50</v>
      </c>
      <c r="M1345" s="9">
        <v>122047</v>
      </c>
      <c r="N1345" s="17" t="str">
        <f t="shared" si="120"/>
        <v>24_120-125</v>
      </c>
      <c r="O1345" s="17" t="str">
        <f t="shared" si="121"/>
        <v>12_120-130</v>
      </c>
      <c r="P1345" s="17" t="str">
        <f t="shared" si="122"/>
        <v>08_80&gt;</v>
      </c>
      <c r="Q1345" s="9" t="s">
        <v>882</v>
      </c>
      <c r="R1345" s="9" t="s">
        <v>638</v>
      </c>
      <c r="S1345" s="9">
        <f t="shared" si="123"/>
        <v>3295269</v>
      </c>
      <c r="T1345" s="9">
        <f t="shared" si="124"/>
        <v>44351</v>
      </c>
    </row>
    <row r="1346" spans="1:20" x14ac:dyDescent="0.25">
      <c r="A1346" s="9">
        <v>5</v>
      </c>
      <c r="B1346" s="9" t="s">
        <v>16</v>
      </c>
      <c r="C1346" s="9" t="s">
        <v>188</v>
      </c>
      <c r="D1346" s="9" t="s">
        <v>225</v>
      </c>
      <c r="E1346" s="9" t="s">
        <v>223</v>
      </c>
      <c r="F1346" s="9" t="s">
        <v>5</v>
      </c>
      <c r="G1346" s="9" t="s">
        <v>169</v>
      </c>
      <c r="H1346" s="9" t="s">
        <v>112</v>
      </c>
      <c r="I1346" s="9">
        <v>15</v>
      </c>
      <c r="J1346" s="9" t="s">
        <v>8</v>
      </c>
      <c r="L1346" s="9" t="s">
        <v>50</v>
      </c>
      <c r="M1346" s="9">
        <v>96206</v>
      </c>
      <c r="N1346" s="17" t="str">
        <f t="shared" si="120"/>
        <v>19_95-100</v>
      </c>
      <c r="O1346" s="17" t="str">
        <f t="shared" si="121"/>
        <v>9_90-100</v>
      </c>
      <c r="P1346" s="17" t="str">
        <f t="shared" si="122"/>
        <v>08_80&gt;</v>
      </c>
      <c r="Q1346" s="9" t="s">
        <v>882</v>
      </c>
      <c r="R1346" s="9" t="s">
        <v>638</v>
      </c>
      <c r="S1346" s="9">
        <f t="shared" si="123"/>
        <v>481030</v>
      </c>
      <c r="T1346" s="9">
        <f t="shared" si="124"/>
        <v>6474</v>
      </c>
    </row>
    <row r="1347" spans="1:20" x14ac:dyDescent="0.25">
      <c r="A1347" s="9">
        <v>37</v>
      </c>
      <c r="B1347" s="9" t="s">
        <v>16</v>
      </c>
      <c r="C1347" s="9" t="s">
        <v>571</v>
      </c>
      <c r="D1347" s="9" t="s">
        <v>225</v>
      </c>
      <c r="E1347" s="9" t="s">
        <v>223</v>
      </c>
      <c r="F1347" s="9" t="s">
        <v>5</v>
      </c>
      <c r="G1347" s="9" t="s">
        <v>524</v>
      </c>
      <c r="H1347" s="9" t="s">
        <v>112</v>
      </c>
      <c r="I1347" s="9">
        <v>15</v>
      </c>
      <c r="J1347" s="9" t="s">
        <v>8</v>
      </c>
      <c r="L1347" s="9" t="s">
        <v>50</v>
      </c>
      <c r="M1347" s="9">
        <v>120579</v>
      </c>
      <c r="N1347" s="17" t="str">
        <f t="shared" si="120"/>
        <v>24_120-125</v>
      </c>
      <c r="O1347" s="17" t="str">
        <f t="shared" si="121"/>
        <v>12_120-130</v>
      </c>
      <c r="P1347" s="17" t="str">
        <f t="shared" si="122"/>
        <v>08_80&gt;</v>
      </c>
      <c r="Q1347" s="9" t="s">
        <v>882</v>
      </c>
      <c r="R1347" s="9" t="s">
        <v>638</v>
      </c>
      <c r="S1347" s="9">
        <f t="shared" si="123"/>
        <v>4461423</v>
      </c>
      <c r="T1347" s="9">
        <f t="shared" si="124"/>
        <v>60046</v>
      </c>
    </row>
    <row r="1348" spans="1:20" x14ac:dyDescent="0.25">
      <c r="A1348" s="9">
        <v>54</v>
      </c>
      <c r="B1348" s="9" t="s">
        <v>16</v>
      </c>
      <c r="C1348" s="9" t="s">
        <v>615</v>
      </c>
      <c r="D1348" s="9" t="s">
        <v>225</v>
      </c>
      <c r="E1348" s="9" t="s">
        <v>223</v>
      </c>
      <c r="F1348" s="9" t="s">
        <v>5</v>
      </c>
      <c r="G1348" s="9" t="s">
        <v>524</v>
      </c>
      <c r="H1348" s="9" t="s">
        <v>98</v>
      </c>
      <c r="I1348" s="9">
        <v>15</v>
      </c>
      <c r="J1348" s="9" t="s">
        <v>8</v>
      </c>
      <c r="L1348" s="9" t="s">
        <v>50</v>
      </c>
      <c r="M1348" s="9">
        <v>109369</v>
      </c>
      <c r="N1348" s="17" t="str">
        <f t="shared" si="120"/>
        <v>21_105-110</v>
      </c>
      <c r="O1348" s="17" t="str">
        <f t="shared" si="121"/>
        <v>10_100-110</v>
      </c>
      <c r="P1348" s="17" t="str">
        <f t="shared" si="122"/>
        <v>08_80&gt;</v>
      </c>
      <c r="Q1348" s="9" t="s">
        <v>882</v>
      </c>
      <c r="R1348" s="9" t="s">
        <v>638</v>
      </c>
      <c r="S1348" s="9">
        <f t="shared" si="123"/>
        <v>5905926</v>
      </c>
      <c r="T1348" s="9">
        <f t="shared" si="124"/>
        <v>79488</v>
      </c>
    </row>
    <row r="1349" spans="1:20" x14ac:dyDescent="0.25">
      <c r="A1349" s="9">
        <v>10</v>
      </c>
      <c r="B1349" s="9" t="s">
        <v>16</v>
      </c>
      <c r="C1349" s="9" t="s">
        <v>572</v>
      </c>
      <c r="D1349" s="9" t="s">
        <v>228</v>
      </c>
      <c r="E1349" s="9" t="s">
        <v>223</v>
      </c>
      <c r="F1349" s="9" t="s">
        <v>5</v>
      </c>
      <c r="G1349" s="9" t="s">
        <v>524</v>
      </c>
      <c r="H1349" s="9" t="s">
        <v>112</v>
      </c>
      <c r="I1349" s="9">
        <v>14</v>
      </c>
      <c r="J1349" s="9" t="s">
        <v>8</v>
      </c>
      <c r="K1349" s="9" t="s">
        <v>7</v>
      </c>
      <c r="L1349" s="9" t="s">
        <v>50</v>
      </c>
      <c r="M1349" s="9">
        <v>129542</v>
      </c>
      <c r="N1349" s="17" t="str">
        <f t="shared" si="120"/>
        <v>25_125-130</v>
      </c>
      <c r="O1349" s="17" t="str">
        <f t="shared" si="121"/>
        <v>12_120-130</v>
      </c>
      <c r="P1349" s="17" t="str">
        <f t="shared" si="122"/>
        <v>08_80&gt;</v>
      </c>
      <c r="Q1349" s="9" t="s">
        <v>882</v>
      </c>
      <c r="R1349" s="9" t="s">
        <v>638</v>
      </c>
      <c r="S1349" s="9">
        <f t="shared" si="123"/>
        <v>1295420</v>
      </c>
      <c r="T1349" s="9">
        <f t="shared" si="124"/>
        <v>17435</v>
      </c>
    </row>
    <row r="1350" spans="1:20" x14ac:dyDescent="0.25">
      <c r="A1350" s="9">
        <v>6</v>
      </c>
      <c r="B1350" s="9" t="s">
        <v>16</v>
      </c>
      <c r="C1350" s="9" t="s">
        <v>573</v>
      </c>
      <c r="D1350" s="9" t="s">
        <v>225</v>
      </c>
      <c r="E1350" s="9" t="s">
        <v>223</v>
      </c>
      <c r="F1350" s="9" t="s">
        <v>5</v>
      </c>
      <c r="G1350" s="9" t="s">
        <v>524</v>
      </c>
      <c r="H1350" s="9" t="s">
        <v>112</v>
      </c>
      <c r="I1350" s="9">
        <v>15</v>
      </c>
      <c r="J1350" s="9" t="s">
        <v>8</v>
      </c>
      <c r="K1350" s="9" t="s">
        <v>7</v>
      </c>
      <c r="L1350" s="9" t="s">
        <v>50</v>
      </c>
      <c r="M1350" s="9">
        <v>133941</v>
      </c>
      <c r="N1350" s="17" t="str">
        <f t="shared" si="120"/>
        <v>26_130-135</v>
      </c>
      <c r="O1350" s="17" t="str">
        <f t="shared" si="121"/>
        <v>13_130-140</v>
      </c>
      <c r="P1350" s="17" t="str">
        <f t="shared" si="122"/>
        <v>08_80&gt;</v>
      </c>
      <c r="Q1350" s="9" t="s">
        <v>882</v>
      </c>
      <c r="R1350" s="9" t="s">
        <v>638</v>
      </c>
      <c r="S1350" s="9">
        <f t="shared" si="123"/>
        <v>803646</v>
      </c>
      <c r="T1350" s="9">
        <f t="shared" si="124"/>
        <v>10816</v>
      </c>
    </row>
    <row r="1351" spans="1:20" x14ac:dyDescent="0.25">
      <c r="A1351" s="9">
        <v>135</v>
      </c>
      <c r="B1351" s="9" t="s">
        <v>286</v>
      </c>
      <c r="C1351" s="9" t="s">
        <v>389</v>
      </c>
      <c r="D1351" s="9" t="s">
        <v>228</v>
      </c>
      <c r="E1351" s="9" t="s">
        <v>223</v>
      </c>
      <c r="F1351" s="9" t="s">
        <v>1</v>
      </c>
      <c r="G1351" s="9" t="s">
        <v>97</v>
      </c>
      <c r="H1351" s="9" t="s">
        <v>2</v>
      </c>
      <c r="I1351" s="9">
        <v>13</v>
      </c>
      <c r="J1351" s="9" t="s">
        <v>390</v>
      </c>
      <c r="L1351" s="9" t="s">
        <v>50</v>
      </c>
      <c r="M1351" s="9">
        <v>63528</v>
      </c>
      <c r="N1351" s="17" t="str">
        <f t="shared" si="120"/>
        <v>12_60-65</v>
      </c>
      <c r="O1351" s="17" t="str">
        <f t="shared" si="121"/>
        <v>6_60-70</v>
      </c>
      <c r="P1351" s="17" t="str">
        <f t="shared" si="122"/>
        <v>06_60-70</v>
      </c>
      <c r="Q1351" s="9" t="s">
        <v>882</v>
      </c>
      <c r="R1351" s="9" t="s">
        <v>638</v>
      </c>
      <c r="S1351" s="9">
        <f t="shared" si="123"/>
        <v>8576280</v>
      </c>
      <c r="T1351" s="9">
        <f t="shared" si="124"/>
        <v>115428</v>
      </c>
    </row>
    <row r="1352" spans="1:20" x14ac:dyDescent="0.25">
      <c r="A1352" s="9">
        <v>318</v>
      </c>
      <c r="B1352" s="9" t="s">
        <v>286</v>
      </c>
      <c r="C1352" s="9" t="s">
        <v>636</v>
      </c>
      <c r="D1352" s="9" t="s">
        <v>228</v>
      </c>
      <c r="E1352" s="9" t="s">
        <v>223</v>
      </c>
      <c r="F1352" s="9" t="s">
        <v>1</v>
      </c>
      <c r="G1352" s="9" t="s">
        <v>305</v>
      </c>
      <c r="H1352" s="9" t="s">
        <v>2</v>
      </c>
      <c r="I1352" s="9">
        <v>14</v>
      </c>
      <c r="J1352" s="9" t="s">
        <v>8</v>
      </c>
      <c r="L1352" s="9" t="s">
        <v>50</v>
      </c>
      <c r="M1352" s="9">
        <v>58326</v>
      </c>
      <c r="N1352" s="17" t="str">
        <f t="shared" si="120"/>
        <v>11_55-60</v>
      </c>
      <c r="O1352" s="17" t="str">
        <f t="shared" si="121"/>
        <v>5_50-60</v>
      </c>
      <c r="P1352" s="17" t="str">
        <f t="shared" si="122"/>
        <v>05_50-60</v>
      </c>
      <c r="Q1352" s="9" t="s">
        <v>882</v>
      </c>
      <c r="R1352" s="9" t="s">
        <v>638</v>
      </c>
      <c r="S1352" s="9">
        <f t="shared" si="123"/>
        <v>18547668</v>
      </c>
      <c r="T1352" s="9">
        <f t="shared" si="124"/>
        <v>249632</v>
      </c>
    </row>
    <row r="1353" spans="1:20" x14ac:dyDescent="0.25">
      <c r="A1353" s="9">
        <v>1</v>
      </c>
      <c r="B1353" s="9" t="s">
        <v>286</v>
      </c>
      <c r="C1353" s="9" t="s">
        <v>392</v>
      </c>
      <c r="D1353" s="9" t="s">
        <v>228</v>
      </c>
      <c r="E1353" s="9" t="s">
        <v>223</v>
      </c>
      <c r="F1353" s="9" t="s">
        <v>1</v>
      </c>
      <c r="G1353" s="9" t="s">
        <v>97</v>
      </c>
      <c r="H1353" s="9" t="s">
        <v>2</v>
      </c>
      <c r="I1353" s="9">
        <v>14</v>
      </c>
      <c r="J1353" s="9" t="s">
        <v>8</v>
      </c>
      <c r="L1353" s="9" t="s">
        <v>50</v>
      </c>
      <c r="M1353" s="9">
        <v>55421</v>
      </c>
      <c r="N1353" s="17" t="str">
        <f t="shared" si="120"/>
        <v>11_55-60</v>
      </c>
      <c r="O1353" s="17" t="str">
        <f t="shared" si="121"/>
        <v>5_50-60</v>
      </c>
      <c r="P1353" s="17" t="str">
        <f t="shared" si="122"/>
        <v>05_50-60</v>
      </c>
      <c r="Q1353" s="9" t="s">
        <v>882</v>
      </c>
      <c r="R1353" s="9" t="s">
        <v>638</v>
      </c>
      <c r="S1353" s="9">
        <f t="shared" si="123"/>
        <v>55421</v>
      </c>
      <c r="T1353" s="9">
        <f t="shared" si="124"/>
        <v>746</v>
      </c>
    </row>
    <row r="1354" spans="1:20" x14ac:dyDescent="0.25">
      <c r="A1354" s="9">
        <v>15</v>
      </c>
      <c r="B1354" s="9" t="s">
        <v>286</v>
      </c>
      <c r="C1354" s="9" t="s">
        <v>391</v>
      </c>
      <c r="D1354" s="9" t="s">
        <v>228</v>
      </c>
      <c r="E1354" s="9" t="s">
        <v>223</v>
      </c>
      <c r="F1354" s="9" t="s">
        <v>5</v>
      </c>
      <c r="G1354" s="9" t="s">
        <v>169</v>
      </c>
      <c r="H1354" s="9" t="s">
        <v>107</v>
      </c>
      <c r="I1354" s="9">
        <v>14</v>
      </c>
      <c r="J1354" s="9" t="s">
        <v>8</v>
      </c>
      <c r="L1354" s="9" t="s">
        <v>50</v>
      </c>
      <c r="M1354" s="9">
        <v>62990</v>
      </c>
      <c r="N1354" s="17" t="str">
        <f t="shared" si="120"/>
        <v>12_60-65</v>
      </c>
      <c r="O1354" s="17" t="str">
        <f t="shared" si="121"/>
        <v>6_60-70</v>
      </c>
      <c r="P1354" s="17" t="str">
        <f t="shared" si="122"/>
        <v>06_60-70</v>
      </c>
      <c r="Q1354" s="9" t="s">
        <v>882</v>
      </c>
      <c r="R1354" s="9" t="s">
        <v>638</v>
      </c>
      <c r="S1354" s="9">
        <f t="shared" si="123"/>
        <v>944850</v>
      </c>
      <c r="T1354" s="9">
        <f t="shared" si="124"/>
        <v>12717</v>
      </c>
    </row>
    <row r="1355" spans="1:20" x14ac:dyDescent="0.25">
      <c r="A1355" s="9">
        <v>51</v>
      </c>
      <c r="B1355" s="9" t="s">
        <v>286</v>
      </c>
      <c r="C1355" s="9" t="s">
        <v>325</v>
      </c>
      <c r="D1355" s="9" t="s">
        <v>224</v>
      </c>
      <c r="E1355" s="9" t="s">
        <v>223</v>
      </c>
      <c r="F1355" s="9" t="s">
        <v>1</v>
      </c>
      <c r="G1355" s="9" t="s">
        <v>97</v>
      </c>
      <c r="H1355" s="9" t="s">
        <v>2</v>
      </c>
      <c r="I1355" s="9">
        <v>15</v>
      </c>
      <c r="J1355" s="9" t="s">
        <v>8</v>
      </c>
      <c r="L1355" s="9" t="s">
        <v>50</v>
      </c>
      <c r="M1355" s="9">
        <v>54477</v>
      </c>
      <c r="N1355" s="17" t="str">
        <f t="shared" si="120"/>
        <v>10_50-55</v>
      </c>
      <c r="O1355" s="17" t="str">
        <f t="shared" si="121"/>
        <v>5_50-60</v>
      </c>
      <c r="P1355" s="17" t="str">
        <f t="shared" si="122"/>
        <v>05_50-60</v>
      </c>
      <c r="Q1355" s="9" t="s">
        <v>882</v>
      </c>
      <c r="R1355" s="9" t="s">
        <v>638</v>
      </c>
      <c r="S1355" s="9">
        <f t="shared" si="123"/>
        <v>2778327</v>
      </c>
      <c r="T1355" s="9">
        <f t="shared" si="124"/>
        <v>37393</v>
      </c>
    </row>
    <row r="1356" spans="1:20" x14ac:dyDescent="0.25">
      <c r="A1356" s="9">
        <v>152</v>
      </c>
      <c r="B1356" s="9" t="s">
        <v>286</v>
      </c>
      <c r="C1356" s="9" t="s">
        <v>616</v>
      </c>
      <c r="D1356" s="9" t="s">
        <v>224</v>
      </c>
      <c r="E1356" s="9" t="s">
        <v>223</v>
      </c>
      <c r="F1356" s="9" t="s">
        <v>1</v>
      </c>
      <c r="G1356" s="9" t="s">
        <v>305</v>
      </c>
      <c r="H1356" s="9" t="s">
        <v>2</v>
      </c>
      <c r="I1356" s="9">
        <v>15</v>
      </c>
      <c r="J1356" s="9" t="s">
        <v>8</v>
      </c>
      <c r="L1356" s="9" t="s">
        <v>50</v>
      </c>
      <c r="M1356" s="9">
        <v>57215</v>
      </c>
      <c r="N1356" s="17" t="str">
        <f t="shared" si="120"/>
        <v>11_55-60</v>
      </c>
      <c r="O1356" s="17" t="str">
        <f t="shared" si="121"/>
        <v>5_50-60</v>
      </c>
      <c r="P1356" s="17" t="str">
        <f t="shared" si="122"/>
        <v>05_50-60</v>
      </c>
      <c r="Q1356" s="9" t="s">
        <v>882</v>
      </c>
      <c r="R1356" s="9" t="s">
        <v>638</v>
      </c>
      <c r="S1356" s="9">
        <f t="shared" si="123"/>
        <v>8696680</v>
      </c>
      <c r="T1356" s="9">
        <f t="shared" si="124"/>
        <v>117048</v>
      </c>
    </row>
    <row r="1357" spans="1:20" x14ac:dyDescent="0.25">
      <c r="A1357" s="9">
        <v>391</v>
      </c>
      <c r="B1357" s="9" t="s">
        <v>286</v>
      </c>
      <c r="C1357" s="9" t="s">
        <v>881</v>
      </c>
      <c r="D1357" s="9" t="s">
        <v>224</v>
      </c>
      <c r="E1357" s="9" t="s">
        <v>223</v>
      </c>
      <c r="F1357" s="9" t="s">
        <v>1</v>
      </c>
      <c r="G1357" s="9" t="s">
        <v>305</v>
      </c>
      <c r="H1357" s="9" t="s">
        <v>2</v>
      </c>
      <c r="I1357" s="9">
        <v>16</v>
      </c>
      <c r="J1357" s="9" t="s">
        <v>8</v>
      </c>
      <c r="L1357" s="9" t="s">
        <v>50</v>
      </c>
      <c r="M1357" s="9">
        <v>68900</v>
      </c>
      <c r="N1357" s="17" t="str">
        <f t="shared" si="120"/>
        <v>13_65-70</v>
      </c>
      <c r="O1357" s="17" t="str">
        <f t="shared" si="121"/>
        <v>6_60-70</v>
      </c>
      <c r="P1357" s="17" t="str">
        <f t="shared" si="122"/>
        <v>06_60-70</v>
      </c>
      <c r="Q1357" s="9" t="s">
        <v>882</v>
      </c>
      <c r="R1357" s="9" t="s">
        <v>638</v>
      </c>
      <c r="S1357" s="9">
        <f t="shared" si="123"/>
        <v>26939900</v>
      </c>
      <c r="T1357" s="9">
        <f t="shared" si="124"/>
        <v>362583</v>
      </c>
    </row>
    <row r="1358" spans="1:20" x14ac:dyDescent="0.25">
      <c r="A1358" s="9">
        <v>21</v>
      </c>
      <c r="B1358" s="9" t="s">
        <v>286</v>
      </c>
      <c r="C1358" s="9" t="s">
        <v>800</v>
      </c>
      <c r="D1358" s="9" t="s">
        <v>228</v>
      </c>
      <c r="E1358" s="9" t="s">
        <v>223</v>
      </c>
      <c r="F1358" s="9" t="s">
        <v>5</v>
      </c>
      <c r="G1358" s="9" t="s">
        <v>169</v>
      </c>
      <c r="H1358" s="9" t="s">
        <v>2</v>
      </c>
      <c r="I1358" s="9">
        <v>13</v>
      </c>
      <c r="J1358" s="9" t="s">
        <v>479</v>
      </c>
      <c r="K1358" s="9" t="s">
        <v>7</v>
      </c>
      <c r="L1358" s="9" t="s">
        <v>50</v>
      </c>
      <c r="M1358" s="9">
        <v>107992</v>
      </c>
      <c r="N1358" s="17" t="str">
        <f t="shared" si="120"/>
        <v>21_105-110</v>
      </c>
      <c r="O1358" s="17" t="str">
        <f t="shared" si="121"/>
        <v>10_100-110</v>
      </c>
      <c r="P1358" s="17" t="str">
        <f t="shared" si="122"/>
        <v>08_80&gt;</v>
      </c>
      <c r="Q1358" s="9" t="s">
        <v>882</v>
      </c>
      <c r="R1358" s="9" t="s">
        <v>638</v>
      </c>
      <c r="S1358" s="9">
        <f t="shared" si="123"/>
        <v>2267832</v>
      </c>
      <c r="T1358" s="9">
        <f t="shared" si="124"/>
        <v>30523</v>
      </c>
    </row>
    <row r="1359" spans="1:20" x14ac:dyDescent="0.25">
      <c r="A1359" s="9">
        <v>36</v>
      </c>
      <c r="B1359" s="9" t="s">
        <v>286</v>
      </c>
      <c r="C1359" s="9" t="s">
        <v>326</v>
      </c>
      <c r="D1359" s="9" t="s">
        <v>228</v>
      </c>
      <c r="E1359" s="9" t="s">
        <v>223</v>
      </c>
      <c r="F1359" s="9" t="s">
        <v>5</v>
      </c>
      <c r="G1359" s="9" t="s">
        <v>169</v>
      </c>
      <c r="H1359" s="9" t="s">
        <v>512</v>
      </c>
      <c r="I1359" s="9">
        <v>14</v>
      </c>
      <c r="J1359" s="9" t="s">
        <v>393</v>
      </c>
      <c r="L1359" s="9" t="s">
        <v>50</v>
      </c>
      <c r="M1359" s="9">
        <v>119383</v>
      </c>
      <c r="N1359" s="17" t="str">
        <f t="shared" si="120"/>
        <v>23_115-120</v>
      </c>
      <c r="O1359" s="17" t="str">
        <f t="shared" si="121"/>
        <v>11_110-120</v>
      </c>
      <c r="P1359" s="17" t="str">
        <f t="shared" si="122"/>
        <v>08_80&gt;</v>
      </c>
      <c r="Q1359" s="9" t="s">
        <v>882</v>
      </c>
      <c r="R1359" s="9" t="s">
        <v>638</v>
      </c>
      <c r="S1359" s="9">
        <f t="shared" si="123"/>
        <v>4297788</v>
      </c>
      <c r="T1359" s="9">
        <f t="shared" si="124"/>
        <v>57844</v>
      </c>
    </row>
    <row r="1360" spans="1:20" x14ac:dyDescent="0.25">
      <c r="A1360" s="9">
        <v>46</v>
      </c>
      <c r="B1360" s="9" t="s">
        <v>637</v>
      </c>
      <c r="C1360" s="9" t="s">
        <v>801</v>
      </c>
      <c r="D1360" s="9" t="s">
        <v>225</v>
      </c>
      <c r="E1360" s="9" t="s">
        <v>223</v>
      </c>
      <c r="F1360" s="9" t="s">
        <v>5</v>
      </c>
      <c r="G1360" s="9" t="s">
        <v>353</v>
      </c>
      <c r="H1360" s="9" t="s">
        <v>98</v>
      </c>
      <c r="I1360" s="9">
        <v>16</v>
      </c>
      <c r="J1360" s="9" t="s">
        <v>8</v>
      </c>
      <c r="L1360" s="9" t="s">
        <v>50</v>
      </c>
      <c r="M1360" s="9">
        <v>137446</v>
      </c>
      <c r="N1360" s="17" t="str">
        <f t="shared" si="120"/>
        <v>27_135-140</v>
      </c>
      <c r="O1360" s="17" t="str">
        <f t="shared" si="121"/>
        <v>13_130-140</v>
      </c>
      <c r="P1360" s="17" t="str">
        <f t="shared" si="122"/>
        <v>08_80&gt;</v>
      </c>
      <c r="Q1360" s="9" t="s">
        <v>882</v>
      </c>
      <c r="R1360" s="9" t="s">
        <v>638</v>
      </c>
      <c r="S1360" s="9">
        <f t="shared" si="123"/>
        <v>6322516</v>
      </c>
      <c r="T1360" s="9">
        <f t="shared" si="124"/>
        <v>85094</v>
      </c>
    </row>
    <row r="1361" spans="1:20" x14ac:dyDescent="0.25">
      <c r="A1361" s="9">
        <v>3</v>
      </c>
      <c r="B1361" s="9" t="s">
        <v>637</v>
      </c>
      <c r="C1361" s="9" t="s">
        <v>802</v>
      </c>
      <c r="D1361" s="9" t="s">
        <v>228</v>
      </c>
      <c r="E1361" s="9" t="s">
        <v>223</v>
      </c>
      <c r="F1361" s="9" t="s">
        <v>1</v>
      </c>
      <c r="G1361" s="9" t="s">
        <v>305</v>
      </c>
      <c r="H1361" s="9" t="s">
        <v>2</v>
      </c>
      <c r="I1361" s="9">
        <v>14</v>
      </c>
      <c r="J1361" s="9" t="s">
        <v>8</v>
      </c>
      <c r="L1361" s="9" t="s">
        <v>50</v>
      </c>
      <c r="M1361" s="9">
        <v>59999</v>
      </c>
      <c r="N1361" s="17" t="str">
        <f t="shared" si="120"/>
        <v>11_55-60</v>
      </c>
      <c r="O1361" s="17" t="str">
        <f t="shared" si="121"/>
        <v>5_50-60</v>
      </c>
      <c r="P1361" s="17" t="str">
        <f t="shared" si="122"/>
        <v>05_50-60</v>
      </c>
      <c r="Q1361" s="9" t="s">
        <v>882</v>
      </c>
      <c r="R1361" s="9" t="s">
        <v>638</v>
      </c>
      <c r="S1361" s="9">
        <f t="shared" si="123"/>
        <v>179997</v>
      </c>
      <c r="T1361" s="9">
        <f t="shared" si="124"/>
        <v>2423</v>
      </c>
    </row>
    <row r="1362" spans="1:20" x14ac:dyDescent="0.25">
      <c r="A1362" s="9">
        <v>1975</v>
      </c>
      <c r="B1362" s="9" t="s">
        <v>637</v>
      </c>
      <c r="C1362" s="9" t="s">
        <v>394</v>
      </c>
      <c r="D1362" s="9" t="s">
        <v>228</v>
      </c>
      <c r="E1362" s="9" t="s">
        <v>223</v>
      </c>
      <c r="F1362" s="9" t="s">
        <v>1</v>
      </c>
      <c r="G1362" s="9" t="s">
        <v>97</v>
      </c>
      <c r="H1362" s="9" t="s">
        <v>2</v>
      </c>
      <c r="I1362" s="9">
        <v>14</v>
      </c>
      <c r="J1362" s="9" t="s">
        <v>8</v>
      </c>
      <c r="L1362" s="9" t="s">
        <v>50</v>
      </c>
      <c r="M1362" s="9">
        <v>53347</v>
      </c>
      <c r="N1362" s="17" t="str">
        <f t="shared" si="120"/>
        <v>10_50-55</v>
      </c>
      <c r="O1362" s="17" t="str">
        <f t="shared" si="121"/>
        <v>5_50-60</v>
      </c>
      <c r="P1362" s="17" t="str">
        <f t="shared" si="122"/>
        <v>05_50-60</v>
      </c>
      <c r="Q1362" s="9" t="s">
        <v>882</v>
      </c>
      <c r="R1362" s="9" t="s">
        <v>638</v>
      </c>
      <c r="S1362" s="9">
        <f t="shared" si="123"/>
        <v>105360325</v>
      </c>
      <c r="T1362" s="9">
        <f t="shared" si="124"/>
        <v>1418039</v>
      </c>
    </row>
    <row r="1363" spans="1:20" x14ac:dyDescent="0.25">
      <c r="A1363" s="9">
        <v>23</v>
      </c>
      <c r="B1363" s="9" t="s">
        <v>637</v>
      </c>
      <c r="C1363" s="9" t="s">
        <v>327</v>
      </c>
      <c r="D1363" s="9" t="s">
        <v>224</v>
      </c>
      <c r="E1363" s="9" t="s">
        <v>223</v>
      </c>
      <c r="F1363" s="9" t="s">
        <v>1</v>
      </c>
      <c r="G1363" s="9" t="s">
        <v>97</v>
      </c>
      <c r="H1363" s="9" t="s">
        <v>2</v>
      </c>
      <c r="I1363" s="9">
        <v>16</v>
      </c>
      <c r="J1363" s="9" t="s">
        <v>8</v>
      </c>
      <c r="L1363" s="9" t="s">
        <v>50</v>
      </c>
      <c r="M1363" s="9">
        <v>63323</v>
      </c>
      <c r="N1363" s="17" t="str">
        <f t="shared" si="120"/>
        <v>12_60-65</v>
      </c>
      <c r="O1363" s="17" t="str">
        <f t="shared" si="121"/>
        <v>6_60-70</v>
      </c>
      <c r="P1363" s="17" t="str">
        <f t="shared" si="122"/>
        <v>06_60-70</v>
      </c>
      <c r="Q1363" s="9" t="s">
        <v>882</v>
      </c>
      <c r="R1363" s="9" t="s">
        <v>638</v>
      </c>
      <c r="S1363" s="9">
        <f t="shared" si="123"/>
        <v>1456429</v>
      </c>
      <c r="T1363" s="9">
        <f t="shared" si="124"/>
        <v>19602</v>
      </c>
    </row>
    <row r="1364" spans="1:20" x14ac:dyDescent="0.25">
      <c r="A1364" s="9">
        <v>20</v>
      </c>
      <c r="B1364" s="9" t="s">
        <v>637</v>
      </c>
      <c r="C1364" s="9" t="s">
        <v>574</v>
      </c>
      <c r="D1364" s="9" t="s">
        <v>222</v>
      </c>
      <c r="E1364" s="9" t="s">
        <v>223</v>
      </c>
      <c r="F1364" s="9" t="s">
        <v>5</v>
      </c>
      <c r="G1364" s="9" t="s">
        <v>353</v>
      </c>
      <c r="H1364" s="9" t="s">
        <v>334</v>
      </c>
      <c r="I1364" s="9">
        <v>16</v>
      </c>
      <c r="J1364" s="9" t="s">
        <v>8</v>
      </c>
      <c r="L1364" s="9" t="s">
        <v>50</v>
      </c>
      <c r="M1364" s="9">
        <v>91992</v>
      </c>
      <c r="N1364" s="17" t="str">
        <f t="shared" si="120"/>
        <v>18_90-95</v>
      </c>
      <c r="O1364" s="17" t="str">
        <f t="shared" si="121"/>
        <v>9_90-100</v>
      </c>
      <c r="P1364" s="17" t="str">
        <f t="shared" si="122"/>
        <v>08_80&gt;</v>
      </c>
      <c r="Q1364" s="9" t="s">
        <v>882</v>
      </c>
      <c r="R1364" s="9" t="s">
        <v>638</v>
      </c>
      <c r="S1364" s="9">
        <f t="shared" si="123"/>
        <v>1839840</v>
      </c>
      <c r="T1364" s="9">
        <f t="shared" si="124"/>
        <v>24762</v>
      </c>
    </row>
    <row r="1365" spans="1:20" x14ac:dyDescent="0.25">
      <c r="A1365" s="9">
        <v>273</v>
      </c>
      <c r="B1365" s="9" t="s">
        <v>637</v>
      </c>
      <c r="C1365" s="9" t="s">
        <v>803</v>
      </c>
      <c r="D1365" s="9" t="s">
        <v>224</v>
      </c>
      <c r="E1365" s="9" t="s">
        <v>223</v>
      </c>
      <c r="F1365" s="9" t="s">
        <v>1</v>
      </c>
      <c r="G1365" s="9" t="s">
        <v>305</v>
      </c>
      <c r="H1365" s="9" t="s">
        <v>2</v>
      </c>
      <c r="I1365" s="9">
        <v>16</v>
      </c>
      <c r="J1365" s="9" t="s">
        <v>8</v>
      </c>
      <c r="L1365" s="9" t="s">
        <v>50</v>
      </c>
      <c r="M1365" s="9">
        <v>67992</v>
      </c>
      <c r="N1365" s="17" t="str">
        <f t="shared" si="120"/>
        <v>13_65-70</v>
      </c>
      <c r="O1365" s="17" t="str">
        <f t="shared" si="121"/>
        <v>6_60-70</v>
      </c>
      <c r="P1365" s="17" t="str">
        <f t="shared" si="122"/>
        <v>06_60-70</v>
      </c>
      <c r="Q1365" s="9" t="s">
        <v>882</v>
      </c>
      <c r="R1365" s="9" t="s">
        <v>638</v>
      </c>
      <c r="S1365" s="9">
        <f t="shared" si="123"/>
        <v>18561816</v>
      </c>
      <c r="T1365" s="9">
        <f t="shared" si="124"/>
        <v>249823</v>
      </c>
    </row>
    <row r="1366" spans="1:20" x14ac:dyDescent="0.25">
      <c r="A1366" s="9">
        <v>50</v>
      </c>
      <c r="B1366" s="9" t="s">
        <v>29</v>
      </c>
      <c r="C1366" s="9" t="s">
        <v>29</v>
      </c>
      <c r="D1366" s="9" t="s">
        <v>228</v>
      </c>
      <c r="E1366" s="9" t="s">
        <v>223</v>
      </c>
      <c r="F1366" s="9" t="s">
        <v>5</v>
      </c>
      <c r="G1366" s="9" t="s">
        <v>56</v>
      </c>
      <c r="H1366" s="9" t="s">
        <v>2</v>
      </c>
      <c r="I1366" s="9">
        <v>14</v>
      </c>
      <c r="J1366" s="9" t="s">
        <v>4</v>
      </c>
      <c r="L1366" s="9" t="s">
        <v>47</v>
      </c>
      <c r="M1366" s="9">
        <v>25400</v>
      </c>
      <c r="N1366" s="17" t="str">
        <f t="shared" si="120"/>
        <v>5_25-30</v>
      </c>
      <c r="O1366" s="17" t="str">
        <f t="shared" si="121"/>
        <v>2_20-30</v>
      </c>
      <c r="P1366" s="17" t="str">
        <f t="shared" si="122"/>
        <v>02_20-30</v>
      </c>
      <c r="Q1366" s="9" t="s">
        <v>882</v>
      </c>
      <c r="R1366" s="9" t="s">
        <v>638</v>
      </c>
      <c r="S1366" s="9">
        <f t="shared" ref="S1366:S1390" si="125">M1366*A1366</f>
        <v>1270000</v>
      </c>
      <c r="T1366" s="9">
        <f t="shared" si="124"/>
        <v>17093</v>
      </c>
    </row>
    <row r="1367" spans="1:20" x14ac:dyDescent="0.25">
      <c r="A1367" s="9">
        <v>1070</v>
      </c>
      <c r="B1367" s="9" t="s">
        <v>29</v>
      </c>
      <c r="C1367" s="9" t="s">
        <v>29</v>
      </c>
      <c r="D1367" s="9" t="s">
        <v>224</v>
      </c>
      <c r="E1367" s="9" t="s">
        <v>223</v>
      </c>
      <c r="F1367" s="9" t="s">
        <v>5</v>
      </c>
      <c r="G1367" s="9" t="s">
        <v>76</v>
      </c>
      <c r="H1367" s="9" t="s">
        <v>2</v>
      </c>
      <c r="I1367" s="9">
        <v>15</v>
      </c>
      <c r="L1367" s="9" t="s">
        <v>46</v>
      </c>
      <c r="M1367" s="9">
        <v>31000</v>
      </c>
      <c r="N1367" s="17" t="str">
        <f t="shared" si="120"/>
        <v>6_30-35</v>
      </c>
      <c r="O1367" s="17" t="str">
        <f t="shared" si="121"/>
        <v>3_30-40</v>
      </c>
      <c r="P1367" s="17" t="str">
        <f t="shared" si="122"/>
        <v>03_30-40</v>
      </c>
      <c r="Q1367" s="9" t="s">
        <v>882</v>
      </c>
      <c r="R1367" s="9" t="s">
        <v>638</v>
      </c>
      <c r="S1367" s="9">
        <f t="shared" si="125"/>
        <v>33170000</v>
      </c>
      <c r="T1367" s="9">
        <f t="shared" si="124"/>
        <v>446433</v>
      </c>
    </row>
    <row r="1368" spans="1:20" x14ac:dyDescent="0.25">
      <c r="A1368" s="9">
        <v>2050</v>
      </c>
      <c r="B1368" s="9" t="s">
        <v>29</v>
      </c>
      <c r="C1368" s="9" t="s">
        <v>29</v>
      </c>
      <c r="D1368" s="9" t="s">
        <v>224</v>
      </c>
      <c r="E1368" s="9" t="s">
        <v>223</v>
      </c>
      <c r="F1368" s="9" t="s">
        <v>5</v>
      </c>
      <c r="G1368" s="9" t="s">
        <v>61</v>
      </c>
      <c r="H1368" s="9" t="s">
        <v>2</v>
      </c>
      <c r="I1368" s="9">
        <v>15</v>
      </c>
      <c r="L1368" s="9" t="s">
        <v>46</v>
      </c>
      <c r="M1368" s="9">
        <v>27400</v>
      </c>
      <c r="N1368" s="17" t="str">
        <f t="shared" si="120"/>
        <v>5_25-30</v>
      </c>
      <c r="O1368" s="17" t="str">
        <f t="shared" si="121"/>
        <v>2_20-30</v>
      </c>
      <c r="P1368" s="17" t="str">
        <f t="shared" si="122"/>
        <v>02_20-30</v>
      </c>
      <c r="Q1368" s="9" t="s">
        <v>882</v>
      </c>
      <c r="R1368" s="9" t="s">
        <v>638</v>
      </c>
      <c r="S1368" s="9">
        <f t="shared" si="125"/>
        <v>56170000</v>
      </c>
      <c r="T1368" s="9">
        <f t="shared" si="124"/>
        <v>755989</v>
      </c>
    </row>
    <row r="1369" spans="1:20" x14ac:dyDescent="0.25">
      <c r="A1369" s="9">
        <v>640</v>
      </c>
      <c r="B1369" s="9" t="s">
        <v>29</v>
      </c>
      <c r="C1369" s="9" t="s">
        <v>29</v>
      </c>
      <c r="D1369" s="9" t="s">
        <v>224</v>
      </c>
      <c r="E1369" s="9" t="s">
        <v>223</v>
      </c>
      <c r="F1369" s="9" t="s">
        <v>5</v>
      </c>
      <c r="G1369" s="9" t="s">
        <v>93</v>
      </c>
      <c r="H1369" s="9" t="s">
        <v>2</v>
      </c>
      <c r="I1369" s="9">
        <v>15</v>
      </c>
      <c r="L1369" s="9" t="s">
        <v>50</v>
      </c>
      <c r="M1369" s="9">
        <v>35700</v>
      </c>
      <c r="N1369" s="17" t="str">
        <f t="shared" si="120"/>
        <v>7_35-40</v>
      </c>
      <c r="O1369" s="17" t="str">
        <f t="shared" si="121"/>
        <v>3_30-40</v>
      </c>
      <c r="P1369" s="17" t="str">
        <f t="shared" si="122"/>
        <v>03_30-40</v>
      </c>
      <c r="Q1369" s="9" t="s">
        <v>882</v>
      </c>
      <c r="R1369" s="9" t="s">
        <v>638</v>
      </c>
      <c r="S1369" s="9">
        <f t="shared" si="125"/>
        <v>22848000</v>
      </c>
      <c r="T1369" s="9">
        <f t="shared" si="124"/>
        <v>307510</v>
      </c>
    </row>
    <row r="1370" spans="1:20" x14ac:dyDescent="0.25">
      <c r="A1370" s="9">
        <v>120</v>
      </c>
      <c r="B1370" s="9" t="s">
        <v>29</v>
      </c>
      <c r="C1370" s="9" t="s">
        <v>29</v>
      </c>
      <c r="D1370" s="9" t="s">
        <v>224</v>
      </c>
      <c r="E1370" s="9" t="s">
        <v>223</v>
      </c>
      <c r="F1370" s="9" t="s">
        <v>5</v>
      </c>
      <c r="G1370" s="9" t="s">
        <v>169</v>
      </c>
      <c r="H1370" s="9" t="s">
        <v>2</v>
      </c>
      <c r="I1370" s="9">
        <v>15</v>
      </c>
      <c r="L1370" s="9" t="s">
        <v>50</v>
      </c>
      <c r="M1370" s="9">
        <v>38000</v>
      </c>
      <c r="N1370" s="17" t="str">
        <f t="shared" si="120"/>
        <v>7_35-40</v>
      </c>
      <c r="O1370" s="17" t="str">
        <f t="shared" si="121"/>
        <v>3_30-40</v>
      </c>
      <c r="P1370" s="17" t="str">
        <f t="shared" si="122"/>
        <v>03_30-40</v>
      </c>
      <c r="Q1370" s="9" t="s">
        <v>882</v>
      </c>
      <c r="R1370" s="9" t="s">
        <v>638</v>
      </c>
      <c r="S1370" s="9">
        <f t="shared" si="125"/>
        <v>4560000</v>
      </c>
      <c r="T1370" s="9">
        <f t="shared" si="124"/>
        <v>61373</v>
      </c>
    </row>
    <row r="1371" spans="1:20" x14ac:dyDescent="0.25">
      <c r="A1371" s="9">
        <v>30</v>
      </c>
      <c r="B1371" s="9" t="s">
        <v>29</v>
      </c>
      <c r="C1371" s="9" t="s">
        <v>29</v>
      </c>
      <c r="D1371" s="9" t="s">
        <v>224</v>
      </c>
      <c r="E1371" s="9" t="s">
        <v>223</v>
      </c>
      <c r="F1371" s="9" t="s">
        <v>5</v>
      </c>
      <c r="G1371" s="9" t="s">
        <v>182</v>
      </c>
      <c r="H1371" s="9" t="s">
        <v>2</v>
      </c>
      <c r="I1371" s="9">
        <v>15</v>
      </c>
      <c r="L1371" s="9" t="s">
        <v>50</v>
      </c>
      <c r="M1371" s="9">
        <v>38500</v>
      </c>
      <c r="N1371" s="17" t="str">
        <f t="shared" si="120"/>
        <v>7_35-40</v>
      </c>
      <c r="O1371" s="17" t="str">
        <f t="shared" si="121"/>
        <v>3_30-40</v>
      </c>
      <c r="P1371" s="17" t="str">
        <f t="shared" si="122"/>
        <v>03_30-40</v>
      </c>
      <c r="Q1371" s="9" t="s">
        <v>882</v>
      </c>
      <c r="R1371" s="9" t="s">
        <v>638</v>
      </c>
      <c r="S1371" s="9">
        <f t="shared" si="125"/>
        <v>1155000</v>
      </c>
      <c r="T1371" s="9">
        <f t="shared" si="124"/>
        <v>15545</v>
      </c>
    </row>
    <row r="1372" spans="1:20" x14ac:dyDescent="0.25">
      <c r="A1372" s="9">
        <v>110</v>
      </c>
      <c r="B1372" s="9" t="s">
        <v>29</v>
      </c>
      <c r="C1372" s="9" t="s">
        <v>29</v>
      </c>
      <c r="D1372" s="9" t="s">
        <v>222</v>
      </c>
      <c r="E1372" s="9" t="s">
        <v>223</v>
      </c>
      <c r="F1372" s="9" t="s">
        <v>1</v>
      </c>
      <c r="G1372" s="9" t="s">
        <v>97</v>
      </c>
      <c r="H1372" s="9" t="s">
        <v>2</v>
      </c>
      <c r="I1372" s="9">
        <v>15</v>
      </c>
      <c r="L1372" s="9" t="s">
        <v>50</v>
      </c>
      <c r="M1372" s="9">
        <v>35000</v>
      </c>
      <c r="N1372" s="17" t="str">
        <f t="shared" si="120"/>
        <v>7_35-40</v>
      </c>
      <c r="O1372" s="17" t="str">
        <f t="shared" si="121"/>
        <v>3_30-40</v>
      </c>
      <c r="P1372" s="17" t="str">
        <f t="shared" si="122"/>
        <v>03_30-40</v>
      </c>
      <c r="Q1372" s="9" t="s">
        <v>882</v>
      </c>
      <c r="R1372" s="9" t="s">
        <v>638</v>
      </c>
      <c r="S1372" s="9">
        <f t="shared" si="125"/>
        <v>3850000</v>
      </c>
      <c r="T1372" s="9">
        <f t="shared" si="124"/>
        <v>51817</v>
      </c>
    </row>
    <row r="1373" spans="1:20" x14ac:dyDescent="0.25">
      <c r="A1373" s="9">
        <v>120</v>
      </c>
      <c r="B1373" s="9" t="s">
        <v>29</v>
      </c>
      <c r="C1373" s="9" t="s">
        <v>29</v>
      </c>
      <c r="D1373" s="9" t="s">
        <v>222</v>
      </c>
      <c r="E1373" s="9" t="s">
        <v>223</v>
      </c>
      <c r="F1373" s="9" t="s">
        <v>1</v>
      </c>
      <c r="G1373" s="9" t="s">
        <v>305</v>
      </c>
      <c r="H1373" s="9" t="s">
        <v>2</v>
      </c>
      <c r="I1373" s="9">
        <v>15</v>
      </c>
      <c r="L1373" s="9" t="s">
        <v>50</v>
      </c>
      <c r="M1373" s="9">
        <v>35000</v>
      </c>
      <c r="N1373" s="17" t="str">
        <f t="shared" si="120"/>
        <v>7_35-40</v>
      </c>
      <c r="O1373" s="17" t="str">
        <f t="shared" si="121"/>
        <v>3_30-40</v>
      </c>
      <c r="P1373" s="17" t="str">
        <f t="shared" si="122"/>
        <v>03_30-40</v>
      </c>
      <c r="Q1373" s="9" t="s">
        <v>882</v>
      </c>
      <c r="R1373" s="9" t="s">
        <v>638</v>
      </c>
      <c r="S1373" s="9">
        <f t="shared" si="125"/>
        <v>4200000</v>
      </c>
      <c r="T1373" s="9">
        <f t="shared" si="124"/>
        <v>56528</v>
      </c>
    </row>
    <row r="1374" spans="1:20" x14ac:dyDescent="0.25">
      <c r="A1374" s="9">
        <v>40</v>
      </c>
      <c r="B1374" s="9" t="s">
        <v>29</v>
      </c>
      <c r="C1374" s="9" t="s">
        <v>29</v>
      </c>
      <c r="D1374" s="9" t="s">
        <v>225</v>
      </c>
      <c r="E1374" s="9" t="s">
        <v>223</v>
      </c>
      <c r="F1374" s="9" t="s">
        <v>5</v>
      </c>
      <c r="G1374" s="9" t="s">
        <v>75</v>
      </c>
      <c r="H1374" s="9" t="s">
        <v>2</v>
      </c>
      <c r="I1374" s="9">
        <v>15</v>
      </c>
      <c r="L1374" s="9" t="s">
        <v>50</v>
      </c>
      <c r="M1374" s="9">
        <v>61000</v>
      </c>
      <c r="N1374" s="17" t="str">
        <f t="shared" si="120"/>
        <v>12_60-65</v>
      </c>
      <c r="O1374" s="17" t="str">
        <f t="shared" si="121"/>
        <v>6_60-70</v>
      </c>
      <c r="P1374" s="17" t="str">
        <f t="shared" si="122"/>
        <v>06_60-70</v>
      </c>
      <c r="Q1374" s="9" t="s">
        <v>882</v>
      </c>
      <c r="R1374" s="9" t="s">
        <v>638</v>
      </c>
      <c r="S1374" s="9">
        <f t="shared" si="125"/>
        <v>2440000</v>
      </c>
      <c r="T1374" s="9">
        <f t="shared" si="124"/>
        <v>32840</v>
      </c>
    </row>
    <row r="1375" spans="1:20" x14ac:dyDescent="0.25">
      <c r="A1375" s="9">
        <v>1160</v>
      </c>
      <c r="B1375" s="9" t="s">
        <v>29</v>
      </c>
      <c r="C1375" s="9" t="s">
        <v>29</v>
      </c>
      <c r="D1375" s="9" t="s">
        <v>228</v>
      </c>
      <c r="E1375" s="9" t="s">
        <v>223</v>
      </c>
      <c r="F1375" s="9" t="s">
        <v>5</v>
      </c>
      <c r="G1375" s="9" t="s">
        <v>56</v>
      </c>
      <c r="H1375" s="9" t="s">
        <v>2</v>
      </c>
      <c r="I1375" s="9">
        <v>13</v>
      </c>
      <c r="K1375" s="9" t="s">
        <v>7</v>
      </c>
      <c r="L1375" s="9" t="s">
        <v>47</v>
      </c>
      <c r="M1375" s="9">
        <v>28600</v>
      </c>
      <c r="N1375" s="17" t="str">
        <f t="shared" si="120"/>
        <v>5_25-30</v>
      </c>
      <c r="O1375" s="17" t="str">
        <f t="shared" si="121"/>
        <v>2_20-30</v>
      </c>
      <c r="P1375" s="17" t="str">
        <f t="shared" si="122"/>
        <v>02_20-30</v>
      </c>
      <c r="Q1375" s="9" t="s">
        <v>882</v>
      </c>
      <c r="R1375" s="9" t="s">
        <v>638</v>
      </c>
      <c r="S1375" s="9">
        <f t="shared" si="125"/>
        <v>33176000</v>
      </c>
      <c r="T1375" s="9">
        <f t="shared" si="124"/>
        <v>446514</v>
      </c>
    </row>
    <row r="1376" spans="1:20" x14ac:dyDescent="0.25">
      <c r="A1376" s="9">
        <v>3040</v>
      </c>
      <c r="B1376" s="9" t="s">
        <v>29</v>
      </c>
      <c r="C1376" s="9" t="s">
        <v>29</v>
      </c>
      <c r="D1376" s="9" t="s">
        <v>228</v>
      </c>
      <c r="E1376" s="9" t="s">
        <v>223</v>
      </c>
      <c r="F1376" s="9" t="s">
        <v>5</v>
      </c>
      <c r="G1376" s="9" t="s">
        <v>76</v>
      </c>
      <c r="H1376" s="9" t="s">
        <v>2</v>
      </c>
      <c r="I1376" s="9">
        <v>13</v>
      </c>
      <c r="L1376" s="9" t="s">
        <v>46</v>
      </c>
      <c r="M1376" s="9">
        <v>25400</v>
      </c>
      <c r="N1376" s="17" t="str">
        <f t="shared" si="120"/>
        <v>5_25-30</v>
      </c>
      <c r="O1376" s="17" t="str">
        <f t="shared" si="121"/>
        <v>2_20-30</v>
      </c>
      <c r="P1376" s="17" t="str">
        <f t="shared" si="122"/>
        <v>02_20-30</v>
      </c>
      <c r="Q1376" s="9" t="s">
        <v>882</v>
      </c>
      <c r="R1376" s="9" t="s">
        <v>638</v>
      </c>
      <c r="S1376" s="9">
        <f t="shared" si="125"/>
        <v>77216000</v>
      </c>
      <c r="T1376" s="9">
        <f t="shared" si="124"/>
        <v>1039246</v>
      </c>
    </row>
    <row r="1377" spans="1:20" x14ac:dyDescent="0.25">
      <c r="A1377" s="9">
        <v>10</v>
      </c>
      <c r="B1377" s="9" t="s">
        <v>29</v>
      </c>
      <c r="C1377" s="9" t="s">
        <v>29</v>
      </c>
      <c r="D1377" s="9" t="s">
        <v>228</v>
      </c>
      <c r="E1377" s="9" t="s">
        <v>223</v>
      </c>
      <c r="F1377" s="9" t="s">
        <v>5</v>
      </c>
      <c r="G1377" s="9" t="s">
        <v>169</v>
      </c>
      <c r="H1377" s="9" t="s">
        <v>2</v>
      </c>
      <c r="I1377" s="9">
        <v>13</v>
      </c>
      <c r="L1377" s="9" t="s">
        <v>50</v>
      </c>
      <c r="M1377" s="9">
        <v>31000</v>
      </c>
      <c r="N1377" s="17" t="str">
        <f t="shared" si="120"/>
        <v>6_30-35</v>
      </c>
      <c r="O1377" s="17" t="str">
        <f t="shared" si="121"/>
        <v>3_30-40</v>
      </c>
      <c r="P1377" s="17" t="str">
        <f t="shared" si="122"/>
        <v>03_30-40</v>
      </c>
      <c r="Q1377" s="9" t="s">
        <v>882</v>
      </c>
      <c r="R1377" s="9" t="s">
        <v>638</v>
      </c>
      <c r="S1377" s="9">
        <f t="shared" si="125"/>
        <v>310000</v>
      </c>
      <c r="T1377" s="9">
        <f t="shared" si="124"/>
        <v>4172</v>
      </c>
    </row>
    <row r="1378" spans="1:20" x14ac:dyDescent="0.25">
      <c r="A1378" s="9">
        <v>10</v>
      </c>
      <c r="B1378" s="9" t="s">
        <v>29</v>
      </c>
      <c r="C1378" s="9" t="s">
        <v>29</v>
      </c>
      <c r="D1378" s="9" t="s">
        <v>228</v>
      </c>
      <c r="E1378" s="9" t="s">
        <v>223</v>
      </c>
      <c r="F1378" s="9" t="s">
        <v>5</v>
      </c>
      <c r="G1378" s="9" t="s">
        <v>93</v>
      </c>
      <c r="H1378" s="9" t="s">
        <v>2</v>
      </c>
      <c r="I1378" s="9">
        <v>14</v>
      </c>
      <c r="L1378" s="9" t="s">
        <v>50</v>
      </c>
      <c r="M1378" s="9">
        <v>29000</v>
      </c>
      <c r="N1378" s="17" t="str">
        <f t="shared" si="120"/>
        <v>5_25-30</v>
      </c>
      <c r="O1378" s="17" t="str">
        <f t="shared" si="121"/>
        <v>2_20-30</v>
      </c>
      <c r="P1378" s="17" t="str">
        <f t="shared" si="122"/>
        <v>02_20-30</v>
      </c>
      <c r="Q1378" s="9" t="s">
        <v>882</v>
      </c>
      <c r="R1378" s="9" t="s">
        <v>638</v>
      </c>
      <c r="S1378" s="9">
        <f t="shared" si="125"/>
        <v>290000</v>
      </c>
      <c r="T1378" s="9">
        <f t="shared" si="124"/>
        <v>3903</v>
      </c>
    </row>
    <row r="1379" spans="1:20" x14ac:dyDescent="0.25">
      <c r="A1379" s="9">
        <v>20</v>
      </c>
      <c r="B1379" s="9" t="s">
        <v>29</v>
      </c>
      <c r="C1379" s="9" t="s">
        <v>29</v>
      </c>
      <c r="D1379" s="9" t="s">
        <v>228</v>
      </c>
      <c r="E1379" s="9" t="s">
        <v>223</v>
      </c>
      <c r="F1379" s="9" t="s">
        <v>5</v>
      </c>
      <c r="G1379" s="9" t="s">
        <v>76</v>
      </c>
      <c r="H1379" s="9" t="s">
        <v>2</v>
      </c>
      <c r="I1379" s="9">
        <v>14</v>
      </c>
      <c r="L1379" s="9" t="s">
        <v>46</v>
      </c>
      <c r="M1379" s="9">
        <v>28300</v>
      </c>
      <c r="N1379" s="17" t="str">
        <f t="shared" si="120"/>
        <v>5_25-30</v>
      </c>
      <c r="O1379" s="17" t="str">
        <f t="shared" si="121"/>
        <v>2_20-30</v>
      </c>
      <c r="P1379" s="17" t="str">
        <f t="shared" si="122"/>
        <v>02_20-30</v>
      </c>
      <c r="Q1379" s="9" t="s">
        <v>882</v>
      </c>
      <c r="R1379" s="9" t="s">
        <v>638</v>
      </c>
      <c r="S1379" s="9">
        <f t="shared" si="125"/>
        <v>566000</v>
      </c>
      <c r="T1379" s="9">
        <f t="shared" si="124"/>
        <v>7618</v>
      </c>
    </row>
    <row r="1380" spans="1:20" x14ac:dyDescent="0.25">
      <c r="A1380" s="9">
        <v>90</v>
      </c>
      <c r="B1380" s="9" t="s">
        <v>29</v>
      </c>
      <c r="C1380" s="9" t="s">
        <v>29</v>
      </c>
      <c r="D1380" s="9" t="s">
        <v>228</v>
      </c>
      <c r="E1380" s="9" t="s">
        <v>223</v>
      </c>
      <c r="F1380" s="9" t="s">
        <v>1</v>
      </c>
      <c r="G1380" s="9" t="s">
        <v>59</v>
      </c>
      <c r="H1380" s="9" t="s">
        <v>2</v>
      </c>
      <c r="I1380" s="9">
        <v>14</v>
      </c>
      <c r="L1380" s="9" t="s">
        <v>50</v>
      </c>
      <c r="M1380" s="9">
        <v>27300</v>
      </c>
      <c r="N1380" s="17" t="str">
        <f t="shared" si="120"/>
        <v>5_25-30</v>
      </c>
      <c r="O1380" s="17" t="str">
        <f t="shared" si="121"/>
        <v>2_20-30</v>
      </c>
      <c r="P1380" s="17" t="str">
        <f t="shared" si="122"/>
        <v>02_20-30</v>
      </c>
      <c r="Q1380" s="9" t="s">
        <v>882</v>
      </c>
      <c r="R1380" s="9" t="s">
        <v>638</v>
      </c>
      <c r="S1380" s="9">
        <f t="shared" si="125"/>
        <v>2457000</v>
      </c>
      <c r="T1380" s="9">
        <f t="shared" si="124"/>
        <v>33069</v>
      </c>
    </row>
    <row r="1381" spans="1:20" x14ac:dyDescent="0.25">
      <c r="A1381" s="9">
        <v>1250</v>
      </c>
      <c r="B1381" s="9" t="s">
        <v>29</v>
      </c>
      <c r="C1381" s="9" t="s">
        <v>29</v>
      </c>
      <c r="D1381" s="9" t="s">
        <v>228</v>
      </c>
      <c r="E1381" s="9" t="s">
        <v>223</v>
      </c>
      <c r="F1381" s="9" t="s">
        <v>5</v>
      </c>
      <c r="G1381" s="9" t="s">
        <v>61</v>
      </c>
      <c r="H1381" s="9" t="s">
        <v>2</v>
      </c>
      <c r="I1381" s="9">
        <v>14</v>
      </c>
      <c r="L1381" s="9" t="s">
        <v>46</v>
      </c>
      <c r="M1381" s="9">
        <v>24500</v>
      </c>
      <c r="N1381" s="17" t="str">
        <f t="shared" si="120"/>
        <v>4_20-25</v>
      </c>
      <c r="O1381" s="17" t="str">
        <f t="shared" si="121"/>
        <v>2_20-30</v>
      </c>
      <c r="P1381" s="17" t="str">
        <f t="shared" si="122"/>
        <v>02_20-30</v>
      </c>
      <c r="Q1381" s="9" t="s">
        <v>882</v>
      </c>
      <c r="R1381" s="9" t="s">
        <v>638</v>
      </c>
      <c r="S1381" s="9">
        <f t="shared" si="125"/>
        <v>30625000</v>
      </c>
      <c r="T1381" s="9">
        <f t="shared" si="124"/>
        <v>412180</v>
      </c>
    </row>
    <row r="1382" spans="1:20" x14ac:dyDescent="0.25">
      <c r="A1382" s="9">
        <v>350</v>
      </c>
      <c r="B1382" s="9" t="s">
        <v>29</v>
      </c>
      <c r="C1382" s="9" t="s">
        <v>29</v>
      </c>
      <c r="D1382" s="9" t="s">
        <v>228</v>
      </c>
      <c r="E1382" s="9" t="s">
        <v>223</v>
      </c>
      <c r="F1382" s="9" t="s">
        <v>5</v>
      </c>
      <c r="G1382" s="9" t="s">
        <v>56</v>
      </c>
      <c r="H1382" s="9" t="s">
        <v>2</v>
      </c>
      <c r="I1382" s="9">
        <v>14</v>
      </c>
      <c r="L1382" s="9" t="s">
        <v>47</v>
      </c>
      <c r="M1382" s="9">
        <v>19900</v>
      </c>
      <c r="N1382" s="17" t="str">
        <f t="shared" si="120"/>
        <v>3_15-20</v>
      </c>
      <c r="O1382" s="17" t="str">
        <f t="shared" si="121"/>
        <v>1_10-20</v>
      </c>
      <c r="P1382" s="17" t="str">
        <f t="shared" si="122"/>
        <v>01_&lt;20</v>
      </c>
      <c r="Q1382" s="9" t="s">
        <v>882</v>
      </c>
      <c r="R1382" s="9" t="s">
        <v>638</v>
      </c>
      <c r="S1382" s="9">
        <f t="shared" si="125"/>
        <v>6965000</v>
      </c>
      <c r="T1382" s="9">
        <f t="shared" si="124"/>
        <v>93742</v>
      </c>
    </row>
    <row r="1383" spans="1:20" x14ac:dyDescent="0.25">
      <c r="A1383" s="9">
        <v>120</v>
      </c>
      <c r="B1383" s="9" t="s">
        <v>29</v>
      </c>
      <c r="C1383" s="9" t="s">
        <v>29</v>
      </c>
      <c r="D1383" s="9" t="s">
        <v>228</v>
      </c>
      <c r="E1383" s="9" t="s">
        <v>223</v>
      </c>
      <c r="F1383" s="9" t="s">
        <v>5</v>
      </c>
      <c r="G1383" s="9" t="s">
        <v>182</v>
      </c>
      <c r="H1383" s="9" t="s">
        <v>2</v>
      </c>
      <c r="I1383" s="9">
        <v>13</v>
      </c>
      <c r="L1383" s="9" t="s">
        <v>50</v>
      </c>
      <c r="M1383" s="9">
        <v>60000</v>
      </c>
      <c r="N1383" s="17" t="str">
        <f t="shared" si="120"/>
        <v>12_60-65</v>
      </c>
      <c r="O1383" s="17" t="str">
        <f t="shared" si="121"/>
        <v>6_60-70</v>
      </c>
      <c r="P1383" s="17" t="str">
        <f t="shared" si="122"/>
        <v>06_60-70</v>
      </c>
      <c r="Q1383" s="9" t="s">
        <v>882</v>
      </c>
      <c r="R1383" s="9" t="s">
        <v>638</v>
      </c>
      <c r="S1383" s="9">
        <f t="shared" si="125"/>
        <v>7200000</v>
      </c>
      <c r="T1383" s="9">
        <f t="shared" si="124"/>
        <v>96904</v>
      </c>
    </row>
    <row r="1384" spans="1:20" x14ac:dyDescent="0.25">
      <c r="A1384" s="9">
        <v>250</v>
      </c>
      <c r="B1384" s="9" t="s">
        <v>29</v>
      </c>
      <c r="C1384" s="9" t="s">
        <v>29</v>
      </c>
      <c r="D1384" s="9" t="s">
        <v>228</v>
      </c>
      <c r="E1384" s="9" t="s">
        <v>223</v>
      </c>
      <c r="F1384" s="9" t="s">
        <v>5</v>
      </c>
      <c r="G1384" s="9" t="s">
        <v>182</v>
      </c>
      <c r="H1384" s="9" t="s">
        <v>2</v>
      </c>
      <c r="I1384" s="9">
        <v>14</v>
      </c>
      <c r="L1384" s="9" t="s">
        <v>50</v>
      </c>
      <c r="M1384" s="9">
        <v>65000</v>
      </c>
      <c r="N1384" s="17" t="str">
        <f t="shared" si="120"/>
        <v>13_65-70</v>
      </c>
      <c r="O1384" s="17" t="str">
        <f t="shared" si="121"/>
        <v>6_60-70</v>
      </c>
      <c r="P1384" s="17" t="str">
        <f t="shared" si="122"/>
        <v>06_60-70</v>
      </c>
      <c r="Q1384" s="9" t="s">
        <v>882</v>
      </c>
      <c r="R1384" s="9" t="s">
        <v>638</v>
      </c>
      <c r="S1384" s="9">
        <f t="shared" si="125"/>
        <v>16250000</v>
      </c>
      <c r="T1384" s="9">
        <f t="shared" si="124"/>
        <v>218708</v>
      </c>
    </row>
    <row r="1385" spans="1:20" x14ac:dyDescent="0.25">
      <c r="A1385" s="9">
        <v>10</v>
      </c>
      <c r="B1385" s="9" t="s">
        <v>29</v>
      </c>
      <c r="C1385" s="9" t="s">
        <v>29</v>
      </c>
      <c r="D1385" s="9" t="s">
        <v>229</v>
      </c>
      <c r="E1385" s="9" t="s">
        <v>223</v>
      </c>
      <c r="F1385" s="9" t="s">
        <v>5</v>
      </c>
      <c r="G1385" s="9" t="s">
        <v>56</v>
      </c>
      <c r="H1385" s="9" t="s">
        <v>2</v>
      </c>
      <c r="I1385" s="9">
        <v>10</v>
      </c>
      <c r="L1385" s="9" t="s">
        <v>47</v>
      </c>
      <c r="M1385" s="9">
        <v>17800</v>
      </c>
      <c r="N1385" s="17" t="str">
        <f t="shared" si="120"/>
        <v>3_15-20</v>
      </c>
      <c r="O1385" s="17" t="str">
        <f t="shared" si="121"/>
        <v>1_10-20</v>
      </c>
      <c r="P1385" s="17" t="str">
        <f t="shared" si="122"/>
        <v>01_&lt;20</v>
      </c>
      <c r="Q1385" s="9" t="s">
        <v>882</v>
      </c>
      <c r="R1385" s="9" t="s">
        <v>638</v>
      </c>
      <c r="S1385" s="9">
        <f t="shared" si="125"/>
        <v>178000</v>
      </c>
      <c r="T1385" s="9">
        <f t="shared" si="124"/>
        <v>2396</v>
      </c>
    </row>
    <row r="1386" spans="1:20" x14ac:dyDescent="0.25">
      <c r="A1386" s="9">
        <v>260</v>
      </c>
      <c r="B1386" s="9" t="s">
        <v>29</v>
      </c>
      <c r="C1386" s="9" t="s">
        <v>29</v>
      </c>
      <c r="D1386" s="9" t="s">
        <v>229</v>
      </c>
      <c r="E1386" s="9" t="s">
        <v>223</v>
      </c>
      <c r="F1386" s="9" t="s">
        <v>5</v>
      </c>
      <c r="G1386" s="9" t="s">
        <v>54</v>
      </c>
      <c r="H1386" s="9" t="s">
        <v>2</v>
      </c>
      <c r="I1386" s="9">
        <v>10</v>
      </c>
      <c r="K1386" s="9" t="s">
        <v>7</v>
      </c>
      <c r="L1386" s="9" t="s">
        <v>47</v>
      </c>
      <c r="M1386" s="9">
        <v>19300</v>
      </c>
      <c r="N1386" s="17" t="str">
        <f t="shared" si="120"/>
        <v>3_15-20</v>
      </c>
      <c r="O1386" s="17" t="str">
        <f t="shared" si="121"/>
        <v>1_10-20</v>
      </c>
      <c r="P1386" s="17" t="str">
        <f t="shared" si="122"/>
        <v>01_&lt;20</v>
      </c>
      <c r="Q1386" s="9" t="s">
        <v>882</v>
      </c>
      <c r="R1386" s="9" t="s">
        <v>638</v>
      </c>
      <c r="S1386" s="9">
        <f t="shared" si="125"/>
        <v>5018000</v>
      </c>
      <c r="T1386" s="9">
        <f t="shared" si="124"/>
        <v>67537</v>
      </c>
    </row>
    <row r="1387" spans="1:20" x14ac:dyDescent="0.25">
      <c r="A1387" s="9">
        <v>160</v>
      </c>
      <c r="B1387" s="9" t="s">
        <v>29</v>
      </c>
      <c r="C1387" s="9" t="s">
        <v>29</v>
      </c>
      <c r="D1387" s="9" t="s">
        <v>229</v>
      </c>
      <c r="E1387" s="9" t="s">
        <v>223</v>
      </c>
      <c r="F1387" s="9" t="s">
        <v>5</v>
      </c>
      <c r="G1387" s="9" t="s">
        <v>76</v>
      </c>
      <c r="H1387" s="9" t="s">
        <v>2</v>
      </c>
      <c r="I1387" s="9">
        <v>11</v>
      </c>
      <c r="L1387" s="9" t="s">
        <v>46</v>
      </c>
      <c r="M1387" s="9">
        <v>21300</v>
      </c>
      <c r="N1387" s="17" t="str">
        <f t="shared" si="120"/>
        <v>4_20-25</v>
      </c>
      <c r="O1387" s="17" t="str">
        <f t="shared" si="121"/>
        <v>2_20-30</v>
      </c>
      <c r="P1387" s="17" t="str">
        <f t="shared" si="122"/>
        <v>02_20-30</v>
      </c>
      <c r="Q1387" s="9" t="s">
        <v>882</v>
      </c>
      <c r="R1387" s="9" t="s">
        <v>638</v>
      </c>
      <c r="S1387" s="9">
        <f t="shared" si="125"/>
        <v>3408000</v>
      </c>
      <c r="T1387" s="9">
        <f t="shared" si="124"/>
        <v>45868</v>
      </c>
    </row>
    <row r="1388" spans="1:20" x14ac:dyDescent="0.25">
      <c r="A1388" s="9">
        <v>2670</v>
      </c>
      <c r="B1388" s="9" t="s">
        <v>29</v>
      </c>
      <c r="C1388" s="9" t="s">
        <v>29</v>
      </c>
      <c r="D1388" s="9" t="s">
        <v>229</v>
      </c>
      <c r="E1388" s="9" t="s">
        <v>227</v>
      </c>
      <c r="F1388" s="9" t="s">
        <v>5</v>
      </c>
      <c r="G1388" s="9" t="s">
        <v>56</v>
      </c>
      <c r="H1388" s="9" t="s">
        <v>2</v>
      </c>
      <c r="I1388" s="9">
        <v>11</v>
      </c>
      <c r="K1388" s="9" t="s">
        <v>7</v>
      </c>
      <c r="L1388" s="9" t="s">
        <v>47</v>
      </c>
      <c r="M1388" s="9">
        <v>25600</v>
      </c>
      <c r="N1388" s="17" t="str">
        <f t="shared" si="120"/>
        <v>5_25-30</v>
      </c>
      <c r="O1388" s="17" t="str">
        <f t="shared" si="121"/>
        <v>2_20-30</v>
      </c>
      <c r="P1388" s="17" t="str">
        <f t="shared" si="122"/>
        <v>02_20-30</v>
      </c>
      <c r="Q1388" s="9" t="s">
        <v>882</v>
      </c>
      <c r="R1388" s="9" t="s">
        <v>638</v>
      </c>
      <c r="S1388" s="9">
        <f t="shared" si="125"/>
        <v>68352000</v>
      </c>
      <c r="T1388" s="9">
        <f t="shared" si="124"/>
        <v>919946</v>
      </c>
    </row>
    <row r="1389" spans="1:20" x14ac:dyDescent="0.25">
      <c r="A1389" s="9">
        <v>3610</v>
      </c>
      <c r="B1389" s="9" t="s">
        <v>29</v>
      </c>
      <c r="C1389" s="9" t="s">
        <v>29</v>
      </c>
      <c r="D1389" s="9" t="s">
        <v>229</v>
      </c>
      <c r="E1389" s="9" t="s">
        <v>227</v>
      </c>
      <c r="F1389" s="9" t="s">
        <v>5</v>
      </c>
      <c r="G1389" s="9" t="s">
        <v>76</v>
      </c>
      <c r="H1389" s="9" t="s">
        <v>2</v>
      </c>
      <c r="I1389" s="9">
        <v>11</v>
      </c>
      <c r="K1389" s="9" t="s">
        <v>7</v>
      </c>
      <c r="L1389" s="9" t="s">
        <v>46</v>
      </c>
      <c r="M1389" s="9">
        <v>26700</v>
      </c>
      <c r="N1389" s="17" t="str">
        <f t="shared" si="120"/>
        <v>5_25-30</v>
      </c>
      <c r="O1389" s="17" t="str">
        <f t="shared" si="121"/>
        <v>2_20-30</v>
      </c>
      <c r="P1389" s="17" t="str">
        <f t="shared" si="122"/>
        <v>02_20-30</v>
      </c>
      <c r="Q1389" s="9" t="s">
        <v>882</v>
      </c>
      <c r="R1389" s="9" t="s">
        <v>638</v>
      </c>
      <c r="S1389" s="9">
        <f t="shared" si="125"/>
        <v>96387000</v>
      </c>
      <c r="T1389" s="9">
        <f t="shared" si="124"/>
        <v>1297268</v>
      </c>
    </row>
    <row r="1390" spans="1:20" x14ac:dyDescent="0.25">
      <c r="A1390" s="9">
        <v>870</v>
      </c>
      <c r="B1390" s="9" t="s">
        <v>29</v>
      </c>
      <c r="C1390" s="9" t="s">
        <v>29</v>
      </c>
      <c r="D1390" s="9" t="s">
        <v>228</v>
      </c>
      <c r="E1390" s="9" t="s">
        <v>227</v>
      </c>
      <c r="F1390" s="9" t="s">
        <v>5</v>
      </c>
      <c r="G1390" s="9" t="s">
        <v>93</v>
      </c>
      <c r="H1390" s="9" t="s">
        <v>2</v>
      </c>
      <c r="I1390" s="9">
        <v>14</v>
      </c>
      <c r="K1390" s="9" t="s">
        <v>7</v>
      </c>
      <c r="L1390" s="9" t="s">
        <v>50</v>
      </c>
      <c r="M1390" s="9">
        <v>30120</v>
      </c>
      <c r="N1390" s="17" t="str">
        <f t="shared" si="120"/>
        <v>6_30-35</v>
      </c>
      <c r="O1390" s="17" t="str">
        <f t="shared" si="121"/>
        <v>3_30-40</v>
      </c>
      <c r="P1390" s="17" t="str">
        <f t="shared" si="122"/>
        <v>03_30-40</v>
      </c>
      <c r="Q1390" s="9" t="s">
        <v>882</v>
      </c>
      <c r="R1390" s="9" t="s">
        <v>638</v>
      </c>
      <c r="S1390" s="9">
        <f t="shared" si="125"/>
        <v>26204400</v>
      </c>
      <c r="T1390" s="9">
        <f t="shared" si="124"/>
        <v>352684</v>
      </c>
    </row>
    <row r="1391" spans="1:20" x14ac:dyDescent="0.25">
      <c r="A1391" s="9">
        <v>846</v>
      </c>
      <c r="B1391" s="9" t="s">
        <v>0</v>
      </c>
      <c r="C1391" s="9" t="s">
        <v>884</v>
      </c>
      <c r="D1391" s="9" t="s">
        <v>228</v>
      </c>
      <c r="E1391" s="9" t="s">
        <v>223</v>
      </c>
      <c r="F1391" s="9" t="s">
        <v>5</v>
      </c>
      <c r="G1391" s="9" t="s">
        <v>76</v>
      </c>
      <c r="H1391" s="9" t="s">
        <v>2</v>
      </c>
      <c r="I1391" s="9">
        <v>14</v>
      </c>
      <c r="J1391" s="9" t="s">
        <v>4</v>
      </c>
      <c r="L1391" s="9" t="s">
        <v>46</v>
      </c>
      <c r="M1391" s="9">
        <v>27450</v>
      </c>
      <c r="N1391" s="17" t="str">
        <f t="shared" ref="N1391" si="126">CONCATENATE(ROUNDDOWN(M1391/5000,0),"_",ROUNDDOWN(M1391/5000,0)*5,"-",ROUNDUP((M1391+1)/5000,0)*5)</f>
        <v>5_25-30</v>
      </c>
      <c r="O1391" s="17" t="str">
        <f t="shared" ref="O1391" si="127">CONCATENATE(ROUNDDOWN(M1391/10000,0),"_",ROUNDDOWN(M1391/10000,0)*10,"-",ROUNDUP((M1391+1)/10000,0)*10)</f>
        <v>2_20-30</v>
      </c>
      <c r="P1391" s="17" t="str">
        <f t="shared" ref="P1391" si="128">IF(M1391&lt;20000,"01_&lt;20",IF(M1391&lt;80000,CONCATENATE(IF((ROUNDDOWN(M1391/10000,0)+1)&lt;10,0,),ROUNDDOWN(M1391/10000,0),"_",ROUNDDOWN(M1391/10000,0)*10,"-",ROUNDUP((M1391+1)/10000,0)*10),"08_80&gt;"))</f>
        <v>02_20-30</v>
      </c>
      <c r="Q1391" s="9" t="s">
        <v>904</v>
      </c>
      <c r="R1391" s="9" t="s">
        <v>968</v>
      </c>
      <c r="S1391" s="9">
        <f t="shared" ref="S1391" si="129">M1391*A1391</f>
        <v>23222700</v>
      </c>
      <c r="T1391" s="9">
        <f>ROUND(S1391/75.5,0)</f>
        <v>307585</v>
      </c>
    </row>
    <row r="1392" spans="1:20" x14ac:dyDescent="0.25">
      <c r="A1392" s="9">
        <v>1780</v>
      </c>
      <c r="B1392" s="9" t="s">
        <v>0</v>
      </c>
      <c r="C1392" s="9" t="s">
        <v>885</v>
      </c>
      <c r="D1392" s="9" t="s">
        <v>224</v>
      </c>
      <c r="E1392" s="9" t="s">
        <v>223</v>
      </c>
      <c r="F1392" s="9" t="s">
        <v>5</v>
      </c>
      <c r="G1392" s="9" t="s">
        <v>810</v>
      </c>
      <c r="H1392" s="9" t="s">
        <v>2</v>
      </c>
      <c r="I1392" s="9">
        <v>15</v>
      </c>
      <c r="J1392" s="9" t="s">
        <v>4</v>
      </c>
      <c r="L1392" s="9" t="s">
        <v>46</v>
      </c>
      <c r="M1392" s="9">
        <v>26323</v>
      </c>
      <c r="N1392" s="17" t="str">
        <f t="shared" ref="N1392:N1455" si="130">CONCATENATE(ROUNDDOWN(M1392/5000,0),"_",ROUNDDOWN(M1392/5000,0)*5,"-",ROUNDUP((M1392+1)/5000,0)*5)</f>
        <v>5_25-30</v>
      </c>
      <c r="O1392" s="17" t="str">
        <f t="shared" ref="O1392:O1455" si="131">CONCATENATE(ROUNDDOWN(M1392/10000,0),"_",ROUNDDOWN(M1392/10000,0)*10,"-",ROUNDUP((M1392+1)/10000,0)*10)</f>
        <v>2_20-30</v>
      </c>
      <c r="P1392" s="17" t="str">
        <f t="shared" ref="P1392:P1455" si="132">IF(M1392&lt;20000,"01_&lt;20",IF(M1392&lt;80000,CONCATENATE(IF((ROUNDDOWN(M1392/10000,0)+1)&lt;10,0,),ROUNDDOWN(M1392/10000,0),"_",ROUNDDOWN(M1392/10000,0)*10,"-",ROUNDUP((M1392+1)/10000,0)*10),"08_80&gt;"))</f>
        <v>02_20-30</v>
      </c>
      <c r="Q1392" s="9" t="s">
        <v>904</v>
      </c>
      <c r="R1392" s="9" t="s">
        <v>968</v>
      </c>
      <c r="S1392" s="9">
        <f t="shared" ref="S1392:S1455" si="133">M1392*A1392</f>
        <v>46854940</v>
      </c>
      <c r="T1392" s="9">
        <f t="shared" ref="T1392:T1455" si="134">ROUND(S1392/75.5,0)</f>
        <v>620595</v>
      </c>
    </row>
    <row r="1393" spans="1:20" x14ac:dyDescent="0.25">
      <c r="A1393" s="9">
        <v>106</v>
      </c>
      <c r="B1393" s="9" t="s">
        <v>0</v>
      </c>
      <c r="C1393" s="9" t="s">
        <v>886</v>
      </c>
      <c r="D1393" s="9" t="s">
        <v>228</v>
      </c>
      <c r="E1393" s="9" t="s">
        <v>223</v>
      </c>
      <c r="F1393" s="9" t="s">
        <v>5</v>
      </c>
      <c r="G1393" s="9" t="s">
        <v>810</v>
      </c>
      <c r="H1393" s="9" t="s">
        <v>2</v>
      </c>
      <c r="I1393" s="9">
        <v>14</v>
      </c>
      <c r="J1393" s="9" t="s">
        <v>8</v>
      </c>
      <c r="L1393" s="9" t="s">
        <v>46</v>
      </c>
      <c r="M1393" s="9">
        <v>28123</v>
      </c>
      <c r="N1393" s="17" t="str">
        <f t="shared" si="130"/>
        <v>5_25-30</v>
      </c>
      <c r="O1393" s="17" t="str">
        <f t="shared" si="131"/>
        <v>2_20-30</v>
      </c>
      <c r="P1393" s="17" t="str">
        <f t="shared" si="132"/>
        <v>02_20-30</v>
      </c>
      <c r="Q1393" s="9" t="s">
        <v>904</v>
      </c>
      <c r="R1393" s="9" t="s">
        <v>968</v>
      </c>
      <c r="S1393" s="9">
        <f t="shared" si="133"/>
        <v>2981038</v>
      </c>
      <c r="T1393" s="9">
        <f t="shared" si="134"/>
        <v>39484</v>
      </c>
    </row>
    <row r="1394" spans="1:20" x14ac:dyDescent="0.25">
      <c r="A1394" s="9">
        <v>2</v>
      </c>
      <c r="B1394" s="9" t="s">
        <v>0</v>
      </c>
      <c r="C1394" s="9" t="s">
        <v>171</v>
      </c>
      <c r="D1394" s="9" t="s">
        <v>224</v>
      </c>
      <c r="E1394" s="9" t="s">
        <v>223</v>
      </c>
      <c r="F1394" s="9" t="s">
        <v>1</v>
      </c>
      <c r="G1394" s="9" t="s">
        <v>59</v>
      </c>
      <c r="H1394" s="9" t="s">
        <v>2</v>
      </c>
      <c r="I1394" s="9">
        <v>15</v>
      </c>
      <c r="J1394" s="9" t="s">
        <v>4</v>
      </c>
      <c r="L1394" s="9" t="s">
        <v>50</v>
      </c>
      <c r="M1394" s="9">
        <v>26760</v>
      </c>
      <c r="N1394" s="17" t="str">
        <f t="shared" si="130"/>
        <v>5_25-30</v>
      </c>
      <c r="O1394" s="17" t="str">
        <f t="shared" si="131"/>
        <v>2_20-30</v>
      </c>
      <c r="P1394" s="17" t="str">
        <f t="shared" si="132"/>
        <v>02_20-30</v>
      </c>
      <c r="Q1394" s="9" t="s">
        <v>904</v>
      </c>
      <c r="R1394" s="9" t="s">
        <v>968</v>
      </c>
      <c r="S1394" s="9">
        <f t="shared" si="133"/>
        <v>53520</v>
      </c>
      <c r="T1394" s="9">
        <f t="shared" si="134"/>
        <v>709</v>
      </c>
    </row>
    <row r="1395" spans="1:20" x14ac:dyDescent="0.25">
      <c r="A1395" s="9">
        <v>466</v>
      </c>
      <c r="B1395" s="9" t="s">
        <v>0</v>
      </c>
      <c r="C1395" s="9" t="s">
        <v>448</v>
      </c>
      <c r="D1395" s="9" t="s">
        <v>224</v>
      </c>
      <c r="E1395" s="9" t="s">
        <v>223</v>
      </c>
      <c r="F1395" s="9" t="s">
        <v>1</v>
      </c>
      <c r="G1395" s="9" t="s">
        <v>97</v>
      </c>
      <c r="H1395" s="9" t="s">
        <v>2</v>
      </c>
      <c r="I1395" s="9">
        <v>15</v>
      </c>
      <c r="J1395" s="9" t="s">
        <v>8</v>
      </c>
      <c r="L1395" s="9" t="s">
        <v>50</v>
      </c>
      <c r="M1395" s="9">
        <v>41517</v>
      </c>
      <c r="N1395" s="17" t="str">
        <f t="shared" si="130"/>
        <v>8_40-45</v>
      </c>
      <c r="O1395" s="17" t="str">
        <f t="shared" si="131"/>
        <v>4_40-50</v>
      </c>
      <c r="P1395" s="17" t="str">
        <f t="shared" si="132"/>
        <v>04_40-50</v>
      </c>
      <c r="Q1395" s="9" t="s">
        <v>904</v>
      </c>
      <c r="R1395" s="9" t="s">
        <v>968</v>
      </c>
      <c r="S1395" s="9">
        <f t="shared" si="133"/>
        <v>19346922</v>
      </c>
      <c r="T1395" s="9">
        <f t="shared" si="134"/>
        <v>256251</v>
      </c>
    </row>
    <row r="1396" spans="1:20" x14ac:dyDescent="0.25">
      <c r="A1396" s="9">
        <v>216</v>
      </c>
      <c r="B1396" s="9" t="s">
        <v>0</v>
      </c>
      <c r="C1396" s="9" t="s">
        <v>447</v>
      </c>
      <c r="D1396" s="9" t="s">
        <v>222</v>
      </c>
      <c r="E1396" s="9" t="s">
        <v>223</v>
      </c>
      <c r="F1396" s="9" t="s">
        <v>1</v>
      </c>
      <c r="G1396" s="9" t="s">
        <v>97</v>
      </c>
      <c r="H1396" s="9" t="s">
        <v>887</v>
      </c>
      <c r="I1396" s="9">
        <v>15</v>
      </c>
      <c r="J1396" s="9" t="s">
        <v>8</v>
      </c>
      <c r="L1396" s="9" t="s">
        <v>50</v>
      </c>
      <c r="M1396" s="9">
        <v>44884</v>
      </c>
      <c r="N1396" s="17" t="str">
        <f t="shared" si="130"/>
        <v>8_40-45</v>
      </c>
      <c r="O1396" s="17" t="str">
        <f t="shared" si="131"/>
        <v>4_40-50</v>
      </c>
      <c r="P1396" s="17" t="str">
        <f t="shared" si="132"/>
        <v>04_40-50</v>
      </c>
      <c r="Q1396" s="9" t="s">
        <v>904</v>
      </c>
      <c r="R1396" s="9" t="s">
        <v>968</v>
      </c>
      <c r="S1396" s="9">
        <f t="shared" si="133"/>
        <v>9694944</v>
      </c>
      <c r="T1396" s="9">
        <f t="shared" si="134"/>
        <v>128410</v>
      </c>
    </row>
    <row r="1397" spans="1:20" x14ac:dyDescent="0.25">
      <c r="A1397" s="9">
        <v>4</v>
      </c>
      <c r="B1397" s="9" t="s">
        <v>0</v>
      </c>
      <c r="C1397" s="9" t="s">
        <v>888</v>
      </c>
      <c r="D1397" s="9" t="s">
        <v>224</v>
      </c>
      <c r="E1397" s="9" t="s">
        <v>223</v>
      </c>
      <c r="F1397" s="9" t="s">
        <v>5</v>
      </c>
      <c r="G1397" s="9" t="s">
        <v>61</v>
      </c>
      <c r="H1397" s="9" t="s">
        <v>2</v>
      </c>
      <c r="I1397" s="9">
        <v>15</v>
      </c>
      <c r="J1397" s="9" t="s">
        <v>4</v>
      </c>
      <c r="L1397" s="9" t="s">
        <v>46</v>
      </c>
      <c r="M1397" s="9">
        <v>34990</v>
      </c>
      <c r="N1397" s="17" t="str">
        <f t="shared" si="130"/>
        <v>6_30-35</v>
      </c>
      <c r="O1397" s="17" t="str">
        <f t="shared" si="131"/>
        <v>3_30-40</v>
      </c>
      <c r="P1397" s="17" t="str">
        <f t="shared" si="132"/>
        <v>03_30-40</v>
      </c>
      <c r="Q1397" s="9" t="s">
        <v>904</v>
      </c>
      <c r="R1397" s="9" t="s">
        <v>968</v>
      </c>
      <c r="S1397" s="9">
        <f t="shared" si="133"/>
        <v>139960</v>
      </c>
      <c r="T1397" s="9">
        <f t="shared" si="134"/>
        <v>1854</v>
      </c>
    </row>
    <row r="1398" spans="1:20" x14ac:dyDescent="0.25">
      <c r="A1398" s="9">
        <v>222</v>
      </c>
      <c r="B1398" s="9" t="s">
        <v>0</v>
      </c>
      <c r="C1398" s="9" t="s">
        <v>123</v>
      </c>
      <c r="D1398" s="9" t="s">
        <v>224</v>
      </c>
      <c r="E1398" s="9" t="s">
        <v>223</v>
      </c>
      <c r="F1398" s="9" t="s">
        <v>1</v>
      </c>
      <c r="G1398" s="9" t="s">
        <v>97</v>
      </c>
      <c r="H1398" s="9" t="s">
        <v>2</v>
      </c>
      <c r="I1398" s="9">
        <v>15</v>
      </c>
      <c r="J1398" s="9" t="s">
        <v>91</v>
      </c>
      <c r="L1398" s="9" t="s">
        <v>50</v>
      </c>
      <c r="M1398" s="9">
        <v>45388</v>
      </c>
      <c r="N1398" s="17" t="str">
        <f t="shared" si="130"/>
        <v>9_45-50</v>
      </c>
      <c r="O1398" s="17" t="str">
        <f t="shared" si="131"/>
        <v>4_40-50</v>
      </c>
      <c r="P1398" s="17" t="str">
        <f t="shared" si="132"/>
        <v>04_40-50</v>
      </c>
      <c r="Q1398" s="9" t="s">
        <v>904</v>
      </c>
      <c r="R1398" s="9" t="s">
        <v>968</v>
      </c>
      <c r="S1398" s="9">
        <f t="shared" si="133"/>
        <v>10076136</v>
      </c>
      <c r="T1398" s="9">
        <f t="shared" si="134"/>
        <v>133459</v>
      </c>
    </row>
    <row r="1399" spans="1:20" x14ac:dyDescent="0.25">
      <c r="A1399" s="9">
        <v>8</v>
      </c>
      <c r="B1399" s="9" t="s">
        <v>0</v>
      </c>
      <c r="C1399" s="9" t="s">
        <v>150</v>
      </c>
      <c r="D1399" s="9" t="s">
        <v>222</v>
      </c>
      <c r="E1399" s="9" t="s">
        <v>223</v>
      </c>
      <c r="F1399" s="9" t="s">
        <v>1</v>
      </c>
      <c r="G1399" s="9" t="s">
        <v>97</v>
      </c>
      <c r="H1399" s="9" t="s">
        <v>129</v>
      </c>
      <c r="I1399" s="9">
        <v>15</v>
      </c>
      <c r="J1399" s="9" t="s">
        <v>72</v>
      </c>
      <c r="L1399" s="9" t="s">
        <v>50</v>
      </c>
      <c r="M1399" s="9">
        <v>43992</v>
      </c>
      <c r="N1399" s="17" t="str">
        <f t="shared" si="130"/>
        <v>8_40-45</v>
      </c>
      <c r="O1399" s="17" t="str">
        <f t="shared" si="131"/>
        <v>4_40-50</v>
      </c>
      <c r="P1399" s="17" t="str">
        <f t="shared" si="132"/>
        <v>04_40-50</v>
      </c>
      <c r="Q1399" s="9" t="s">
        <v>904</v>
      </c>
      <c r="R1399" s="9" t="s">
        <v>968</v>
      </c>
      <c r="S1399" s="9">
        <f t="shared" si="133"/>
        <v>351936</v>
      </c>
      <c r="T1399" s="9">
        <f t="shared" si="134"/>
        <v>4661</v>
      </c>
    </row>
    <row r="1400" spans="1:20" x14ac:dyDescent="0.25">
      <c r="A1400" s="9">
        <v>3084</v>
      </c>
      <c r="B1400" s="9" t="s">
        <v>0</v>
      </c>
      <c r="C1400" s="9" t="s">
        <v>226</v>
      </c>
      <c r="D1400" s="9" t="s">
        <v>224</v>
      </c>
      <c r="E1400" s="9" t="s">
        <v>223</v>
      </c>
      <c r="F1400" s="9" t="s">
        <v>5</v>
      </c>
      <c r="G1400" s="9" t="s">
        <v>182</v>
      </c>
      <c r="H1400" s="9" t="s">
        <v>2</v>
      </c>
      <c r="I1400" s="9">
        <v>15</v>
      </c>
      <c r="J1400" s="9" t="s">
        <v>8</v>
      </c>
      <c r="L1400" s="9" t="s">
        <v>50</v>
      </c>
      <c r="M1400" s="9">
        <v>44831</v>
      </c>
      <c r="N1400" s="17" t="str">
        <f t="shared" si="130"/>
        <v>8_40-45</v>
      </c>
      <c r="O1400" s="17" t="str">
        <f t="shared" si="131"/>
        <v>4_40-50</v>
      </c>
      <c r="P1400" s="17" t="str">
        <f t="shared" si="132"/>
        <v>04_40-50</v>
      </c>
      <c r="Q1400" s="9" t="s">
        <v>904</v>
      </c>
      <c r="R1400" s="9" t="s">
        <v>968</v>
      </c>
      <c r="S1400" s="9">
        <f t="shared" si="133"/>
        <v>138258804</v>
      </c>
      <c r="T1400" s="9">
        <f t="shared" si="134"/>
        <v>1831242</v>
      </c>
    </row>
    <row r="1401" spans="1:20" x14ac:dyDescent="0.25">
      <c r="A1401" s="9">
        <v>140</v>
      </c>
      <c r="B1401" s="9" t="s">
        <v>0</v>
      </c>
      <c r="C1401" s="9" t="s">
        <v>515</v>
      </c>
      <c r="D1401" s="9" t="s">
        <v>222</v>
      </c>
      <c r="E1401" s="9" t="s">
        <v>223</v>
      </c>
      <c r="F1401" s="9" t="s">
        <v>5</v>
      </c>
      <c r="G1401" s="9" t="s">
        <v>182</v>
      </c>
      <c r="H1401" s="9" t="s">
        <v>340</v>
      </c>
      <c r="I1401" s="9">
        <v>15</v>
      </c>
      <c r="J1401" s="9" t="s">
        <v>8</v>
      </c>
      <c r="L1401" s="9" t="s">
        <v>50</v>
      </c>
      <c r="M1401" s="9">
        <v>47210</v>
      </c>
      <c r="N1401" s="17" t="str">
        <f t="shared" si="130"/>
        <v>9_45-50</v>
      </c>
      <c r="O1401" s="17" t="str">
        <f t="shared" si="131"/>
        <v>4_40-50</v>
      </c>
      <c r="P1401" s="17" t="str">
        <f t="shared" si="132"/>
        <v>04_40-50</v>
      </c>
      <c r="Q1401" s="9" t="s">
        <v>904</v>
      </c>
      <c r="R1401" s="9" t="s">
        <v>968</v>
      </c>
      <c r="S1401" s="9">
        <f t="shared" si="133"/>
        <v>6609400</v>
      </c>
      <c r="T1401" s="9">
        <f t="shared" si="134"/>
        <v>87542</v>
      </c>
    </row>
    <row r="1402" spans="1:20" x14ac:dyDescent="0.25">
      <c r="A1402" s="9">
        <v>59</v>
      </c>
      <c r="B1402" s="9" t="s">
        <v>0</v>
      </c>
      <c r="C1402" s="9" t="s">
        <v>332</v>
      </c>
      <c r="D1402" s="9" t="s">
        <v>224</v>
      </c>
      <c r="E1402" s="9" t="s">
        <v>223</v>
      </c>
      <c r="F1402" s="9" t="s">
        <v>5</v>
      </c>
      <c r="G1402" s="9" t="s">
        <v>76</v>
      </c>
      <c r="H1402" s="9" t="s">
        <v>2</v>
      </c>
      <c r="I1402" s="9">
        <v>17</v>
      </c>
      <c r="J1402" s="9" t="s">
        <v>6</v>
      </c>
      <c r="L1402" s="9" t="s">
        <v>46</v>
      </c>
      <c r="M1402" s="9">
        <v>35465</v>
      </c>
      <c r="N1402" s="17" t="str">
        <f t="shared" si="130"/>
        <v>7_35-40</v>
      </c>
      <c r="O1402" s="17" t="str">
        <f t="shared" si="131"/>
        <v>3_30-40</v>
      </c>
      <c r="P1402" s="17" t="str">
        <f t="shared" si="132"/>
        <v>03_30-40</v>
      </c>
      <c r="Q1402" s="9" t="s">
        <v>904</v>
      </c>
      <c r="R1402" s="9" t="s">
        <v>968</v>
      </c>
      <c r="S1402" s="9">
        <f t="shared" si="133"/>
        <v>2092435</v>
      </c>
      <c r="T1402" s="9">
        <f t="shared" si="134"/>
        <v>27714</v>
      </c>
    </row>
    <row r="1403" spans="1:20" x14ac:dyDescent="0.25">
      <c r="A1403" s="9">
        <v>10</v>
      </c>
      <c r="B1403" s="9" t="s">
        <v>0</v>
      </c>
      <c r="C1403" s="9" t="s">
        <v>152</v>
      </c>
      <c r="D1403" s="9" t="s">
        <v>222</v>
      </c>
      <c r="E1403" s="9" t="s">
        <v>223</v>
      </c>
      <c r="F1403" s="9" t="s">
        <v>5</v>
      </c>
      <c r="G1403" s="9" t="s">
        <v>93</v>
      </c>
      <c r="H1403" s="9" t="s">
        <v>125</v>
      </c>
      <c r="I1403" s="9">
        <v>17</v>
      </c>
      <c r="J1403" s="9" t="s">
        <v>8</v>
      </c>
      <c r="L1403" s="9" t="s">
        <v>50</v>
      </c>
      <c r="M1403" s="9">
        <v>63182</v>
      </c>
      <c r="N1403" s="17" t="str">
        <f t="shared" si="130"/>
        <v>12_60-65</v>
      </c>
      <c r="O1403" s="17" t="str">
        <f t="shared" si="131"/>
        <v>6_60-70</v>
      </c>
      <c r="P1403" s="17" t="str">
        <f t="shared" si="132"/>
        <v>06_60-70</v>
      </c>
      <c r="Q1403" s="9" t="s">
        <v>904</v>
      </c>
      <c r="R1403" s="9" t="s">
        <v>968</v>
      </c>
      <c r="S1403" s="9">
        <f t="shared" si="133"/>
        <v>631820</v>
      </c>
      <c r="T1403" s="9">
        <f t="shared" si="134"/>
        <v>8368</v>
      </c>
    </row>
    <row r="1404" spans="1:20" x14ac:dyDescent="0.25">
      <c r="A1404" s="9">
        <v>1051</v>
      </c>
      <c r="B1404" s="9" t="s">
        <v>0</v>
      </c>
      <c r="C1404" s="9" t="s">
        <v>451</v>
      </c>
      <c r="D1404" s="9" t="s">
        <v>224</v>
      </c>
      <c r="E1404" s="9" t="s">
        <v>223</v>
      </c>
      <c r="F1404" s="9" t="s">
        <v>5</v>
      </c>
      <c r="G1404" s="9" t="s">
        <v>182</v>
      </c>
      <c r="H1404" s="9" t="s">
        <v>2</v>
      </c>
      <c r="I1404" s="9">
        <v>17</v>
      </c>
      <c r="J1404" s="9" t="s">
        <v>8</v>
      </c>
      <c r="L1404" s="9" t="s">
        <v>50</v>
      </c>
      <c r="M1404" s="9">
        <v>50535</v>
      </c>
      <c r="N1404" s="17" t="str">
        <f t="shared" si="130"/>
        <v>10_50-55</v>
      </c>
      <c r="O1404" s="17" t="str">
        <f t="shared" si="131"/>
        <v>5_50-60</v>
      </c>
      <c r="P1404" s="17" t="str">
        <f t="shared" si="132"/>
        <v>05_50-60</v>
      </c>
      <c r="Q1404" s="9" t="s">
        <v>904</v>
      </c>
      <c r="R1404" s="9" t="s">
        <v>968</v>
      </c>
      <c r="S1404" s="9">
        <f t="shared" si="133"/>
        <v>53112285</v>
      </c>
      <c r="T1404" s="9">
        <f t="shared" si="134"/>
        <v>703474</v>
      </c>
    </row>
    <row r="1405" spans="1:20" x14ac:dyDescent="0.25">
      <c r="A1405" s="9">
        <v>177</v>
      </c>
      <c r="B1405" s="9" t="s">
        <v>0</v>
      </c>
      <c r="C1405" s="9" t="s">
        <v>811</v>
      </c>
      <c r="D1405" s="9" t="s">
        <v>228</v>
      </c>
      <c r="E1405" s="9" t="s">
        <v>223</v>
      </c>
      <c r="F1405" s="9" t="s">
        <v>5</v>
      </c>
      <c r="G1405" s="9" t="s">
        <v>182</v>
      </c>
      <c r="H1405" s="9" t="s">
        <v>2</v>
      </c>
      <c r="I1405" s="9">
        <v>14</v>
      </c>
      <c r="J1405" s="9" t="s">
        <v>8</v>
      </c>
      <c r="L1405" s="9" t="s">
        <v>50</v>
      </c>
      <c r="M1405" s="9">
        <v>44590</v>
      </c>
      <c r="N1405" s="17" t="str">
        <f t="shared" si="130"/>
        <v>8_40-45</v>
      </c>
      <c r="O1405" s="17" t="str">
        <f t="shared" si="131"/>
        <v>4_40-50</v>
      </c>
      <c r="P1405" s="17" t="str">
        <f t="shared" si="132"/>
        <v>04_40-50</v>
      </c>
      <c r="Q1405" s="9" t="s">
        <v>904</v>
      </c>
      <c r="R1405" s="9" t="s">
        <v>968</v>
      </c>
      <c r="S1405" s="9">
        <f t="shared" si="133"/>
        <v>7892430</v>
      </c>
      <c r="T1405" s="9">
        <f t="shared" si="134"/>
        <v>104535</v>
      </c>
    </row>
    <row r="1406" spans="1:20" x14ac:dyDescent="0.25">
      <c r="A1406" s="9">
        <v>228</v>
      </c>
      <c r="B1406" s="9" t="s">
        <v>0</v>
      </c>
      <c r="C1406" s="9" t="s">
        <v>541</v>
      </c>
      <c r="D1406" s="9" t="s">
        <v>228</v>
      </c>
      <c r="E1406" s="9" t="s">
        <v>223</v>
      </c>
      <c r="F1406" s="9" t="s">
        <v>5</v>
      </c>
      <c r="G1406" s="9" t="s">
        <v>524</v>
      </c>
      <c r="H1406" s="9" t="s">
        <v>2</v>
      </c>
      <c r="I1406" s="9">
        <v>14</v>
      </c>
      <c r="J1406" s="9" t="s">
        <v>8</v>
      </c>
      <c r="L1406" s="9" t="s">
        <v>50</v>
      </c>
      <c r="M1406" s="9">
        <v>50422</v>
      </c>
      <c r="N1406" s="17" t="str">
        <f t="shared" si="130"/>
        <v>10_50-55</v>
      </c>
      <c r="O1406" s="17" t="str">
        <f t="shared" si="131"/>
        <v>5_50-60</v>
      </c>
      <c r="P1406" s="17" t="str">
        <f t="shared" si="132"/>
        <v>05_50-60</v>
      </c>
      <c r="Q1406" s="9" t="s">
        <v>904</v>
      </c>
      <c r="R1406" s="9" t="s">
        <v>968</v>
      </c>
      <c r="S1406" s="9">
        <f t="shared" si="133"/>
        <v>11496216</v>
      </c>
      <c r="T1406" s="9">
        <f t="shared" si="134"/>
        <v>152268</v>
      </c>
    </row>
    <row r="1407" spans="1:20" x14ac:dyDescent="0.25">
      <c r="A1407" s="9">
        <v>362</v>
      </c>
      <c r="B1407" s="9" t="s">
        <v>0</v>
      </c>
      <c r="C1407" s="9" t="s">
        <v>487</v>
      </c>
      <c r="D1407" s="9" t="s">
        <v>224</v>
      </c>
      <c r="E1407" s="9" t="s">
        <v>223</v>
      </c>
      <c r="F1407" s="9" t="s">
        <v>1</v>
      </c>
      <c r="G1407" s="9" t="s">
        <v>305</v>
      </c>
      <c r="H1407" s="9" t="s">
        <v>2</v>
      </c>
      <c r="I1407" s="9">
        <v>15</v>
      </c>
      <c r="J1407" s="9" t="s">
        <v>8</v>
      </c>
      <c r="L1407" s="9" t="s">
        <v>50</v>
      </c>
      <c r="M1407" s="9">
        <v>59975</v>
      </c>
      <c r="N1407" s="17" t="str">
        <f t="shared" si="130"/>
        <v>11_55-60</v>
      </c>
      <c r="O1407" s="17" t="str">
        <f t="shared" si="131"/>
        <v>5_50-60</v>
      </c>
      <c r="P1407" s="17" t="str">
        <f t="shared" si="132"/>
        <v>05_50-60</v>
      </c>
      <c r="Q1407" s="9" t="s">
        <v>904</v>
      </c>
      <c r="R1407" s="9" t="s">
        <v>968</v>
      </c>
      <c r="S1407" s="9">
        <f t="shared" si="133"/>
        <v>21710950</v>
      </c>
      <c r="T1407" s="9">
        <f t="shared" si="134"/>
        <v>287562</v>
      </c>
    </row>
    <row r="1408" spans="1:20" x14ac:dyDescent="0.25">
      <c r="A1408" s="9">
        <v>4</v>
      </c>
      <c r="B1408" s="9" t="s">
        <v>0</v>
      </c>
      <c r="C1408" s="9" t="s">
        <v>889</v>
      </c>
      <c r="D1408" s="9" t="s">
        <v>224</v>
      </c>
      <c r="E1408" s="9" t="s">
        <v>223</v>
      </c>
      <c r="F1408" s="9" t="s">
        <v>5</v>
      </c>
      <c r="G1408" s="9" t="s">
        <v>93</v>
      </c>
      <c r="H1408" s="9" t="s">
        <v>2</v>
      </c>
      <c r="I1408" s="9">
        <v>15</v>
      </c>
      <c r="J1408" s="9" t="s">
        <v>11</v>
      </c>
      <c r="L1408" s="9" t="s">
        <v>50</v>
      </c>
      <c r="M1408" s="9">
        <v>34990</v>
      </c>
      <c r="N1408" s="17" t="str">
        <f t="shared" si="130"/>
        <v>6_30-35</v>
      </c>
      <c r="O1408" s="17" t="str">
        <f t="shared" si="131"/>
        <v>3_30-40</v>
      </c>
      <c r="P1408" s="17" t="str">
        <f t="shared" si="132"/>
        <v>03_30-40</v>
      </c>
      <c r="Q1408" s="9" t="s">
        <v>904</v>
      </c>
      <c r="R1408" s="9" t="s">
        <v>968</v>
      </c>
      <c r="S1408" s="9">
        <f t="shared" si="133"/>
        <v>139960</v>
      </c>
      <c r="T1408" s="9">
        <f t="shared" si="134"/>
        <v>1854</v>
      </c>
    </row>
    <row r="1409" spans="1:20" x14ac:dyDescent="0.25">
      <c r="A1409" s="9">
        <v>4</v>
      </c>
      <c r="B1409" s="9" t="s">
        <v>0</v>
      </c>
      <c r="C1409" s="9" t="s">
        <v>283</v>
      </c>
      <c r="D1409" s="9" t="s">
        <v>224</v>
      </c>
      <c r="E1409" s="9" t="s">
        <v>223</v>
      </c>
      <c r="F1409" s="9" t="s">
        <v>5</v>
      </c>
      <c r="G1409" s="9" t="s">
        <v>182</v>
      </c>
      <c r="H1409" s="9" t="s">
        <v>2</v>
      </c>
      <c r="I1409" s="9">
        <v>15</v>
      </c>
      <c r="J1409" s="9" t="s">
        <v>8</v>
      </c>
      <c r="L1409" s="9" t="s">
        <v>50</v>
      </c>
      <c r="M1409" s="9">
        <v>48523</v>
      </c>
      <c r="N1409" s="17" t="str">
        <f t="shared" si="130"/>
        <v>9_45-50</v>
      </c>
      <c r="O1409" s="17" t="str">
        <f t="shared" si="131"/>
        <v>4_40-50</v>
      </c>
      <c r="P1409" s="17" t="str">
        <f t="shared" si="132"/>
        <v>04_40-50</v>
      </c>
      <c r="Q1409" s="9" t="s">
        <v>904</v>
      </c>
      <c r="R1409" s="9" t="s">
        <v>968</v>
      </c>
      <c r="S1409" s="9">
        <f t="shared" si="133"/>
        <v>194092</v>
      </c>
      <c r="T1409" s="9">
        <f t="shared" si="134"/>
        <v>2571</v>
      </c>
    </row>
    <row r="1410" spans="1:20" x14ac:dyDescent="0.25">
      <c r="A1410" s="9">
        <v>85</v>
      </c>
      <c r="B1410" s="9" t="s">
        <v>0</v>
      </c>
      <c r="C1410" s="9" t="s">
        <v>516</v>
      </c>
      <c r="D1410" s="9" t="s">
        <v>222</v>
      </c>
      <c r="E1410" s="9" t="s">
        <v>223</v>
      </c>
      <c r="F1410" s="9" t="s">
        <v>5</v>
      </c>
      <c r="G1410" s="9" t="s">
        <v>182</v>
      </c>
      <c r="H1410" s="9" t="s">
        <v>334</v>
      </c>
      <c r="I1410" s="9">
        <v>15</v>
      </c>
      <c r="J1410" s="9" t="s">
        <v>8</v>
      </c>
      <c r="L1410" s="9" t="s">
        <v>50</v>
      </c>
      <c r="M1410" s="9">
        <v>53744</v>
      </c>
      <c r="N1410" s="17" t="str">
        <f t="shared" si="130"/>
        <v>10_50-55</v>
      </c>
      <c r="O1410" s="17" t="str">
        <f t="shared" si="131"/>
        <v>5_50-60</v>
      </c>
      <c r="P1410" s="17" t="str">
        <f t="shared" si="132"/>
        <v>05_50-60</v>
      </c>
      <c r="Q1410" s="9" t="s">
        <v>904</v>
      </c>
      <c r="R1410" s="9" t="s">
        <v>968</v>
      </c>
      <c r="S1410" s="9">
        <f t="shared" si="133"/>
        <v>4568240</v>
      </c>
      <c r="T1410" s="9">
        <f t="shared" si="134"/>
        <v>60506</v>
      </c>
    </row>
    <row r="1411" spans="1:20" x14ac:dyDescent="0.25">
      <c r="A1411" s="9">
        <v>14</v>
      </c>
      <c r="B1411" s="9" t="s">
        <v>0</v>
      </c>
      <c r="C1411" s="9" t="s">
        <v>890</v>
      </c>
      <c r="D1411" s="9" t="s">
        <v>224</v>
      </c>
      <c r="E1411" s="9" t="s">
        <v>223</v>
      </c>
      <c r="F1411" s="9" t="s">
        <v>5</v>
      </c>
      <c r="G1411" s="9" t="s">
        <v>524</v>
      </c>
      <c r="H1411" s="9" t="s">
        <v>2</v>
      </c>
      <c r="I1411" s="9">
        <v>17</v>
      </c>
      <c r="J1411" s="9" t="s">
        <v>8</v>
      </c>
      <c r="L1411" s="9" t="s">
        <v>50</v>
      </c>
      <c r="M1411" s="9">
        <v>68075</v>
      </c>
      <c r="N1411" s="17" t="str">
        <f t="shared" si="130"/>
        <v>13_65-70</v>
      </c>
      <c r="O1411" s="17" t="str">
        <f t="shared" si="131"/>
        <v>6_60-70</v>
      </c>
      <c r="P1411" s="17" t="str">
        <f t="shared" si="132"/>
        <v>06_60-70</v>
      </c>
      <c r="Q1411" s="9" t="s">
        <v>904</v>
      </c>
      <c r="R1411" s="9" t="s">
        <v>968</v>
      </c>
      <c r="S1411" s="9">
        <f t="shared" si="133"/>
        <v>953050</v>
      </c>
      <c r="T1411" s="9">
        <f t="shared" si="134"/>
        <v>12623</v>
      </c>
    </row>
    <row r="1412" spans="1:20" x14ac:dyDescent="0.25">
      <c r="A1412" s="9">
        <v>128</v>
      </c>
      <c r="B1412" s="9" t="s">
        <v>0</v>
      </c>
      <c r="C1412" s="9" t="s">
        <v>488</v>
      </c>
      <c r="D1412" s="9" t="s">
        <v>225</v>
      </c>
      <c r="E1412" s="9" t="s">
        <v>223</v>
      </c>
      <c r="F1412" s="9" t="s">
        <v>1</v>
      </c>
      <c r="G1412" s="9" t="s">
        <v>97</v>
      </c>
      <c r="H1412" s="9" t="s">
        <v>112</v>
      </c>
      <c r="I1412" s="9">
        <v>15</v>
      </c>
      <c r="J1412" s="9" t="s">
        <v>8</v>
      </c>
      <c r="L1412" s="9" t="s">
        <v>50</v>
      </c>
      <c r="M1412" s="9">
        <v>66291</v>
      </c>
      <c r="N1412" s="17" t="str">
        <f t="shared" si="130"/>
        <v>13_65-70</v>
      </c>
      <c r="O1412" s="17" t="str">
        <f t="shared" si="131"/>
        <v>6_60-70</v>
      </c>
      <c r="P1412" s="17" t="str">
        <f t="shared" si="132"/>
        <v>06_60-70</v>
      </c>
      <c r="Q1412" s="9" t="s">
        <v>904</v>
      </c>
      <c r="R1412" s="9" t="s">
        <v>968</v>
      </c>
      <c r="S1412" s="9">
        <f t="shared" si="133"/>
        <v>8485248</v>
      </c>
      <c r="T1412" s="9">
        <f t="shared" si="134"/>
        <v>112387</v>
      </c>
    </row>
    <row r="1413" spans="1:20" x14ac:dyDescent="0.25">
      <c r="A1413" s="9">
        <v>933</v>
      </c>
      <c r="B1413" s="9" t="s">
        <v>0</v>
      </c>
      <c r="C1413" s="9" t="s">
        <v>645</v>
      </c>
      <c r="D1413" s="9" t="s">
        <v>225</v>
      </c>
      <c r="E1413" s="9" t="s">
        <v>223</v>
      </c>
      <c r="F1413" s="9" t="s">
        <v>5</v>
      </c>
      <c r="G1413" s="9" t="s">
        <v>75</v>
      </c>
      <c r="H1413" s="9" t="s">
        <v>112</v>
      </c>
      <c r="I1413" s="9">
        <v>15</v>
      </c>
      <c r="J1413" s="9" t="s">
        <v>8</v>
      </c>
      <c r="L1413" s="9" t="s">
        <v>50</v>
      </c>
      <c r="M1413" s="9">
        <v>72438</v>
      </c>
      <c r="N1413" s="17" t="str">
        <f t="shared" si="130"/>
        <v>14_70-75</v>
      </c>
      <c r="O1413" s="17" t="str">
        <f t="shared" si="131"/>
        <v>7_70-80</v>
      </c>
      <c r="P1413" s="17" t="str">
        <f t="shared" si="132"/>
        <v>07_70-80</v>
      </c>
      <c r="Q1413" s="9" t="s">
        <v>904</v>
      </c>
      <c r="R1413" s="9" t="s">
        <v>968</v>
      </c>
      <c r="S1413" s="9">
        <f t="shared" si="133"/>
        <v>67584654</v>
      </c>
      <c r="T1413" s="9">
        <f t="shared" si="134"/>
        <v>895161</v>
      </c>
    </row>
    <row r="1414" spans="1:20" x14ac:dyDescent="0.25">
      <c r="A1414" s="9">
        <v>2</v>
      </c>
      <c r="B1414" s="9" t="s">
        <v>0</v>
      </c>
      <c r="C1414" s="9" t="s">
        <v>399</v>
      </c>
      <c r="D1414" s="9" t="s">
        <v>225</v>
      </c>
      <c r="E1414" s="9" t="s">
        <v>223</v>
      </c>
      <c r="F1414" s="9" t="s">
        <v>1</v>
      </c>
      <c r="G1414" s="9" t="s">
        <v>71</v>
      </c>
      <c r="H1414" s="9" t="s">
        <v>68</v>
      </c>
      <c r="I1414" s="9">
        <v>15</v>
      </c>
      <c r="J1414" s="9" t="s">
        <v>8</v>
      </c>
      <c r="L1414" s="9" t="s">
        <v>50</v>
      </c>
      <c r="M1414" s="9">
        <v>60564</v>
      </c>
      <c r="N1414" s="17" t="str">
        <f t="shared" si="130"/>
        <v>12_60-65</v>
      </c>
      <c r="O1414" s="17" t="str">
        <f t="shared" si="131"/>
        <v>6_60-70</v>
      </c>
      <c r="P1414" s="17" t="str">
        <f t="shared" si="132"/>
        <v>06_60-70</v>
      </c>
      <c r="Q1414" s="9" t="s">
        <v>904</v>
      </c>
      <c r="R1414" s="9" t="s">
        <v>968</v>
      </c>
      <c r="S1414" s="9">
        <f t="shared" si="133"/>
        <v>121128</v>
      </c>
      <c r="T1414" s="9">
        <f t="shared" si="134"/>
        <v>1604</v>
      </c>
    </row>
    <row r="1415" spans="1:20" x14ac:dyDescent="0.25">
      <c r="A1415" s="9">
        <v>49</v>
      </c>
      <c r="B1415" s="9" t="s">
        <v>0</v>
      </c>
      <c r="C1415" s="9" t="s">
        <v>452</v>
      </c>
      <c r="D1415" s="9" t="s">
        <v>225</v>
      </c>
      <c r="E1415" s="9" t="s">
        <v>223</v>
      </c>
      <c r="F1415" s="9" t="s">
        <v>1</v>
      </c>
      <c r="G1415" s="9" t="s">
        <v>305</v>
      </c>
      <c r="H1415" s="9" t="s">
        <v>112</v>
      </c>
      <c r="I1415" s="9">
        <v>15</v>
      </c>
      <c r="J1415" s="9" t="s">
        <v>8</v>
      </c>
      <c r="L1415" s="9" t="s">
        <v>50</v>
      </c>
      <c r="M1415" s="9">
        <v>80579</v>
      </c>
      <c r="N1415" s="17" t="str">
        <f t="shared" si="130"/>
        <v>16_80-85</v>
      </c>
      <c r="O1415" s="17" t="str">
        <f t="shared" si="131"/>
        <v>8_80-90</v>
      </c>
      <c r="P1415" s="17" t="str">
        <f t="shared" si="132"/>
        <v>08_80&gt;</v>
      </c>
      <c r="Q1415" s="9" t="s">
        <v>904</v>
      </c>
      <c r="R1415" s="9" t="s">
        <v>968</v>
      </c>
      <c r="S1415" s="9">
        <f t="shared" si="133"/>
        <v>3948371</v>
      </c>
      <c r="T1415" s="9">
        <f t="shared" si="134"/>
        <v>52296</v>
      </c>
    </row>
    <row r="1416" spans="1:20" x14ac:dyDescent="0.25">
      <c r="A1416" s="9">
        <v>582</v>
      </c>
      <c r="B1416" s="9" t="s">
        <v>0</v>
      </c>
      <c r="C1416" s="9" t="s">
        <v>891</v>
      </c>
      <c r="D1416" s="9" t="s">
        <v>225</v>
      </c>
      <c r="E1416" s="9" t="s">
        <v>223</v>
      </c>
      <c r="F1416" s="9" t="s">
        <v>1</v>
      </c>
      <c r="G1416" s="9" t="s">
        <v>669</v>
      </c>
      <c r="H1416" s="9" t="s">
        <v>792</v>
      </c>
      <c r="I1416" s="9">
        <v>15</v>
      </c>
      <c r="J1416" s="9" t="s">
        <v>8</v>
      </c>
      <c r="L1416" s="9" t="s">
        <v>50</v>
      </c>
      <c r="M1416" s="9">
        <v>101249</v>
      </c>
      <c r="N1416" s="17" t="str">
        <f t="shared" si="130"/>
        <v>20_100-105</v>
      </c>
      <c r="O1416" s="17" t="str">
        <f t="shared" si="131"/>
        <v>10_100-110</v>
      </c>
      <c r="P1416" s="17" t="str">
        <f t="shared" si="132"/>
        <v>08_80&gt;</v>
      </c>
      <c r="Q1416" s="9" t="s">
        <v>904</v>
      </c>
      <c r="R1416" s="9" t="s">
        <v>968</v>
      </c>
      <c r="S1416" s="9">
        <f t="shared" si="133"/>
        <v>58926918</v>
      </c>
      <c r="T1416" s="9">
        <f t="shared" si="134"/>
        <v>780489</v>
      </c>
    </row>
    <row r="1417" spans="1:20" x14ac:dyDescent="0.25">
      <c r="A1417" s="9">
        <v>4</v>
      </c>
      <c r="B1417" s="9" t="s">
        <v>0</v>
      </c>
      <c r="C1417" s="9" t="s">
        <v>892</v>
      </c>
      <c r="D1417" s="9" t="s">
        <v>225</v>
      </c>
      <c r="E1417" s="9" t="s">
        <v>223</v>
      </c>
      <c r="F1417" s="9" t="s">
        <v>5</v>
      </c>
      <c r="G1417" s="9" t="s">
        <v>75</v>
      </c>
      <c r="H1417" s="9" t="s">
        <v>893</v>
      </c>
      <c r="I1417" s="9">
        <v>15</v>
      </c>
      <c r="J1417" s="9" t="s">
        <v>8</v>
      </c>
      <c r="L1417" s="9" t="s">
        <v>50</v>
      </c>
      <c r="M1417" s="9">
        <v>65963</v>
      </c>
      <c r="N1417" s="17" t="str">
        <f t="shared" si="130"/>
        <v>13_65-70</v>
      </c>
      <c r="O1417" s="17" t="str">
        <f t="shared" si="131"/>
        <v>6_60-70</v>
      </c>
      <c r="P1417" s="17" t="str">
        <f t="shared" si="132"/>
        <v>06_60-70</v>
      </c>
      <c r="Q1417" s="9" t="s">
        <v>904</v>
      </c>
      <c r="R1417" s="9" t="s">
        <v>968</v>
      </c>
      <c r="S1417" s="9">
        <f t="shared" si="133"/>
        <v>263852</v>
      </c>
      <c r="T1417" s="9">
        <f t="shared" si="134"/>
        <v>3495</v>
      </c>
    </row>
    <row r="1418" spans="1:20" x14ac:dyDescent="0.25">
      <c r="A1418" s="9">
        <v>299</v>
      </c>
      <c r="B1418" s="9" t="s">
        <v>0</v>
      </c>
      <c r="C1418" s="9" t="s">
        <v>126</v>
      </c>
      <c r="D1418" s="9" t="s">
        <v>225</v>
      </c>
      <c r="E1418" s="9" t="s">
        <v>223</v>
      </c>
      <c r="F1418" s="9" t="s">
        <v>5</v>
      </c>
      <c r="G1418" s="9" t="s">
        <v>75</v>
      </c>
      <c r="H1418" s="9" t="s">
        <v>161</v>
      </c>
      <c r="I1418" s="9">
        <v>15</v>
      </c>
      <c r="J1418" s="9" t="s">
        <v>8</v>
      </c>
      <c r="L1418" s="9" t="s">
        <v>50</v>
      </c>
      <c r="M1418" s="9">
        <v>79976</v>
      </c>
      <c r="N1418" s="17" t="str">
        <f t="shared" si="130"/>
        <v>15_75-80</v>
      </c>
      <c r="O1418" s="17" t="str">
        <f t="shared" si="131"/>
        <v>7_70-80</v>
      </c>
      <c r="P1418" s="17" t="str">
        <f t="shared" si="132"/>
        <v>07_70-80</v>
      </c>
      <c r="Q1418" s="9" t="s">
        <v>904</v>
      </c>
      <c r="R1418" s="9" t="s">
        <v>968</v>
      </c>
      <c r="S1418" s="9">
        <f t="shared" si="133"/>
        <v>23912824</v>
      </c>
      <c r="T1418" s="9">
        <f t="shared" si="134"/>
        <v>316726</v>
      </c>
    </row>
    <row r="1419" spans="1:20" x14ac:dyDescent="0.25">
      <c r="A1419" s="9">
        <v>793</v>
      </c>
      <c r="B1419" s="9" t="s">
        <v>0</v>
      </c>
      <c r="C1419" s="9" t="s">
        <v>453</v>
      </c>
      <c r="D1419" s="9" t="s">
        <v>225</v>
      </c>
      <c r="E1419" s="9" t="s">
        <v>223</v>
      </c>
      <c r="F1419" s="9" t="s">
        <v>5</v>
      </c>
      <c r="G1419" s="9" t="s">
        <v>353</v>
      </c>
      <c r="H1419" s="9" t="s">
        <v>894</v>
      </c>
      <c r="I1419" s="9">
        <v>15</v>
      </c>
      <c r="J1419" s="9" t="s">
        <v>8</v>
      </c>
      <c r="L1419" s="9" t="s">
        <v>50</v>
      </c>
      <c r="M1419" s="9">
        <v>91061</v>
      </c>
      <c r="N1419" s="17" t="str">
        <f t="shared" si="130"/>
        <v>18_90-95</v>
      </c>
      <c r="O1419" s="17" t="str">
        <f t="shared" si="131"/>
        <v>9_90-100</v>
      </c>
      <c r="P1419" s="17" t="str">
        <f t="shared" si="132"/>
        <v>08_80&gt;</v>
      </c>
      <c r="Q1419" s="9" t="s">
        <v>904</v>
      </c>
      <c r="R1419" s="9" t="s">
        <v>968</v>
      </c>
      <c r="S1419" s="9">
        <f t="shared" si="133"/>
        <v>72211373</v>
      </c>
      <c r="T1419" s="9">
        <f t="shared" si="134"/>
        <v>956442</v>
      </c>
    </row>
    <row r="1420" spans="1:20" x14ac:dyDescent="0.25">
      <c r="A1420" s="9">
        <v>2</v>
      </c>
      <c r="B1420" s="9" t="s">
        <v>0</v>
      </c>
      <c r="C1420" s="9" t="s">
        <v>127</v>
      </c>
      <c r="D1420" s="9" t="s">
        <v>225</v>
      </c>
      <c r="E1420" s="9" t="s">
        <v>223</v>
      </c>
      <c r="F1420" s="9" t="s">
        <v>5</v>
      </c>
      <c r="G1420" s="9" t="s">
        <v>75</v>
      </c>
      <c r="H1420" s="9" t="s">
        <v>63</v>
      </c>
      <c r="I1420" s="9">
        <v>17</v>
      </c>
      <c r="J1420" s="9" t="s">
        <v>8</v>
      </c>
      <c r="L1420" s="9" t="s">
        <v>50</v>
      </c>
      <c r="M1420" s="9">
        <v>75174</v>
      </c>
      <c r="N1420" s="17" t="str">
        <f t="shared" si="130"/>
        <v>15_75-80</v>
      </c>
      <c r="O1420" s="17" t="str">
        <f t="shared" si="131"/>
        <v>7_70-80</v>
      </c>
      <c r="P1420" s="17" t="str">
        <f t="shared" si="132"/>
        <v>07_70-80</v>
      </c>
      <c r="Q1420" s="9" t="s">
        <v>904</v>
      </c>
      <c r="R1420" s="9" t="s">
        <v>968</v>
      </c>
      <c r="S1420" s="9">
        <f t="shared" si="133"/>
        <v>150348</v>
      </c>
      <c r="T1420" s="9">
        <f t="shared" si="134"/>
        <v>1991</v>
      </c>
    </row>
    <row r="1421" spans="1:20" x14ac:dyDescent="0.25">
      <c r="A1421" s="9">
        <v>419</v>
      </c>
      <c r="B1421" s="9" t="s">
        <v>0</v>
      </c>
      <c r="C1421" s="9" t="s">
        <v>449</v>
      </c>
      <c r="D1421" s="9" t="s">
        <v>225</v>
      </c>
      <c r="E1421" s="9" t="s">
        <v>223</v>
      </c>
      <c r="F1421" s="9" t="s">
        <v>5</v>
      </c>
      <c r="G1421" s="9" t="s">
        <v>353</v>
      </c>
      <c r="H1421" s="9" t="s">
        <v>450</v>
      </c>
      <c r="I1421" s="9">
        <v>17</v>
      </c>
      <c r="J1421" s="9" t="s">
        <v>8</v>
      </c>
      <c r="L1421" s="9" t="s">
        <v>50</v>
      </c>
      <c r="M1421" s="9">
        <v>88016</v>
      </c>
      <c r="N1421" s="17" t="str">
        <f t="shared" si="130"/>
        <v>17_85-90</v>
      </c>
      <c r="O1421" s="17" t="str">
        <f t="shared" si="131"/>
        <v>8_80-90</v>
      </c>
      <c r="P1421" s="17" t="str">
        <f t="shared" si="132"/>
        <v>08_80&gt;</v>
      </c>
      <c r="Q1421" s="9" t="s">
        <v>904</v>
      </c>
      <c r="R1421" s="9" t="s">
        <v>968</v>
      </c>
      <c r="S1421" s="9">
        <f t="shared" si="133"/>
        <v>36878704</v>
      </c>
      <c r="T1421" s="9">
        <f t="shared" si="134"/>
        <v>488460</v>
      </c>
    </row>
    <row r="1422" spans="1:20" x14ac:dyDescent="0.25">
      <c r="A1422" s="9">
        <v>4</v>
      </c>
      <c r="B1422" s="9" t="s">
        <v>0</v>
      </c>
      <c r="C1422" s="9" t="s">
        <v>489</v>
      </c>
      <c r="D1422" s="9" t="s">
        <v>225</v>
      </c>
      <c r="E1422" s="9" t="s">
        <v>223</v>
      </c>
      <c r="F1422" s="9" t="s">
        <v>5</v>
      </c>
      <c r="G1422" s="9" t="s">
        <v>353</v>
      </c>
      <c r="H1422" s="9" t="s">
        <v>147</v>
      </c>
      <c r="I1422" s="9">
        <v>15</v>
      </c>
      <c r="J1422" s="9" t="s">
        <v>8</v>
      </c>
      <c r="L1422" s="9" t="s">
        <v>50</v>
      </c>
      <c r="M1422" s="9">
        <v>98167</v>
      </c>
      <c r="N1422" s="17" t="str">
        <f t="shared" si="130"/>
        <v>19_95-100</v>
      </c>
      <c r="O1422" s="17" t="str">
        <f t="shared" si="131"/>
        <v>9_90-100</v>
      </c>
      <c r="P1422" s="17" t="str">
        <f t="shared" si="132"/>
        <v>08_80&gt;</v>
      </c>
      <c r="Q1422" s="9" t="s">
        <v>904</v>
      </c>
      <c r="R1422" s="9" t="s">
        <v>968</v>
      </c>
      <c r="S1422" s="9">
        <f t="shared" si="133"/>
        <v>392668</v>
      </c>
      <c r="T1422" s="9">
        <f t="shared" si="134"/>
        <v>5201</v>
      </c>
    </row>
    <row r="1423" spans="1:20" x14ac:dyDescent="0.25">
      <c r="A1423" s="9">
        <v>26</v>
      </c>
      <c r="B1423" s="9" t="s">
        <v>0</v>
      </c>
      <c r="C1423" s="9" t="s">
        <v>895</v>
      </c>
      <c r="D1423" s="9" t="s">
        <v>230</v>
      </c>
      <c r="E1423" s="9" t="s">
        <v>227</v>
      </c>
      <c r="F1423" s="9" t="s">
        <v>5</v>
      </c>
      <c r="G1423" s="9" t="s">
        <v>75</v>
      </c>
      <c r="H1423" s="9" t="s">
        <v>896</v>
      </c>
      <c r="I1423" s="9">
        <v>15</v>
      </c>
      <c r="J1423" s="9" t="s">
        <v>897</v>
      </c>
      <c r="L1423" s="9" t="s">
        <v>50</v>
      </c>
      <c r="M1423" s="9">
        <v>177088</v>
      </c>
      <c r="N1423" s="17" t="str">
        <f t="shared" si="130"/>
        <v>35_175-180</v>
      </c>
      <c r="O1423" s="17" t="str">
        <f t="shared" si="131"/>
        <v>17_170-180</v>
      </c>
      <c r="P1423" s="17" t="str">
        <f t="shared" si="132"/>
        <v>08_80&gt;</v>
      </c>
      <c r="Q1423" s="9" t="s">
        <v>904</v>
      </c>
      <c r="R1423" s="9" t="s">
        <v>968</v>
      </c>
      <c r="S1423" s="9">
        <f t="shared" si="133"/>
        <v>4604288</v>
      </c>
      <c r="T1423" s="9">
        <f t="shared" si="134"/>
        <v>60984</v>
      </c>
    </row>
    <row r="1424" spans="1:20" x14ac:dyDescent="0.25">
      <c r="A1424" s="9">
        <v>1648</v>
      </c>
      <c r="B1424" s="9" t="s">
        <v>0</v>
      </c>
      <c r="C1424" s="9" t="s">
        <v>190</v>
      </c>
      <c r="D1424" s="9" t="s">
        <v>224</v>
      </c>
      <c r="E1424" s="9" t="s">
        <v>223</v>
      </c>
      <c r="F1424" s="9" t="s">
        <v>5</v>
      </c>
      <c r="G1424" s="9" t="s">
        <v>76</v>
      </c>
      <c r="H1424" s="9" t="s">
        <v>2</v>
      </c>
      <c r="I1424" s="9">
        <v>15</v>
      </c>
      <c r="J1424" s="9" t="s">
        <v>11</v>
      </c>
      <c r="L1424" s="9" t="s">
        <v>46</v>
      </c>
      <c r="M1424" s="9">
        <v>36962</v>
      </c>
      <c r="N1424" s="17" t="str">
        <f t="shared" si="130"/>
        <v>7_35-40</v>
      </c>
      <c r="O1424" s="17" t="str">
        <f t="shared" si="131"/>
        <v>3_30-40</v>
      </c>
      <c r="P1424" s="17" t="str">
        <f t="shared" si="132"/>
        <v>03_30-40</v>
      </c>
      <c r="Q1424" s="9" t="s">
        <v>904</v>
      </c>
      <c r="R1424" s="9" t="s">
        <v>968</v>
      </c>
      <c r="S1424" s="9">
        <f t="shared" si="133"/>
        <v>60913376</v>
      </c>
      <c r="T1424" s="9">
        <f t="shared" si="134"/>
        <v>806800</v>
      </c>
    </row>
    <row r="1425" spans="1:20" x14ac:dyDescent="0.25">
      <c r="A1425" s="9">
        <v>10</v>
      </c>
      <c r="B1425" s="9" t="s">
        <v>0</v>
      </c>
      <c r="C1425" s="9" t="s">
        <v>172</v>
      </c>
      <c r="D1425" s="9" t="s">
        <v>224</v>
      </c>
      <c r="E1425" s="9" t="s">
        <v>223</v>
      </c>
      <c r="F1425" s="9" t="s">
        <v>5</v>
      </c>
      <c r="G1425" s="9" t="s">
        <v>60</v>
      </c>
      <c r="H1425" s="9" t="s">
        <v>2</v>
      </c>
      <c r="I1425" s="9">
        <v>15</v>
      </c>
      <c r="J1425" s="9" t="s">
        <v>173</v>
      </c>
      <c r="L1425" s="9" t="s">
        <v>50</v>
      </c>
      <c r="M1425" s="9">
        <v>45294</v>
      </c>
      <c r="N1425" s="17" t="str">
        <f t="shared" si="130"/>
        <v>9_45-50</v>
      </c>
      <c r="O1425" s="17" t="str">
        <f t="shared" si="131"/>
        <v>4_40-50</v>
      </c>
      <c r="P1425" s="17" t="str">
        <f t="shared" si="132"/>
        <v>04_40-50</v>
      </c>
      <c r="Q1425" s="9" t="s">
        <v>904</v>
      </c>
      <c r="R1425" s="9" t="s">
        <v>968</v>
      </c>
      <c r="S1425" s="9">
        <f t="shared" si="133"/>
        <v>452940</v>
      </c>
      <c r="T1425" s="9">
        <f t="shared" si="134"/>
        <v>5999</v>
      </c>
    </row>
    <row r="1426" spans="1:20" x14ac:dyDescent="0.25">
      <c r="A1426" s="9">
        <v>2</v>
      </c>
      <c r="B1426" s="9" t="s">
        <v>0</v>
      </c>
      <c r="C1426" s="9" t="s">
        <v>898</v>
      </c>
      <c r="D1426" s="9" t="s">
        <v>222</v>
      </c>
      <c r="E1426" s="9" t="s">
        <v>223</v>
      </c>
      <c r="F1426" s="9" t="s">
        <v>5</v>
      </c>
      <c r="G1426" s="9" t="s">
        <v>93</v>
      </c>
      <c r="H1426" s="9" t="s">
        <v>899</v>
      </c>
      <c r="I1426" s="9">
        <v>15</v>
      </c>
      <c r="J1426" s="9" t="s">
        <v>8</v>
      </c>
      <c r="L1426" s="9" t="s">
        <v>50</v>
      </c>
      <c r="M1426" s="9">
        <v>48150</v>
      </c>
      <c r="N1426" s="17" t="str">
        <f t="shared" si="130"/>
        <v>9_45-50</v>
      </c>
      <c r="O1426" s="17" t="str">
        <f t="shared" si="131"/>
        <v>4_40-50</v>
      </c>
      <c r="P1426" s="17" t="str">
        <f t="shared" si="132"/>
        <v>04_40-50</v>
      </c>
      <c r="Q1426" s="9" t="s">
        <v>904</v>
      </c>
      <c r="R1426" s="9" t="s">
        <v>968</v>
      </c>
      <c r="S1426" s="9">
        <f t="shared" si="133"/>
        <v>96300</v>
      </c>
      <c r="T1426" s="9">
        <f t="shared" si="134"/>
        <v>1275</v>
      </c>
    </row>
    <row r="1427" spans="1:20" x14ac:dyDescent="0.25">
      <c r="A1427" s="9">
        <v>1482</v>
      </c>
      <c r="B1427" s="9" t="s">
        <v>0</v>
      </c>
      <c r="C1427" s="9" t="s">
        <v>446</v>
      </c>
      <c r="D1427" s="9" t="s">
        <v>224</v>
      </c>
      <c r="E1427" s="9" t="s">
        <v>223</v>
      </c>
      <c r="F1427" s="9" t="s">
        <v>5</v>
      </c>
      <c r="G1427" s="9" t="s">
        <v>182</v>
      </c>
      <c r="H1427" s="9" t="s">
        <v>2</v>
      </c>
      <c r="I1427" s="9">
        <v>15</v>
      </c>
      <c r="J1427" s="9" t="s">
        <v>8</v>
      </c>
      <c r="L1427" s="9" t="s">
        <v>50</v>
      </c>
      <c r="M1427" s="9">
        <v>52495</v>
      </c>
      <c r="N1427" s="17" t="str">
        <f t="shared" si="130"/>
        <v>10_50-55</v>
      </c>
      <c r="O1427" s="17" t="str">
        <f t="shared" si="131"/>
        <v>5_50-60</v>
      </c>
      <c r="P1427" s="17" t="str">
        <f t="shared" si="132"/>
        <v>05_50-60</v>
      </c>
      <c r="Q1427" s="9" t="s">
        <v>904</v>
      </c>
      <c r="R1427" s="9" t="s">
        <v>968</v>
      </c>
      <c r="S1427" s="9">
        <f t="shared" si="133"/>
        <v>77797590</v>
      </c>
      <c r="T1427" s="9">
        <f t="shared" si="134"/>
        <v>1030432</v>
      </c>
    </row>
    <row r="1428" spans="1:20" x14ac:dyDescent="0.25">
      <c r="A1428" s="9">
        <v>2445</v>
      </c>
      <c r="B1428" s="9" t="s">
        <v>0</v>
      </c>
      <c r="C1428" s="9" t="s">
        <v>517</v>
      </c>
      <c r="D1428" s="9" t="s">
        <v>224</v>
      </c>
      <c r="E1428" s="9" t="s">
        <v>223</v>
      </c>
      <c r="F1428" s="9" t="s">
        <v>1</v>
      </c>
      <c r="G1428" s="9" t="s">
        <v>97</v>
      </c>
      <c r="H1428" s="9" t="s">
        <v>2</v>
      </c>
      <c r="I1428" s="9">
        <v>15</v>
      </c>
      <c r="J1428" s="9" t="s">
        <v>8</v>
      </c>
      <c r="L1428" s="9" t="s">
        <v>50</v>
      </c>
      <c r="M1428" s="9">
        <v>45174</v>
      </c>
      <c r="N1428" s="17" t="str">
        <f t="shared" si="130"/>
        <v>9_45-50</v>
      </c>
      <c r="O1428" s="17" t="str">
        <f t="shared" si="131"/>
        <v>4_40-50</v>
      </c>
      <c r="P1428" s="17" t="str">
        <f t="shared" si="132"/>
        <v>04_40-50</v>
      </c>
      <c r="Q1428" s="9" t="s">
        <v>904</v>
      </c>
      <c r="R1428" s="9" t="s">
        <v>968</v>
      </c>
      <c r="S1428" s="9">
        <f t="shared" si="133"/>
        <v>110450430</v>
      </c>
      <c r="T1428" s="9">
        <f t="shared" si="134"/>
        <v>1462920</v>
      </c>
    </row>
    <row r="1429" spans="1:20" x14ac:dyDescent="0.25">
      <c r="A1429" s="9">
        <v>319</v>
      </c>
      <c r="B1429" s="9" t="s">
        <v>0</v>
      </c>
      <c r="C1429" s="9" t="s">
        <v>518</v>
      </c>
      <c r="D1429" s="9" t="s">
        <v>222</v>
      </c>
      <c r="E1429" s="9" t="s">
        <v>223</v>
      </c>
      <c r="F1429" s="9" t="s">
        <v>1</v>
      </c>
      <c r="G1429" s="9" t="s">
        <v>97</v>
      </c>
      <c r="H1429" s="9" t="s">
        <v>900</v>
      </c>
      <c r="I1429" s="9">
        <v>15</v>
      </c>
      <c r="J1429" s="9" t="s">
        <v>8</v>
      </c>
      <c r="L1429" s="9" t="s">
        <v>50</v>
      </c>
      <c r="M1429" s="9">
        <v>49087</v>
      </c>
      <c r="N1429" s="17" t="str">
        <f t="shared" si="130"/>
        <v>9_45-50</v>
      </c>
      <c r="O1429" s="17" t="str">
        <f t="shared" si="131"/>
        <v>4_40-50</v>
      </c>
      <c r="P1429" s="17" t="str">
        <f t="shared" si="132"/>
        <v>04_40-50</v>
      </c>
      <c r="Q1429" s="9" t="s">
        <v>904</v>
      </c>
      <c r="R1429" s="9" t="s">
        <v>968</v>
      </c>
      <c r="S1429" s="9">
        <f t="shared" si="133"/>
        <v>15658753</v>
      </c>
      <c r="T1429" s="9">
        <f t="shared" si="134"/>
        <v>207401</v>
      </c>
    </row>
    <row r="1430" spans="1:20" x14ac:dyDescent="0.25">
      <c r="A1430" s="9">
        <v>5</v>
      </c>
      <c r="B1430" s="9" t="s">
        <v>0</v>
      </c>
      <c r="C1430" s="9" t="s">
        <v>485</v>
      </c>
      <c r="D1430" s="9" t="s">
        <v>224</v>
      </c>
      <c r="E1430" s="9" t="s">
        <v>223</v>
      </c>
      <c r="F1430" s="9" t="s">
        <v>5</v>
      </c>
      <c r="G1430" s="9" t="s">
        <v>169</v>
      </c>
      <c r="H1430" s="9" t="s">
        <v>2</v>
      </c>
      <c r="I1430" s="9">
        <v>15</v>
      </c>
      <c r="J1430" s="9" t="s">
        <v>8</v>
      </c>
      <c r="L1430" s="9" t="s">
        <v>50</v>
      </c>
      <c r="M1430" s="9">
        <v>50175</v>
      </c>
      <c r="N1430" s="17" t="str">
        <f t="shared" si="130"/>
        <v>10_50-55</v>
      </c>
      <c r="O1430" s="17" t="str">
        <f t="shared" si="131"/>
        <v>5_50-60</v>
      </c>
      <c r="P1430" s="17" t="str">
        <f t="shared" si="132"/>
        <v>05_50-60</v>
      </c>
      <c r="Q1430" s="9" t="s">
        <v>904</v>
      </c>
      <c r="R1430" s="9" t="s">
        <v>968</v>
      </c>
      <c r="S1430" s="9">
        <f t="shared" si="133"/>
        <v>250875</v>
      </c>
      <c r="T1430" s="9">
        <f t="shared" si="134"/>
        <v>3323</v>
      </c>
    </row>
    <row r="1431" spans="1:20" x14ac:dyDescent="0.25">
      <c r="A1431" s="9">
        <v>834</v>
      </c>
      <c r="B1431" s="9" t="s">
        <v>0</v>
      </c>
      <c r="C1431" s="9" t="s">
        <v>542</v>
      </c>
      <c r="D1431" s="9" t="s">
        <v>222</v>
      </c>
      <c r="E1431" s="9" t="s">
        <v>223</v>
      </c>
      <c r="F1431" s="9" t="s">
        <v>5</v>
      </c>
      <c r="G1431" s="9" t="s">
        <v>182</v>
      </c>
      <c r="H1431" s="9" t="s">
        <v>340</v>
      </c>
      <c r="I1431" s="9">
        <v>15</v>
      </c>
      <c r="J1431" s="9" t="s">
        <v>8</v>
      </c>
      <c r="L1431" s="9" t="s">
        <v>50</v>
      </c>
      <c r="M1431" s="9">
        <v>58586</v>
      </c>
      <c r="N1431" s="17" t="str">
        <f t="shared" si="130"/>
        <v>11_55-60</v>
      </c>
      <c r="O1431" s="17" t="str">
        <f t="shared" si="131"/>
        <v>5_50-60</v>
      </c>
      <c r="P1431" s="17" t="str">
        <f t="shared" si="132"/>
        <v>05_50-60</v>
      </c>
      <c r="Q1431" s="9" t="s">
        <v>904</v>
      </c>
      <c r="R1431" s="9" t="s">
        <v>968</v>
      </c>
      <c r="S1431" s="9">
        <f t="shared" si="133"/>
        <v>48860724</v>
      </c>
      <c r="T1431" s="9">
        <f t="shared" si="134"/>
        <v>647162</v>
      </c>
    </row>
    <row r="1432" spans="1:20" x14ac:dyDescent="0.25">
      <c r="A1432" s="9">
        <v>230</v>
      </c>
      <c r="B1432" s="9" t="s">
        <v>0</v>
      </c>
      <c r="C1432" s="9" t="s">
        <v>398</v>
      </c>
      <c r="D1432" s="9" t="s">
        <v>225</v>
      </c>
      <c r="E1432" s="9" t="s">
        <v>223</v>
      </c>
      <c r="F1432" s="9" t="s">
        <v>5</v>
      </c>
      <c r="G1432" s="9" t="s">
        <v>353</v>
      </c>
      <c r="H1432" s="9" t="s">
        <v>118</v>
      </c>
      <c r="I1432" s="9">
        <v>15</v>
      </c>
      <c r="J1432" s="9" t="s">
        <v>8</v>
      </c>
      <c r="L1432" s="9" t="s">
        <v>50</v>
      </c>
      <c r="M1432" s="9">
        <v>98762</v>
      </c>
      <c r="N1432" s="17" t="str">
        <f t="shared" si="130"/>
        <v>19_95-100</v>
      </c>
      <c r="O1432" s="17" t="str">
        <f t="shared" si="131"/>
        <v>9_90-100</v>
      </c>
      <c r="P1432" s="17" t="str">
        <f t="shared" si="132"/>
        <v>08_80&gt;</v>
      </c>
      <c r="Q1432" s="9" t="s">
        <v>904</v>
      </c>
      <c r="R1432" s="9" t="s">
        <v>968</v>
      </c>
      <c r="S1432" s="9">
        <f t="shared" si="133"/>
        <v>22715260</v>
      </c>
      <c r="T1432" s="9">
        <f t="shared" si="134"/>
        <v>300864</v>
      </c>
    </row>
    <row r="1433" spans="1:20" x14ac:dyDescent="0.25">
      <c r="A1433" s="9">
        <v>4</v>
      </c>
      <c r="B1433" s="9" t="s">
        <v>0</v>
      </c>
      <c r="C1433" s="9" t="s">
        <v>81</v>
      </c>
      <c r="D1433" s="9" t="s">
        <v>225</v>
      </c>
      <c r="E1433" s="9" t="s">
        <v>223</v>
      </c>
      <c r="F1433" s="9" t="s">
        <v>5</v>
      </c>
      <c r="G1433" s="9" t="s">
        <v>75</v>
      </c>
      <c r="H1433" s="9" t="s">
        <v>65</v>
      </c>
      <c r="I1433" s="9">
        <v>17</v>
      </c>
      <c r="J1433" s="9" t="s">
        <v>8</v>
      </c>
      <c r="L1433" s="9" t="s">
        <v>50</v>
      </c>
      <c r="M1433" s="9">
        <v>89725</v>
      </c>
      <c r="N1433" s="17" t="str">
        <f t="shared" si="130"/>
        <v>17_85-90</v>
      </c>
      <c r="O1433" s="17" t="str">
        <f t="shared" si="131"/>
        <v>8_80-90</v>
      </c>
      <c r="P1433" s="17" t="str">
        <f t="shared" si="132"/>
        <v>08_80&gt;</v>
      </c>
      <c r="Q1433" s="9" t="s">
        <v>904</v>
      </c>
      <c r="R1433" s="9" t="s">
        <v>968</v>
      </c>
      <c r="S1433" s="9">
        <f t="shared" si="133"/>
        <v>358900</v>
      </c>
      <c r="T1433" s="9">
        <f t="shared" si="134"/>
        <v>4754</v>
      </c>
    </row>
    <row r="1434" spans="1:20" x14ac:dyDescent="0.25">
      <c r="A1434" s="9">
        <v>2</v>
      </c>
      <c r="B1434" s="9" t="s">
        <v>0</v>
      </c>
      <c r="C1434" s="9" t="s">
        <v>817</v>
      </c>
      <c r="D1434" s="9" t="s">
        <v>225</v>
      </c>
      <c r="E1434" s="9" t="s">
        <v>223</v>
      </c>
      <c r="F1434" s="9" t="s">
        <v>5</v>
      </c>
      <c r="G1434" s="9" t="s">
        <v>353</v>
      </c>
      <c r="H1434" s="9" t="s">
        <v>104</v>
      </c>
      <c r="I1434" s="9">
        <v>15</v>
      </c>
      <c r="J1434" s="9" t="s">
        <v>8</v>
      </c>
      <c r="L1434" s="9" t="s">
        <v>50</v>
      </c>
      <c r="M1434" s="9">
        <v>102303</v>
      </c>
      <c r="N1434" s="17" t="str">
        <f t="shared" si="130"/>
        <v>20_100-105</v>
      </c>
      <c r="O1434" s="17" t="str">
        <f t="shared" si="131"/>
        <v>10_100-110</v>
      </c>
      <c r="P1434" s="17" t="str">
        <f t="shared" si="132"/>
        <v>08_80&gt;</v>
      </c>
      <c r="Q1434" s="9" t="s">
        <v>904</v>
      </c>
      <c r="R1434" s="9" t="s">
        <v>968</v>
      </c>
      <c r="S1434" s="9">
        <f t="shared" si="133"/>
        <v>204606</v>
      </c>
      <c r="T1434" s="9">
        <f t="shared" si="134"/>
        <v>2710</v>
      </c>
    </row>
    <row r="1435" spans="1:20" x14ac:dyDescent="0.25">
      <c r="A1435" s="9">
        <v>4</v>
      </c>
      <c r="B1435" s="9" t="s">
        <v>0</v>
      </c>
      <c r="C1435" s="9" t="s">
        <v>651</v>
      </c>
      <c r="D1435" s="9" t="s">
        <v>225</v>
      </c>
      <c r="E1435" s="9" t="s">
        <v>223</v>
      </c>
      <c r="F1435" s="9" t="s">
        <v>5</v>
      </c>
      <c r="G1435" s="9" t="s">
        <v>353</v>
      </c>
      <c r="H1435" s="9" t="s">
        <v>99</v>
      </c>
      <c r="I1435" s="9">
        <v>15</v>
      </c>
      <c r="J1435" s="9" t="s">
        <v>8</v>
      </c>
      <c r="L1435" s="9" t="s">
        <v>50</v>
      </c>
      <c r="M1435" s="9">
        <v>181904</v>
      </c>
      <c r="N1435" s="17" t="str">
        <f t="shared" si="130"/>
        <v>36_180-185</v>
      </c>
      <c r="O1435" s="17" t="str">
        <f t="shared" si="131"/>
        <v>18_180-190</v>
      </c>
      <c r="P1435" s="17" t="str">
        <f t="shared" si="132"/>
        <v>08_80&gt;</v>
      </c>
      <c r="Q1435" s="9" t="s">
        <v>904</v>
      </c>
      <c r="R1435" s="9" t="s">
        <v>968</v>
      </c>
      <c r="S1435" s="9">
        <f t="shared" si="133"/>
        <v>727616</v>
      </c>
      <c r="T1435" s="9">
        <f t="shared" si="134"/>
        <v>9637</v>
      </c>
    </row>
    <row r="1436" spans="1:20" x14ac:dyDescent="0.25">
      <c r="A1436" s="9">
        <v>79</v>
      </c>
      <c r="B1436" s="9" t="s">
        <v>0</v>
      </c>
      <c r="C1436" s="9" t="s">
        <v>901</v>
      </c>
      <c r="D1436" s="9" t="s">
        <v>228</v>
      </c>
      <c r="E1436" s="9" t="s">
        <v>223</v>
      </c>
      <c r="F1436" s="9" t="s">
        <v>5</v>
      </c>
      <c r="G1436" s="9" t="s">
        <v>182</v>
      </c>
      <c r="H1436" s="9" t="s">
        <v>2</v>
      </c>
      <c r="I1436" s="9">
        <v>14</v>
      </c>
      <c r="J1436" s="9" t="s">
        <v>8</v>
      </c>
      <c r="K1436" s="9" t="s">
        <v>7</v>
      </c>
      <c r="L1436" s="9" t="s">
        <v>50</v>
      </c>
      <c r="M1436" s="9">
        <v>59318</v>
      </c>
      <c r="N1436" s="17" t="str">
        <f t="shared" si="130"/>
        <v>11_55-60</v>
      </c>
      <c r="O1436" s="17" t="str">
        <f t="shared" si="131"/>
        <v>5_50-60</v>
      </c>
      <c r="P1436" s="17" t="str">
        <f t="shared" si="132"/>
        <v>05_50-60</v>
      </c>
      <c r="Q1436" s="9" t="s">
        <v>904</v>
      </c>
      <c r="R1436" s="9" t="s">
        <v>968</v>
      </c>
      <c r="S1436" s="9">
        <f t="shared" si="133"/>
        <v>4686122</v>
      </c>
      <c r="T1436" s="9">
        <f t="shared" si="134"/>
        <v>62068</v>
      </c>
    </row>
    <row r="1437" spans="1:20" x14ac:dyDescent="0.25">
      <c r="A1437" s="9">
        <v>4</v>
      </c>
      <c r="B1437" s="9" t="s">
        <v>0</v>
      </c>
      <c r="C1437" s="9" t="s">
        <v>902</v>
      </c>
      <c r="D1437" s="9" t="s">
        <v>228</v>
      </c>
      <c r="E1437" s="9" t="s">
        <v>223</v>
      </c>
      <c r="F1437" s="9" t="s">
        <v>5</v>
      </c>
      <c r="G1437" s="9" t="s">
        <v>61</v>
      </c>
      <c r="H1437" s="9" t="s">
        <v>2</v>
      </c>
      <c r="I1437" s="9">
        <v>13</v>
      </c>
      <c r="J1437" s="9" t="s">
        <v>8</v>
      </c>
      <c r="L1437" s="9" t="s">
        <v>46</v>
      </c>
      <c r="M1437" s="9">
        <v>36490</v>
      </c>
      <c r="N1437" s="17" t="str">
        <f t="shared" si="130"/>
        <v>7_35-40</v>
      </c>
      <c r="O1437" s="17" t="str">
        <f t="shared" si="131"/>
        <v>3_30-40</v>
      </c>
      <c r="P1437" s="17" t="str">
        <f t="shared" si="132"/>
        <v>03_30-40</v>
      </c>
      <c r="Q1437" s="9" t="s">
        <v>904</v>
      </c>
      <c r="R1437" s="9" t="s">
        <v>968</v>
      </c>
      <c r="S1437" s="9">
        <f t="shared" si="133"/>
        <v>145960</v>
      </c>
      <c r="T1437" s="9">
        <f t="shared" si="134"/>
        <v>1933</v>
      </c>
    </row>
    <row r="1438" spans="1:20" x14ac:dyDescent="0.25">
      <c r="A1438" s="9">
        <v>679</v>
      </c>
      <c r="B1438" s="9" t="s">
        <v>0</v>
      </c>
      <c r="C1438" s="9" t="s">
        <v>519</v>
      </c>
      <c r="D1438" s="9" t="s">
        <v>228</v>
      </c>
      <c r="E1438" s="9" t="s">
        <v>223</v>
      </c>
      <c r="F1438" s="9" t="s">
        <v>5</v>
      </c>
      <c r="G1438" s="9" t="s">
        <v>76</v>
      </c>
      <c r="H1438" s="9" t="s">
        <v>2</v>
      </c>
      <c r="I1438" s="9">
        <v>14</v>
      </c>
      <c r="J1438" s="9" t="s">
        <v>8</v>
      </c>
      <c r="L1438" s="9" t="s">
        <v>46</v>
      </c>
      <c r="M1438" s="9">
        <v>37350</v>
      </c>
      <c r="N1438" s="17" t="str">
        <f t="shared" si="130"/>
        <v>7_35-40</v>
      </c>
      <c r="O1438" s="17" t="str">
        <f t="shared" si="131"/>
        <v>3_30-40</v>
      </c>
      <c r="P1438" s="17" t="str">
        <f t="shared" si="132"/>
        <v>03_30-40</v>
      </c>
      <c r="Q1438" s="9" t="s">
        <v>904</v>
      </c>
      <c r="R1438" s="9" t="s">
        <v>968</v>
      </c>
      <c r="S1438" s="9">
        <f t="shared" si="133"/>
        <v>25360650</v>
      </c>
      <c r="T1438" s="9">
        <f t="shared" si="134"/>
        <v>335903</v>
      </c>
    </row>
    <row r="1439" spans="1:20" x14ac:dyDescent="0.25">
      <c r="A1439" s="9">
        <v>283</v>
      </c>
      <c r="B1439" s="9" t="s">
        <v>0</v>
      </c>
      <c r="C1439" s="9" t="s">
        <v>903</v>
      </c>
      <c r="D1439" s="9" t="s">
        <v>228</v>
      </c>
      <c r="E1439" s="9" t="s">
        <v>223</v>
      </c>
      <c r="F1439" s="9" t="s">
        <v>5</v>
      </c>
      <c r="G1439" s="9" t="s">
        <v>76</v>
      </c>
      <c r="H1439" s="9" t="s">
        <v>2</v>
      </c>
      <c r="I1439" s="9">
        <v>14</v>
      </c>
      <c r="J1439" s="9" t="s">
        <v>8</v>
      </c>
      <c r="L1439" s="9" t="s">
        <v>46</v>
      </c>
      <c r="M1439" s="9">
        <v>43990</v>
      </c>
      <c r="N1439" s="17" t="str">
        <f t="shared" si="130"/>
        <v>8_40-45</v>
      </c>
      <c r="O1439" s="17" t="str">
        <f t="shared" si="131"/>
        <v>4_40-50</v>
      </c>
      <c r="P1439" s="17" t="str">
        <f t="shared" si="132"/>
        <v>04_40-50</v>
      </c>
      <c r="Q1439" s="9" t="s">
        <v>904</v>
      </c>
      <c r="R1439" s="9" t="s">
        <v>968</v>
      </c>
      <c r="S1439" s="9">
        <f t="shared" si="133"/>
        <v>12449170</v>
      </c>
      <c r="T1439" s="9">
        <f t="shared" si="134"/>
        <v>164890</v>
      </c>
    </row>
    <row r="1440" spans="1:20" x14ac:dyDescent="0.25">
      <c r="A1440" s="9">
        <v>4</v>
      </c>
      <c r="B1440" s="9" t="s">
        <v>0</v>
      </c>
      <c r="C1440" s="9" t="s">
        <v>822</v>
      </c>
      <c r="D1440" s="9" t="s">
        <v>228</v>
      </c>
      <c r="E1440" s="9" t="s">
        <v>223</v>
      </c>
      <c r="F1440" s="9" t="s">
        <v>5</v>
      </c>
      <c r="G1440" s="9" t="s">
        <v>182</v>
      </c>
      <c r="H1440" s="9" t="s">
        <v>334</v>
      </c>
      <c r="I1440" s="9">
        <v>13</v>
      </c>
      <c r="J1440" s="9" t="s">
        <v>820</v>
      </c>
      <c r="L1440" s="9" t="s">
        <v>50</v>
      </c>
      <c r="M1440" s="9">
        <v>85114</v>
      </c>
      <c r="N1440" s="17" t="str">
        <f t="shared" si="130"/>
        <v>17_85-90</v>
      </c>
      <c r="O1440" s="17" t="str">
        <f t="shared" si="131"/>
        <v>8_80-90</v>
      </c>
      <c r="P1440" s="17" t="str">
        <f t="shared" si="132"/>
        <v>08_80&gt;</v>
      </c>
      <c r="Q1440" s="9" t="s">
        <v>904</v>
      </c>
      <c r="R1440" s="9" t="s">
        <v>968</v>
      </c>
      <c r="S1440" s="9">
        <f t="shared" si="133"/>
        <v>340456</v>
      </c>
      <c r="T1440" s="9">
        <f t="shared" si="134"/>
        <v>4509</v>
      </c>
    </row>
    <row r="1441" spans="1:20" x14ac:dyDescent="0.25">
      <c r="A1441" s="9">
        <v>214</v>
      </c>
      <c r="B1441" s="9" t="s">
        <v>0</v>
      </c>
      <c r="C1441" s="9" t="s">
        <v>304</v>
      </c>
      <c r="D1441" s="9" t="s">
        <v>228</v>
      </c>
      <c r="E1441" s="9" t="s">
        <v>223</v>
      </c>
      <c r="F1441" s="9" t="s">
        <v>1</v>
      </c>
      <c r="G1441" s="9" t="s">
        <v>305</v>
      </c>
      <c r="H1441" s="9" t="s">
        <v>2</v>
      </c>
      <c r="I1441" s="9">
        <v>14</v>
      </c>
      <c r="J1441" s="9" t="s">
        <v>8</v>
      </c>
      <c r="L1441" s="9" t="s">
        <v>50</v>
      </c>
      <c r="M1441" s="9">
        <v>65410</v>
      </c>
      <c r="N1441" s="17" t="str">
        <f t="shared" si="130"/>
        <v>13_65-70</v>
      </c>
      <c r="O1441" s="17" t="str">
        <f t="shared" si="131"/>
        <v>6_60-70</v>
      </c>
      <c r="P1441" s="17" t="str">
        <f t="shared" si="132"/>
        <v>06_60-70</v>
      </c>
      <c r="Q1441" s="9" t="s">
        <v>904</v>
      </c>
      <c r="R1441" s="9" t="s">
        <v>968</v>
      </c>
      <c r="S1441" s="9">
        <f t="shared" si="133"/>
        <v>13997740</v>
      </c>
      <c r="T1441" s="9">
        <f t="shared" si="134"/>
        <v>185401</v>
      </c>
    </row>
    <row r="1442" spans="1:20" x14ac:dyDescent="0.25">
      <c r="A1442" s="9">
        <v>354</v>
      </c>
      <c r="B1442" s="9" t="s">
        <v>0</v>
      </c>
      <c r="C1442" s="9" t="s">
        <v>652</v>
      </c>
      <c r="D1442" s="9" t="s">
        <v>228</v>
      </c>
      <c r="E1442" s="9" t="s">
        <v>223</v>
      </c>
      <c r="F1442" s="9" t="s">
        <v>5</v>
      </c>
      <c r="G1442" s="9" t="s">
        <v>524</v>
      </c>
      <c r="H1442" s="9" t="s">
        <v>653</v>
      </c>
      <c r="I1442" s="9">
        <v>14</v>
      </c>
      <c r="J1442" s="9" t="s">
        <v>8</v>
      </c>
      <c r="L1442" s="9" t="s">
        <v>50</v>
      </c>
      <c r="M1442" s="9">
        <v>89022</v>
      </c>
      <c r="N1442" s="17" t="str">
        <f t="shared" si="130"/>
        <v>17_85-90</v>
      </c>
      <c r="O1442" s="17" t="str">
        <f t="shared" si="131"/>
        <v>8_80-90</v>
      </c>
      <c r="P1442" s="17" t="str">
        <f t="shared" si="132"/>
        <v>08_80&gt;</v>
      </c>
      <c r="Q1442" s="9" t="s">
        <v>904</v>
      </c>
      <c r="R1442" s="9" t="s">
        <v>968</v>
      </c>
      <c r="S1442" s="9">
        <f t="shared" si="133"/>
        <v>31513788</v>
      </c>
      <c r="T1442" s="9">
        <f t="shared" si="134"/>
        <v>417401</v>
      </c>
    </row>
    <row r="1443" spans="1:20" x14ac:dyDescent="0.25">
      <c r="A1443" s="9">
        <v>183</v>
      </c>
      <c r="B1443" s="9" t="s">
        <v>0</v>
      </c>
      <c r="C1443" s="9" t="s">
        <v>577</v>
      </c>
      <c r="D1443" s="9" t="s">
        <v>228</v>
      </c>
      <c r="E1443" s="9" t="s">
        <v>223</v>
      </c>
      <c r="F1443" s="9" t="s">
        <v>5</v>
      </c>
      <c r="G1443" s="9" t="s">
        <v>524</v>
      </c>
      <c r="H1443" s="9" t="s">
        <v>2</v>
      </c>
      <c r="I1443" s="9">
        <v>14</v>
      </c>
      <c r="J1443" s="9" t="s">
        <v>8</v>
      </c>
      <c r="L1443" s="9" t="s">
        <v>50</v>
      </c>
      <c r="M1443" s="9">
        <v>78280</v>
      </c>
      <c r="N1443" s="17" t="str">
        <f t="shared" si="130"/>
        <v>15_75-80</v>
      </c>
      <c r="O1443" s="17" t="str">
        <f t="shared" si="131"/>
        <v>7_70-80</v>
      </c>
      <c r="P1443" s="17" t="str">
        <f t="shared" si="132"/>
        <v>07_70-80</v>
      </c>
      <c r="Q1443" s="9" t="s">
        <v>904</v>
      </c>
      <c r="R1443" s="9" t="s">
        <v>968</v>
      </c>
      <c r="S1443" s="9">
        <f t="shared" si="133"/>
        <v>14325240</v>
      </c>
      <c r="T1443" s="9">
        <f t="shared" si="134"/>
        <v>189738</v>
      </c>
    </row>
    <row r="1444" spans="1:20" x14ac:dyDescent="0.25">
      <c r="A1444" s="9">
        <v>2</v>
      </c>
      <c r="B1444" s="9" t="s">
        <v>0</v>
      </c>
      <c r="C1444" s="9" t="s">
        <v>905</v>
      </c>
      <c r="D1444" s="9" t="s">
        <v>228</v>
      </c>
      <c r="E1444" s="9" t="s">
        <v>223</v>
      </c>
      <c r="F1444" s="9" t="s">
        <v>5</v>
      </c>
      <c r="G1444" s="9" t="s">
        <v>93</v>
      </c>
      <c r="H1444" s="9" t="s">
        <v>2</v>
      </c>
      <c r="I1444" s="9">
        <v>14</v>
      </c>
      <c r="J1444" s="9" t="s">
        <v>8</v>
      </c>
      <c r="K1444" s="9" t="s">
        <v>7</v>
      </c>
      <c r="L1444" s="9" t="s">
        <v>50</v>
      </c>
      <c r="M1444" s="9">
        <v>71592</v>
      </c>
      <c r="N1444" s="17" t="str">
        <f t="shared" si="130"/>
        <v>14_70-75</v>
      </c>
      <c r="O1444" s="17" t="str">
        <f t="shared" si="131"/>
        <v>7_70-80</v>
      </c>
      <c r="P1444" s="17" t="str">
        <f t="shared" si="132"/>
        <v>07_70-80</v>
      </c>
      <c r="Q1444" s="9" t="s">
        <v>904</v>
      </c>
      <c r="R1444" s="9" t="s">
        <v>968</v>
      </c>
      <c r="S1444" s="9">
        <f t="shared" si="133"/>
        <v>143184</v>
      </c>
      <c r="T1444" s="9">
        <f t="shared" si="134"/>
        <v>1896</v>
      </c>
    </row>
    <row r="1445" spans="1:20" x14ac:dyDescent="0.25">
      <c r="A1445" s="9">
        <v>6</v>
      </c>
      <c r="B1445" s="9" t="s">
        <v>0</v>
      </c>
      <c r="C1445" s="9" t="s">
        <v>825</v>
      </c>
      <c r="D1445" s="9" t="s">
        <v>228</v>
      </c>
      <c r="E1445" s="9" t="s">
        <v>223</v>
      </c>
      <c r="F1445" s="9" t="s">
        <v>5</v>
      </c>
      <c r="G1445" s="9" t="s">
        <v>182</v>
      </c>
      <c r="H1445" s="9" t="s">
        <v>107</v>
      </c>
      <c r="I1445" s="9">
        <v>14</v>
      </c>
      <c r="J1445" s="9" t="s">
        <v>8</v>
      </c>
      <c r="L1445" s="9" t="s">
        <v>50</v>
      </c>
      <c r="M1445" s="9">
        <v>108836</v>
      </c>
      <c r="N1445" s="17" t="str">
        <f t="shared" si="130"/>
        <v>21_105-110</v>
      </c>
      <c r="O1445" s="17" t="str">
        <f t="shared" si="131"/>
        <v>10_100-110</v>
      </c>
      <c r="P1445" s="17" t="str">
        <f t="shared" si="132"/>
        <v>08_80&gt;</v>
      </c>
      <c r="Q1445" s="9" t="s">
        <v>904</v>
      </c>
      <c r="R1445" s="9" t="s">
        <v>968</v>
      </c>
      <c r="S1445" s="9">
        <f t="shared" si="133"/>
        <v>653016</v>
      </c>
      <c r="T1445" s="9">
        <f t="shared" si="134"/>
        <v>8649</v>
      </c>
    </row>
    <row r="1446" spans="1:20" x14ac:dyDescent="0.25">
      <c r="A1446" s="9">
        <v>2</v>
      </c>
      <c r="B1446" s="9" t="s">
        <v>0</v>
      </c>
      <c r="C1446" s="9" t="s">
        <v>906</v>
      </c>
      <c r="D1446" s="9" t="s">
        <v>228</v>
      </c>
      <c r="E1446" s="9" t="s">
        <v>223</v>
      </c>
      <c r="F1446" s="9" t="s">
        <v>5</v>
      </c>
      <c r="G1446" s="9" t="s">
        <v>182</v>
      </c>
      <c r="H1446" s="9" t="s">
        <v>2</v>
      </c>
      <c r="I1446" s="9">
        <v>14</v>
      </c>
      <c r="J1446" s="9" t="s">
        <v>8</v>
      </c>
      <c r="L1446" s="9" t="s">
        <v>50</v>
      </c>
      <c r="M1446" s="9">
        <v>94709</v>
      </c>
      <c r="N1446" s="17" t="str">
        <f t="shared" si="130"/>
        <v>18_90-95</v>
      </c>
      <c r="O1446" s="17" t="str">
        <f t="shared" si="131"/>
        <v>9_90-100</v>
      </c>
      <c r="P1446" s="17" t="str">
        <f t="shared" si="132"/>
        <v>08_80&gt;</v>
      </c>
      <c r="Q1446" s="9" t="s">
        <v>904</v>
      </c>
      <c r="R1446" s="9" t="s">
        <v>968</v>
      </c>
      <c r="S1446" s="9">
        <f t="shared" si="133"/>
        <v>189418</v>
      </c>
      <c r="T1446" s="9">
        <f t="shared" si="134"/>
        <v>2509</v>
      </c>
    </row>
    <row r="1447" spans="1:20" x14ac:dyDescent="0.25">
      <c r="A1447" s="9">
        <v>28</v>
      </c>
      <c r="B1447" s="9" t="s">
        <v>0</v>
      </c>
      <c r="C1447" s="9" t="s">
        <v>654</v>
      </c>
      <c r="D1447" s="9" t="s">
        <v>228</v>
      </c>
      <c r="E1447" s="9" t="s">
        <v>223</v>
      </c>
      <c r="F1447" s="9" t="s">
        <v>5</v>
      </c>
      <c r="G1447" s="9" t="s">
        <v>524</v>
      </c>
      <c r="H1447" s="9" t="s">
        <v>2</v>
      </c>
      <c r="I1447" s="9">
        <v>14</v>
      </c>
      <c r="J1447" s="9" t="s">
        <v>8</v>
      </c>
      <c r="L1447" s="9" t="s">
        <v>50</v>
      </c>
      <c r="M1447" s="9">
        <v>101860</v>
      </c>
      <c r="N1447" s="17" t="str">
        <f t="shared" si="130"/>
        <v>20_100-105</v>
      </c>
      <c r="O1447" s="17" t="str">
        <f t="shared" si="131"/>
        <v>10_100-110</v>
      </c>
      <c r="P1447" s="17" t="str">
        <f t="shared" si="132"/>
        <v>08_80&gt;</v>
      </c>
      <c r="Q1447" s="9" t="s">
        <v>904</v>
      </c>
      <c r="R1447" s="9" t="s">
        <v>968</v>
      </c>
      <c r="S1447" s="9">
        <f t="shared" si="133"/>
        <v>2852080</v>
      </c>
      <c r="T1447" s="9">
        <f t="shared" si="134"/>
        <v>37776</v>
      </c>
    </row>
    <row r="1448" spans="1:20" x14ac:dyDescent="0.25">
      <c r="A1448" s="9">
        <v>10</v>
      </c>
      <c r="B1448" s="9" t="s">
        <v>0</v>
      </c>
      <c r="C1448" s="9" t="s">
        <v>827</v>
      </c>
      <c r="D1448" s="9" t="s">
        <v>228</v>
      </c>
      <c r="E1448" s="9" t="s">
        <v>223</v>
      </c>
      <c r="F1448" s="9" t="s">
        <v>5</v>
      </c>
      <c r="G1448" s="9" t="s">
        <v>660</v>
      </c>
      <c r="H1448" s="9" t="s">
        <v>2</v>
      </c>
      <c r="I1448" s="9">
        <v>14</v>
      </c>
      <c r="J1448" s="9" t="s">
        <v>8</v>
      </c>
      <c r="K1448" s="9" t="s">
        <v>7</v>
      </c>
      <c r="L1448" s="9" t="s">
        <v>47</v>
      </c>
      <c r="M1448" s="9">
        <v>130528</v>
      </c>
      <c r="N1448" s="17" t="str">
        <f t="shared" si="130"/>
        <v>26_130-135</v>
      </c>
      <c r="O1448" s="17" t="str">
        <f t="shared" si="131"/>
        <v>13_130-140</v>
      </c>
      <c r="P1448" s="17" t="str">
        <f t="shared" si="132"/>
        <v>08_80&gt;</v>
      </c>
      <c r="Q1448" s="9" t="s">
        <v>904</v>
      </c>
      <c r="R1448" s="9" t="s">
        <v>968</v>
      </c>
      <c r="S1448" s="9">
        <f t="shared" si="133"/>
        <v>1305280</v>
      </c>
      <c r="T1448" s="9">
        <f t="shared" si="134"/>
        <v>17288</v>
      </c>
    </row>
    <row r="1449" spans="1:20" x14ac:dyDescent="0.25">
      <c r="A1449" s="9">
        <v>1620</v>
      </c>
      <c r="B1449" s="9" t="s">
        <v>0</v>
      </c>
      <c r="C1449" s="9" t="s">
        <v>1010</v>
      </c>
      <c r="D1449" s="9" t="s">
        <v>229</v>
      </c>
      <c r="E1449" s="9" t="s">
        <v>227</v>
      </c>
      <c r="F1449" s="9" t="s">
        <v>5</v>
      </c>
      <c r="G1449" s="9" t="s">
        <v>61</v>
      </c>
      <c r="H1449" s="9" t="s">
        <v>2</v>
      </c>
      <c r="I1449" s="9">
        <v>11</v>
      </c>
      <c r="J1449" s="9" t="s">
        <v>8</v>
      </c>
      <c r="L1449" s="9" t="s">
        <v>46</v>
      </c>
      <c r="M1449" s="9">
        <v>19160</v>
      </c>
      <c r="N1449" s="17" t="str">
        <f t="shared" si="130"/>
        <v>3_15-20</v>
      </c>
      <c r="O1449" s="17" t="str">
        <f t="shared" si="131"/>
        <v>1_10-20</v>
      </c>
      <c r="P1449" s="17" t="str">
        <f t="shared" si="132"/>
        <v>01_&lt;20</v>
      </c>
      <c r="Q1449" s="9" t="s">
        <v>904</v>
      </c>
      <c r="R1449" s="9" t="s">
        <v>968</v>
      </c>
      <c r="S1449" s="9">
        <f t="shared" si="133"/>
        <v>31039200</v>
      </c>
      <c r="T1449" s="9">
        <f t="shared" si="134"/>
        <v>411115</v>
      </c>
    </row>
    <row r="1450" spans="1:20" x14ac:dyDescent="0.25">
      <c r="A1450" s="9">
        <v>480</v>
      </c>
      <c r="B1450" s="9" t="s">
        <v>0</v>
      </c>
      <c r="C1450" s="9" t="s">
        <v>333</v>
      </c>
      <c r="D1450" s="9" t="s">
        <v>228</v>
      </c>
      <c r="E1450" s="9" t="s">
        <v>227</v>
      </c>
      <c r="F1450" s="9" t="s">
        <v>5</v>
      </c>
      <c r="G1450" s="9" t="s">
        <v>169</v>
      </c>
      <c r="H1450" s="9" t="s">
        <v>2</v>
      </c>
      <c r="I1450" s="9">
        <v>14</v>
      </c>
      <c r="J1450" s="9" t="s">
        <v>8</v>
      </c>
      <c r="L1450" s="9" t="s">
        <v>50</v>
      </c>
      <c r="M1450" s="9">
        <v>68614</v>
      </c>
      <c r="N1450" s="17" t="str">
        <f t="shared" si="130"/>
        <v>13_65-70</v>
      </c>
      <c r="O1450" s="17" t="str">
        <f t="shared" si="131"/>
        <v>6_60-70</v>
      </c>
      <c r="P1450" s="17" t="str">
        <f t="shared" si="132"/>
        <v>06_60-70</v>
      </c>
      <c r="Q1450" s="9" t="s">
        <v>904</v>
      </c>
      <c r="R1450" s="9" t="s">
        <v>968</v>
      </c>
      <c r="S1450" s="9">
        <f t="shared" si="133"/>
        <v>32934720</v>
      </c>
      <c r="T1450" s="9">
        <f t="shared" si="134"/>
        <v>436221</v>
      </c>
    </row>
    <row r="1451" spans="1:20" x14ac:dyDescent="0.25">
      <c r="A1451" s="9">
        <v>16</v>
      </c>
      <c r="B1451" s="9" t="s">
        <v>0</v>
      </c>
      <c r="C1451" s="9" t="s">
        <v>655</v>
      </c>
      <c r="D1451" s="9" t="s">
        <v>224</v>
      </c>
      <c r="E1451" s="9" t="s">
        <v>227</v>
      </c>
      <c r="F1451" s="9" t="s">
        <v>5</v>
      </c>
      <c r="G1451" s="9" t="s">
        <v>524</v>
      </c>
      <c r="H1451" s="9" t="s">
        <v>2</v>
      </c>
      <c r="I1451" s="9">
        <v>14</v>
      </c>
      <c r="J1451" s="9" t="s">
        <v>8</v>
      </c>
      <c r="L1451" s="9" t="s">
        <v>50</v>
      </c>
      <c r="M1451" s="9">
        <v>69003</v>
      </c>
      <c r="N1451" s="17" t="str">
        <f t="shared" si="130"/>
        <v>13_65-70</v>
      </c>
      <c r="O1451" s="17" t="str">
        <f t="shared" si="131"/>
        <v>6_60-70</v>
      </c>
      <c r="P1451" s="17" t="str">
        <f t="shared" si="132"/>
        <v>06_60-70</v>
      </c>
      <c r="Q1451" s="9" t="s">
        <v>904</v>
      </c>
      <c r="R1451" s="9" t="s">
        <v>968</v>
      </c>
      <c r="S1451" s="9">
        <f t="shared" si="133"/>
        <v>1104048</v>
      </c>
      <c r="T1451" s="9">
        <f t="shared" si="134"/>
        <v>14623</v>
      </c>
    </row>
    <row r="1452" spans="1:20" x14ac:dyDescent="0.25">
      <c r="A1452" s="9">
        <v>374</v>
      </c>
      <c r="B1452" s="9" t="s">
        <v>0</v>
      </c>
      <c r="C1452" s="9" t="s">
        <v>303</v>
      </c>
      <c r="D1452" s="9" t="s">
        <v>224</v>
      </c>
      <c r="E1452" s="9" t="s">
        <v>227</v>
      </c>
      <c r="F1452" s="9" t="s">
        <v>5</v>
      </c>
      <c r="G1452" s="9" t="s">
        <v>169</v>
      </c>
      <c r="H1452" s="9" t="s">
        <v>2</v>
      </c>
      <c r="I1452" s="9">
        <v>15</v>
      </c>
      <c r="J1452" s="9" t="s">
        <v>8</v>
      </c>
      <c r="L1452" s="9" t="s">
        <v>50</v>
      </c>
      <c r="M1452" s="9">
        <v>74540</v>
      </c>
      <c r="N1452" s="17" t="str">
        <f t="shared" si="130"/>
        <v>14_70-75</v>
      </c>
      <c r="O1452" s="17" t="str">
        <f t="shared" si="131"/>
        <v>7_70-80</v>
      </c>
      <c r="P1452" s="17" t="str">
        <f t="shared" si="132"/>
        <v>07_70-80</v>
      </c>
      <c r="Q1452" s="9" t="s">
        <v>904</v>
      </c>
      <c r="R1452" s="9" t="s">
        <v>968</v>
      </c>
      <c r="S1452" s="9">
        <f t="shared" si="133"/>
        <v>27877960</v>
      </c>
      <c r="T1452" s="9">
        <f t="shared" si="134"/>
        <v>369245</v>
      </c>
    </row>
    <row r="1453" spans="1:20" x14ac:dyDescent="0.25">
      <c r="A1453" s="9">
        <v>6</v>
      </c>
      <c r="B1453" s="9" t="s">
        <v>0</v>
      </c>
      <c r="C1453" s="9" t="s">
        <v>349</v>
      </c>
      <c r="D1453" s="9" t="s">
        <v>222</v>
      </c>
      <c r="E1453" s="9" t="s">
        <v>227</v>
      </c>
      <c r="F1453" s="9" t="s">
        <v>5</v>
      </c>
      <c r="G1453" s="9" t="s">
        <v>169</v>
      </c>
      <c r="H1453" s="9" t="s">
        <v>125</v>
      </c>
      <c r="I1453" s="9">
        <v>15</v>
      </c>
      <c r="J1453" s="9" t="s">
        <v>8</v>
      </c>
      <c r="L1453" s="9" t="s">
        <v>50</v>
      </c>
      <c r="M1453" s="9">
        <v>106230</v>
      </c>
      <c r="N1453" s="17" t="str">
        <f t="shared" si="130"/>
        <v>21_105-110</v>
      </c>
      <c r="O1453" s="17" t="str">
        <f t="shared" si="131"/>
        <v>10_100-110</v>
      </c>
      <c r="P1453" s="17" t="str">
        <f t="shared" si="132"/>
        <v>08_80&gt;</v>
      </c>
      <c r="Q1453" s="9" t="s">
        <v>904</v>
      </c>
      <c r="R1453" s="9" t="s">
        <v>968</v>
      </c>
      <c r="S1453" s="9">
        <f t="shared" si="133"/>
        <v>637380</v>
      </c>
      <c r="T1453" s="9">
        <f t="shared" si="134"/>
        <v>8442</v>
      </c>
    </row>
    <row r="1454" spans="1:20" x14ac:dyDescent="0.25">
      <c r="A1454" s="9">
        <v>384</v>
      </c>
      <c r="B1454" s="9" t="s">
        <v>0</v>
      </c>
      <c r="C1454" s="9" t="s">
        <v>657</v>
      </c>
      <c r="D1454" s="9" t="s">
        <v>224</v>
      </c>
      <c r="E1454" s="9" t="s">
        <v>227</v>
      </c>
      <c r="F1454" s="9" t="s">
        <v>5</v>
      </c>
      <c r="G1454" s="9" t="s">
        <v>524</v>
      </c>
      <c r="H1454" s="9" t="s">
        <v>2</v>
      </c>
      <c r="I1454" s="9">
        <v>15</v>
      </c>
      <c r="J1454" s="9" t="s">
        <v>8</v>
      </c>
      <c r="L1454" s="9" t="s">
        <v>50</v>
      </c>
      <c r="M1454" s="9">
        <v>75941</v>
      </c>
      <c r="N1454" s="17" t="str">
        <f t="shared" si="130"/>
        <v>15_75-80</v>
      </c>
      <c r="O1454" s="17" t="str">
        <f t="shared" si="131"/>
        <v>7_70-80</v>
      </c>
      <c r="P1454" s="17" t="str">
        <f t="shared" si="132"/>
        <v>07_70-80</v>
      </c>
      <c r="Q1454" s="9" t="s">
        <v>904</v>
      </c>
      <c r="R1454" s="9" t="s">
        <v>968</v>
      </c>
      <c r="S1454" s="9">
        <f t="shared" si="133"/>
        <v>29161344</v>
      </c>
      <c r="T1454" s="9">
        <f t="shared" si="134"/>
        <v>386243</v>
      </c>
    </row>
    <row r="1455" spans="1:20" x14ac:dyDescent="0.25">
      <c r="A1455" s="9">
        <v>4</v>
      </c>
      <c r="B1455" s="9" t="s">
        <v>0</v>
      </c>
      <c r="C1455" s="9" t="s">
        <v>907</v>
      </c>
      <c r="D1455" s="9" t="s">
        <v>225</v>
      </c>
      <c r="E1455" s="9" t="s">
        <v>227</v>
      </c>
      <c r="F1455" s="9" t="s">
        <v>5</v>
      </c>
      <c r="G1455" s="9" t="s">
        <v>60</v>
      </c>
      <c r="H1455" s="9" t="s">
        <v>908</v>
      </c>
      <c r="I1455" s="9">
        <v>15</v>
      </c>
      <c r="J1455" s="9" t="s">
        <v>8</v>
      </c>
      <c r="L1455" s="9" t="s">
        <v>50</v>
      </c>
      <c r="M1455" s="9">
        <v>37390</v>
      </c>
      <c r="N1455" s="17" t="str">
        <f t="shared" si="130"/>
        <v>7_35-40</v>
      </c>
      <c r="O1455" s="17" t="str">
        <f t="shared" si="131"/>
        <v>3_30-40</v>
      </c>
      <c r="P1455" s="17" t="str">
        <f t="shared" si="132"/>
        <v>03_30-40</v>
      </c>
      <c r="Q1455" s="9" t="s">
        <v>904</v>
      </c>
      <c r="R1455" s="9" t="s">
        <v>968</v>
      </c>
      <c r="S1455" s="9">
        <f t="shared" si="133"/>
        <v>149560</v>
      </c>
      <c r="T1455" s="9">
        <f t="shared" si="134"/>
        <v>1981</v>
      </c>
    </row>
    <row r="1456" spans="1:20" x14ac:dyDescent="0.25">
      <c r="A1456" s="9">
        <v>4</v>
      </c>
      <c r="B1456" s="9" t="s">
        <v>0</v>
      </c>
      <c r="C1456" s="9" t="s">
        <v>909</v>
      </c>
      <c r="D1456" s="9" t="s">
        <v>228</v>
      </c>
      <c r="E1456" s="9" t="s">
        <v>227</v>
      </c>
      <c r="F1456" s="9" t="s">
        <v>5</v>
      </c>
      <c r="G1456" s="9" t="s">
        <v>93</v>
      </c>
      <c r="H1456" s="9" t="s">
        <v>2</v>
      </c>
      <c r="I1456" s="9">
        <v>14</v>
      </c>
      <c r="J1456" s="9" t="s">
        <v>8</v>
      </c>
      <c r="L1456" s="9" t="s">
        <v>50</v>
      </c>
      <c r="M1456" s="9">
        <v>83749</v>
      </c>
      <c r="N1456" s="17" t="str">
        <f t="shared" ref="N1456:N1519" si="135">CONCATENATE(ROUNDDOWN(M1456/5000,0),"_",ROUNDDOWN(M1456/5000,0)*5,"-",ROUNDUP((M1456+1)/5000,0)*5)</f>
        <v>16_80-85</v>
      </c>
      <c r="O1456" s="17" t="str">
        <f t="shared" ref="O1456:O1519" si="136">CONCATENATE(ROUNDDOWN(M1456/10000,0),"_",ROUNDDOWN(M1456/10000,0)*10,"-",ROUNDUP((M1456+1)/10000,0)*10)</f>
        <v>8_80-90</v>
      </c>
      <c r="P1456" s="17" t="str">
        <f t="shared" ref="P1456:P1519" si="137">IF(M1456&lt;20000,"01_&lt;20",IF(M1456&lt;80000,CONCATENATE(IF((ROUNDDOWN(M1456/10000,0)+1)&lt;10,0,),ROUNDDOWN(M1456/10000,0),"_",ROUNDDOWN(M1456/10000,0)*10,"-",ROUNDUP((M1456+1)/10000,0)*10),"08_80&gt;"))</f>
        <v>08_80&gt;</v>
      </c>
      <c r="Q1456" s="9" t="s">
        <v>904</v>
      </c>
      <c r="R1456" s="9" t="s">
        <v>968</v>
      </c>
      <c r="S1456" s="9">
        <f t="shared" ref="S1456:S1519" si="138">M1456*A1456</f>
        <v>334996</v>
      </c>
      <c r="T1456" s="9">
        <f t="shared" ref="T1456:T1519" si="139">ROUND(S1456/75.5,0)</f>
        <v>4437</v>
      </c>
    </row>
    <row r="1457" spans="1:20" x14ac:dyDescent="0.25">
      <c r="A1457" s="9">
        <v>213</v>
      </c>
      <c r="B1457" s="9" t="s">
        <v>9</v>
      </c>
      <c r="C1457" s="9" t="s">
        <v>661</v>
      </c>
      <c r="D1457" s="9" t="s">
        <v>228</v>
      </c>
      <c r="E1457" s="9" t="s">
        <v>223</v>
      </c>
      <c r="F1457" s="9" t="s">
        <v>5</v>
      </c>
      <c r="G1457" s="9" t="s">
        <v>182</v>
      </c>
      <c r="H1457" s="9" t="s">
        <v>2</v>
      </c>
      <c r="I1457" s="9">
        <v>13</v>
      </c>
      <c r="J1457" s="9" t="s">
        <v>92</v>
      </c>
      <c r="L1457" s="9" t="s">
        <v>50</v>
      </c>
      <c r="M1457" s="9">
        <v>139801</v>
      </c>
      <c r="N1457" s="17" t="str">
        <f t="shared" si="135"/>
        <v>27_135-140</v>
      </c>
      <c r="O1457" s="17" t="str">
        <f t="shared" si="136"/>
        <v>13_130-140</v>
      </c>
      <c r="P1457" s="17" t="str">
        <f t="shared" si="137"/>
        <v>08_80&gt;</v>
      </c>
      <c r="Q1457" s="9" t="s">
        <v>904</v>
      </c>
      <c r="R1457" s="9" t="s">
        <v>968</v>
      </c>
      <c r="S1457" s="9">
        <f t="shared" si="138"/>
        <v>29777613</v>
      </c>
      <c r="T1457" s="9">
        <f t="shared" si="139"/>
        <v>394405</v>
      </c>
    </row>
    <row r="1458" spans="1:20" x14ac:dyDescent="0.25">
      <c r="A1458" s="9">
        <v>6533</v>
      </c>
      <c r="B1458" s="9" t="s">
        <v>9</v>
      </c>
      <c r="C1458" s="9" t="s">
        <v>543</v>
      </c>
      <c r="D1458" s="9" t="s">
        <v>228</v>
      </c>
      <c r="E1458" s="9" t="s">
        <v>223</v>
      </c>
      <c r="F1458" s="9" t="s">
        <v>9</v>
      </c>
      <c r="G1458" s="9" t="s">
        <v>544</v>
      </c>
      <c r="H1458" s="9" t="s">
        <v>2</v>
      </c>
      <c r="I1458" s="9">
        <v>13</v>
      </c>
      <c r="J1458" s="9" t="s">
        <v>43</v>
      </c>
      <c r="L1458" s="9" t="s">
        <v>545</v>
      </c>
      <c r="M1458" s="9">
        <v>142603</v>
      </c>
      <c r="N1458" s="17" t="str">
        <f t="shared" si="135"/>
        <v>28_140-145</v>
      </c>
      <c r="O1458" s="17" t="str">
        <f t="shared" si="136"/>
        <v>14_140-150</v>
      </c>
      <c r="P1458" s="17" t="str">
        <f t="shared" si="137"/>
        <v>08_80&gt;</v>
      </c>
      <c r="Q1458" s="9" t="s">
        <v>904</v>
      </c>
      <c r="R1458" s="9" t="s">
        <v>968</v>
      </c>
      <c r="S1458" s="9">
        <f t="shared" si="138"/>
        <v>931625399</v>
      </c>
      <c r="T1458" s="9">
        <f t="shared" si="139"/>
        <v>12339409</v>
      </c>
    </row>
    <row r="1459" spans="1:20" x14ac:dyDescent="0.25">
      <c r="A1459" s="9">
        <v>598</v>
      </c>
      <c r="B1459" s="9" t="s">
        <v>9</v>
      </c>
      <c r="C1459" s="9" t="s">
        <v>335</v>
      </c>
      <c r="D1459" s="9" t="s">
        <v>228</v>
      </c>
      <c r="E1459" s="9" t="s">
        <v>223</v>
      </c>
      <c r="F1459" s="9" t="s">
        <v>5</v>
      </c>
      <c r="G1459" s="9" t="s">
        <v>182</v>
      </c>
      <c r="H1459" s="9" t="s">
        <v>2</v>
      </c>
      <c r="I1459" s="9">
        <v>13</v>
      </c>
      <c r="J1459" s="9" t="s">
        <v>43</v>
      </c>
      <c r="L1459" s="9" t="s">
        <v>50</v>
      </c>
      <c r="M1459" s="9">
        <v>228998</v>
      </c>
      <c r="N1459" s="17" t="str">
        <f t="shared" si="135"/>
        <v>45_225-230</v>
      </c>
      <c r="O1459" s="17" t="str">
        <f t="shared" si="136"/>
        <v>22_220-230</v>
      </c>
      <c r="P1459" s="17" t="str">
        <f t="shared" si="137"/>
        <v>08_80&gt;</v>
      </c>
      <c r="Q1459" s="9" t="s">
        <v>904</v>
      </c>
      <c r="R1459" s="9" t="s">
        <v>968</v>
      </c>
      <c r="S1459" s="9">
        <f t="shared" si="138"/>
        <v>136940804</v>
      </c>
      <c r="T1459" s="9">
        <f t="shared" si="139"/>
        <v>1813785</v>
      </c>
    </row>
    <row r="1460" spans="1:20" x14ac:dyDescent="0.25">
      <c r="A1460" s="9">
        <v>1597</v>
      </c>
      <c r="B1460" s="9" t="s">
        <v>9</v>
      </c>
      <c r="C1460" s="9" t="s">
        <v>546</v>
      </c>
      <c r="D1460" s="9" t="s">
        <v>228</v>
      </c>
      <c r="E1460" s="9" t="s">
        <v>223</v>
      </c>
      <c r="F1460" s="9" t="s">
        <v>9</v>
      </c>
      <c r="G1460" s="9" t="s">
        <v>544</v>
      </c>
      <c r="H1460" s="9" t="s">
        <v>2</v>
      </c>
      <c r="I1460" s="9">
        <v>13</v>
      </c>
      <c r="J1460" s="9" t="s">
        <v>43</v>
      </c>
      <c r="L1460" s="9" t="s">
        <v>545</v>
      </c>
      <c r="M1460" s="9">
        <v>165559</v>
      </c>
      <c r="N1460" s="17" t="str">
        <f t="shared" si="135"/>
        <v>33_165-170</v>
      </c>
      <c r="O1460" s="17" t="str">
        <f t="shared" si="136"/>
        <v>16_160-170</v>
      </c>
      <c r="P1460" s="17" t="str">
        <f t="shared" si="137"/>
        <v>08_80&gt;</v>
      </c>
      <c r="Q1460" s="9" t="s">
        <v>904</v>
      </c>
      <c r="R1460" s="9" t="s">
        <v>968</v>
      </c>
      <c r="S1460" s="9">
        <f t="shared" si="138"/>
        <v>264397723</v>
      </c>
      <c r="T1460" s="9">
        <f t="shared" si="139"/>
        <v>3501957</v>
      </c>
    </row>
    <row r="1461" spans="1:20" x14ac:dyDescent="0.25">
      <c r="A1461" s="9">
        <v>3049</v>
      </c>
      <c r="B1461" s="9" t="s">
        <v>9</v>
      </c>
      <c r="C1461" s="9" t="s">
        <v>194</v>
      </c>
      <c r="D1461" s="9" t="s">
        <v>225</v>
      </c>
      <c r="E1461" s="9" t="s">
        <v>223</v>
      </c>
      <c r="F1461" s="9" t="s">
        <v>5</v>
      </c>
      <c r="G1461" s="9" t="s">
        <v>75</v>
      </c>
      <c r="H1461" s="9" t="s">
        <v>454</v>
      </c>
      <c r="I1461" s="9">
        <v>16</v>
      </c>
      <c r="J1461" s="9" t="s">
        <v>195</v>
      </c>
      <c r="L1461" s="9" t="s">
        <v>50</v>
      </c>
      <c r="M1461" s="9">
        <v>337640</v>
      </c>
      <c r="N1461" s="17" t="str">
        <f t="shared" si="135"/>
        <v>67_335-340</v>
      </c>
      <c r="O1461" s="17" t="str">
        <f t="shared" si="136"/>
        <v>33_330-340</v>
      </c>
      <c r="P1461" s="17" t="str">
        <f t="shared" si="137"/>
        <v>08_80&gt;</v>
      </c>
      <c r="Q1461" s="9" t="s">
        <v>904</v>
      </c>
      <c r="R1461" s="9" t="s">
        <v>968</v>
      </c>
      <c r="S1461" s="9">
        <f t="shared" si="138"/>
        <v>1029464360</v>
      </c>
      <c r="T1461" s="9">
        <f t="shared" si="139"/>
        <v>13635290</v>
      </c>
    </row>
    <row r="1462" spans="1:20" x14ac:dyDescent="0.25">
      <c r="A1462" s="9">
        <v>78</v>
      </c>
      <c r="B1462" s="9" t="s">
        <v>10</v>
      </c>
      <c r="C1462" s="9" t="s">
        <v>96</v>
      </c>
      <c r="D1462" s="9" t="s">
        <v>225</v>
      </c>
      <c r="E1462" s="9" t="s">
        <v>223</v>
      </c>
      <c r="F1462" s="9" t="s">
        <v>1</v>
      </c>
      <c r="G1462" s="9" t="s">
        <v>97</v>
      </c>
      <c r="H1462" s="9" t="s">
        <v>68</v>
      </c>
      <c r="I1462" s="9">
        <v>15</v>
      </c>
      <c r="J1462" s="9" t="s">
        <v>8</v>
      </c>
      <c r="L1462" s="9" t="s">
        <v>50</v>
      </c>
      <c r="M1462" s="9">
        <v>66649</v>
      </c>
      <c r="N1462" s="17" t="str">
        <f t="shared" si="135"/>
        <v>13_65-70</v>
      </c>
      <c r="O1462" s="17" t="str">
        <f t="shared" si="136"/>
        <v>6_60-70</v>
      </c>
      <c r="P1462" s="17" t="str">
        <f t="shared" si="137"/>
        <v>06_60-70</v>
      </c>
      <c r="Q1462" s="9" t="s">
        <v>904</v>
      </c>
      <c r="R1462" s="9" t="s">
        <v>968</v>
      </c>
      <c r="S1462" s="9">
        <f t="shared" si="138"/>
        <v>5198622</v>
      </c>
      <c r="T1462" s="9">
        <f t="shared" si="139"/>
        <v>68856</v>
      </c>
    </row>
    <row r="1463" spans="1:20" x14ac:dyDescent="0.25">
      <c r="A1463" s="9">
        <v>3</v>
      </c>
      <c r="B1463" s="9" t="s">
        <v>10</v>
      </c>
      <c r="C1463" s="9" t="s">
        <v>338</v>
      </c>
      <c r="D1463" s="9" t="s">
        <v>225</v>
      </c>
      <c r="E1463" s="9" t="s">
        <v>223</v>
      </c>
      <c r="F1463" s="9" t="s">
        <v>1</v>
      </c>
      <c r="G1463" s="9" t="s">
        <v>305</v>
      </c>
      <c r="H1463" s="9" t="s">
        <v>148</v>
      </c>
      <c r="I1463" s="9">
        <v>15</v>
      </c>
      <c r="J1463" s="9" t="s">
        <v>8</v>
      </c>
      <c r="L1463" s="9" t="s">
        <v>50</v>
      </c>
      <c r="M1463" s="9">
        <v>81730</v>
      </c>
      <c r="N1463" s="17" t="str">
        <f t="shared" si="135"/>
        <v>16_80-85</v>
      </c>
      <c r="O1463" s="17" t="str">
        <f t="shared" si="136"/>
        <v>8_80-90</v>
      </c>
      <c r="P1463" s="17" t="str">
        <f t="shared" si="137"/>
        <v>08_80&gt;</v>
      </c>
      <c r="Q1463" s="9" t="s">
        <v>904</v>
      </c>
      <c r="R1463" s="9" t="s">
        <v>968</v>
      </c>
      <c r="S1463" s="9">
        <f t="shared" si="138"/>
        <v>245190</v>
      </c>
      <c r="T1463" s="9">
        <f t="shared" si="139"/>
        <v>3248</v>
      </c>
    </row>
    <row r="1464" spans="1:20" x14ac:dyDescent="0.25">
      <c r="A1464" s="9">
        <v>13</v>
      </c>
      <c r="B1464" s="9" t="s">
        <v>10</v>
      </c>
      <c r="C1464" s="9" t="s">
        <v>520</v>
      </c>
      <c r="D1464" s="9" t="s">
        <v>225</v>
      </c>
      <c r="E1464" s="9" t="s">
        <v>223</v>
      </c>
      <c r="F1464" s="9" t="s">
        <v>5</v>
      </c>
      <c r="G1464" s="9" t="s">
        <v>353</v>
      </c>
      <c r="H1464" s="9" t="s">
        <v>112</v>
      </c>
      <c r="I1464" s="9">
        <v>15</v>
      </c>
      <c r="J1464" s="9" t="s">
        <v>8</v>
      </c>
      <c r="L1464" s="9" t="s">
        <v>50</v>
      </c>
      <c r="M1464" s="9">
        <v>76879</v>
      </c>
      <c r="N1464" s="17" t="str">
        <f t="shared" si="135"/>
        <v>15_75-80</v>
      </c>
      <c r="O1464" s="17" t="str">
        <f t="shared" si="136"/>
        <v>7_70-80</v>
      </c>
      <c r="P1464" s="17" t="str">
        <f t="shared" si="137"/>
        <v>07_70-80</v>
      </c>
      <c r="Q1464" s="9" t="s">
        <v>904</v>
      </c>
      <c r="R1464" s="9" t="s">
        <v>968</v>
      </c>
      <c r="S1464" s="9">
        <f t="shared" si="138"/>
        <v>999427</v>
      </c>
      <c r="T1464" s="9">
        <f t="shared" si="139"/>
        <v>13237</v>
      </c>
    </row>
    <row r="1465" spans="1:20" x14ac:dyDescent="0.25">
      <c r="A1465" s="9">
        <v>2171</v>
      </c>
      <c r="B1465" s="9" t="s">
        <v>10</v>
      </c>
      <c r="C1465" s="9" t="s">
        <v>664</v>
      </c>
      <c r="D1465" s="9" t="s">
        <v>225</v>
      </c>
      <c r="E1465" s="9" t="s">
        <v>223</v>
      </c>
      <c r="F1465" s="9" t="s">
        <v>5</v>
      </c>
      <c r="G1465" s="9" t="s">
        <v>665</v>
      </c>
      <c r="H1465" s="9" t="s">
        <v>666</v>
      </c>
      <c r="I1465" s="9">
        <v>15</v>
      </c>
      <c r="J1465" s="9" t="s">
        <v>8</v>
      </c>
      <c r="L1465" s="9" t="s">
        <v>50</v>
      </c>
      <c r="M1465" s="9">
        <v>124796</v>
      </c>
      <c r="N1465" s="17" t="str">
        <f t="shared" si="135"/>
        <v>24_120-125</v>
      </c>
      <c r="O1465" s="17" t="str">
        <f t="shared" si="136"/>
        <v>12_120-130</v>
      </c>
      <c r="P1465" s="17" t="str">
        <f t="shared" si="137"/>
        <v>08_80&gt;</v>
      </c>
      <c r="Q1465" s="9" t="s">
        <v>904</v>
      </c>
      <c r="R1465" s="9" t="s">
        <v>968</v>
      </c>
      <c r="S1465" s="9">
        <f t="shared" si="138"/>
        <v>270932116</v>
      </c>
      <c r="T1465" s="9">
        <f t="shared" si="139"/>
        <v>3588505</v>
      </c>
    </row>
    <row r="1466" spans="1:20" x14ac:dyDescent="0.25">
      <c r="A1466" s="9">
        <v>301</v>
      </c>
      <c r="B1466" s="9" t="s">
        <v>10</v>
      </c>
      <c r="C1466" s="9" t="s">
        <v>667</v>
      </c>
      <c r="D1466" s="9" t="s">
        <v>225</v>
      </c>
      <c r="E1466" s="9" t="s">
        <v>223</v>
      </c>
      <c r="F1466" s="9" t="s">
        <v>5</v>
      </c>
      <c r="G1466" s="9" t="s">
        <v>353</v>
      </c>
      <c r="H1466" s="9" t="s">
        <v>197</v>
      </c>
      <c r="I1466" s="9">
        <v>17</v>
      </c>
      <c r="J1466" s="9" t="s">
        <v>8</v>
      </c>
      <c r="L1466" s="9" t="s">
        <v>50</v>
      </c>
      <c r="M1466" s="9">
        <v>78626</v>
      </c>
      <c r="N1466" s="17" t="str">
        <f t="shared" si="135"/>
        <v>15_75-80</v>
      </c>
      <c r="O1466" s="17" t="str">
        <f t="shared" si="136"/>
        <v>7_70-80</v>
      </c>
      <c r="P1466" s="17" t="str">
        <f t="shared" si="137"/>
        <v>07_70-80</v>
      </c>
      <c r="Q1466" s="9" t="s">
        <v>904</v>
      </c>
      <c r="R1466" s="9" t="s">
        <v>968</v>
      </c>
      <c r="S1466" s="9">
        <f t="shared" si="138"/>
        <v>23666426</v>
      </c>
      <c r="T1466" s="9">
        <f t="shared" si="139"/>
        <v>313463</v>
      </c>
    </row>
    <row r="1467" spans="1:20" x14ac:dyDescent="0.25">
      <c r="A1467" s="9">
        <v>14</v>
      </c>
      <c r="B1467" s="9" t="s">
        <v>10</v>
      </c>
      <c r="C1467" s="9" t="s">
        <v>401</v>
      </c>
      <c r="D1467" s="9" t="s">
        <v>225</v>
      </c>
      <c r="E1467" s="9" t="s">
        <v>223</v>
      </c>
      <c r="F1467" s="9" t="s">
        <v>5</v>
      </c>
      <c r="G1467" s="9" t="s">
        <v>353</v>
      </c>
      <c r="H1467" s="9" t="s">
        <v>147</v>
      </c>
      <c r="I1467" s="9">
        <v>15</v>
      </c>
      <c r="J1467" s="9" t="s">
        <v>8</v>
      </c>
      <c r="L1467" s="9" t="s">
        <v>50</v>
      </c>
      <c r="M1467" s="9">
        <v>112728</v>
      </c>
      <c r="N1467" s="17" t="str">
        <f t="shared" si="135"/>
        <v>22_110-115</v>
      </c>
      <c r="O1467" s="17" t="str">
        <f t="shared" si="136"/>
        <v>11_110-120</v>
      </c>
      <c r="P1467" s="17" t="str">
        <f t="shared" si="137"/>
        <v>08_80&gt;</v>
      </c>
      <c r="Q1467" s="9" t="s">
        <v>904</v>
      </c>
      <c r="R1467" s="9" t="s">
        <v>968</v>
      </c>
      <c r="S1467" s="9">
        <f t="shared" si="138"/>
        <v>1578192</v>
      </c>
      <c r="T1467" s="9">
        <f t="shared" si="139"/>
        <v>20903</v>
      </c>
    </row>
    <row r="1468" spans="1:20" x14ac:dyDescent="0.25">
      <c r="A1468" s="9">
        <v>227</v>
      </c>
      <c r="B1468" s="9" t="s">
        <v>10</v>
      </c>
      <c r="C1468" s="9" t="s">
        <v>668</v>
      </c>
      <c r="D1468" s="9" t="s">
        <v>225</v>
      </c>
      <c r="E1468" s="9" t="s">
        <v>223</v>
      </c>
      <c r="F1468" s="9" t="s">
        <v>1</v>
      </c>
      <c r="G1468" s="9" t="s">
        <v>669</v>
      </c>
      <c r="H1468" s="9" t="s">
        <v>666</v>
      </c>
      <c r="I1468" s="9">
        <v>15</v>
      </c>
      <c r="J1468" s="9" t="s">
        <v>8</v>
      </c>
      <c r="L1468" s="9" t="s">
        <v>50</v>
      </c>
      <c r="M1468" s="9">
        <v>153323</v>
      </c>
      <c r="N1468" s="17" t="str">
        <f t="shared" si="135"/>
        <v>30_150-155</v>
      </c>
      <c r="O1468" s="17" t="str">
        <f t="shared" si="136"/>
        <v>15_150-160</v>
      </c>
      <c r="P1468" s="17" t="str">
        <f t="shared" si="137"/>
        <v>08_80&gt;</v>
      </c>
      <c r="Q1468" s="9" t="s">
        <v>904</v>
      </c>
      <c r="R1468" s="9" t="s">
        <v>968</v>
      </c>
      <c r="S1468" s="9">
        <f t="shared" si="138"/>
        <v>34804321</v>
      </c>
      <c r="T1468" s="9">
        <f t="shared" si="139"/>
        <v>460984</v>
      </c>
    </row>
    <row r="1469" spans="1:20" x14ac:dyDescent="0.25">
      <c r="A1469" s="9">
        <v>1</v>
      </c>
      <c r="B1469" s="9" t="s">
        <v>10</v>
      </c>
      <c r="C1469" s="9" t="s">
        <v>455</v>
      </c>
      <c r="D1469" s="9" t="s">
        <v>225</v>
      </c>
      <c r="E1469" s="9" t="s">
        <v>223</v>
      </c>
      <c r="F1469" s="9" t="s">
        <v>5</v>
      </c>
      <c r="G1469" s="9" t="s">
        <v>353</v>
      </c>
      <c r="H1469" s="9" t="s">
        <v>99</v>
      </c>
      <c r="I1469" s="9">
        <v>15</v>
      </c>
      <c r="J1469" s="9" t="s">
        <v>8</v>
      </c>
      <c r="L1469" s="9" t="s">
        <v>50</v>
      </c>
      <c r="M1469" s="9">
        <v>147540</v>
      </c>
      <c r="N1469" s="17" t="str">
        <f t="shared" si="135"/>
        <v>29_145-150</v>
      </c>
      <c r="O1469" s="17" t="str">
        <f t="shared" si="136"/>
        <v>14_140-150</v>
      </c>
      <c r="P1469" s="17" t="str">
        <f t="shared" si="137"/>
        <v>08_80&gt;</v>
      </c>
      <c r="Q1469" s="9" t="s">
        <v>904</v>
      </c>
      <c r="R1469" s="9" t="s">
        <v>968</v>
      </c>
      <c r="S1469" s="9">
        <f t="shared" si="138"/>
        <v>147540</v>
      </c>
      <c r="T1469" s="9">
        <f t="shared" si="139"/>
        <v>1954</v>
      </c>
    </row>
    <row r="1470" spans="1:20" x14ac:dyDescent="0.25">
      <c r="A1470" s="9">
        <v>136</v>
      </c>
      <c r="B1470" s="9" t="s">
        <v>10</v>
      </c>
      <c r="C1470" s="9" t="s">
        <v>670</v>
      </c>
      <c r="D1470" s="9" t="s">
        <v>225</v>
      </c>
      <c r="E1470" s="9" t="s">
        <v>223</v>
      </c>
      <c r="F1470" s="9" t="s">
        <v>1</v>
      </c>
      <c r="G1470" s="9" t="s">
        <v>669</v>
      </c>
      <c r="H1470" s="9" t="s">
        <v>666</v>
      </c>
      <c r="I1470" s="9">
        <v>15</v>
      </c>
      <c r="J1470" s="9" t="s">
        <v>8</v>
      </c>
      <c r="L1470" s="9" t="s">
        <v>50</v>
      </c>
      <c r="M1470" s="9">
        <v>152852</v>
      </c>
      <c r="N1470" s="17" t="str">
        <f t="shared" si="135"/>
        <v>30_150-155</v>
      </c>
      <c r="O1470" s="17" t="str">
        <f t="shared" si="136"/>
        <v>15_150-160</v>
      </c>
      <c r="P1470" s="17" t="str">
        <f t="shared" si="137"/>
        <v>08_80&gt;</v>
      </c>
      <c r="Q1470" s="9" t="s">
        <v>904</v>
      </c>
      <c r="R1470" s="9" t="s">
        <v>968</v>
      </c>
      <c r="S1470" s="9">
        <f t="shared" si="138"/>
        <v>20787872</v>
      </c>
      <c r="T1470" s="9">
        <f t="shared" si="139"/>
        <v>275336</v>
      </c>
    </row>
    <row r="1471" spans="1:20" x14ac:dyDescent="0.25">
      <c r="A1471" s="9">
        <v>40</v>
      </c>
      <c r="B1471" s="9" t="s">
        <v>10</v>
      </c>
      <c r="C1471" s="9" t="s">
        <v>352</v>
      </c>
      <c r="D1471" s="9" t="s">
        <v>225</v>
      </c>
      <c r="E1471" s="9" t="s">
        <v>223</v>
      </c>
      <c r="F1471" s="9" t="s">
        <v>5</v>
      </c>
      <c r="G1471" s="9" t="s">
        <v>353</v>
      </c>
      <c r="H1471" s="9" t="s">
        <v>98</v>
      </c>
      <c r="I1471" s="9">
        <v>17</v>
      </c>
      <c r="J1471" s="9" t="s">
        <v>8</v>
      </c>
      <c r="L1471" s="9" t="s">
        <v>50</v>
      </c>
      <c r="M1471" s="9">
        <v>137241</v>
      </c>
      <c r="N1471" s="17" t="str">
        <f t="shared" si="135"/>
        <v>27_135-140</v>
      </c>
      <c r="O1471" s="17" t="str">
        <f t="shared" si="136"/>
        <v>13_130-140</v>
      </c>
      <c r="P1471" s="17" t="str">
        <f t="shared" si="137"/>
        <v>08_80&gt;</v>
      </c>
      <c r="Q1471" s="9" t="s">
        <v>904</v>
      </c>
      <c r="R1471" s="9" t="s">
        <v>968</v>
      </c>
      <c r="S1471" s="9">
        <f t="shared" si="138"/>
        <v>5489640</v>
      </c>
      <c r="T1471" s="9">
        <f t="shared" si="139"/>
        <v>72710</v>
      </c>
    </row>
    <row r="1472" spans="1:20" x14ac:dyDescent="0.25">
      <c r="A1472" s="9">
        <v>295</v>
      </c>
      <c r="B1472" s="9" t="s">
        <v>10</v>
      </c>
      <c r="C1472" s="9" t="s">
        <v>672</v>
      </c>
      <c r="D1472" s="9" t="s">
        <v>225</v>
      </c>
      <c r="E1472" s="9" t="s">
        <v>223</v>
      </c>
      <c r="F1472" s="9" t="s">
        <v>1</v>
      </c>
      <c r="G1472" s="9" t="s">
        <v>669</v>
      </c>
      <c r="H1472" s="9" t="s">
        <v>673</v>
      </c>
      <c r="I1472" s="9">
        <v>17</v>
      </c>
      <c r="J1472" s="9" t="s">
        <v>8</v>
      </c>
      <c r="L1472" s="9" t="s">
        <v>50</v>
      </c>
      <c r="M1472" s="9">
        <v>171847</v>
      </c>
      <c r="N1472" s="17" t="str">
        <f t="shared" si="135"/>
        <v>34_170-175</v>
      </c>
      <c r="O1472" s="17" t="str">
        <f t="shared" si="136"/>
        <v>17_170-180</v>
      </c>
      <c r="P1472" s="17" t="str">
        <f t="shared" si="137"/>
        <v>08_80&gt;</v>
      </c>
      <c r="Q1472" s="9" t="s">
        <v>904</v>
      </c>
      <c r="R1472" s="9" t="s">
        <v>968</v>
      </c>
      <c r="S1472" s="9">
        <f t="shared" si="138"/>
        <v>50694865</v>
      </c>
      <c r="T1472" s="9">
        <f t="shared" si="139"/>
        <v>671455</v>
      </c>
    </row>
    <row r="1473" spans="1:20" x14ac:dyDescent="0.25">
      <c r="A1473" s="9">
        <v>206</v>
      </c>
      <c r="B1473" s="9" t="s">
        <v>10</v>
      </c>
      <c r="C1473" s="9" t="s">
        <v>336</v>
      </c>
      <c r="D1473" s="9" t="s">
        <v>228</v>
      </c>
      <c r="E1473" s="9" t="s">
        <v>223</v>
      </c>
      <c r="F1473" s="9" t="s">
        <v>1</v>
      </c>
      <c r="G1473" s="9" t="s">
        <v>305</v>
      </c>
      <c r="H1473" s="9" t="s">
        <v>197</v>
      </c>
      <c r="I1473" s="9">
        <v>14</v>
      </c>
      <c r="J1473" s="9" t="s">
        <v>49</v>
      </c>
      <c r="L1473" s="9" t="s">
        <v>50</v>
      </c>
      <c r="M1473" s="9">
        <v>120758</v>
      </c>
      <c r="N1473" s="17" t="str">
        <f t="shared" si="135"/>
        <v>24_120-125</v>
      </c>
      <c r="O1473" s="17" t="str">
        <f t="shared" si="136"/>
        <v>12_120-130</v>
      </c>
      <c r="P1473" s="17" t="str">
        <f t="shared" si="137"/>
        <v>08_80&gt;</v>
      </c>
      <c r="Q1473" s="9" t="s">
        <v>904</v>
      </c>
      <c r="R1473" s="9" t="s">
        <v>968</v>
      </c>
      <c r="S1473" s="9">
        <f t="shared" si="138"/>
        <v>24876148</v>
      </c>
      <c r="T1473" s="9">
        <f t="shared" si="139"/>
        <v>329485</v>
      </c>
    </row>
    <row r="1474" spans="1:20" x14ac:dyDescent="0.25">
      <c r="A1474" s="9">
        <v>14</v>
      </c>
      <c r="B1474" s="9" t="s">
        <v>10</v>
      </c>
      <c r="C1474" s="9" t="s">
        <v>618</v>
      </c>
      <c r="D1474" s="9" t="s">
        <v>225</v>
      </c>
      <c r="E1474" s="9" t="s">
        <v>223</v>
      </c>
      <c r="F1474" s="9" t="s">
        <v>5</v>
      </c>
      <c r="G1474" s="9" t="s">
        <v>353</v>
      </c>
      <c r="H1474" s="9" t="s">
        <v>147</v>
      </c>
      <c r="I1474" s="9">
        <v>17</v>
      </c>
      <c r="J1474" s="9" t="s">
        <v>8</v>
      </c>
      <c r="L1474" s="9" t="s">
        <v>50</v>
      </c>
      <c r="M1474" s="9">
        <v>105193</v>
      </c>
      <c r="N1474" s="17" t="str">
        <f t="shared" si="135"/>
        <v>21_105-110</v>
      </c>
      <c r="O1474" s="17" t="str">
        <f t="shared" si="136"/>
        <v>10_100-110</v>
      </c>
      <c r="P1474" s="17" t="str">
        <f t="shared" si="137"/>
        <v>08_80&gt;</v>
      </c>
      <c r="Q1474" s="9" t="s">
        <v>904</v>
      </c>
      <c r="R1474" s="9" t="s">
        <v>968</v>
      </c>
      <c r="S1474" s="9">
        <f t="shared" si="138"/>
        <v>1472702</v>
      </c>
      <c r="T1474" s="9">
        <f t="shared" si="139"/>
        <v>19506</v>
      </c>
    </row>
    <row r="1475" spans="1:20" x14ac:dyDescent="0.25">
      <c r="A1475" s="9">
        <v>40</v>
      </c>
      <c r="B1475" s="9" t="s">
        <v>10</v>
      </c>
      <c r="C1475" s="9" t="s">
        <v>456</v>
      </c>
      <c r="D1475" s="9" t="s">
        <v>225</v>
      </c>
      <c r="E1475" s="9" t="s">
        <v>223</v>
      </c>
      <c r="F1475" s="9" t="s">
        <v>5</v>
      </c>
      <c r="G1475" s="9" t="s">
        <v>353</v>
      </c>
      <c r="H1475" s="9" t="s">
        <v>98</v>
      </c>
      <c r="I1475" s="9">
        <v>15</v>
      </c>
      <c r="J1475" s="9" t="s">
        <v>8</v>
      </c>
      <c r="L1475" s="9" t="s">
        <v>50</v>
      </c>
      <c r="M1475" s="9">
        <v>134427</v>
      </c>
      <c r="N1475" s="17" t="str">
        <f t="shared" si="135"/>
        <v>26_130-135</v>
      </c>
      <c r="O1475" s="17" t="str">
        <f t="shared" si="136"/>
        <v>13_130-140</v>
      </c>
      <c r="P1475" s="17" t="str">
        <f t="shared" si="137"/>
        <v>08_80&gt;</v>
      </c>
      <c r="Q1475" s="9" t="s">
        <v>904</v>
      </c>
      <c r="R1475" s="9" t="s">
        <v>968</v>
      </c>
      <c r="S1475" s="9">
        <f t="shared" si="138"/>
        <v>5377080</v>
      </c>
      <c r="T1475" s="9">
        <f t="shared" si="139"/>
        <v>71220</v>
      </c>
    </row>
    <row r="1476" spans="1:20" x14ac:dyDescent="0.25">
      <c r="A1476" s="9">
        <v>3</v>
      </c>
      <c r="B1476" s="9" t="s">
        <v>10</v>
      </c>
      <c r="C1476" s="9" t="s">
        <v>674</v>
      </c>
      <c r="D1476" s="9" t="s">
        <v>224</v>
      </c>
      <c r="E1476" s="9" t="s">
        <v>223</v>
      </c>
      <c r="F1476" s="9" t="s">
        <v>1</v>
      </c>
      <c r="G1476" s="9" t="s">
        <v>97</v>
      </c>
      <c r="H1476" s="9" t="s">
        <v>2</v>
      </c>
      <c r="I1476" s="9">
        <v>15</v>
      </c>
      <c r="J1476" s="9" t="s">
        <v>4</v>
      </c>
      <c r="L1476" s="9" t="s">
        <v>50</v>
      </c>
      <c r="M1476" s="9">
        <v>37250</v>
      </c>
      <c r="N1476" s="17" t="str">
        <f t="shared" si="135"/>
        <v>7_35-40</v>
      </c>
      <c r="O1476" s="17" t="str">
        <f t="shared" si="136"/>
        <v>3_30-40</v>
      </c>
      <c r="P1476" s="17" t="str">
        <f t="shared" si="137"/>
        <v>03_30-40</v>
      </c>
      <c r="Q1476" s="9" t="s">
        <v>904</v>
      </c>
      <c r="R1476" s="9" t="s">
        <v>968</v>
      </c>
      <c r="S1476" s="9">
        <f t="shared" si="138"/>
        <v>111750</v>
      </c>
      <c r="T1476" s="9">
        <f t="shared" si="139"/>
        <v>1480</v>
      </c>
    </row>
    <row r="1477" spans="1:20" x14ac:dyDescent="0.25">
      <c r="A1477" s="9">
        <v>362</v>
      </c>
      <c r="B1477" s="9" t="s">
        <v>10</v>
      </c>
      <c r="C1477" s="9" t="s">
        <v>177</v>
      </c>
      <c r="D1477" s="9" t="s">
        <v>228</v>
      </c>
      <c r="E1477" s="9" t="s">
        <v>227</v>
      </c>
      <c r="F1477" s="9" t="s">
        <v>5</v>
      </c>
      <c r="G1477" s="9" t="s">
        <v>169</v>
      </c>
      <c r="H1477" s="9" t="s">
        <v>2</v>
      </c>
      <c r="I1477" s="9">
        <v>14</v>
      </c>
      <c r="J1477" s="9" t="s">
        <v>8</v>
      </c>
      <c r="L1477" s="9" t="s">
        <v>50</v>
      </c>
      <c r="M1477" s="9">
        <v>47499</v>
      </c>
      <c r="N1477" s="17" t="str">
        <f t="shared" si="135"/>
        <v>9_45-50</v>
      </c>
      <c r="O1477" s="17" t="str">
        <f t="shared" si="136"/>
        <v>4_40-50</v>
      </c>
      <c r="P1477" s="17" t="str">
        <f t="shared" si="137"/>
        <v>04_40-50</v>
      </c>
      <c r="Q1477" s="9" t="s">
        <v>904</v>
      </c>
      <c r="R1477" s="9" t="s">
        <v>968</v>
      </c>
      <c r="S1477" s="9">
        <f t="shared" si="138"/>
        <v>17194638</v>
      </c>
      <c r="T1477" s="9">
        <f t="shared" si="139"/>
        <v>227744</v>
      </c>
    </row>
    <row r="1478" spans="1:20" x14ac:dyDescent="0.25">
      <c r="A1478" s="9">
        <v>59</v>
      </c>
      <c r="B1478" s="9" t="s">
        <v>10</v>
      </c>
      <c r="C1478" s="9" t="s">
        <v>178</v>
      </c>
      <c r="D1478" s="9" t="s">
        <v>222</v>
      </c>
      <c r="E1478" s="9" t="s">
        <v>227</v>
      </c>
      <c r="F1478" s="9" t="s">
        <v>5</v>
      </c>
      <c r="G1478" s="9" t="s">
        <v>169</v>
      </c>
      <c r="H1478" s="9" t="s">
        <v>128</v>
      </c>
      <c r="I1478" s="9">
        <v>15</v>
      </c>
      <c r="J1478" s="9" t="s">
        <v>8</v>
      </c>
      <c r="L1478" s="9" t="s">
        <v>50</v>
      </c>
      <c r="M1478" s="9">
        <v>52780</v>
      </c>
      <c r="N1478" s="17" t="str">
        <f t="shared" si="135"/>
        <v>10_50-55</v>
      </c>
      <c r="O1478" s="17" t="str">
        <f t="shared" si="136"/>
        <v>5_50-60</v>
      </c>
      <c r="P1478" s="17" t="str">
        <f t="shared" si="137"/>
        <v>05_50-60</v>
      </c>
      <c r="Q1478" s="9" t="s">
        <v>904</v>
      </c>
      <c r="R1478" s="9" t="s">
        <v>968</v>
      </c>
      <c r="S1478" s="9">
        <f t="shared" si="138"/>
        <v>3114020</v>
      </c>
      <c r="T1478" s="9">
        <f t="shared" si="139"/>
        <v>41245</v>
      </c>
    </row>
    <row r="1479" spans="1:20" x14ac:dyDescent="0.25">
      <c r="A1479" s="9">
        <v>955</v>
      </c>
      <c r="B1479" s="9" t="s">
        <v>10</v>
      </c>
      <c r="C1479" s="9" t="s">
        <v>675</v>
      </c>
      <c r="D1479" s="9" t="s">
        <v>224</v>
      </c>
      <c r="E1479" s="9" t="s">
        <v>227</v>
      </c>
      <c r="F1479" s="9" t="s">
        <v>5</v>
      </c>
      <c r="G1479" s="9" t="s">
        <v>169</v>
      </c>
      <c r="H1479" s="9" t="s">
        <v>2</v>
      </c>
      <c r="I1479" s="9">
        <v>15</v>
      </c>
      <c r="J1479" s="9" t="s">
        <v>8</v>
      </c>
      <c r="L1479" s="9" t="s">
        <v>50</v>
      </c>
      <c r="M1479" s="9">
        <v>57561</v>
      </c>
      <c r="N1479" s="17" t="str">
        <f t="shared" si="135"/>
        <v>11_55-60</v>
      </c>
      <c r="O1479" s="17" t="str">
        <f t="shared" si="136"/>
        <v>5_50-60</v>
      </c>
      <c r="P1479" s="17" t="str">
        <f t="shared" si="137"/>
        <v>05_50-60</v>
      </c>
      <c r="Q1479" s="9" t="s">
        <v>904</v>
      </c>
      <c r="R1479" s="9" t="s">
        <v>968</v>
      </c>
      <c r="S1479" s="9">
        <f t="shared" si="138"/>
        <v>54970755</v>
      </c>
      <c r="T1479" s="9">
        <f t="shared" si="139"/>
        <v>728089</v>
      </c>
    </row>
    <row r="1480" spans="1:20" x14ac:dyDescent="0.25">
      <c r="A1480" s="9">
        <v>274</v>
      </c>
      <c r="B1480" s="9" t="s">
        <v>10</v>
      </c>
      <c r="C1480" s="9" t="s">
        <v>206</v>
      </c>
      <c r="D1480" s="9" t="s">
        <v>224</v>
      </c>
      <c r="E1480" s="9" t="s">
        <v>227</v>
      </c>
      <c r="F1480" s="9" t="s">
        <v>5</v>
      </c>
      <c r="G1480" s="9" t="s">
        <v>169</v>
      </c>
      <c r="H1480" s="9" t="s">
        <v>2</v>
      </c>
      <c r="I1480" s="9">
        <v>15</v>
      </c>
      <c r="J1480" s="9" t="s">
        <v>8</v>
      </c>
      <c r="L1480" s="9" t="s">
        <v>50</v>
      </c>
      <c r="M1480" s="9">
        <v>60760</v>
      </c>
      <c r="N1480" s="17" t="str">
        <f t="shared" si="135"/>
        <v>12_60-65</v>
      </c>
      <c r="O1480" s="17" t="str">
        <f t="shared" si="136"/>
        <v>6_60-70</v>
      </c>
      <c r="P1480" s="17" t="str">
        <f t="shared" si="137"/>
        <v>06_60-70</v>
      </c>
      <c r="Q1480" s="9" t="s">
        <v>904</v>
      </c>
      <c r="R1480" s="9" t="s">
        <v>968</v>
      </c>
      <c r="S1480" s="9">
        <f t="shared" si="138"/>
        <v>16648240</v>
      </c>
      <c r="T1480" s="9">
        <f t="shared" si="139"/>
        <v>220506</v>
      </c>
    </row>
    <row r="1481" spans="1:20" x14ac:dyDescent="0.25">
      <c r="A1481" s="9">
        <v>4173</v>
      </c>
      <c r="B1481" s="9" t="s">
        <v>10</v>
      </c>
      <c r="C1481" s="9" t="s">
        <v>910</v>
      </c>
      <c r="D1481" s="9" t="s">
        <v>224</v>
      </c>
      <c r="E1481" s="9" t="s">
        <v>223</v>
      </c>
      <c r="F1481" s="9" t="s">
        <v>5</v>
      </c>
      <c r="G1481" s="9" t="s">
        <v>76</v>
      </c>
      <c r="H1481" s="9" t="s">
        <v>2</v>
      </c>
      <c r="I1481" s="9">
        <v>15</v>
      </c>
      <c r="J1481" s="9" t="s">
        <v>4</v>
      </c>
      <c r="L1481" s="9" t="s">
        <v>46</v>
      </c>
      <c r="M1481" s="9">
        <v>31990</v>
      </c>
      <c r="N1481" s="17" t="str">
        <f t="shared" si="135"/>
        <v>6_30-35</v>
      </c>
      <c r="O1481" s="17" t="str">
        <f t="shared" si="136"/>
        <v>3_30-40</v>
      </c>
      <c r="P1481" s="17" t="str">
        <f t="shared" si="137"/>
        <v>03_30-40</v>
      </c>
      <c r="Q1481" s="9" t="s">
        <v>904</v>
      </c>
      <c r="R1481" s="9" t="s">
        <v>968</v>
      </c>
      <c r="S1481" s="9">
        <f t="shared" si="138"/>
        <v>133494270</v>
      </c>
      <c r="T1481" s="9">
        <f t="shared" si="139"/>
        <v>1768136</v>
      </c>
    </row>
    <row r="1482" spans="1:20" x14ac:dyDescent="0.25">
      <c r="A1482" s="9">
        <v>1643</v>
      </c>
      <c r="B1482" s="9" t="s">
        <v>10</v>
      </c>
      <c r="C1482" s="9" t="s">
        <v>831</v>
      </c>
      <c r="D1482" s="9" t="s">
        <v>228</v>
      </c>
      <c r="E1482" s="9" t="s">
        <v>223</v>
      </c>
      <c r="F1482" s="9" t="s">
        <v>5</v>
      </c>
      <c r="G1482" s="9" t="s">
        <v>76</v>
      </c>
      <c r="H1482" s="9" t="s">
        <v>2</v>
      </c>
      <c r="I1482" s="9">
        <v>14</v>
      </c>
      <c r="J1482" s="9" t="s">
        <v>8</v>
      </c>
      <c r="L1482" s="9" t="s">
        <v>46</v>
      </c>
      <c r="M1482" s="9">
        <v>30899</v>
      </c>
      <c r="N1482" s="17" t="str">
        <f t="shared" si="135"/>
        <v>6_30-35</v>
      </c>
      <c r="O1482" s="17" t="str">
        <f t="shared" si="136"/>
        <v>3_30-40</v>
      </c>
      <c r="P1482" s="17" t="str">
        <f t="shared" si="137"/>
        <v>03_30-40</v>
      </c>
      <c r="Q1482" s="9" t="s">
        <v>904</v>
      </c>
      <c r="R1482" s="9" t="s">
        <v>968</v>
      </c>
      <c r="S1482" s="9">
        <f t="shared" si="138"/>
        <v>50767057</v>
      </c>
      <c r="T1482" s="9">
        <f t="shared" si="139"/>
        <v>672411</v>
      </c>
    </row>
    <row r="1483" spans="1:20" x14ac:dyDescent="0.25">
      <c r="A1483" s="9">
        <v>166</v>
      </c>
      <c r="B1483" s="9" t="s">
        <v>10</v>
      </c>
      <c r="C1483" s="9" t="s">
        <v>207</v>
      </c>
      <c r="D1483" s="9" t="s">
        <v>222</v>
      </c>
      <c r="E1483" s="9" t="s">
        <v>223</v>
      </c>
      <c r="F1483" s="9" t="s">
        <v>1</v>
      </c>
      <c r="G1483" s="9" t="s">
        <v>97</v>
      </c>
      <c r="H1483" s="9" t="s">
        <v>174</v>
      </c>
      <c r="I1483" s="9">
        <v>15</v>
      </c>
      <c r="J1483" s="9" t="s">
        <v>8</v>
      </c>
      <c r="L1483" s="9" t="s">
        <v>50</v>
      </c>
      <c r="M1483" s="9">
        <v>44912</v>
      </c>
      <c r="N1483" s="17" t="str">
        <f t="shared" si="135"/>
        <v>8_40-45</v>
      </c>
      <c r="O1483" s="17" t="str">
        <f t="shared" si="136"/>
        <v>4_40-50</v>
      </c>
      <c r="P1483" s="17" t="str">
        <f t="shared" si="137"/>
        <v>04_40-50</v>
      </c>
      <c r="Q1483" s="9" t="s">
        <v>904</v>
      </c>
      <c r="R1483" s="9" t="s">
        <v>968</v>
      </c>
      <c r="S1483" s="9">
        <f t="shared" si="138"/>
        <v>7455392</v>
      </c>
      <c r="T1483" s="9">
        <f t="shared" si="139"/>
        <v>98747</v>
      </c>
    </row>
    <row r="1484" spans="1:20" x14ac:dyDescent="0.25">
      <c r="A1484" s="9">
        <v>114</v>
      </c>
      <c r="B1484" s="9" t="s">
        <v>10</v>
      </c>
      <c r="C1484" s="9" t="s">
        <v>911</v>
      </c>
      <c r="D1484" s="9" t="s">
        <v>224</v>
      </c>
      <c r="E1484" s="9" t="s">
        <v>223</v>
      </c>
      <c r="F1484" s="9" t="s">
        <v>5</v>
      </c>
      <c r="G1484" s="9" t="s">
        <v>524</v>
      </c>
      <c r="H1484" s="9" t="s">
        <v>2</v>
      </c>
      <c r="I1484" s="9">
        <v>15</v>
      </c>
      <c r="J1484" s="9" t="s">
        <v>8</v>
      </c>
      <c r="L1484" s="9" t="s">
        <v>50</v>
      </c>
      <c r="M1484" s="9">
        <v>40900</v>
      </c>
      <c r="N1484" s="17" t="str">
        <f t="shared" si="135"/>
        <v>8_40-45</v>
      </c>
      <c r="O1484" s="17" t="str">
        <f t="shared" si="136"/>
        <v>4_40-50</v>
      </c>
      <c r="P1484" s="17" t="str">
        <f t="shared" si="137"/>
        <v>04_40-50</v>
      </c>
      <c r="Q1484" s="9" t="s">
        <v>904</v>
      </c>
      <c r="R1484" s="9" t="s">
        <v>968</v>
      </c>
      <c r="S1484" s="9">
        <f t="shared" si="138"/>
        <v>4662600</v>
      </c>
      <c r="T1484" s="9">
        <f t="shared" si="139"/>
        <v>61756</v>
      </c>
    </row>
    <row r="1485" spans="1:20" x14ac:dyDescent="0.25">
      <c r="A1485" s="9">
        <v>1023</v>
      </c>
      <c r="B1485" s="9" t="s">
        <v>10</v>
      </c>
      <c r="C1485" s="9" t="s">
        <v>521</v>
      </c>
      <c r="D1485" s="9" t="s">
        <v>222</v>
      </c>
      <c r="E1485" s="9" t="s">
        <v>223</v>
      </c>
      <c r="F1485" s="9" t="s">
        <v>5</v>
      </c>
      <c r="G1485" s="9" t="s">
        <v>182</v>
      </c>
      <c r="H1485" s="9" t="s">
        <v>73</v>
      </c>
      <c r="I1485" s="9">
        <v>15</v>
      </c>
      <c r="J1485" s="9" t="s">
        <v>8</v>
      </c>
      <c r="L1485" s="9" t="s">
        <v>50</v>
      </c>
      <c r="M1485" s="9">
        <v>47352</v>
      </c>
      <c r="N1485" s="17" t="str">
        <f t="shared" si="135"/>
        <v>9_45-50</v>
      </c>
      <c r="O1485" s="17" t="str">
        <f t="shared" si="136"/>
        <v>4_40-50</v>
      </c>
      <c r="P1485" s="17" t="str">
        <f t="shared" si="137"/>
        <v>04_40-50</v>
      </c>
      <c r="Q1485" s="9" t="s">
        <v>904</v>
      </c>
      <c r="R1485" s="9" t="s">
        <v>968</v>
      </c>
      <c r="S1485" s="9">
        <f t="shared" si="138"/>
        <v>48441096</v>
      </c>
      <c r="T1485" s="9">
        <f t="shared" si="139"/>
        <v>641604</v>
      </c>
    </row>
    <row r="1486" spans="1:20" x14ac:dyDescent="0.25">
      <c r="A1486" s="9">
        <v>3</v>
      </c>
      <c r="B1486" s="9" t="s">
        <v>10</v>
      </c>
      <c r="C1486" s="9" t="s">
        <v>196</v>
      </c>
      <c r="D1486" s="9" t="s">
        <v>225</v>
      </c>
      <c r="E1486" s="9" t="s">
        <v>223</v>
      </c>
      <c r="F1486" s="9" t="s">
        <v>1</v>
      </c>
      <c r="G1486" s="9" t="s">
        <v>97</v>
      </c>
      <c r="H1486" s="9" t="s">
        <v>63</v>
      </c>
      <c r="I1486" s="9">
        <v>15</v>
      </c>
      <c r="J1486" s="9" t="s">
        <v>8</v>
      </c>
      <c r="L1486" s="9" t="s">
        <v>50</v>
      </c>
      <c r="M1486" s="9">
        <v>56365</v>
      </c>
      <c r="N1486" s="17" t="str">
        <f t="shared" si="135"/>
        <v>11_55-60</v>
      </c>
      <c r="O1486" s="17" t="str">
        <f t="shared" si="136"/>
        <v>5_50-60</v>
      </c>
      <c r="P1486" s="17" t="str">
        <f t="shared" si="137"/>
        <v>05_50-60</v>
      </c>
      <c r="Q1486" s="9" t="s">
        <v>904</v>
      </c>
      <c r="R1486" s="9" t="s">
        <v>968</v>
      </c>
      <c r="S1486" s="9">
        <f t="shared" si="138"/>
        <v>169095</v>
      </c>
      <c r="T1486" s="9">
        <f t="shared" si="139"/>
        <v>2240</v>
      </c>
    </row>
    <row r="1487" spans="1:20" x14ac:dyDescent="0.25">
      <c r="A1487" s="9">
        <v>50</v>
      </c>
      <c r="B1487" s="9" t="s">
        <v>10</v>
      </c>
      <c r="C1487" s="9" t="s">
        <v>547</v>
      </c>
      <c r="D1487" s="9" t="s">
        <v>228</v>
      </c>
      <c r="E1487" s="9" t="s">
        <v>227</v>
      </c>
      <c r="F1487" s="9" t="s">
        <v>5</v>
      </c>
      <c r="G1487" s="9" t="s">
        <v>524</v>
      </c>
      <c r="H1487" s="9" t="s">
        <v>2</v>
      </c>
      <c r="I1487" s="9">
        <v>14</v>
      </c>
      <c r="J1487" s="9" t="s">
        <v>8</v>
      </c>
      <c r="L1487" s="9" t="s">
        <v>50</v>
      </c>
      <c r="M1487" s="9">
        <v>129205</v>
      </c>
      <c r="N1487" s="17" t="str">
        <f t="shared" si="135"/>
        <v>25_125-130</v>
      </c>
      <c r="O1487" s="17" t="str">
        <f t="shared" si="136"/>
        <v>12_120-130</v>
      </c>
      <c r="P1487" s="17" t="str">
        <f t="shared" si="137"/>
        <v>08_80&gt;</v>
      </c>
      <c r="Q1487" s="9" t="s">
        <v>904</v>
      </c>
      <c r="R1487" s="9" t="s">
        <v>968</v>
      </c>
      <c r="S1487" s="9">
        <f t="shared" si="138"/>
        <v>6460250</v>
      </c>
      <c r="T1487" s="9">
        <f t="shared" si="139"/>
        <v>85566</v>
      </c>
    </row>
    <row r="1488" spans="1:20" x14ac:dyDescent="0.25">
      <c r="A1488" s="9">
        <v>97</v>
      </c>
      <c r="B1488" s="9" t="s">
        <v>10</v>
      </c>
      <c r="C1488" s="9" t="s">
        <v>306</v>
      </c>
      <c r="D1488" s="9" t="s">
        <v>228</v>
      </c>
      <c r="E1488" s="9" t="s">
        <v>227</v>
      </c>
      <c r="F1488" s="9" t="s">
        <v>5</v>
      </c>
      <c r="G1488" s="9" t="s">
        <v>169</v>
      </c>
      <c r="H1488" s="9" t="s">
        <v>2</v>
      </c>
      <c r="I1488" s="9">
        <v>14</v>
      </c>
      <c r="J1488" s="9" t="s">
        <v>8</v>
      </c>
      <c r="L1488" s="9" t="s">
        <v>50</v>
      </c>
      <c r="M1488" s="9">
        <v>98016</v>
      </c>
      <c r="N1488" s="17" t="str">
        <f t="shared" si="135"/>
        <v>19_95-100</v>
      </c>
      <c r="O1488" s="17" t="str">
        <f t="shared" si="136"/>
        <v>9_90-100</v>
      </c>
      <c r="P1488" s="17" t="str">
        <f t="shared" si="137"/>
        <v>08_80&gt;</v>
      </c>
      <c r="Q1488" s="9" t="s">
        <v>904</v>
      </c>
      <c r="R1488" s="9" t="s">
        <v>968</v>
      </c>
      <c r="S1488" s="9">
        <f t="shared" si="138"/>
        <v>9507552</v>
      </c>
      <c r="T1488" s="9">
        <f t="shared" si="139"/>
        <v>125928</v>
      </c>
    </row>
    <row r="1489" spans="1:20" x14ac:dyDescent="0.25">
      <c r="A1489" s="9">
        <v>1</v>
      </c>
      <c r="B1489" s="9" t="s">
        <v>10</v>
      </c>
      <c r="C1489" s="9" t="s">
        <v>677</v>
      </c>
      <c r="D1489" s="9" t="s">
        <v>224</v>
      </c>
      <c r="E1489" s="9" t="s">
        <v>227</v>
      </c>
      <c r="F1489" s="9" t="s">
        <v>1</v>
      </c>
      <c r="G1489" s="9" t="s">
        <v>97</v>
      </c>
      <c r="H1489" s="9" t="s">
        <v>2</v>
      </c>
      <c r="I1489" s="9">
        <v>15</v>
      </c>
      <c r="J1489" s="9" t="s">
        <v>8</v>
      </c>
      <c r="L1489" s="9" t="s">
        <v>50</v>
      </c>
      <c r="M1489" s="9">
        <v>43287</v>
      </c>
      <c r="N1489" s="17" t="str">
        <f t="shared" si="135"/>
        <v>8_40-45</v>
      </c>
      <c r="O1489" s="17" t="str">
        <f t="shared" si="136"/>
        <v>4_40-50</v>
      </c>
      <c r="P1489" s="17" t="str">
        <f t="shared" si="137"/>
        <v>04_40-50</v>
      </c>
      <c r="Q1489" s="9" t="s">
        <v>904</v>
      </c>
      <c r="R1489" s="9" t="s">
        <v>968</v>
      </c>
      <c r="S1489" s="9">
        <f t="shared" si="138"/>
        <v>43287</v>
      </c>
      <c r="T1489" s="9">
        <f t="shared" si="139"/>
        <v>573</v>
      </c>
    </row>
    <row r="1490" spans="1:20" x14ac:dyDescent="0.25">
      <c r="A1490" s="9">
        <v>312</v>
      </c>
      <c r="B1490" s="9" t="s">
        <v>10</v>
      </c>
      <c r="C1490" s="9" t="s">
        <v>678</v>
      </c>
      <c r="D1490" s="9" t="s">
        <v>228</v>
      </c>
      <c r="E1490" s="9" t="s">
        <v>227</v>
      </c>
      <c r="F1490" s="9" t="s">
        <v>5</v>
      </c>
      <c r="G1490" s="9" t="s">
        <v>169</v>
      </c>
      <c r="H1490" s="9" t="s">
        <v>2</v>
      </c>
      <c r="I1490" s="9">
        <v>14</v>
      </c>
      <c r="J1490" s="9" t="s">
        <v>8</v>
      </c>
      <c r="L1490" s="9" t="s">
        <v>50</v>
      </c>
      <c r="M1490" s="9">
        <v>50507</v>
      </c>
      <c r="N1490" s="17" t="str">
        <f t="shared" si="135"/>
        <v>10_50-55</v>
      </c>
      <c r="O1490" s="17" t="str">
        <f t="shared" si="136"/>
        <v>5_50-60</v>
      </c>
      <c r="P1490" s="17" t="str">
        <f t="shared" si="137"/>
        <v>05_50-60</v>
      </c>
      <c r="Q1490" s="9" t="s">
        <v>904</v>
      </c>
      <c r="R1490" s="9" t="s">
        <v>968</v>
      </c>
      <c r="S1490" s="9">
        <f t="shared" si="138"/>
        <v>15758184</v>
      </c>
      <c r="T1490" s="9">
        <f t="shared" si="139"/>
        <v>208718</v>
      </c>
    </row>
    <row r="1491" spans="1:20" x14ac:dyDescent="0.25">
      <c r="A1491" s="9">
        <v>108</v>
      </c>
      <c r="B1491" s="9" t="s">
        <v>10</v>
      </c>
      <c r="C1491" s="9" t="s">
        <v>679</v>
      </c>
      <c r="D1491" s="9" t="s">
        <v>228</v>
      </c>
      <c r="E1491" s="9" t="s">
        <v>223</v>
      </c>
      <c r="F1491" s="9" t="s">
        <v>1</v>
      </c>
      <c r="G1491" s="9" t="s">
        <v>669</v>
      </c>
      <c r="H1491" s="9" t="s">
        <v>112</v>
      </c>
      <c r="I1491" s="9">
        <v>13</v>
      </c>
      <c r="J1491" s="9" t="s">
        <v>179</v>
      </c>
      <c r="K1491" s="9" t="s">
        <v>7</v>
      </c>
      <c r="L1491" s="9" t="s">
        <v>50</v>
      </c>
      <c r="M1491" s="9">
        <v>217355</v>
      </c>
      <c r="N1491" s="17" t="str">
        <f t="shared" si="135"/>
        <v>43_215-220</v>
      </c>
      <c r="O1491" s="17" t="str">
        <f t="shared" si="136"/>
        <v>21_210-220</v>
      </c>
      <c r="P1491" s="17" t="str">
        <f t="shared" si="137"/>
        <v>08_80&gt;</v>
      </c>
      <c r="Q1491" s="9" t="s">
        <v>904</v>
      </c>
      <c r="R1491" s="9" t="s">
        <v>968</v>
      </c>
      <c r="S1491" s="9">
        <f t="shared" si="138"/>
        <v>23474340</v>
      </c>
      <c r="T1491" s="9">
        <f t="shared" si="139"/>
        <v>310918</v>
      </c>
    </row>
    <row r="1492" spans="1:20" x14ac:dyDescent="0.25">
      <c r="A1492" s="9">
        <v>11</v>
      </c>
      <c r="B1492" s="9" t="s">
        <v>10</v>
      </c>
      <c r="C1492" s="9" t="s">
        <v>522</v>
      </c>
      <c r="D1492" s="9" t="s">
        <v>230</v>
      </c>
      <c r="E1492" s="9" t="s">
        <v>227</v>
      </c>
      <c r="F1492" s="9" t="s">
        <v>5</v>
      </c>
      <c r="G1492" s="9" t="s">
        <v>75</v>
      </c>
      <c r="H1492" s="9" t="s">
        <v>98</v>
      </c>
      <c r="I1492" s="9">
        <v>15</v>
      </c>
      <c r="J1492" s="9" t="s">
        <v>55</v>
      </c>
      <c r="L1492" s="9" t="s">
        <v>50</v>
      </c>
      <c r="M1492" s="9">
        <v>155352</v>
      </c>
      <c r="N1492" s="17" t="str">
        <f t="shared" si="135"/>
        <v>31_155-160</v>
      </c>
      <c r="O1492" s="17" t="str">
        <f t="shared" si="136"/>
        <v>15_150-160</v>
      </c>
      <c r="P1492" s="17" t="str">
        <f t="shared" si="137"/>
        <v>08_80&gt;</v>
      </c>
      <c r="Q1492" s="9" t="s">
        <v>904</v>
      </c>
      <c r="R1492" s="9" t="s">
        <v>968</v>
      </c>
      <c r="S1492" s="9">
        <f t="shared" si="138"/>
        <v>1708872</v>
      </c>
      <c r="T1492" s="9">
        <f t="shared" si="139"/>
        <v>22634</v>
      </c>
    </row>
    <row r="1493" spans="1:20" x14ac:dyDescent="0.25">
      <c r="A1493" s="9">
        <v>1</v>
      </c>
      <c r="B1493" s="9" t="s">
        <v>10</v>
      </c>
      <c r="C1493" s="9" t="s">
        <v>680</v>
      </c>
      <c r="D1493" s="9" t="s">
        <v>230</v>
      </c>
      <c r="E1493" s="9" t="s">
        <v>227</v>
      </c>
      <c r="F1493" s="9" t="s">
        <v>5</v>
      </c>
      <c r="G1493" s="9" t="s">
        <v>75</v>
      </c>
      <c r="H1493" s="9" t="s">
        <v>98</v>
      </c>
      <c r="I1493" s="9">
        <v>17</v>
      </c>
      <c r="J1493" s="9" t="s">
        <v>179</v>
      </c>
      <c r="L1493" s="9" t="s">
        <v>50</v>
      </c>
      <c r="M1493" s="9">
        <v>145990</v>
      </c>
      <c r="N1493" s="17" t="str">
        <f t="shared" si="135"/>
        <v>29_145-150</v>
      </c>
      <c r="O1493" s="17" t="str">
        <f t="shared" si="136"/>
        <v>14_140-150</v>
      </c>
      <c r="P1493" s="17" t="str">
        <f t="shared" si="137"/>
        <v>08_80&gt;</v>
      </c>
      <c r="Q1493" s="9" t="s">
        <v>904</v>
      </c>
      <c r="R1493" s="9" t="s">
        <v>968</v>
      </c>
      <c r="S1493" s="9">
        <f t="shared" si="138"/>
        <v>145990</v>
      </c>
      <c r="T1493" s="9">
        <f t="shared" si="139"/>
        <v>1934</v>
      </c>
    </row>
    <row r="1494" spans="1:20" x14ac:dyDescent="0.25">
      <c r="A1494" s="9">
        <v>5</v>
      </c>
      <c r="B1494" s="9" t="s">
        <v>10</v>
      </c>
      <c r="C1494" s="9" t="s">
        <v>298</v>
      </c>
      <c r="D1494" s="9" t="s">
        <v>230</v>
      </c>
      <c r="E1494" s="9" t="s">
        <v>227</v>
      </c>
      <c r="F1494" s="9" t="s">
        <v>5</v>
      </c>
      <c r="G1494" s="9" t="s">
        <v>75</v>
      </c>
      <c r="H1494" s="9" t="s">
        <v>299</v>
      </c>
      <c r="I1494" s="9">
        <v>17</v>
      </c>
      <c r="J1494" s="9" t="s">
        <v>179</v>
      </c>
      <c r="L1494" s="9" t="s">
        <v>50</v>
      </c>
      <c r="M1494" s="9">
        <v>379260</v>
      </c>
      <c r="N1494" s="17" t="str">
        <f t="shared" si="135"/>
        <v>75_375-380</v>
      </c>
      <c r="O1494" s="17" t="str">
        <f t="shared" si="136"/>
        <v>37_370-380</v>
      </c>
      <c r="P1494" s="17" t="str">
        <f t="shared" si="137"/>
        <v>08_80&gt;</v>
      </c>
      <c r="Q1494" s="9" t="s">
        <v>904</v>
      </c>
      <c r="R1494" s="9" t="s">
        <v>968</v>
      </c>
      <c r="S1494" s="9">
        <f t="shared" si="138"/>
        <v>1896300</v>
      </c>
      <c r="T1494" s="9">
        <f t="shared" si="139"/>
        <v>25117</v>
      </c>
    </row>
    <row r="1495" spans="1:20" x14ac:dyDescent="0.25">
      <c r="A1495" s="9">
        <v>41</v>
      </c>
      <c r="B1495" s="9" t="s">
        <v>10</v>
      </c>
      <c r="C1495" s="9" t="s">
        <v>681</v>
      </c>
      <c r="D1495" s="9" t="s">
        <v>228</v>
      </c>
      <c r="E1495" s="9" t="s">
        <v>223</v>
      </c>
      <c r="F1495" s="9" t="s">
        <v>5</v>
      </c>
      <c r="G1495" s="9" t="s">
        <v>524</v>
      </c>
      <c r="H1495" s="9" t="s">
        <v>653</v>
      </c>
      <c r="I1495" s="9">
        <v>14</v>
      </c>
      <c r="J1495" s="9" t="s">
        <v>8</v>
      </c>
      <c r="K1495" s="9" t="s">
        <v>7</v>
      </c>
      <c r="L1495" s="9" t="s">
        <v>50</v>
      </c>
      <c r="M1495" s="9">
        <v>78049</v>
      </c>
      <c r="N1495" s="17" t="str">
        <f t="shared" si="135"/>
        <v>15_75-80</v>
      </c>
      <c r="O1495" s="17" t="str">
        <f t="shared" si="136"/>
        <v>7_70-80</v>
      </c>
      <c r="P1495" s="17" t="str">
        <f t="shared" si="137"/>
        <v>07_70-80</v>
      </c>
      <c r="Q1495" s="9" t="s">
        <v>904</v>
      </c>
      <c r="R1495" s="9" t="s">
        <v>968</v>
      </c>
      <c r="S1495" s="9">
        <f t="shared" si="138"/>
        <v>3200009</v>
      </c>
      <c r="T1495" s="9">
        <f t="shared" si="139"/>
        <v>42384</v>
      </c>
    </row>
    <row r="1496" spans="1:20" x14ac:dyDescent="0.25">
      <c r="A1496" s="9">
        <v>334</v>
      </c>
      <c r="B1496" s="9" t="s">
        <v>10</v>
      </c>
      <c r="C1496" s="9" t="s">
        <v>682</v>
      </c>
      <c r="D1496" s="9" t="s">
        <v>228</v>
      </c>
      <c r="E1496" s="9" t="s">
        <v>223</v>
      </c>
      <c r="F1496" s="9" t="s">
        <v>5</v>
      </c>
      <c r="G1496" s="9" t="s">
        <v>182</v>
      </c>
      <c r="H1496" s="9" t="s">
        <v>2</v>
      </c>
      <c r="I1496" s="9">
        <v>14</v>
      </c>
      <c r="J1496" s="9" t="s">
        <v>8</v>
      </c>
      <c r="L1496" s="9" t="s">
        <v>50</v>
      </c>
      <c r="M1496" s="9">
        <v>55663</v>
      </c>
      <c r="N1496" s="17" t="str">
        <f t="shared" si="135"/>
        <v>11_55-60</v>
      </c>
      <c r="O1496" s="17" t="str">
        <f t="shared" si="136"/>
        <v>5_50-60</v>
      </c>
      <c r="P1496" s="17" t="str">
        <f t="shared" si="137"/>
        <v>05_50-60</v>
      </c>
      <c r="Q1496" s="9" t="s">
        <v>904</v>
      </c>
      <c r="R1496" s="9" t="s">
        <v>968</v>
      </c>
      <c r="S1496" s="9">
        <f t="shared" si="138"/>
        <v>18591442</v>
      </c>
      <c r="T1496" s="9">
        <f t="shared" si="139"/>
        <v>246244</v>
      </c>
    </row>
    <row r="1497" spans="1:20" x14ac:dyDescent="0.25">
      <c r="A1497" s="9">
        <v>1202</v>
      </c>
      <c r="B1497" s="9" t="s">
        <v>10</v>
      </c>
      <c r="C1497" s="9" t="s">
        <v>912</v>
      </c>
      <c r="D1497" s="9" t="s">
        <v>228</v>
      </c>
      <c r="E1497" s="9" t="s">
        <v>223</v>
      </c>
      <c r="F1497" s="9" t="s">
        <v>1</v>
      </c>
      <c r="G1497" s="9" t="s">
        <v>835</v>
      </c>
      <c r="H1497" s="9" t="s">
        <v>2</v>
      </c>
      <c r="I1497" s="9">
        <v>14</v>
      </c>
      <c r="J1497" s="9" t="s">
        <v>8</v>
      </c>
      <c r="L1497" s="9" t="s">
        <v>50</v>
      </c>
      <c r="M1497" s="9">
        <v>56990</v>
      </c>
      <c r="N1497" s="17" t="str">
        <f t="shared" si="135"/>
        <v>11_55-60</v>
      </c>
      <c r="O1497" s="17" t="str">
        <f t="shared" si="136"/>
        <v>5_50-60</v>
      </c>
      <c r="P1497" s="17" t="str">
        <f t="shared" si="137"/>
        <v>05_50-60</v>
      </c>
      <c r="Q1497" s="9" t="s">
        <v>904</v>
      </c>
      <c r="R1497" s="9" t="s">
        <v>968</v>
      </c>
      <c r="S1497" s="9">
        <f t="shared" si="138"/>
        <v>68501980</v>
      </c>
      <c r="T1497" s="9">
        <f t="shared" si="139"/>
        <v>907311</v>
      </c>
    </row>
    <row r="1498" spans="1:20" x14ac:dyDescent="0.25">
      <c r="A1498" s="9">
        <v>353</v>
      </c>
      <c r="B1498" s="9" t="s">
        <v>10</v>
      </c>
      <c r="C1498" s="9" t="s">
        <v>683</v>
      </c>
      <c r="D1498" s="9" t="s">
        <v>228</v>
      </c>
      <c r="E1498" s="9" t="s">
        <v>223</v>
      </c>
      <c r="F1498" s="9" t="s">
        <v>1</v>
      </c>
      <c r="G1498" s="9" t="s">
        <v>305</v>
      </c>
      <c r="H1498" s="9" t="s">
        <v>2</v>
      </c>
      <c r="I1498" s="9">
        <v>14</v>
      </c>
      <c r="J1498" s="9" t="s">
        <v>8</v>
      </c>
      <c r="L1498" s="9" t="s">
        <v>50</v>
      </c>
      <c r="M1498" s="9">
        <v>53393</v>
      </c>
      <c r="N1498" s="17" t="str">
        <f t="shared" si="135"/>
        <v>10_50-55</v>
      </c>
      <c r="O1498" s="17" t="str">
        <f t="shared" si="136"/>
        <v>5_50-60</v>
      </c>
      <c r="P1498" s="17" t="str">
        <f t="shared" si="137"/>
        <v>05_50-60</v>
      </c>
      <c r="Q1498" s="9" t="s">
        <v>904</v>
      </c>
      <c r="R1498" s="9" t="s">
        <v>968</v>
      </c>
      <c r="S1498" s="9">
        <f t="shared" si="138"/>
        <v>18847729</v>
      </c>
      <c r="T1498" s="9">
        <f t="shared" si="139"/>
        <v>249639</v>
      </c>
    </row>
    <row r="1499" spans="1:20" x14ac:dyDescent="0.25">
      <c r="A1499" s="9">
        <v>60</v>
      </c>
      <c r="B1499" s="9" t="s">
        <v>10</v>
      </c>
      <c r="C1499" s="9" t="s">
        <v>684</v>
      </c>
      <c r="D1499" s="9" t="s">
        <v>224</v>
      </c>
      <c r="E1499" s="9" t="s">
        <v>223</v>
      </c>
      <c r="F1499" s="9" t="s">
        <v>1</v>
      </c>
      <c r="G1499" s="9" t="s">
        <v>305</v>
      </c>
      <c r="H1499" s="9" t="s">
        <v>2</v>
      </c>
      <c r="I1499" s="9">
        <v>15</v>
      </c>
      <c r="J1499" s="9" t="s">
        <v>8</v>
      </c>
      <c r="L1499" s="9" t="s">
        <v>50</v>
      </c>
      <c r="M1499" s="9">
        <v>61995</v>
      </c>
      <c r="N1499" s="17" t="str">
        <f t="shared" si="135"/>
        <v>12_60-65</v>
      </c>
      <c r="O1499" s="17" t="str">
        <f t="shared" si="136"/>
        <v>6_60-70</v>
      </c>
      <c r="P1499" s="17" t="str">
        <f t="shared" si="137"/>
        <v>06_60-70</v>
      </c>
      <c r="Q1499" s="9" t="s">
        <v>904</v>
      </c>
      <c r="R1499" s="9" t="s">
        <v>968</v>
      </c>
      <c r="S1499" s="9">
        <f t="shared" si="138"/>
        <v>3719700</v>
      </c>
      <c r="T1499" s="9">
        <f t="shared" si="139"/>
        <v>49268</v>
      </c>
    </row>
    <row r="1500" spans="1:20" x14ac:dyDescent="0.25">
      <c r="A1500" s="9">
        <v>534</v>
      </c>
      <c r="B1500" s="9" t="s">
        <v>10</v>
      </c>
      <c r="C1500" s="9" t="s">
        <v>400</v>
      </c>
      <c r="D1500" s="9" t="s">
        <v>224</v>
      </c>
      <c r="E1500" s="9" t="s">
        <v>223</v>
      </c>
      <c r="F1500" s="9" t="s">
        <v>1</v>
      </c>
      <c r="G1500" s="9" t="s">
        <v>305</v>
      </c>
      <c r="H1500" s="9" t="s">
        <v>2</v>
      </c>
      <c r="I1500" s="9">
        <v>15</v>
      </c>
      <c r="J1500" s="9" t="s">
        <v>8</v>
      </c>
      <c r="L1500" s="9" t="s">
        <v>50</v>
      </c>
      <c r="M1500" s="9">
        <v>62149</v>
      </c>
      <c r="N1500" s="17" t="str">
        <f t="shared" si="135"/>
        <v>12_60-65</v>
      </c>
      <c r="O1500" s="17" t="str">
        <f t="shared" si="136"/>
        <v>6_60-70</v>
      </c>
      <c r="P1500" s="17" t="str">
        <f t="shared" si="137"/>
        <v>06_60-70</v>
      </c>
      <c r="Q1500" s="9" t="s">
        <v>904</v>
      </c>
      <c r="R1500" s="9" t="s">
        <v>968</v>
      </c>
      <c r="S1500" s="9">
        <f t="shared" si="138"/>
        <v>33187566</v>
      </c>
      <c r="T1500" s="9">
        <f t="shared" si="139"/>
        <v>439570</v>
      </c>
    </row>
    <row r="1501" spans="1:20" x14ac:dyDescent="0.25">
      <c r="A1501" s="9">
        <v>372</v>
      </c>
      <c r="B1501" s="9" t="s">
        <v>10</v>
      </c>
      <c r="C1501" s="9" t="s">
        <v>686</v>
      </c>
      <c r="D1501" s="9" t="s">
        <v>224</v>
      </c>
      <c r="E1501" s="9" t="s">
        <v>223</v>
      </c>
      <c r="F1501" s="9" t="s">
        <v>5</v>
      </c>
      <c r="G1501" s="9" t="s">
        <v>524</v>
      </c>
      <c r="H1501" s="9" t="s">
        <v>2</v>
      </c>
      <c r="I1501" s="9">
        <v>15</v>
      </c>
      <c r="J1501" s="9" t="s">
        <v>8</v>
      </c>
      <c r="L1501" s="9" t="s">
        <v>50</v>
      </c>
      <c r="M1501" s="9">
        <v>74230</v>
      </c>
      <c r="N1501" s="17" t="str">
        <f t="shared" si="135"/>
        <v>14_70-75</v>
      </c>
      <c r="O1501" s="17" t="str">
        <f t="shared" si="136"/>
        <v>7_70-80</v>
      </c>
      <c r="P1501" s="17" t="str">
        <f t="shared" si="137"/>
        <v>07_70-80</v>
      </c>
      <c r="Q1501" s="9" t="s">
        <v>904</v>
      </c>
      <c r="R1501" s="9" t="s">
        <v>968</v>
      </c>
      <c r="S1501" s="9">
        <f t="shared" si="138"/>
        <v>27613560</v>
      </c>
      <c r="T1501" s="9">
        <f t="shared" si="139"/>
        <v>365743</v>
      </c>
    </row>
    <row r="1502" spans="1:20" x14ac:dyDescent="0.25">
      <c r="A1502" s="9">
        <v>11</v>
      </c>
      <c r="B1502" s="9" t="s">
        <v>10</v>
      </c>
      <c r="C1502" s="9" t="s">
        <v>687</v>
      </c>
      <c r="D1502" s="9" t="s">
        <v>228</v>
      </c>
      <c r="E1502" s="9" t="s">
        <v>223</v>
      </c>
      <c r="F1502" s="9" t="s">
        <v>5</v>
      </c>
      <c r="G1502" s="9" t="s">
        <v>524</v>
      </c>
      <c r="H1502" s="9" t="s">
        <v>2</v>
      </c>
      <c r="I1502" s="9">
        <v>14</v>
      </c>
      <c r="J1502" s="9" t="s">
        <v>8</v>
      </c>
      <c r="L1502" s="9" t="s">
        <v>50</v>
      </c>
      <c r="M1502" s="9">
        <v>78918</v>
      </c>
      <c r="N1502" s="17" t="str">
        <f t="shared" si="135"/>
        <v>15_75-80</v>
      </c>
      <c r="O1502" s="17" t="str">
        <f t="shared" si="136"/>
        <v>7_70-80</v>
      </c>
      <c r="P1502" s="17" t="str">
        <f t="shared" si="137"/>
        <v>07_70-80</v>
      </c>
      <c r="Q1502" s="9" t="s">
        <v>904</v>
      </c>
      <c r="R1502" s="9" t="s">
        <v>968</v>
      </c>
      <c r="S1502" s="9">
        <f t="shared" si="138"/>
        <v>868098</v>
      </c>
      <c r="T1502" s="9">
        <f t="shared" si="139"/>
        <v>11498</v>
      </c>
    </row>
    <row r="1503" spans="1:20" x14ac:dyDescent="0.25">
      <c r="A1503" s="9">
        <v>144</v>
      </c>
      <c r="B1503" s="9" t="s">
        <v>10</v>
      </c>
      <c r="C1503" s="9" t="s">
        <v>689</v>
      </c>
      <c r="D1503" s="9" t="s">
        <v>228</v>
      </c>
      <c r="E1503" s="9" t="s">
        <v>223</v>
      </c>
      <c r="F1503" s="9" t="s">
        <v>5</v>
      </c>
      <c r="G1503" s="9" t="s">
        <v>524</v>
      </c>
      <c r="H1503" s="9" t="s">
        <v>2</v>
      </c>
      <c r="I1503" s="9">
        <v>14</v>
      </c>
      <c r="J1503" s="9" t="s">
        <v>8</v>
      </c>
      <c r="L1503" s="9" t="s">
        <v>50</v>
      </c>
      <c r="M1503" s="9">
        <v>65291</v>
      </c>
      <c r="N1503" s="17" t="str">
        <f t="shared" si="135"/>
        <v>13_65-70</v>
      </c>
      <c r="O1503" s="17" t="str">
        <f t="shared" si="136"/>
        <v>6_60-70</v>
      </c>
      <c r="P1503" s="17" t="str">
        <f t="shared" si="137"/>
        <v>06_60-70</v>
      </c>
      <c r="Q1503" s="9" t="s">
        <v>904</v>
      </c>
      <c r="R1503" s="9" t="s">
        <v>968</v>
      </c>
      <c r="S1503" s="9">
        <f t="shared" si="138"/>
        <v>9401904</v>
      </c>
      <c r="T1503" s="9">
        <f t="shared" si="139"/>
        <v>124529</v>
      </c>
    </row>
    <row r="1504" spans="1:20" x14ac:dyDescent="0.25">
      <c r="A1504" s="9">
        <v>999</v>
      </c>
      <c r="B1504" s="9" t="s">
        <v>10</v>
      </c>
      <c r="C1504" s="9" t="s">
        <v>690</v>
      </c>
      <c r="D1504" s="9" t="s">
        <v>222</v>
      </c>
      <c r="E1504" s="9" t="s">
        <v>223</v>
      </c>
      <c r="F1504" s="9" t="s">
        <v>1</v>
      </c>
      <c r="G1504" s="9" t="s">
        <v>97</v>
      </c>
      <c r="H1504" s="9" t="s">
        <v>129</v>
      </c>
      <c r="I1504" s="9">
        <v>15</v>
      </c>
      <c r="J1504" s="9" t="s">
        <v>4</v>
      </c>
      <c r="L1504" s="9" t="s">
        <v>50</v>
      </c>
      <c r="M1504" s="9">
        <v>41938</v>
      </c>
      <c r="N1504" s="17" t="str">
        <f t="shared" si="135"/>
        <v>8_40-45</v>
      </c>
      <c r="O1504" s="17" t="str">
        <f t="shared" si="136"/>
        <v>4_40-50</v>
      </c>
      <c r="P1504" s="17" t="str">
        <f t="shared" si="137"/>
        <v>04_40-50</v>
      </c>
      <c r="Q1504" s="9" t="s">
        <v>904</v>
      </c>
      <c r="R1504" s="9" t="s">
        <v>968</v>
      </c>
      <c r="S1504" s="9">
        <f t="shared" si="138"/>
        <v>41896062</v>
      </c>
      <c r="T1504" s="9">
        <f t="shared" si="139"/>
        <v>554915</v>
      </c>
    </row>
    <row r="1505" spans="1:20" x14ac:dyDescent="0.25">
      <c r="A1505" s="9">
        <v>25</v>
      </c>
      <c r="B1505" s="9" t="s">
        <v>10</v>
      </c>
      <c r="C1505" s="9" t="s">
        <v>130</v>
      </c>
      <c r="D1505" s="9" t="s">
        <v>222</v>
      </c>
      <c r="E1505" s="9" t="s">
        <v>223</v>
      </c>
      <c r="F1505" s="9" t="s">
        <v>5</v>
      </c>
      <c r="G1505" s="9" t="s">
        <v>93</v>
      </c>
      <c r="H1505" s="9" t="s">
        <v>107</v>
      </c>
      <c r="I1505" s="9">
        <v>15</v>
      </c>
      <c r="J1505" s="9" t="s">
        <v>8</v>
      </c>
      <c r="L1505" s="9" t="s">
        <v>50</v>
      </c>
      <c r="M1505" s="9">
        <v>56710</v>
      </c>
      <c r="N1505" s="17" t="str">
        <f t="shared" si="135"/>
        <v>11_55-60</v>
      </c>
      <c r="O1505" s="17" t="str">
        <f t="shared" si="136"/>
        <v>5_50-60</v>
      </c>
      <c r="P1505" s="17" t="str">
        <f t="shared" si="137"/>
        <v>05_50-60</v>
      </c>
      <c r="Q1505" s="9" t="s">
        <v>904</v>
      </c>
      <c r="R1505" s="9" t="s">
        <v>968</v>
      </c>
      <c r="S1505" s="9">
        <f t="shared" si="138"/>
        <v>1417750</v>
      </c>
      <c r="T1505" s="9">
        <f t="shared" si="139"/>
        <v>18778</v>
      </c>
    </row>
    <row r="1506" spans="1:20" x14ac:dyDescent="0.25">
      <c r="A1506" s="9">
        <v>817</v>
      </c>
      <c r="B1506" s="9" t="s">
        <v>10</v>
      </c>
      <c r="C1506" s="9" t="s">
        <v>691</v>
      </c>
      <c r="D1506" s="9" t="s">
        <v>222</v>
      </c>
      <c r="E1506" s="9" t="s">
        <v>223</v>
      </c>
      <c r="F1506" s="9" t="s">
        <v>5</v>
      </c>
      <c r="G1506" s="9" t="s">
        <v>182</v>
      </c>
      <c r="H1506" s="9" t="s">
        <v>340</v>
      </c>
      <c r="I1506" s="9">
        <v>15</v>
      </c>
      <c r="J1506" s="9" t="s">
        <v>8</v>
      </c>
      <c r="L1506" s="9" t="s">
        <v>50</v>
      </c>
      <c r="M1506" s="9">
        <v>51610</v>
      </c>
      <c r="N1506" s="17" t="str">
        <f t="shared" si="135"/>
        <v>10_50-55</v>
      </c>
      <c r="O1506" s="17" t="str">
        <f t="shared" si="136"/>
        <v>5_50-60</v>
      </c>
      <c r="P1506" s="17" t="str">
        <f t="shared" si="137"/>
        <v>05_50-60</v>
      </c>
      <c r="Q1506" s="9" t="s">
        <v>904</v>
      </c>
      <c r="R1506" s="9" t="s">
        <v>968</v>
      </c>
      <c r="S1506" s="9">
        <f t="shared" si="138"/>
        <v>42165370</v>
      </c>
      <c r="T1506" s="9">
        <f t="shared" si="139"/>
        <v>558482</v>
      </c>
    </row>
    <row r="1507" spans="1:20" x14ac:dyDescent="0.25">
      <c r="A1507" s="9">
        <v>321</v>
      </c>
      <c r="B1507" s="9" t="s">
        <v>10</v>
      </c>
      <c r="C1507" s="9" t="s">
        <v>692</v>
      </c>
      <c r="D1507" s="9" t="s">
        <v>224</v>
      </c>
      <c r="E1507" s="9" t="s">
        <v>223</v>
      </c>
      <c r="F1507" s="9" t="s">
        <v>5</v>
      </c>
      <c r="G1507" s="9" t="s">
        <v>76</v>
      </c>
      <c r="H1507" s="9" t="s">
        <v>2</v>
      </c>
      <c r="I1507" s="9">
        <v>15</v>
      </c>
      <c r="J1507" s="9" t="s">
        <v>8</v>
      </c>
      <c r="L1507" s="9" t="s">
        <v>46</v>
      </c>
      <c r="M1507" s="9">
        <v>35828</v>
      </c>
      <c r="N1507" s="17" t="str">
        <f t="shared" si="135"/>
        <v>7_35-40</v>
      </c>
      <c r="O1507" s="17" t="str">
        <f t="shared" si="136"/>
        <v>3_30-40</v>
      </c>
      <c r="P1507" s="17" t="str">
        <f t="shared" si="137"/>
        <v>03_30-40</v>
      </c>
      <c r="Q1507" s="9" t="s">
        <v>904</v>
      </c>
      <c r="R1507" s="9" t="s">
        <v>968</v>
      </c>
      <c r="S1507" s="9">
        <f t="shared" si="138"/>
        <v>11500788</v>
      </c>
      <c r="T1507" s="9">
        <f t="shared" si="139"/>
        <v>152328</v>
      </c>
    </row>
    <row r="1508" spans="1:20" x14ac:dyDescent="0.25">
      <c r="A1508" s="9">
        <v>130</v>
      </c>
      <c r="B1508" s="9" t="s">
        <v>10</v>
      </c>
      <c r="C1508" s="9" t="s">
        <v>579</v>
      </c>
      <c r="D1508" s="9" t="s">
        <v>224</v>
      </c>
      <c r="E1508" s="9" t="s">
        <v>223</v>
      </c>
      <c r="F1508" s="9" t="s">
        <v>5</v>
      </c>
      <c r="G1508" s="9" t="s">
        <v>76</v>
      </c>
      <c r="H1508" s="9" t="s">
        <v>2</v>
      </c>
      <c r="I1508" s="9">
        <v>15</v>
      </c>
      <c r="J1508" s="9" t="s">
        <v>8</v>
      </c>
      <c r="L1508" s="9" t="s">
        <v>46</v>
      </c>
      <c r="M1508" s="9">
        <v>33623</v>
      </c>
      <c r="N1508" s="17" t="str">
        <f t="shared" si="135"/>
        <v>6_30-35</v>
      </c>
      <c r="O1508" s="17" t="str">
        <f t="shared" si="136"/>
        <v>3_30-40</v>
      </c>
      <c r="P1508" s="17" t="str">
        <f t="shared" si="137"/>
        <v>03_30-40</v>
      </c>
      <c r="Q1508" s="9" t="s">
        <v>904</v>
      </c>
      <c r="R1508" s="9" t="s">
        <v>968</v>
      </c>
      <c r="S1508" s="9">
        <f t="shared" si="138"/>
        <v>4370990</v>
      </c>
      <c r="T1508" s="9">
        <f t="shared" si="139"/>
        <v>57894</v>
      </c>
    </row>
    <row r="1509" spans="1:20" x14ac:dyDescent="0.25">
      <c r="A1509" s="9">
        <v>239</v>
      </c>
      <c r="B1509" s="9" t="s">
        <v>10</v>
      </c>
      <c r="C1509" s="9" t="s">
        <v>694</v>
      </c>
      <c r="D1509" s="9" t="s">
        <v>222</v>
      </c>
      <c r="E1509" s="9" t="s">
        <v>223</v>
      </c>
      <c r="F1509" s="9" t="s">
        <v>1</v>
      </c>
      <c r="G1509" s="9" t="s">
        <v>97</v>
      </c>
      <c r="H1509" s="9" t="s">
        <v>695</v>
      </c>
      <c r="I1509" s="9">
        <v>17</v>
      </c>
      <c r="J1509" s="9" t="s">
        <v>12</v>
      </c>
      <c r="L1509" s="9" t="s">
        <v>50</v>
      </c>
      <c r="M1509" s="9">
        <v>54024</v>
      </c>
      <c r="N1509" s="17" t="str">
        <f t="shared" si="135"/>
        <v>10_50-55</v>
      </c>
      <c r="O1509" s="17" t="str">
        <f t="shared" si="136"/>
        <v>5_50-60</v>
      </c>
      <c r="P1509" s="17" t="str">
        <f t="shared" si="137"/>
        <v>05_50-60</v>
      </c>
      <c r="Q1509" s="9" t="s">
        <v>904</v>
      </c>
      <c r="R1509" s="9" t="s">
        <v>968</v>
      </c>
      <c r="S1509" s="9">
        <f t="shared" si="138"/>
        <v>12911736</v>
      </c>
      <c r="T1509" s="9">
        <f t="shared" si="139"/>
        <v>171016</v>
      </c>
    </row>
    <row r="1510" spans="1:20" x14ac:dyDescent="0.25">
      <c r="A1510" s="9">
        <v>16</v>
      </c>
      <c r="B1510" s="9" t="s">
        <v>10</v>
      </c>
      <c r="C1510" s="9" t="s">
        <v>913</v>
      </c>
      <c r="D1510" s="9" t="s">
        <v>222</v>
      </c>
      <c r="E1510" s="9" t="s">
        <v>223</v>
      </c>
      <c r="F1510" s="9" t="s">
        <v>5</v>
      </c>
      <c r="G1510" s="9" t="s">
        <v>93</v>
      </c>
      <c r="H1510" s="9" t="s">
        <v>70</v>
      </c>
      <c r="I1510" s="9">
        <v>17</v>
      </c>
      <c r="J1510" s="9" t="s">
        <v>6</v>
      </c>
      <c r="L1510" s="9" t="s">
        <v>50</v>
      </c>
      <c r="M1510" s="9">
        <v>39320</v>
      </c>
      <c r="N1510" s="17" t="str">
        <f t="shared" si="135"/>
        <v>7_35-40</v>
      </c>
      <c r="O1510" s="17" t="str">
        <f t="shared" si="136"/>
        <v>3_30-40</v>
      </c>
      <c r="P1510" s="17" t="str">
        <f t="shared" si="137"/>
        <v>03_30-40</v>
      </c>
      <c r="Q1510" s="9" t="s">
        <v>904</v>
      </c>
      <c r="R1510" s="9" t="s">
        <v>968</v>
      </c>
      <c r="S1510" s="9">
        <f t="shared" si="138"/>
        <v>629120</v>
      </c>
      <c r="T1510" s="9">
        <f t="shared" si="139"/>
        <v>8333</v>
      </c>
    </row>
    <row r="1511" spans="1:20" x14ac:dyDescent="0.25">
      <c r="A1511" s="9">
        <v>40</v>
      </c>
      <c r="B1511" s="9" t="s">
        <v>10</v>
      </c>
      <c r="C1511" s="9" t="s">
        <v>619</v>
      </c>
      <c r="D1511" s="9" t="s">
        <v>228</v>
      </c>
      <c r="E1511" s="9" t="s">
        <v>223</v>
      </c>
      <c r="F1511" s="9" t="s">
        <v>5</v>
      </c>
      <c r="G1511" s="9" t="s">
        <v>524</v>
      </c>
      <c r="H1511" s="9" t="s">
        <v>561</v>
      </c>
      <c r="I1511" s="9">
        <v>14</v>
      </c>
      <c r="J1511" s="9" t="s">
        <v>180</v>
      </c>
      <c r="K1511" s="9" t="s">
        <v>7</v>
      </c>
      <c r="L1511" s="9" t="s">
        <v>50</v>
      </c>
      <c r="M1511" s="9">
        <v>129677</v>
      </c>
      <c r="N1511" s="17" t="str">
        <f t="shared" si="135"/>
        <v>25_125-130</v>
      </c>
      <c r="O1511" s="17" t="str">
        <f t="shared" si="136"/>
        <v>12_120-130</v>
      </c>
      <c r="P1511" s="17" t="str">
        <f t="shared" si="137"/>
        <v>08_80&gt;</v>
      </c>
      <c r="Q1511" s="9" t="s">
        <v>904</v>
      </c>
      <c r="R1511" s="9" t="s">
        <v>968</v>
      </c>
      <c r="S1511" s="9">
        <f t="shared" si="138"/>
        <v>5187080</v>
      </c>
      <c r="T1511" s="9">
        <f t="shared" si="139"/>
        <v>68703</v>
      </c>
    </row>
    <row r="1512" spans="1:20" x14ac:dyDescent="0.25">
      <c r="A1512" s="9">
        <v>6</v>
      </c>
      <c r="B1512" s="9" t="s">
        <v>10</v>
      </c>
      <c r="C1512" s="9" t="s">
        <v>550</v>
      </c>
      <c r="D1512" s="9" t="s">
        <v>228</v>
      </c>
      <c r="E1512" s="9" t="s">
        <v>223</v>
      </c>
      <c r="F1512" s="9" t="s">
        <v>5</v>
      </c>
      <c r="G1512" s="9" t="s">
        <v>524</v>
      </c>
      <c r="H1512" s="9" t="s">
        <v>2</v>
      </c>
      <c r="I1512" s="9">
        <v>13</v>
      </c>
      <c r="J1512" s="9" t="s">
        <v>8</v>
      </c>
      <c r="K1512" s="9" t="s">
        <v>7</v>
      </c>
      <c r="L1512" s="9" t="s">
        <v>50</v>
      </c>
      <c r="M1512" s="9">
        <v>94996</v>
      </c>
      <c r="N1512" s="17" t="str">
        <f t="shared" si="135"/>
        <v>18_90-95</v>
      </c>
      <c r="O1512" s="17" t="str">
        <f t="shared" si="136"/>
        <v>9_90-100</v>
      </c>
      <c r="P1512" s="17" t="str">
        <f t="shared" si="137"/>
        <v>08_80&gt;</v>
      </c>
      <c r="Q1512" s="9" t="s">
        <v>904</v>
      </c>
      <c r="R1512" s="9" t="s">
        <v>968</v>
      </c>
      <c r="S1512" s="9">
        <f t="shared" si="138"/>
        <v>569976</v>
      </c>
      <c r="T1512" s="9">
        <f t="shared" si="139"/>
        <v>7549</v>
      </c>
    </row>
    <row r="1513" spans="1:20" x14ac:dyDescent="0.25">
      <c r="A1513" s="9">
        <v>5</v>
      </c>
      <c r="B1513" s="9" t="s">
        <v>10</v>
      </c>
      <c r="C1513" s="9" t="s">
        <v>551</v>
      </c>
      <c r="D1513" s="9" t="s">
        <v>228</v>
      </c>
      <c r="E1513" s="9" t="s">
        <v>223</v>
      </c>
      <c r="F1513" s="9" t="s">
        <v>5</v>
      </c>
      <c r="G1513" s="9" t="s">
        <v>182</v>
      </c>
      <c r="H1513" s="9" t="s">
        <v>2</v>
      </c>
      <c r="I1513" s="9">
        <v>13</v>
      </c>
      <c r="J1513" s="9" t="s">
        <v>8</v>
      </c>
      <c r="K1513" s="9" t="s">
        <v>7</v>
      </c>
      <c r="L1513" s="9" t="s">
        <v>50</v>
      </c>
      <c r="M1513" s="9">
        <v>92660</v>
      </c>
      <c r="N1513" s="17" t="str">
        <f t="shared" si="135"/>
        <v>18_90-95</v>
      </c>
      <c r="O1513" s="17" t="str">
        <f t="shared" si="136"/>
        <v>9_90-100</v>
      </c>
      <c r="P1513" s="17" t="str">
        <f t="shared" si="137"/>
        <v>08_80&gt;</v>
      </c>
      <c r="Q1513" s="9" t="s">
        <v>904</v>
      </c>
      <c r="R1513" s="9" t="s">
        <v>968</v>
      </c>
      <c r="S1513" s="9">
        <f t="shared" si="138"/>
        <v>463300</v>
      </c>
      <c r="T1513" s="9">
        <f t="shared" si="139"/>
        <v>6136</v>
      </c>
    </row>
    <row r="1514" spans="1:20" x14ac:dyDescent="0.25">
      <c r="A1514" s="9">
        <v>24</v>
      </c>
      <c r="B1514" s="9" t="s">
        <v>10</v>
      </c>
      <c r="C1514" s="9" t="s">
        <v>210</v>
      </c>
      <c r="D1514" s="9" t="s">
        <v>228</v>
      </c>
      <c r="E1514" s="9" t="s">
        <v>223</v>
      </c>
      <c r="F1514" s="9" t="s">
        <v>5</v>
      </c>
      <c r="G1514" s="9" t="s">
        <v>93</v>
      </c>
      <c r="H1514" s="9" t="s">
        <v>2</v>
      </c>
      <c r="I1514" s="9">
        <v>14</v>
      </c>
      <c r="J1514" s="9" t="s">
        <v>8</v>
      </c>
      <c r="K1514" s="9" t="s">
        <v>7</v>
      </c>
      <c r="L1514" s="9" t="s">
        <v>50</v>
      </c>
      <c r="M1514" s="9">
        <v>80436</v>
      </c>
      <c r="N1514" s="17" t="str">
        <f t="shared" si="135"/>
        <v>16_80-85</v>
      </c>
      <c r="O1514" s="17" t="str">
        <f t="shared" si="136"/>
        <v>8_80-90</v>
      </c>
      <c r="P1514" s="17" t="str">
        <f t="shared" si="137"/>
        <v>08_80&gt;</v>
      </c>
      <c r="Q1514" s="9" t="s">
        <v>904</v>
      </c>
      <c r="R1514" s="9" t="s">
        <v>968</v>
      </c>
      <c r="S1514" s="9">
        <f t="shared" si="138"/>
        <v>1930464</v>
      </c>
      <c r="T1514" s="9">
        <f t="shared" si="139"/>
        <v>25569</v>
      </c>
    </row>
    <row r="1515" spans="1:20" x14ac:dyDescent="0.25">
      <c r="A1515" s="9">
        <v>38</v>
      </c>
      <c r="B1515" s="9" t="s">
        <v>10</v>
      </c>
      <c r="C1515" s="9" t="s">
        <v>211</v>
      </c>
      <c r="D1515" s="9" t="s">
        <v>225</v>
      </c>
      <c r="E1515" s="9" t="s">
        <v>223</v>
      </c>
      <c r="F1515" s="9" t="s">
        <v>5</v>
      </c>
      <c r="G1515" s="9" t="s">
        <v>93</v>
      </c>
      <c r="H1515" s="9" t="s">
        <v>65</v>
      </c>
      <c r="I1515" s="9">
        <v>15</v>
      </c>
      <c r="J1515" s="9" t="s">
        <v>52</v>
      </c>
      <c r="K1515" s="9" t="s">
        <v>7</v>
      </c>
      <c r="L1515" s="9" t="s">
        <v>50</v>
      </c>
      <c r="M1515" s="9">
        <v>87946</v>
      </c>
      <c r="N1515" s="17" t="str">
        <f t="shared" si="135"/>
        <v>17_85-90</v>
      </c>
      <c r="O1515" s="17" t="str">
        <f t="shared" si="136"/>
        <v>8_80-90</v>
      </c>
      <c r="P1515" s="17" t="str">
        <f t="shared" si="137"/>
        <v>08_80&gt;</v>
      </c>
      <c r="Q1515" s="9" t="s">
        <v>904</v>
      </c>
      <c r="R1515" s="9" t="s">
        <v>968</v>
      </c>
      <c r="S1515" s="9">
        <f t="shared" si="138"/>
        <v>3341948</v>
      </c>
      <c r="T1515" s="9">
        <f t="shared" si="139"/>
        <v>44264</v>
      </c>
    </row>
    <row r="1516" spans="1:20" x14ac:dyDescent="0.25">
      <c r="A1516" s="9">
        <v>73</v>
      </c>
      <c r="B1516" s="9" t="s">
        <v>10</v>
      </c>
      <c r="C1516" s="9" t="s">
        <v>696</v>
      </c>
      <c r="D1516" s="9" t="s">
        <v>225</v>
      </c>
      <c r="E1516" s="9" t="s">
        <v>223</v>
      </c>
      <c r="F1516" s="9" t="s">
        <v>5</v>
      </c>
      <c r="G1516" s="9" t="s">
        <v>353</v>
      </c>
      <c r="H1516" s="9" t="s">
        <v>98</v>
      </c>
      <c r="I1516" s="9">
        <v>15</v>
      </c>
      <c r="J1516" s="9" t="s">
        <v>697</v>
      </c>
      <c r="K1516" s="9" t="s">
        <v>7</v>
      </c>
      <c r="L1516" s="9" t="s">
        <v>50</v>
      </c>
      <c r="M1516" s="9">
        <v>255795</v>
      </c>
      <c r="N1516" s="17" t="str">
        <f t="shared" si="135"/>
        <v>51_255-260</v>
      </c>
      <c r="O1516" s="17" t="str">
        <f t="shared" si="136"/>
        <v>25_250-260</v>
      </c>
      <c r="P1516" s="17" t="str">
        <f t="shared" si="137"/>
        <v>08_80&gt;</v>
      </c>
      <c r="Q1516" s="9" t="s">
        <v>904</v>
      </c>
      <c r="R1516" s="9" t="s">
        <v>968</v>
      </c>
      <c r="S1516" s="9">
        <f t="shared" si="138"/>
        <v>18673035</v>
      </c>
      <c r="T1516" s="9">
        <f t="shared" si="139"/>
        <v>247325</v>
      </c>
    </row>
    <row r="1517" spans="1:20" x14ac:dyDescent="0.25">
      <c r="A1517" s="9">
        <v>117</v>
      </c>
      <c r="B1517" s="9" t="s">
        <v>10</v>
      </c>
      <c r="C1517" s="9" t="s">
        <v>834</v>
      </c>
      <c r="D1517" s="9" t="s">
        <v>228</v>
      </c>
      <c r="E1517" s="9" t="s">
        <v>223</v>
      </c>
      <c r="F1517" s="9" t="s">
        <v>1</v>
      </c>
      <c r="G1517" s="9" t="s">
        <v>835</v>
      </c>
      <c r="H1517" s="9" t="s">
        <v>2</v>
      </c>
      <c r="I1517" s="9">
        <v>13</v>
      </c>
      <c r="J1517" s="9" t="s">
        <v>8</v>
      </c>
      <c r="L1517" s="9" t="s">
        <v>50</v>
      </c>
      <c r="M1517" s="9">
        <v>79990</v>
      </c>
      <c r="N1517" s="17" t="str">
        <f t="shared" si="135"/>
        <v>15_75-80</v>
      </c>
      <c r="O1517" s="17" t="str">
        <f t="shared" si="136"/>
        <v>7_70-80</v>
      </c>
      <c r="P1517" s="17" t="str">
        <f t="shared" si="137"/>
        <v>07_70-80</v>
      </c>
      <c r="Q1517" s="9" t="s">
        <v>904</v>
      </c>
      <c r="R1517" s="9" t="s">
        <v>968</v>
      </c>
      <c r="S1517" s="9">
        <f t="shared" si="138"/>
        <v>9358830</v>
      </c>
      <c r="T1517" s="9">
        <f t="shared" si="139"/>
        <v>123958</v>
      </c>
    </row>
    <row r="1518" spans="1:20" x14ac:dyDescent="0.25">
      <c r="A1518" s="9">
        <v>119</v>
      </c>
      <c r="B1518" s="9" t="s">
        <v>10</v>
      </c>
      <c r="C1518" s="9" t="s">
        <v>914</v>
      </c>
      <c r="D1518" s="9" t="s">
        <v>228</v>
      </c>
      <c r="E1518" s="9" t="s">
        <v>223</v>
      </c>
      <c r="F1518" s="9" t="s">
        <v>1</v>
      </c>
      <c r="G1518" s="9" t="s">
        <v>305</v>
      </c>
      <c r="H1518" s="9" t="s">
        <v>2</v>
      </c>
      <c r="I1518" s="9">
        <v>14</v>
      </c>
      <c r="J1518" s="9" t="s">
        <v>8</v>
      </c>
      <c r="L1518" s="9" t="s">
        <v>50</v>
      </c>
      <c r="M1518" s="9">
        <v>69340</v>
      </c>
      <c r="N1518" s="17" t="str">
        <f t="shared" si="135"/>
        <v>13_65-70</v>
      </c>
      <c r="O1518" s="17" t="str">
        <f t="shared" si="136"/>
        <v>6_60-70</v>
      </c>
      <c r="P1518" s="17" t="str">
        <f t="shared" si="137"/>
        <v>06_60-70</v>
      </c>
      <c r="Q1518" s="9" t="s">
        <v>904</v>
      </c>
      <c r="R1518" s="9" t="s">
        <v>968</v>
      </c>
      <c r="S1518" s="9">
        <f t="shared" si="138"/>
        <v>8251460</v>
      </c>
      <c r="T1518" s="9">
        <f t="shared" si="139"/>
        <v>109291</v>
      </c>
    </row>
    <row r="1519" spans="1:20" x14ac:dyDescent="0.25">
      <c r="A1519" s="9">
        <v>379</v>
      </c>
      <c r="B1519" s="9" t="s">
        <v>10</v>
      </c>
      <c r="C1519" s="9" t="s">
        <v>552</v>
      </c>
      <c r="D1519" s="9" t="s">
        <v>228</v>
      </c>
      <c r="E1519" s="9" t="s">
        <v>223</v>
      </c>
      <c r="F1519" s="9" t="s">
        <v>5</v>
      </c>
      <c r="G1519" s="9" t="s">
        <v>524</v>
      </c>
      <c r="H1519" s="9" t="s">
        <v>2</v>
      </c>
      <c r="I1519" s="9">
        <v>13</v>
      </c>
      <c r="J1519" s="9" t="s">
        <v>8</v>
      </c>
      <c r="L1519" s="9" t="s">
        <v>50</v>
      </c>
      <c r="M1519" s="9">
        <v>79185</v>
      </c>
      <c r="N1519" s="17" t="str">
        <f t="shared" si="135"/>
        <v>15_75-80</v>
      </c>
      <c r="O1519" s="17" t="str">
        <f t="shared" si="136"/>
        <v>7_70-80</v>
      </c>
      <c r="P1519" s="17" t="str">
        <f t="shared" si="137"/>
        <v>07_70-80</v>
      </c>
      <c r="Q1519" s="9" t="s">
        <v>904</v>
      </c>
      <c r="R1519" s="9" t="s">
        <v>968</v>
      </c>
      <c r="S1519" s="9">
        <f t="shared" si="138"/>
        <v>30011115</v>
      </c>
      <c r="T1519" s="9">
        <f t="shared" si="139"/>
        <v>397498</v>
      </c>
    </row>
    <row r="1520" spans="1:20" x14ac:dyDescent="0.25">
      <c r="A1520" s="9">
        <v>74</v>
      </c>
      <c r="B1520" s="9" t="s">
        <v>10</v>
      </c>
      <c r="C1520" s="9" t="s">
        <v>698</v>
      </c>
      <c r="D1520" s="9" t="s">
        <v>228</v>
      </c>
      <c r="E1520" s="9" t="s">
        <v>223</v>
      </c>
      <c r="F1520" s="9" t="s">
        <v>5</v>
      </c>
      <c r="G1520" s="9" t="s">
        <v>182</v>
      </c>
      <c r="H1520" s="9" t="s">
        <v>2</v>
      </c>
      <c r="I1520" s="9">
        <v>13</v>
      </c>
      <c r="J1520" s="9" t="s">
        <v>8</v>
      </c>
      <c r="L1520" s="9" t="s">
        <v>50</v>
      </c>
      <c r="M1520" s="9">
        <v>71583</v>
      </c>
      <c r="N1520" s="17" t="str">
        <f t="shared" ref="N1520:N1583" si="140">CONCATENATE(ROUNDDOWN(M1520/5000,0),"_",ROUNDDOWN(M1520/5000,0)*5,"-",ROUNDUP((M1520+1)/5000,0)*5)</f>
        <v>14_70-75</v>
      </c>
      <c r="O1520" s="17" t="str">
        <f t="shared" ref="O1520:O1583" si="141">CONCATENATE(ROUNDDOWN(M1520/10000,0),"_",ROUNDDOWN(M1520/10000,0)*10,"-",ROUNDUP((M1520+1)/10000,0)*10)</f>
        <v>7_70-80</v>
      </c>
      <c r="P1520" s="17" t="str">
        <f t="shared" ref="P1520:P1583" si="142">IF(M1520&lt;20000,"01_&lt;20",IF(M1520&lt;80000,CONCATENATE(IF((ROUNDDOWN(M1520/10000,0)+1)&lt;10,0,),ROUNDDOWN(M1520/10000,0),"_",ROUNDDOWN(M1520/10000,0)*10,"-",ROUNDUP((M1520+1)/10000,0)*10),"08_80&gt;"))</f>
        <v>07_70-80</v>
      </c>
      <c r="Q1520" s="9" t="s">
        <v>904</v>
      </c>
      <c r="R1520" s="9" t="s">
        <v>968</v>
      </c>
      <c r="S1520" s="9">
        <f t="shared" ref="S1520:S1583" si="143">M1520*A1520</f>
        <v>5297142</v>
      </c>
      <c r="T1520" s="9">
        <f t="shared" ref="T1520:T1583" si="144">ROUND(S1520/75.5,0)</f>
        <v>70161</v>
      </c>
    </row>
    <row r="1521" spans="1:20" x14ac:dyDescent="0.25">
      <c r="A1521" s="9">
        <v>80</v>
      </c>
      <c r="B1521" s="9" t="s">
        <v>10</v>
      </c>
      <c r="C1521" s="9" t="s">
        <v>580</v>
      </c>
      <c r="D1521" s="9" t="s">
        <v>228</v>
      </c>
      <c r="E1521" s="9" t="s">
        <v>223</v>
      </c>
      <c r="F1521" s="9" t="s">
        <v>5</v>
      </c>
      <c r="G1521" s="9" t="s">
        <v>524</v>
      </c>
      <c r="H1521" s="9" t="s">
        <v>2</v>
      </c>
      <c r="I1521" s="9">
        <v>14</v>
      </c>
      <c r="J1521" s="9" t="s">
        <v>8</v>
      </c>
      <c r="K1521" s="9" t="s">
        <v>7</v>
      </c>
      <c r="L1521" s="9" t="s">
        <v>50</v>
      </c>
      <c r="M1521" s="9">
        <v>133466</v>
      </c>
      <c r="N1521" s="17" t="str">
        <f t="shared" si="140"/>
        <v>26_130-135</v>
      </c>
      <c r="O1521" s="17" t="str">
        <f t="shared" si="141"/>
        <v>13_130-140</v>
      </c>
      <c r="P1521" s="17" t="str">
        <f t="shared" si="142"/>
        <v>08_80&gt;</v>
      </c>
      <c r="Q1521" s="9" t="s">
        <v>904</v>
      </c>
      <c r="R1521" s="9" t="s">
        <v>968</v>
      </c>
      <c r="S1521" s="9">
        <f t="shared" si="143"/>
        <v>10677280</v>
      </c>
      <c r="T1521" s="9">
        <f t="shared" si="144"/>
        <v>141421</v>
      </c>
    </row>
    <row r="1522" spans="1:20" x14ac:dyDescent="0.25">
      <c r="A1522" s="9">
        <v>224</v>
      </c>
      <c r="B1522" s="9" t="s">
        <v>10</v>
      </c>
      <c r="C1522" s="9" t="s">
        <v>523</v>
      </c>
      <c r="D1522" s="9" t="s">
        <v>228</v>
      </c>
      <c r="E1522" s="9" t="s">
        <v>223</v>
      </c>
      <c r="F1522" s="9" t="s">
        <v>5</v>
      </c>
      <c r="G1522" s="9" t="s">
        <v>524</v>
      </c>
      <c r="H1522" s="9" t="s">
        <v>2</v>
      </c>
      <c r="I1522" s="9">
        <v>14</v>
      </c>
      <c r="J1522" s="9" t="s">
        <v>8</v>
      </c>
      <c r="L1522" s="9" t="s">
        <v>50</v>
      </c>
      <c r="M1522" s="9">
        <v>81443</v>
      </c>
      <c r="N1522" s="17" t="str">
        <f t="shared" si="140"/>
        <v>16_80-85</v>
      </c>
      <c r="O1522" s="17" t="str">
        <f t="shared" si="141"/>
        <v>8_80-90</v>
      </c>
      <c r="P1522" s="17" t="str">
        <f t="shared" si="142"/>
        <v>08_80&gt;</v>
      </c>
      <c r="Q1522" s="9" t="s">
        <v>904</v>
      </c>
      <c r="R1522" s="9" t="s">
        <v>968</v>
      </c>
      <c r="S1522" s="9">
        <f t="shared" si="143"/>
        <v>18243232</v>
      </c>
      <c r="T1522" s="9">
        <f t="shared" si="144"/>
        <v>241632</v>
      </c>
    </row>
    <row r="1523" spans="1:20" x14ac:dyDescent="0.25">
      <c r="A1523" s="9">
        <v>51</v>
      </c>
      <c r="B1523" s="9" t="s">
        <v>10</v>
      </c>
      <c r="C1523" s="9" t="s">
        <v>699</v>
      </c>
      <c r="D1523" s="9" t="s">
        <v>228</v>
      </c>
      <c r="E1523" s="9" t="s">
        <v>223</v>
      </c>
      <c r="F1523" s="9" t="s">
        <v>5</v>
      </c>
      <c r="G1523" s="9" t="s">
        <v>182</v>
      </c>
      <c r="H1523" s="9" t="s">
        <v>2</v>
      </c>
      <c r="I1523" s="9">
        <v>14</v>
      </c>
      <c r="J1523" s="9" t="s">
        <v>8</v>
      </c>
      <c r="L1523" s="9" t="s">
        <v>50</v>
      </c>
      <c r="M1523" s="9">
        <v>88086</v>
      </c>
      <c r="N1523" s="17" t="str">
        <f t="shared" si="140"/>
        <v>17_85-90</v>
      </c>
      <c r="O1523" s="17" t="str">
        <f t="shared" si="141"/>
        <v>8_80-90</v>
      </c>
      <c r="P1523" s="17" t="str">
        <f t="shared" si="142"/>
        <v>08_80&gt;</v>
      </c>
      <c r="Q1523" s="9" t="s">
        <v>904</v>
      </c>
      <c r="R1523" s="9" t="s">
        <v>968</v>
      </c>
      <c r="S1523" s="9">
        <f t="shared" si="143"/>
        <v>4492386</v>
      </c>
      <c r="T1523" s="9">
        <f t="shared" si="144"/>
        <v>59502</v>
      </c>
    </row>
    <row r="1524" spans="1:20" x14ac:dyDescent="0.25">
      <c r="A1524" s="9">
        <v>90</v>
      </c>
      <c r="B1524" s="9" t="s">
        <v>10</v>
      </c>
      <c r="C1524" s="9" t="s">
        <v>176</v>
      </c>
      <c r="D1524" s="9" t="s">
        <v>228</v>
      </c>
      <c r="E1524" s="9" t="s">
        <v>223</v>
      </c>
      <c r="F1524" s="9" t="s">
        <v>5</v>
      </c>
      <c r="G1524" s="9" t="s">
        <v>169</v>
      </c>
      <c r="H1524" s="9" t="s">
        <v>107</v>
      </c>
      <c r="I1524" s="9">
        <v>14</v>
      </c>
      <c r="J1524" s="9" t="s">
        <v>8</v>
      </c>
      <c r="L1524" s="9" t="s">
        <v>50</v>
      </c>
      <c r="M1524" s="9">
        <v>91955</v>
      </c>
      <c r="N1524" s="17" t="str">
        <f t="shared" si="140"/>
        <v>18_90-95</v>
      </c>
      <c r="O1524" s="17" t="str">
        <f t="shared" si="141"/>
        <v>9_90-100</v>
      </c>
      <c r="P1524" s="17" t="str">
        <f t="shared" si="142"/>
        <v>08_80&gt;</v>
      </c>
      <c r="Q1524" s="9" t="s">
        <v>904</v>
      </c>
      <c r="R1524" s="9" t="s">
        <v>968</v>
      </c>
      <c r="S1524" s="9">
        <f t="shared" si="143"/>
        <v>8275950</v>
      </c>
      <c r="T1524" s="9">
        <f t="shared" si="144"/>
        <v>109615</v>
      </c>
    </row>
    <row r="1525" spans="1:20" x14ac:dyDescent="0.25">
      <c r="A1525" s="9">
        <v>364</v>
      </c>
      <c r="B1525" s="9" t="s">
        <v>10</v>
      </c>
      <c r="C1525" s="9" t="s">
        <v>581</v>
      </c>
      <c r="D1525" s="9" t="s">
        <v>228</v>
      </c>
      <c r="E1525" s="9" t="s">
        <v>223</v>
      </c>
      <c r="F1525" s="9" t="s">
        <v>5</v>
      </c>
      <c r="G1525" s="9" t="s">
        <v>524</v>
      </c>
      <c r="H1525" s="9" t="s">
        <v>2</v>
      </c>
      <c r="I1525" s="9">
        <v>14</v>
      </c>
      <c r="J1525" s="9" t="s">
        <v>8</v>
      </c>
      <c r="L1525" s="9" t="s">
        <v>50</v>
      </c>
      <c r="M1525" s="9">
        <v>102525</v>
      </c>
      <c r="N1525" s="17" t="str">
        <f t="shared" si="140"/>
        <v>20_100-105</v>
      </c>
      <c r="O1525" s="17" t="str">
        <f t="shared" si="141"/>
        <v>10_100-110</v>
      </c>
      <c r="P1525" s="17" t="str">
        <f t="shared" si="142"/>
        <v>08_80&gt;</v>
      </c>
      <c r="Q1525" s="9" t="s">
        <v>904</v>
      </c>
      <c r="R1525" s="9" t="s">
        <v>968</v>
      </c>
      <c r="S1525" s="9">
        <f t="shared" si="143"/>
        <v>37319100</v>
      </c>
      <c r="T1525" s="9">
        <f t="shared" si="144"/>
        <v>494293</v>
      </c>
    </row>
    <row r="1526" spans="1:20" x14ac:dyDescent="0.25">
      <c r="A1526" s="9">
        <v>43</v>
      </c>
      <c r="B1526" s="9" t="s">
        <v>10</v>
      </c>
      <c r="C1526" s="9" t="s">
        <v>836</v>
      </c>
      <c r="D1526" s="9" t="s">
        <v>225</v>
      </c>
      <c r="E1526" s="9" t="s">
        <v>223</v>
      </c>
      <c r="F1526" s="9" t="s">
        <v>1</v>
      </c>
      <c r="G1526" s="9" t="s">
        <v>669</v>
      </c>
      <c r="H1526" s="9" t="s">
        <v>673</v>
      </c>
      <c r="I1526" s="9">
        <v>15</v>
      </c>
      <c r="J1526" s="9" t="s">
        <v>180</v>
      </c>
      <c r="K1526" s="9" t="s">
        <v>7</v>
      </c>
      <c r="L1526" s="9" t="s">
        <v>50</v>
      </c>
      <c r="M1526" s="9">
        <v>296492</v>
      </c>
      <c r="N1526" s="17" t="str">
        <f t="shared" si="140"/>
        <v>59_295-300</v>
      </c>
      <c r="O1526" s="17" t="str">
        <f t="shared" si="141"/>
        <v>29_290-300</v>
      </c>
      <c r="P1526" s="17" t="str">
        <f t="shared" si="142"/>
        <v>08_80&gt;</v>
      </c>
      <c r="Q1526" s="9" t="s">
        <v>904</v>
      </c>
      <c r="R1526" s="9" t="s">
        <v>968</v>
      </c>
      <c r="S1526" s="9">
        <f t="shared" si="143"/>
        <v>12749156</v>
      </c>
      <c r="T1526" s="9">
        <f t="shared" si="144"/>
        <v>168863</v>
      </c>
    </row>
    <row r="1527" spans="1:20" x14ac:dyDescent="0.25">
      <c r="A1527" s="9">
        <v>32</v>
      </c>
      <c r="B1527" s="9" t="s">
        <v>10</v>
      </c>
      <c r="C1527" s="9" t="s">
        <v>915</v>
      </c>
      <c r="D1527" s="9" t="s">
        <v>228</v>
      </c>
      <c r="E1527" s="9" t="s">
        <v>223</v>
      </c>
      <c r="F1527" s="9" t="s">
        <v>1</v>
      </c>
      <c r="G1527" s="9" t="s">
        <v>669</v>
      </c>
      <c r="H1527" s="9" t="s">
        <v>792</v>
      </c>
      <c r="I1527" s="9">
        <v>14</v>
      </c>
      <c r="J1527" s="9" t="s">
        <v>49</v>
      </c>
      <c r="L1527" s="9" t="s">
        <v>50</v>
      </c>
      <c r="M1527" s="9">
        <v>161295</v>
      </c>
      <c r="N1527" s="17" t="str">
        <f t="shared" si="140"/>
        <v>32_160-165</v>
      </c>
      <c r="O1527" s="17" t="str">
        <f t="shared" si="141"/>
        <v>16_160-170</v>
      </c>
      <c r="P1527" s="17" t="str">
        <f t="shared" si="142"/>
        <v>08_80&gt;</v>
      </c>
      <c r="Q1527" s="9" t="s">
        <v>904</v>
      </c>
      <c r="R1527" s="9" t="s">
        <v>968</v>
      </c>
      <c r="S1527" s="9">
        <f t="shared" si="143"/>
        <v>5161440</v>
      </c>
      <c r="T1527" s="9">
        <f t="shared" si="144"/>
        <v>68363</v>
      </c>
    </row>
    <row r="1528" spans="1:20" x14ac:dyDescent="0.25">
      <c r="A1528" s="9">
        <v>334</v>
      </c>
      <c r="B1528" s="9" t="s">
        <v>10</v>
      </c>
      <c r="C1528" s="9" t="s">
        <v>916</v>
      </c>
      <c r="D1528" s="9" t="s">
        <v>225</v>
      </c>
      <c r="E1528" s="9" t="s">
        <v>223</v>
      </c>
      <c r="F1528" s="9" t="s">
        <v>1</v>
      </c>
      <c r="G1528" s="9" t="s">
        <v>669</v>
      </c>
      <c r="H1528" s="9" t="s">
        <v>783</v>
      </c>
      <c r="I1528" s="9">
        <v>15</v>
      </c>
      <c r="J1528" s="9" t="s">
        <v>917</v>
      </c>
      <c r="L1528" s="9" t="s">
        <v>50</v>
      </c>
      <c r="M1528" s="9">
        <v>187660</v>
      </c>
      <c r="N1528" s="17" t="str">
        <f t="shared" si="140"/>
        <v>37_185-190</v>
      </c>
      <c r="O1528" s="17" t="str">
        <f t="shared" si="141"/>
        <v>18_180-190</v>
      </c>
      <c r="P1528" s="17" t="str">
        <f t="shared" si="142"/>
        <v>08_80&gt;</v>
      </c>
      <c r="Q1528" s="9" t="s">
        <v>904</v>
      </c>
      <c r="R1528" s="9" t="s">
        <v>968</v>
      </c>
      <c r="S1528" s="9">
        <f t="shared" si="143"/>
        <v>62678440</v>
      </c>
      <c r="T1528" s="9">
        <f t="shared" si="144"/>
        <v>830178</v>
      </c>
    </row>
    <row r="1529" spans="1:20" x14ac:dyDescent="0.25">
      <c r="A1529" s="9">
        <v>3</v>
      </c>
      <c r="B1529" s="9" t="s">
        <v>13</v>
      </c>
      <c r="C1529" s="9" t="s">
        <v>405</v>
      </c>
      <c r="D1529" s="9" t="s">
        <v>225</v>
      </c>
      <c r="E1529" s="9" t="s">
        <v>223</v>
      </c>
      <c r="F1529" s="9" t="s">
        <v>5</v>
      </c>
      <c r="G1529" s="9" t="s">
        <v>353</v>
      </c>
      <c r="H1529" s="9" t="s">
        <v>100</v>
      </c>
      <c r="I1529" s="9">
        <v>15</v>
      </c>
      <c r="J1529" s="9" t="s">
        <v>52</v>
      </c>
      <c r="L1529" s="9" t="s">
        <v>50</v>
      </c>
      <c r="M1529" s="9">
        <v>216156</v>
      </c>
      <c r="N1529" s="17" t="str">
        <f t="shared" si="140"/>
        <v>43_215-220</v>
      </c>
      <c r="O1529" s="17" t="str">
        <f t="shared" si="141"/>
        <v>21_210-220</v>
      </c>
      <c r="P1529" s="17" t="str">
        <f t="shared" si="142"/>
        <v>08_80&gt;</v>
      </c>
      <c r="Q1529" s="9" t="s">
        <v>904</v>
      </c>
      <c r="R1529" s="9" t="s">
        <v>968</v>
      </c>
      <c r="S1529" s="9">
        <f t="shared" si="143"/>
        <v>648468</v>
      </c>
      <c r="T1529" s="9">
        <f t="shared" si="144"/>
        <v>8589</v>
      </c>
    </row>
    <row r="1530" spans="1:20" x14ac:dyDescent="0.25">
      <c r="A1530" s="9">
        <v>29</v>
      </c>
      <c r="B1530" s="9" t="s">
        <v>13</v>
      </c>
      <c r="C1530" s="9" t="s">
        <v>918</v>
      </c>
      <c r="D1530" s="9" t="s">
        <v>225</v>
      </c>
      <c r="E1530" s="9" t="s">
        <v>223</v>
      </c>
      <c r="F1530" s="9" t="s">
        <v>5</v>
      </c>
      <c r="G1530" s="9" t="s">
        <v>353</v>
      </c>
      <c r="H1530" s="9" t="s">
        <v>345</v>
      </c>
      <c r="I1530" s="9">
        <v>15</v>
      </c>
      <c r="J1530" s="9" t="s">
        <v>52</v>
      </c>
      <c r="L1530" s="9" t="s">
        <v>50</v>
      </c>
      <c r="M1530" s="9">
        <v>199495</v>
      </c>
      <c r="N1530" s="17" t="str">
        <f t="shared" si="140"/>
        <v>39_195-200</v>
      </c>
      <c r="O1530" s="17" t="str">
        <f t="shared" si="141"/>
        <v>19_190-200</v>
      </c>
      <c r="P1530" s="17" t="str">
        <f t="shared" si="142"/>
        <v>08_80&gt;</v>
      </c>
      <c r="Q1530" s="9" t="s">
        <v>904</v>
      </c>
      <c r="R1530" s="9" t="s">
        <v>968</v>
      </c>
      <c r="S1530" s="9">
        <f t="shared" si="143"/>
        <v>5785355</v>
      </c>
      <c r="T1530" s="9">
        <f t="shared" si="144"/>
        <v>76627</v>
      </c>
    </row>
    <row r="1531" spans="1:20" x14ac:dyDescent="0.25">
      <c r="A1531" s="9">
        <v>2809</v>
      </c>
      <c r="B1531" s="9" t="s">
        <v>13</v>
      </c>
      <c r="C1531" s="9" t="s">
        <v>620</v>
      </c>
      <c r="D1531" s="9" t="s">
        <v>224</v>
      </c>
      <c r="E1531" s="9" t="s">
        <v>223</v>
      </c>
      <c r="F1531" s="9" t="s">
        <v>5</v>
      </c>
      <c r="G1531" s="9" t="s">
        <v>182</v>
      </c>
      <c r="H1531" s="9" t="s">
        <v>2</v>
      </c>
      <c r="I1531" s="9">
        <v>15</v>
      </c>
      <c r="J1531" s="9" t="s">
        <v>8</v>
      </c>
      <c r="L1531" s="9" t="s">
        <v>50</v>
      </c>
      <c r="M1531" s="9">
        <v>40611</v>
      </c>
      <c r="N1531" s="17" t="str">
        <f t="shared" si="140"/>
        <v>8_40-45</v>
      </c>
      <c r="O1531" s="17" t="str">
        <f t="shared" si="141"/>
        <v>4_40-50</v>
      </c>
      <c r="P1531" s="17" t="str">
        <f t="shared" si="142"/>
        <v>04_40-50</v>
      </c>
      <c r="Q1531" s="9" t="s">
        <v>904</v>
      </c>
      <c r="R1531" s="9" t="s">
        <v>968</v>
      </c>
      <c r="S1531" s="9">
        <f t="shared" si="143"/>
        <v>114076299</v>
      </c>
      <c r="T1531" s="9">
        <f t="shared" si="144"/>
        <v>1510944</v>
      </c>
    </row>
    <row r="1532" spans="1:20" x14ac:dyDescent="0.25">
      <c r="A1532" s="9">
        <v>9</v>
      </c>
      <c r="B1532" s="9" t="s">
        <v>13</v>
      </c>
      <c r="C1532" s="9" t="s">
        <v>837</v>
      </c>
      <c r="D1532" s="9" t="s">
        <v>224</v>
      </c>
      <c r="E1532" s="9" t="s">
        <v>223</v>
      </c>
      <c r="F1532" s="9" t="s">
        <v>1</v>
      </c>
      <c r="G1532" s="9" t="s">
        <v>97</v>
      </c>
      <c r="H1532" s="9" t="s">
        <v>2</v>
      </c>
      <c r="I1532" s="9">
        <v>15</v>
      </c>
      <c r="J1532" s="9" t="s">
        <v>8</v>
      </c>
      <c r="L1532" s="9" t="s">
        <v>50</v>
      </c>
      <c r="M1532" s="9">
        <v>68759</v>
      </c>
      <c r="N1532" s="17" t="str">
        <f t="shared" si="140"/>
        <v>13_65-70</v>
      </c>
      <c r="O1532" s="17" t="str">
        <f t="shared" si="141"/>
        <v>6_60-70</v>
      </c>
      <c r="P1532" s="17" t="str">
        <f t="shared" si="142"/>
        <v>06_60-70</v>
      </c>
      <c r="Q1532" s="9" t="s">
        <v>904</v>
      </c>
      <c r="R1532" s="9" t="s">
        <v>968</v>
      </c>
      <c r="S1532" s="9">
        <f t="shared" si="143"/>
        <v>618831</v>
      </c>
      <c r="T1532" s="9">
        <f t="shared" si="144"/>
        <v>8196</v>
      </c>
    </row>
    <row r="1533" spans="1:20" x14ac:dyDescent="0.25">
      <c r="A1533" s="9">
        <v>347</v>
      </c>
      <c r="B1533" s="9" t="s">
        <v>13</v>
      </c>
      <c r="C1533" s="9" t="s">
        <v>701</v>
      </c>
      <c r="D1533" s="9" t="s">
        <v>222</v>
      </c>
      <c r="E1533" s="9" t="s">
        <v>223</v>
      </c>
      <c r="F1533" s="9" t="s">
        <v>5</v>
      </c>
      <c r="G1533" s="9" t="s">
        <v>93</v>
      </c>
      <c r="H1533" s="9" t="s">
        <v>702</v>
      </c>
      <c r="I1533" s="9">
        <v>15</v>
      </c>
      <c r="J1533" s="9" t="s">
        <v>8</v>
      </c>
      <c r="L1533" s="9" t="s">
        <v>50</v>
      </c>
      <c r="M1533" s="9">
        <v>33653</v>
      </c>
      <c r="N1533" s="17" t="str">
        <f t="shared" si="140"/>
        <v>6_30-35</v>
      </c>
      <c r="O1533" s="17" t="str">
        <f t="shared" si="141"/>
        <v>3_30-40</v>
      </c>
      <c r="P1533" s="17" t="str">
        <f t="shared" si="142"/>
        <v>03_30-40</v>
      </c>
      <c r="Q1533" s="9" t="s">
        <v>904</v>
      </c>
      <c r="R1533" s="9" t="s">
        <v>968</v>
      </c>
      <c r="S1533" s="9">
        <f t="shared" si="143"/>
        <v>11677591</v>
      </c>
      <c r="T1533" s="9">
        <f t="shared" si="144"/>
        <v>154670</v>
      </c>
    </row>
    <row r="1534" spans="1:20" x14ac:dyDescent="0.25">
      <c r="A1534" s="9">
        <v>145</v>
      </c>
      <c r="B1534" s="9" t="s">
        <v>13</v>
      </c>
      <c r="C1534" s="9" t="s">
        <v>200</v>
      </c>
      <c r="D1534" s="9" t="s">
        <v>222</v>
      </c>
      <c r="E1534" s="9" t="s">
        <v>223</v>
      </c>
      <c r="F1534" s="9" t="s">
        <v>5</v>
      </c>
      <c r="G1534" s="9" t="s">
        <v>182</v>
      </c>
      <c r="H1534" s="9" t="s">
        <v>181</v>
      </c>
      <c r="I1534" s="9">
        <v>17</v>
      </c>
      <c r="J1534" s="9" t="s">
        <v>8</v>
      </c>
      <c r="L1534" s="9" t="s">
        <v>50</v>
      </c>
      <c r="M1534" s="9">
        <v>60424</v>
      </c>
      <c r="N1534" s="17" t="str">
        <f t="shared" si="140"/>
        <v>12_60-65</v>
      </c>
      <c r="O1534" s="17" t="str">
        <f t="shared" si="141"/>
        <v>6_60-70</v>
      </c>
      <c r="P1534" s="17" t="str">
        <f t="shared" si="142"/>
        <v>06_60-70</v>
      </c>
      <c r="Q1534" s="9" t="s">
        <v>904</v>
      </c>
      <c r="R1534" s="9" t="s">
        <v>968</v>
      </c>
      <c r="S1534" s="9">
        <f t="shared" si="143"/>
        <v>8761480</v>
      </c>
      <c r="T1534" s="9">
        <f t="shared" si="144"/>
        <v>116046</v>
      </c>
    </row>
    <row r="1535" spans="1:20" x14ac:dyDescent="0.25">
      <c r="A1535" s="9">
        <v>12</v>
      </c>
      <c r="B1535" s="9" t="s">
        <v>13</v>
      </c>
      <c r="C1535" s="9" t="s">
        <v>703</v>
      </c>
      <c r="D1535" s="9" t="s">
        <v>228</v>
      </c>
      <c r="E1535" s="9" t="s">
        <v>223</v>
      </c>
      <c r="F1535" s="9" t="s">
        <v>1</v>
      </c>
      <c r="G1535" s="9" t="s">
        <v>71</v>
      </c>
      <c r="H1535" s="9" t="s">
        <v>2</v>
      </c>
      <c r="I1535" s="9">
        <v>14</v>
      </c>
      <c r="J1535" s="9" t="s">
        <v>8</v>
      </c>
      <c r="L1535" s="9" t="s">
        <v>50</v>
      </c>
      <c r="M1535" s="9">
        <v>61100</v>
      </c>
      <c r="N1535" s="17" t="str">
        <f t="shared" si="140"/>
        <v>12_60-65</v>
      </c>
      <c r="O1535" s="17" t="str">
        <f t="shared" si="141"/>
        <v>6_60-70</v>
      </c>
      <c r="P1535" s="17" t="str">
        <f t="shared" si="142"/>
        <v>06_60-70</v>
      </c>
      <c r="Q1535" s="9" t="s">
        <v>904</v>
      </c>
      <c r="R1535" s="9" t="s">
        <v>968</v>
      </c>
      <c r="S1535" s="9">
        <f t="shared" si="143"/>
        <v>733200</v>
      </c>
      <c r="T1535" s="9">
        <f t="shared" si="144"/>
        <v>9711</v>
      </c>
    </row>
    <row r="1536" spans="1:20" x14ac:dyDescent="0.25">
      <c r="A1536" s="9">
        <v>3</v>
      </c>
      <c r="B1536" s="9" t="s">
        <v>13</v>
      </c>
      <c r="C1536" s="9" t="s">
        <v>919</v>
      </c>
      <c r="D1536" s="9" t="s">
        <v>222</v>
      </c>
      <c r="E1536" s="9" t="s">
        <v>223</v>
      </c>
      <c r="F1536" s="9" t="s">
        <v>5</v>
      </c>
      <c r="G1536" s="9" t="s">
        <v>182</v>
      </c>
      <c r="H1536" s="9" t="s">
        <v>174</v>
      </c>
      <c r="I1536" s="9">
        <v>15</v>
      </c>
      <c r="J1536" s="9" t="s">
        <v>8</v>
      </c>
      <c r="L1536" s="9" t="s">
        <v>50</v>
      </c>
      <c r="M1536" s="9">
        <v>62550</v>
      </c>
      <c r="N1536" s="17" t="str">
        <f t="shared" si="140"/>
        <v>12_60-65</v>
      </c>
      <c r="O1536" s="17" t="str">
        <f t="shared" si="141"/>
        <v>6_60-70</v>
      </c>
      <c r="P1536" s="17" t="str">
        <f t="shared" si="142"/>
        <v>06_60-70</v>
      </c>
      <c r="Q1536" s="9" t="s">
        <v>904</v>
      </c>
      <c r="R1536" s="9" t="s">
        <v>968</v>
      </c>
      <c r="S1536" s="9">
        <f t="shared" si="143"/>
        <v>187650</v>
      </c>
      <c r="T1536" s="9">
        <f t="shared" si="144"/>
        <v>2485</v>
      </c>
    </row>
    <row r="1537" spans="1:20" x14ac:dyDescent="0.25">
      <c r="A1537" s="9">
        <v>9</v>
      </c>
      <c r="B1537" s="9" t="s">
        <v>13</v>
      </c>
      <c r="C1537" s="9" t="s">
        <v>582</v>
      </c>
      <c r="D1537" s="9" t="s">
        <v>228</v>
      </c>
      <c r="E1537" s="9" t="s">
        <v>223</v>
      </c>
      <c r="F1537" s="9" t="s">
        <v>5</v>
      </c>
      <c r="G1537" s="9" t="s">
        <v>524</v>
      </c>
      <c r="H1537" s="9" t="s">
        <v>403</v>
      </c>
      <c r="I1537" s="9">
        <v>14</v>
      </c>
      <c r="J1537" s="9" t="s">
        <v>43</v>
      </c>
      <c r="L1537" s="9" t="s">
        <v>50</v>
      </c>
      <c r="M1537" s="9">
        <v>92979</v>
      </c>
      <c r="N1537" s="17" t="str">
        <f t="shared" si="140"/>
        <v>18_90-95</v>
      </c>
      <c r="O1537" s="17" t="str">
        <f t="shared" si="141"/>
        <v>9_90-100</v>
      </c>
      <c r="P1537" s="17" t="str">
        <f t="shared" si="142"/>
        <v>08_80&gt;</v>
      </c>
      <c r="Q1537" s="9" t="s">
        <v>904</v>
      </c>
      <c r="R1537" s="9" t="s">
        <v>968</v>
      </c>
      <c r="S1537" s="9">
        <f t="shared" si="143"/>
        <v>836811</v>
      </c>
      <c r="T1537" s="9">
        <f t="shared" si="144"/>
        <v>11084</v>
      </c>
    </row>
    <row r="1538" spans="1:20" x14ac:dyDescent="0.25">
      <c r="A1538" s="9">
        <v>197</v>
      </c>
      <c r="B1538" s="9" t="s">
        <v>13</v>
      </c>
      <c r="C1538" s="9" t="s">
        <v>406</v>
      </c>
      <c r="D1538" s="9" t="s">
        <v>225</v>
      </c>
      <c r="E1538" s="9" t="s">
        <v>223</v>
      </c>
      <c r="F1538" s="9" t="s">
        <v>5</v>
      </c>
      <c r="G1538" s="9" t="s">
        <v>353</v>
      </c>
      <c r="H1538" s="9" t="s">
        <v>407</v>
      </c>
      <c r="I1538" s="9">
        <v>15</v>
      </c>
      <c r="J1538" s="9" t="s">
        <v>8</v>
      </c>
      <c r="L1538" s="9" t="s">
        <v>50</v>
      </c>
      <c r="M1538" s="9">
        <v>68351</v>
      </c>
      <c r="N1538" s="17" t="str">
        <f t="shared" si="140"/>
        <v>13_65-70</v>
      </c>
      <c r="O1538" s="17" t="str">
        <f t="shared" si="141"/>
        <v>6_60-70</v>
      </c>
      <c r="P1538" s="17" t="str">
        <f t="shared" si="142"/>
        <v>06_60-70</v>
      </c>
      <c r="Q1538" s="9" t="s">
        <v>904</v>
      </c>
      <c r="R1538" s="9" t="s">
        <v>968</v>
      </c>
      <c r="S1538" s="9">
        <f t="shared" si="143"/>
        <v>13465147</v>
      </c>
      <c r="T1538" s="9">
        <f t="shared" si="144"/>
        <v>178346</v>
      </c>
    </row>
    <row r="1539" spans="1:20" x14ac:dyDescent="0.25">
      <c r="A1539" s="9">
        <v>3</v>
      </c>
      <c r="B1539" s="9" t="s">
        <v>13</v>
      </c>
      <c r="C1539" s="9" t="s">
        <v>838</v>
      </c>
      <c r="D1539" s="9" t="s">
        <v>225</v>
      </c>
      <c r="E1539" s="9" t="s">
        <v>223</v>
      </c>
      <c r="F1539" s="9" t="s">
        <v>5</v>
      </c>
      <c r="G1539" s="9" t="s">
        <v>353</v>
      </c>
      <c r="H1539" s="9" t="s">
        <v>98</v>
      </c>
      <c r="I1539" s="9">
        <v>15</v>
      </c>
      <c r="J1539" s="9" t="s">
        <v>8</v>
      </c>
      <c r="L1539" s="9" t="s">
        <v>50</v>
      </c>
      <c r="M1539" s="9">
        <v>113447</v>
      </c>
      <c r="N1539" s="17" t="str">
        <f t="shared" si="140"/>
        <v>22_110-115</v>
      </c>
      <c r="O1539" s="17" t="str">
        <f t="shared" si="141"/>
        <v>11_110-120</v>
      </c>
      <c r="P1539" s="17" t="str">
        <f t="shared" si="142"/>
        <v>08_80&gt;</v>
      </c>
      <c r="Q1539" s="9" t="s">
        <v>904</v>
      </c>
      <c r="R1539" s="9" t="s">
        <v>968</v>
      </c>
      <c r="S1539" s="9">
        <f t="shared" si="143"/>
        <v>340341</v>
      </c>
      <c r="T1539" s="9">
        <f t="shared" si="144"/>
        <v>4508</v>
      </c>
    </row>
    <row r="1540" spans="1:20" x14ac:dyDescent="0.25">
      <c r="A1540" s="9">
        <v>224</v>
      </c>
      <c r="B1540" s="9" t="s">
        <v>13</v>
      </c>
      <c r="C1540" s="9" t="s">
        <v>408</v>
      </c>
      <c r="D1540" s="9" t="s">
        <v>225</v>
      </c>
      <c r="E1540" s="9" t="s">
        <v>223</v>
      </c>
      <c r="F1540" s="9" t="s">
        <v>5</v>
      </c>
      <c r="G1540" s="9" t="s">
        <v>353</v>
      </c>
      <c r="H1540" s="9" t="s">
        <v>409</v>
      </c>
      <c r="I1540" s="9">
        <v>15</v>
      </c>
      <c r="J1540" s="9" t="s">
        <v>8</v>
      </c>
      <c r="L1540" s="9" t="s">
        <v>50</v>
      </c>
      <c r="M1540" s="9">
        <v>101643</v>
      </c>
      <c r="N1540" s="17" t="str">
        <f t="shared" si="140"/>
        <v>20_100-105</v>
      </c>
      <c r="O1540" s="17" t="str">
        <f t="shared" si="141"/>
        <v>10_100-110</v>
      </c>
      <c r="P1540" s="17" t="str">
        <f t="shared" si="142"/>
        <v>08_80&gt;</v>
      </c>
      <c r="Q1540" s="9" t="s">
        <v>904</v>
      </c>
      <c r="R1540" s="9" t="s">
        <v>968</v>
      </c>
      <c r="S1540" s="9">
        <f t="shared" si="143"/>
        <v>22768032</v>
      </c>
      <c r="T1540" s="9">
        <f t="shared" si="144"/>
        <v>301563</v>
      </c>
    </row>
    <row r="1541" spans="1:20" x14ac:dyDescent="0.25">
      <c r="A1541" s="9">
        <v>9</v>
      </c>
      <c r="B1541" s="9" t="s">
        <v>13</v>
      </c>
      <c r="C1541" s="9" t="s">
        <v>839</v>
      </c>
      <c r="D1541" s="9" t="s">
        <v>225</v>
      </c>
      <c r="E1541" s="9" t="s">
        <v>223</v>
      </c>
      <c r="F1541" s="9" t="s">
        <v>1</v>
      </c>
      <c r="G1541" s="9" t="s">
        <v>71</v>
      </c>
      <c r="H1541" s="9" t="s">
        <v>840</v>
      </c>
      <c r="I1541" s="9">
        <v>15</v>
      </c>
      <c r="J1541" s="9" t="s">
        <v>8</v>
      </c>
      <c r="L1541" s="9" t="s">
        <v>50</v>
      </c>
      <c r="M1541" s="9">
        <v>102168</v>
      </c>
      <c r="N1541" s="17" t="str">
        <f t="shared" si="140"/>
        <v>20_100-105</v>
      </c>
      <c r="O1541" s="17" t="str">
        <f t="shared" si="141"/>
        <v>10_100-110</v>
      </c>
      <c r="P1541" s="17" t="str">
        <f t="shared" si="142"/>
        <v>08_80&gt;</v>
      </c>
      <c r="Q1541" s="9" t="s">
        <v>904</v>
      </c>
      <c r="R1541" s="9" t="s">
        <v>968</v>
      </c>
      <c r="S1541" s="9">
        <f t="shared" si="143"/>
        <v>919512</v>
      </c>
      <c r="T1541" s="9">
        <f t="shared" si="144"/>
        <v>12179</v>
      </c>
    </row>
    <row r="1542" spans="1:20" x14ac:dyDescent="0.25">
      <c r="A1542" s="9">
        <v>36</v>
      </c>
      <c r="B1542" s="9" t="s">
        <v>13</v>
      </c>
      <c r="C1542" s="9" t="s">
        <v>198</v>
      </c>
      <c r="D1542" s="9" t="s">
        <v>225</v>
      </c>
      <c r="E1542" s="9" t="s">
        <v>223</v>
      </c>
      <c r="F1542" s="9" t="s">
        <v>5</v>
      </c>
      <c r="G1542" s="9" t="s">
        <v>75</v>
      </c>
      <c r="H1542" s="9" t="s">
        <v>118</v>
      </c>
      <c r="I1542" s="9">
        <v>15</v>
      </c>
      <c r="J1542" s="9" t="s">
        <v>8</v>
      </c>
      <c r="L1542" s="9" t="s">
        <v>50</v>
      </c>
      <c r="M1542" s="9">
        <v>99319</v>
      </c>
      <c r="N1542" s="17" t="str">
        <f t="shared" si="140"/>
        <v>19_95-100</v>
      </c>
      <c r="O1542" s="17" t="str">
        <f t="shared" si="141"/>
        <v>9_90-100</v>
      </c>
      <c r="P1542" s="17" t="str">
        <f t="shared" si="142"/>
        <v>08_80&gt;</v>
      </c>
      <c r="Q1542" s="9" t="s">
        <v>904</v>
      </c>
      <c r="R1542" s="9" t="s">
        <v>968</v>
      </c>
      <c r="S1542" s="9">
        <f t="shared" si="143"/>
        <v>3575484</v>
      </c>
      <c r="T1542" s="9">
        <f t="shared" si="144"/>
        <v>47357</v>
      </c>
    </row>
    <row r="1543" spans="1:20" x14ac:dyDescent="0.25">
      <c r="A1543" s="9">
        <v>36</v>
      </c>
      <c r="B1543" s="9" t="s">
        <v>13</v>
      </c>
      <c r="C1543" s="9" t="s">
        <v>490</v>
      </c>
      <c r="D1543" s="9" t="s">
        <v>225</v>
      </c>
      <c r="E1543" s="9" t="s">
        <v>223</v>
      </c>
      <c r="F1543" s="9" t="s">
        <v>5</v>
      </c>
      <c r="G1543" s="9" t="s">
        <v>353</v>
      </c>
      <c r="H1543" s="9" t="s">
        <v>118</v>
      </c>
      <c r="I1543" s="9">
        <v>17</v>
      </c>
      <c r="J1543" s="9" t="s">
        <v>8</v>
      </c>
      <c r="L1543" s="9" t="s">
        <v>50</v>
      </c>
      <c r="M1543" s="9">
        <v>132907</v>
      </c>
      <c r="N1543" s="17" t="str">
        <f t="shared" si="140"/>
        <v>26_130-135</v>
      </c>
      <c r="O1543" s="17" t="str">
        <f t="shared" si="141"/>
        <v>13_130-140</v>
      </c>
      <c r="P1543" s="17" t="str">
        <f t="shared" si="142"/>
        <v>08_80&gt;</v>
      </c>
      <c r="Q1543" s="9" t="s">
        <v>904</v>
      </c>
      <c r="R1543" s="9" t="s">
        <v>968</v>
      </c>
      <c r="S1543" s="9">
        <f t="shared" si="143"/>
        <v>4784652</v>
      </c>
      <c r="T1543" s="9">
        <f t="shared" si="144"/>
        <v>63373</v>
      </c>
    </row>
    <row r="1544" spans="1:20" x14ac:dyDescent="0.25">
      <c r="A1544" s="9">
        <v>20</v>
      </c>
      <c r="B1544" s="9" t="s">
        <v>13</v>
      </c>
      <c r="C1544" s="9" t="s">
        <v>706</v>
      </c>
      <c r="D1544" s="9" t="s">
        <v>229</v>
      </c>
      <c r="E1544" s="9" t="s">
        <v>227</v>
      </c>
      <c r="F1544" s="9" t="s">
        <v>5</v>
      </c>
      <c r="G1544" s="9" t="s">
        <v>76</v>
      </c>
      <c r="H1544" s="9" t="s">
        <v>2</v>
      </c>
      <c r="I1544" s="9">
        <v>11</v>
      </c>
      <c r="J1544" s="9" t="s">
        <v>4</v>
      </c>
      <c r="K1544" s="9" t="s">
        <v>7</v>
      </c>
      <c r="L1544" s="9" t="s">
        <v>46</v>
      </c>
      <c r="M1544" s="9">
        <v>48543</v>
      </c>
      <c r="N1544" s="17" t="str">
        <f t="shared" si="140"/>
        <v>9_45-50</v>
      </c>
      <c r="O1544" s="17" t="str">
        <f t="shared" si="141"/>
        <v>4_40-50</v>
      </c>
      <c r="P1544" s="17" t="str">
        <f t="shared" si="142"/>
        <v>04_40-50</v>
      </c>
      <c r="Q1544" s="9" t="s">
        <v>904</v>
      </c>
      <c r="R1544" s="9" t="s">
        <v>968</v>
      </c>
      <c r="S1544" s="9">
        <f t="shared" si="143"/>
        <v>970860</v>
      </c>
      <c r="T1544" s="9">
        <f t="shared" si="144"/>
        <v>12859</v>
      </c>
    </row>
    <row r="1545" spans="1:20" x14ac:dyDescent="0.25">
      <c r="A1545" s="9">
        <v>37</v>
      </c>
      <c r="B1545" s="9" t="s">
        <v>13</v>
      </c>
      <c r="C1545" s="9" t="s">
        <v>155</v>
      </c>
      <c r="D1545" s="9" t="s">
        <v>228</v>
      </c>
      <c r="E1545" s="9" t="s">
        <v>227</v>
      </c>
      <c r="F1545" s="9" t="s">
        <v>5</v>
      </c>
      <c r="G1545" s="9" t="s">
        <v>93</v>
      </c>
      <c r="H1545" s="9" t="s">
        <v>2</v>
      </c>
      <c r="I1545" s="9">
        <v>13</v>
      </c>
      <c r="J1545" s="9" t="s">
        <v>8</v>
      </c>
      <c r="L1545" s="9" t="s">
        <v>50</v>
      </c>
      <c r="M1545" s="9">
        <v>71319</v>
      </c>
      <c r="N1545" s="17" t="str">
        <f t="shared" si="140"/>
        <v>14_70-75</v>
      </c>
      <c r="O1545" s="17" t="str">
        <f t="shared" si="141"/>
        <v>7_70-80</v>
      </c>
      <c r="P1545" s="17" t="str">
        <f t="shared" si="142"/>
        <v>07_70-80</v>
      </c>
      <c r="Q1545" s="9" t="s">
        <v>904</v>
      </c>
      <c r="R1545" s="9" t="s">
        <v>968</v>
      </c>
      <c r="S1545" s="9">
        <f t="shared" si="143"/>
        <v>2638803</v>
      </c>
      <c r="T1545" s="9">
        <f t="shared" si="144"/>
        <v>34951</v>
      </c>
    </row>
    <row r="1546" spans="1:20" x14ac:dyDescent="0.25">
      <c r="A1546" s="9">
        <v>4690</v>
      </c>
      <c r="B1546" s="9" t="s">
        <v>13</v>
      </c>
      <c r="C1546" s="9" t="s">
        <v>462</v>
      </c>
      <c r="D1546" s="9" t="s">
        <v>228</v>
      </c>
      <c r="E1546" s="9" t="s">
        <v>227</v>
      </c>
      <c r="F1546" s="9" t="s">
        <v>5</v>
      </c>
      <c r="G1546" s="9" t="s">
        <v>169</v>
      </c>
      <c r="H1546" s="9" t="s">
        <v>2</v>
      </c>
      <c r="I1546" s="9">
        <v>14</v>
      </c>
      <c r="J1546" s="9" t="s">
        <v>8</v>
      </c>
      <c r="L1546" s="9" t="s">
        <v>50</v>
      </c>
      <c r="M1546" s="9">
        <v>65354</v>
      </c>
      <c r="N1546" s="17" t="str">
        <f t="shared" si="140"/>
        <v>13_65-70</v>
      </c>
      <c r="O1546" s="17" t="str">
        <f t="shared" si="141"/>
        <v>6_60-70</v>
      </c>
      <c r="P1546" s="17" t="str">
        <f t="shared" si="142"/>
        <v>06_60-70</v>
      </c>
      <c r="Q1546" s="9" t="s">
        <v>904</v>
      </c>
      <c r="R1546" s="9" t="s">
        <v>968</v>
      </c>
      <c r="S1546" s="9">
        <f t="shared" si="143"/>
        <v>306510260</v>
      </c>
      <c r="T1546" s="9">
        <f t="shared" si="144"/>
        <v>4059739</v>
      </c>
    </row>
    <row r="1547" spans="1:20" x14ac:dyDescent="0.25">
      <c r="A1547" s="9">
        <v>800</v>
      </c>
      <c r="B1547" s="9" t="s">
        <v>13</v>
      </c>
      <c r="C1547" s="9" t="s">
        <v>458</v>
      </c>
      <c r="D1547" s="9" t="s">
        <v>222</v>
      </c>
      <c r="E1547" s="9" t="s">
        <v>227</v>
      </c>
      <c r="F1547" s="9" t="s">
        <v>5</v>
      </c>
      <c r="G1547" s="9" t="s">
        <v>169</v>
      </c>
      <c r="H1547" s="9" t="s">
        <v>459</v>
      </c>
      <c r="I1547" s="9">
        <v>15</v>
      </c>
      <c r="J1547" s="9" t="s">
        <v>8</v>
      </c>
      <c r="L1547" s="9" t="s">
        <v>50</v>
      </c>
      <c r="M1547" s="9">
        <v>52964</v>
      </c>
      <c r="N1547" s="17" t="str">
        <f t="shared" si="140"/>
        <v>10_50-55</v>
      </c>
      <c r="O1547" s="17" t="str">
        <f t="shared" si="141"/>
        <v>5_50-60</v>
      </c>
      <c r="P1547" s="17" t="str">
        <f t="shared" si="142"/>
        <v>05_50-60</v>
      </c>
      <c r="Q1547" s="9" t="s">
        <v>904</v>
      </c>
      <c r="R1547" s="9" t="s">
        <v>968</v>
      </c>
      <c r="S1547" s="9">
        <f t="shared" si="143"/>
        <v>42371200</v>
      </c>
      <c r="T1547" s="9">
        <f t="shared" si="144"/>
        <v>561208</v>
      </c>
    </row>
    <row r="1548" spans="1:20" x14ac:dyDescent="0.25">
      <c r="A1548" s="9">
        <v>118</v>
      </c>
      <c r="B1548" s="9" t="s">
        <v>13</v>
      </c>
      <c r="C1548" s="9" t="s">
        <v>356</v>
      </c>
      <c r="D1548" s="9" t="s">
        <v>228</v>
      </c>
      <c r="E1548" s="9" t="s">
        <v>227</v>
      </c>
      <c r="F1548" s="9" t="s">
        <v>5</v>
      </c>
      <c r="G1548" s="9" t="s">
        <v>169</v>
      </c>
      <c r="H1548" s="9" t="s">
        <v>2</v>
      </c>
      <c r="I1548" s="9">
        <v>13</v>
      </c>
      <c r="J1548" s="9" t="s">
        <v>8</v>
      </c>
      <c r="L1548" s="9" t="s">
        <v>50</v>
      </c>
      <c r="M1548" s="9">
        <v>82449</v>
      </c>
      <c r="N1548" s="17" t="str">
        <f t="shared" si="140"/>
        <v>16_80-85</v>
      </c>
      <c r="O1548" s="17" t="str">
        <f t="shared" si="141"/>
        <v>8_80-90</v>
      </c>
      <c r="P1548" s="17" t="str">
        <f t="shared" si="142"/>
        <v>08_80&gt;</v>
      </c>
      <c r="Q1548" s="9" t="s">
        <v>904</v>
      </c>
      <c r="R1548" s="9" t="s">
        <v>968</v>
      </c>
      <c r="S1548" s="9">
        <f t="shared" si="143"/>
        <v>9728982</v>
      </c>
      <c r="T1548" s="9">
        <f t="shared" si="144"/>
        <v>128861</v>
      </c>
    </row>
    <row r="1549" spans="1:20" x14ac:dyDescent="0.25">
      <c r="A1549" s="9">
        <v>37</v>
      </c>
      <c r="B1549" s="9" t="s">
        <v>13</v>
      </c>
      <c r="C1549" s="9" t="s">
        <v>707</v>
      </c>
      <c r="D1549" s="9" t="s">
        <v>228</v>
      </c>
      <c r="E1549" s="9" t="s">
        <v>227</v>
      </c>
      <c r="F1549" s="9" t="s">
        <v>5</v>
      </c>
      <c r="G1549" s="9" t="s">
        <v>524</v>
      </c>
      <c r="H1549" s="9" t="s">
        <v>2</v>
      </c>
      <c r="I1549" s="9">
        <v>13</v>
      </c>
      <c r="J1549" s="9" t="s">
        <v>8</v>
      </c>
      <c r="L1549" s="9" t="s">
        <v>50</v>
      </c>
      <c r="M1549" s="9">
        <v>86839</v>
      </c>
      <c r="N1549" s="17" t="str">
        <f t="shared" si="140"/>
        <v>17_85-90</v>
      </c>
      <c r="O1549" s="17" t="str">
        <f t="shared" si="141"/>
        <v>8_80-90</v>
      </c>
      <c r="P1549" s="17" t="str">
        <f t="shared" si="142"/>
        <v>08_80&gt;</v>
      </c>
      <c r="Q1549" s="9" t="s">
        <v>904</v>
      </c>
      <c r="R1549" s="9" t="s">
        <v>968</v>
      </c>
      <c r="S1549" s="9">
        <f t="shared" si="143"/>
        <v>3213043</v>
      </c>
      <c r="T1549" s="9">
        <f t="shared" si="144"/>
        <v>42557</v>
      </c>
    </row>
    <row r="1550" spans="1:20" x14ac:dyDescent="0.25">
      <c r="A1550" s="9">
        <v>5</v>
      </c>
      <c r="B1550" s="9" t="s">
        <v>13</v>
      </c>
      <c r="C1550" s="9" t="s">
        <v>842</v>
      </c>
      <c r="D1550" s="9" t="s">
        <v>228</v>
      </c>
      <c r="E1550" s="9" t="s">
        <v>227</v>
      </c>
      <c r="F1550" s="9" t="s">
        <v>5</v>
      </c>
      <c r="G1550" s="9" t="s">
        <v>93</v>
      </c>
      <c r="H1550" s="9" t="s">
        <v>2</v>
      </c>
      <c r="I1550" s="9">
        <v>14</v>
      </c>
      <c r="J1550" s="9" t="s">
        <v>8</v>
      </c>
      <c r="L1550" s="9" t="s">
        <v>50</v>
      </c>
      <c r="M1550" s="9">
        <v>90157</v>
      </c>
      <c r="N1550" s="17" t="str">
        <f t="shared" si="140"/>
        <v>18_90-95</v>
      </c>
      <c r="O1550" s="17" t="str">
        <f t="shared" si="141"/>
        <v>9_90-100</v>
      </c>
      <c r="P1550" s="17" t="str">
        <f t="shared" si="142"/>
        <v>08_80&gt;</v>
      </c>
      <c r="Q1550" s="9" t="s">
        <v>904</v>
      </c>
      <c r="R1550" s="9" t="s">
        <v>968</v>
      </c>
      <c r="S1550" s="9">
        <f t="shared" si="143"/>
        <v>450785</v>
      </c>
      <c r="T1550" s="9">
        <f t="shared" si="144"/>
        <v>5971</v>
      </c>
    </row>
    <row r="1551" spans="1:20" x14ac:dyDescent="0.25">
      <c r="A1551" s="9">
        <v>858</v>
      </c>
      <c r="B1551" s="9" t="s">
        <v>13</v>
      </c>
      <c r="C1551" s="9" t="s">
        <v>357</v>
      </c>
      <c r="D1551" s="9" t="s">
        <v>228</v>
      </c>
      <c r="E1551" s="9" t="s">
        <v>227</v>
      </c>
      <c r="F1551" s="9" t="s">
        <v>5</v>
      </c>
      <c r="G1551" s="9" t="s">
        <v>169</v>
      </c>
      <c r="H1551" s="9" t="s">
        <v>2</v>
      </c>
      <c r="I1551" s="9">
        <v>14</v>
      </c>
      <c r="J1551" s="9" t="s">
        <v>8</v>
      </c>
      <c r="L1551" s="9" t="s">
        <v>50</v>
      </c>
      <c r="M1551" s="9">
        <v>85680</v>
      </c>
      <c r="N1551" s="17" t="str">
        <f t="shared" si="140"/>
        <v>17_85-90</v>
      </c>
      <c r="O1551" s="17" t="str">
        <f t="shared" si="141"/>
        <v>8_80-90</v>
      </c>
      <c r="P1551" s="17" t="str">
        <f t="shared" si="142"/>
        <v>08_80&gt;</v>
      </c>
      <c r="Q1551" s="9" t="s">
        <v>904</v>
      </c>
      <c r="R1551" s="9" t="s">
        <v>968</v>
      </c>
      <c r="S1551" s="9">
        <f t="shared" si="143"/>
        <v>73513440</v>
      </c>
      <c r="T1551" s="9">
        <f t="shared" si="144"/>
        <v>973688</v>
      </c>
    </row>
    <row r="1552" spans="1:20" x14ac:dyDescent="0.25">
      <c r="A1552" s="9">
        <v>445</v>
      </c>
      <c r="B1552" s="9" t="s">
        <v>13</v>
      </c>
      <c r="C1552" s="9" t="s">
        <v>491</v>
      </c>
      <c r="D1552" s="9" t="s">
        <v>228</v>
      </c>
      <c r="E1552" s="9" t="s">
        <v>227</v>
      </c>
      <c r="F1552" s="9" t="s">
        <v>5</v>
      </c>
      <c r="G1552" s="9" t="s">
        <v>353</v>
      </c>
      <c r="H1552" s="9" t="s">
        <v>109</v>
      </c>
      <c r="I1552" s="9">
        <v>14</v>
      </c>
      <c r="J1552" s="9" t="s">
        <v>8</v>
      </c>
      <c r="L1552" s="9" t="s">
        <v>50</v>
      </c>
      <c r="M1552" s="9">
        <v>93328</v>
      </c>
      <c r="N1552" s="17" t="str">
        <f t="shared" si="140"/>
        <v>18_90-95</v>
      </c>
      <c r="O1552" s="17" t="str">
        <f t="shared" si="141"/>
        <v>9_90-100</v>
      </c>
      <c r="P1552" s="17" t="str">
        <f t="shared" si="142"/>
        <v>08_80&gt;</v>
      </c>
      <c r="Q1552" s="9" t="s">
        <v>904</v>
      </c>
      <c r="R1552" s="9" t="s">
        <v>968</v>
      </c>
      <c r="S1552" s="9">
        <f t="shared" si="143"/>
        <v>41530960</v>
      </c>
      <c r="T1552" s="9">
        <f t="shared" si="144"/>
        <v>550079</v>
      </c>
    </row>
    <row r="1553" spans="1:20" x14ac:dyDescent="0.25">
      <c r="A1553" s="9">
        <v>151</v>
      </c>
      <c r="B1553" s="9" t="s">
        <v>13</v>
      </c>
      <c r="C1553" s="9" t="s">
        <v>843</v>
      </c>
      <c r="D1553" s="9" t="s">
        <v>228</v>
      </c>
      <c r="E1553" s="9" t="s">
        <v>227</v>
      </c>
      <c r="F1553" s="9" t="s">
        <v>5</v>
      </c>
      <c r="G1553" s="9" t="s">
        <v>524</v>
      </c>
      <c r="H1553" s="9" t="s">
        <v>2</v>
      </c>
      <c r="I1553" s="9">
        <v>14</v>
      </c>
      <c r="J1553" s="9" t="s">
        <v>8</v>
      </c>
      <c r="L1553" s="9" t="s">
        <v>50</v>
      </c>
      <c r="M1553" s="9">
        <v>94184</v>
      </c>
      <c r="N1553" s="17" t="str">
        <f t="shared" si="140"/>
        <v>18_90-95</v>
      </c>
      <c r="O1553" s="17" t="str">
        <f t="shared" si="141"/>
        <v>9_90-100</v>
      </c>
      <c r="P1553" s="17" t="str">
        <f t="shared" si="142"/>
        <v>08_80&gt;</v>
      </c>
      <c r="Q1553" s="9" t="s">
        <v>904</v>
      </c>
      <c r="R1553" s="9" t="s">
        <v>968</v>
      </c>
      <c r="S1553" s="9">
        <f t="shared" si="143"/>
        <v>14221784</v>
      </c>
      <c r="T1553" s="9">
        <f t="shared" si="144"/>
        <v>188368</v>
      </c>
    </row>
    <row r="1554" spans="1:20" x14ac:dyDescent="0.25">
      <c r="A1554" s="9">
        <v>6</v>
      </c>
      <c r="B1554" s="9" t="s">
        <v>13</v>
      </c>
      <c r="C1554" s="9" t="s">
        <v>131</v>
      </c>
      <c r="D1554" s="9" t="s">
        <v>224</v>
      </c>
      <c r="E1554" s="9" t="s">
        <v>227</v>
      </c>
      <c r="F1554" s="9" t="s">
        <v>5</v>
      </c>
      <c r="G1554" s="9" t="s">
        <v>75</v>
      </c>
      <c r="H1554" s="9" t="s">
        <v>2</v>
      </c>
      <c r="I1554" s="9">
        <v>15</v>
      </c>
      <c r="J1554" s="9" t="s">
        <v>8</v>
      </c>
      <c r="L1554" s="9" t="s">
        <v>50</v>
      </c>
      <c r="M1554" s="9">
        <v>85680</v>
      </c>
      <c r="N1554" s="17" t="str">
        <f t="shared" si="140"/>
        <v>17_85-90</v>
      </c>
      <c r="O1554" s="17" t="str">
        <f t="shared" si="141"/>
        <v>8_80-90</v>
      </c>
      <c r="P1554" s="17" t="str">
        <f t="shared" si="142"/>
        <v>08_80&gt;</v>
      </c>
      <c r="Q1554" s="9" t="s">
        <v>904</v>
      </c>
      <c r="R1554" s="9" t="s">
        <v>968</v>
      </c>
      <c r="S1554" s="9">
        <f t="shared" si="143"/>
        <v>514080</v>
      </c>
      <c r="T1554" s="9">
        <f t="shared" si="144"/>
        <v>6809</v>
      </c>
    </row>
    <row r="1555" spans="1:20" x14ac:dyDescent="0.25">
      <c r="A1555" s="9">
        <v>87</v>
      </c>
      <c r="B1555" s="9" t="s">
        <v>13</v>
      </c>
      <c r="C1555" s="9" t="s">
        <v>411</v>
      </c>
      <c r="D1555" s="9" t="s">
        <v>224</v>
      </c>
      <c r="E1555" s="9" t="s">
        <v>227</v>
      </c>
      <c r="F1555" s="9" t="s">
        <v>5</v>
      </c>
      <c r="G1555" s="9" t="s">
        <v>169</v>
      </c>
      <c r="H1555" s="9" t="s">
        <v>2</v>
      </c>
      <c r="I1555" s="9">
        <v>15</v>
      </c>
      <c r="J1555" s="9" t="s">
        <v>8</v>
      </c>
      <c r="L1555" s="9" t="s">
        <v>50</v>
      </c>
      <c r="M1555" s="9">
        <v>85277</v>
      </c>
      <c r="N1555" s="17" t="str">
        <f t="shared" si="140"/>
        <v>17_85-90</v>
      </c>
      <c r="O1555" s="17" t="str">
        <f t="shared" si="141"/>
        <v>8_80-90</v>
      </c>
      <c r="P1555" s="17" t="str">
        <f t="shared" si="142"/>
        <v>08_80&gt;</v>
      </c>
      <c r="Q1555" s="9" t="s">
        <v>904</v>
      </c>
      <c r="R1555" s="9" t="s">
        <v>968</v>
      </c>
      <c r="S1555" s="9">
        <f t="shared" si="143"/>
        <v>7419099</v>
      </c>
      <c r="T1555" s="9">
        <f t="shared" si="144"/>
        <v>98266</v>
      </c>
    </row>
    <row r="1556" spans="1:20" x14ac:dyDescent="0.25">
      <c r="A1556" s="9">
        <v>104</v>
      </c>
      <c r="B1556" s="9" t="s">
        <v>13</v>
      </c>
      <c r="C1556" s="9" t="s">
        <v>417</v>
      </c>
      <c r="D1556" s="9" t="s">
        <v>224</v>
      </c>
      <c r="E1556" s="9" t="s">
        <v>227</v>
      </c>
      <c r="F1556" s="9" t="s">
        <v>5</v>
      </c>
      <c r="G1556" s="9" t="s">
        <v>169</v>
      </c>
      <c r="H1556" s="9" t="s">
        <v>2</v>
      </c>
      <c r="I1556" s="9">
        <v>15</v>
      </c>
      <c r="J1556" s="9" t="s">
        <v>8</v>
      </c>
      <c r="L1556" s="9" t="s">
        <v>50</v>
      </c>
      <c r="M1556" s="9">
        <v>89643</v>
      </c>
      <c r="N1556" s="17" t="str">
        <f t="shared" si="140"/>
        <v>17_85-90</v>
      </c>
      <c r="O1556" s="17" t="str">
        <f t="shared" si="141"/>
        <v>8_80-90</v>
      </c>
      <c r="P1556" s="17" t="str">
        <f t="shared" si="142"/>
        <v>08_80&gt;</v>
      </c>
      <c r="Q1556" s="9" t="s">
        <v>904</v>
      </c>
      <c r="R1556" s="9" t="s">
        <v>968</v>
      </c>
      <c r="S1556" s="9">
        <f t="shared" si="143"/>
        <v>9322872</v>
      </c>
      <c r="T1556" s="9">
        <f t="shared" si="144"/>
        <v>123482</v>
      </c>
    </row>
    <row r="1557" spans="1:20" x14ac:dyDescent="0.25">
      <c r="A1557" s="9">
        <v>200</v>
      </c>
      <c r="B1557" s="9" t="s">
        <v>13</v>
      </c>
      <c r="C1557" s="9" t="s">
        <v>709</v>
      </c>
      <c r="D1557" s="9" t="s">
        <v>222</v>
      </c>
      <c r="E1557" s="9" t="s">
        <v>227</v>
      </c>
      <c r="F1557" s="9" t="s">
        <v>5</v>
      </c>
      <c r="G1557" s="9" t="s">
        <v>524</v>
      </c>
      <c r="H1557" s="9" t="s">
        <v>569</v>
      </c>
      <c r="I1557" s="9">
        <v>15</v>
      </c>
      <c r="J1557" s="9" t="s">
        <v>8</v>
      </c>
      <c r="L1557" s="9" t="s">
        <v>50</v>
      </c>
      <c r="M1557" s="9">
        <v>90990</v>
      </c>
      <c r="N1557" s="17" t="str">
        <f t="shared" si="140"/>
        <v>18_90-95</v>
      </c>
      <c r="O1557" s="17" t="str">
        <f t="shared" si="141"/>
        <v>9_90-100</v>
      </c>
      <c r="P1557" s="17" t="str">
        <f t="shared" si="142"/>
        <v>08_80&gt;</v>
      </c>
      <c r="Q1557" s="9" t="s">
        <v>904</v>
      </c>
      <c r="R1557" s="9" t="s">
        <v>968</v>
      </c>
      <c r="S1557" s="9">
        <f t="shared" si="143"/>
        <v>18198000</v>
      </c>
      <c r="T1557" s="9">
        <f t="shared" si="144"/>
        <v>241033</v>
      </c>
    </row>
    <row r="1558" spans="1:20" x14ac:dyDescent="0.25">
      <c r="A1558" s="9">
        <v>165</v>
      </c>
      <c r="B1558" s="9" t="s">
        <v>13</v>
      </c>
      <c r="C1558" s="9" t="s">
        <v>621</v>
      </c>
      <c r="D1558" s="9" t="s">
        <v>229</v>
      </c>
      <c r="E1558" s="9" t="s">
        <v>227</v>
      </c>
      <c r="F1558" s="9" t="s">
        <v>5</v>
      </c>
      <c r="G1558" s="9" t="s">
        <v>169</v>
      </c>
      <c r="H1558" s="9" t="s">
        <v>2</v>
      </c>
      <c r="I1558" s="9">
        <v>12</v>
      </c>
      <c r="J1558" s="9" t="s">
        <v>8</v>
      </c>
      <c r="K1558" s="9" t="s">
        <v>7</v>
      </c>
      <c r="L1558" s="9" t="s">
        <v>50</v>
      </c>
      <c r="M1558" s="9">
        <v>116000</v>
      </c>
      <c r="N1558" s="17" t="str">
        <f t="shared" si="140"/>
        <v>23_115-120</v>
      </c>
      <c r="O1558" s="17" t="str">
        <f t="shared" si="141"/>
        <v>11_110-120</v>
      </c>
      <c r="P1558" s="17" t="str">
        <f t="shared" si="142"/>
        <v>08_80&gt;</v>
      </c>
      <c r="Q1558" s="9" t="s">
        <v>904</v>
      </c>
      <c r="R1558" s="9" t="s">
        <v>968</v>
      </c>
      <c r="S1558" s="9">
        <f t="shared" si="143"/>
        <v>19140000</v>
      </c>
      <c r="T1558" s="9">
        <f t="shared" si="144"/>
        <v>253510</v>
      </c>
    </row>
    <row r="1559" spans="1:20" x14ac:dyDescent="0.25">
      <c r="A1559" s="9">
        <v>14</v>
      </c>
      <c r="B1559" s="9" t="s">
        <v>13</v>
      </c>
      <c r="C1559" s="9" t="s">
        <v>845</v>
      </c>
      <c r="D1559" s="9" t="s">
        <v>229</v>
      </c>
      <c r="E1559" s="9" t="s">
        <v>227</v>
      </c>
      <c r="F1559" s="9" t="s">
        <v>5</v>
      </c>
      <c r="G1559" s="9" t="s">
        <v>93</v>
      </c>
      <c r="H1559" s="9" t="s">
        <v>2</v>
      </c>
      <c r="I1559" s="9">
        <v>11</v>
      </c>
      <c r="J1559" s="9" t="s">
        <v>8</v>
      </c>
      <c r="L1559" s="9" t="s">
        <v>50</v>
      </c>
      <c r="M1559" s="9">
        <v>185000</v>
      </c>
      <c r="N1559" s="17" t="str">
        <f t="shared" si="140"/>
        <v>37_185-190</v>
      </c>
      <c r="O1559" s="17" t="str">
        <f t="shared" si="141"/>
        <v>18_180-190</v>
      </c>
      <c r="P1559" s="17" t="str">
        <f t="shared" si="142"/>
        <v>08_80&gt;</v>
      </c>
      <c r="Q1559" s="9" t="s">
        <v>904</v>
      </c>
      <c r="R1559" s="9" t="s">
        <v>968</v>
      </c>
      <c r="S1559" s="9">
        <f t="shared" si="143"/>
        <v>2590000</v>
      </c>
      <c r="T1559" s="9">
        <f t="shared" si="144"/>
        <v>34305</v>
      </c>
    </row>
    <row r="1560" spans="1:20" x14ac:dyDescent="0.25">
      <c r="A1560" s="9">
        <v>46</v>
      </c>
      <c r="B1560" s="9" t="s">
        <v>13</v>
      </c>
      <c r="C1560" s="9" t="s">
        <v>355</v>
      </c>
      <c r="D1560" s="9" t="s">
        <v>228</v>
      </c>
      <c r="E1560" s="9" t="s">
        <v>227</v>
      </c>
      <c r="F1560" s="9" t="s">
        <v>5</v>
      </c>
      <c r="G1560" s="9" t="s">
        <v>169</v>
      </c>
      <c r="H1560" s="9" t="s">
        <v>2</v>
      </c>
      <c r="I1560" s="9">
        <v>13</v>
      </c>
      <c r="J1560" s="9" t="s">
        <v>8</v>
      </c>
      <c r="L1560" s="9" t="s">
        <v>50</v>
      </c>
      <c r="M1560" s="9">
        <v>99344</v>
      </c>
      <c r="N1560" s="17" t="str">
        <f t="shared" si="140"/>
        <v>19_95-100</v>
      </c>
      <c r="O1560" s="17" t="str">
        <f t="shared" si="141"/>
        <v>9_90-100</v>
      </c>
      <c r="P1560" s="17" t="str">
        <f t="shared" si="142"/>
        <v>08_80&gt;</v>
      </c>
      <c r="Q1560" s="9" t="s">
        <v>904</v>
      </c>
      <c r="R1560" s="9" t="s">
        <v>968</v>
      </c>
      <c r="S1560" s="9">
        <f t="shared" si="143"/>
        <v>4569824</v>
      </c>
      <c r="T1560" s="9">
        <f t="shared" si="144"/>
        <v>60527</v>
      </c>
    </row>
    <row r="1561" spans="1:20" x14ac:dyDescent="0.25">
      <c r="A1561" s="9">
        <v>35</v>
      </c>
      <c r="B1561" s="9" t="s">
        <v>13</v>
      </c>
      <c r="C1561" s="9" t="s">
        <v>920</v>
      </c>
      <c r="D1561" s="9" t="s">
        <v>228</v>
      </c>
      <c r="E1561" s="9" t="s">
        <v>227</v>
      </c>
      <c r="F1561" s="9" t="s">
        <v>5</v>
      </c>
      <c r="G1561" s="9" t="s">
        <v>524</v>
      </c>
      <c r="H1561" s="9" t="s">
        <v>2</v>
      </c>
      <c r="I1561" s="9">
        <v>13</v>
      </c>
      <c r="J1561" s="9" t="s">
        <v>8</v>
      </c>
      <c r="L1561" s="9" t="s">
        <v>50</v>
      </c>
      <c r="M1561" s="9">
        <v>97430</v>
      </c>
      <c r="N1561" s="17" t="str">
        <f t="shared" si="140"/>
        <v>19_95-100</v>
      </c>
      <c r="O1561" s="17" t="str">
        <f t="shared" si="141"/>
        <v>9_90-100</v>
      </c>
      <c r="P1561" s="17" t="str">
        <f t="shared" si="142"/>
        <v>08_80&gt;</v>
      </c>
      <c r="Q1561" s="9" t="s">
        <v>904</v>
      </c>
      <c r="R1561" s="9" t="s">
        <v>968</v>
      </c>
      <c r="S1561" s="9">
        <f t="shared" si="143"/>
        <v>3410050</v>
      </c>
      <c r="T1561" s="9">
        <f t="shared" si="144"/>
        <v>45166</v>
      </c>
    </row>
    <row r="1562" spans="1:20" x14ac:dyDescent="0.25">
      <c r="A1562" s="9">
        <v>6</v>
      </c>
      <c r="B1562" s="9" t="s">
        <v>13</v>
      </c>
      <c r="C1562" s="9" t="s">
        <v>921</v>
      </c>
      <c r="D1562" s="9" t="s">
        <v>228</v>
      </c>
      <c r="E1562" s="9" t="s">
        <v>227</v>
      </c>
      <c r="F1562" s="9" t="s">
        <v>5</v>
      </c>
      <c r="G1562" s="9" t="s">
        <v>93</v>
      </c>
      <c r="H1562" s="9" t="s">
        <v>2</v>
      </c>
      <c r="I1562" s="9">
        <v>14</v>
      </c>
      <c r="J1562" s="9" t="s">
        <v>8</v>
      </c>
      <c r="L1562" s="9" t="s">
        <v>50</v>
      </c>
      <c r="M1562" s="9">
        <v>86840</v>
      </c>
      <c r="N1562" s="17" t="str">
        <f t="shared" si="140"/>
        <v>17_85-90</v>
      </c>
      <c r="O1562" s="17" t="str">
        <f t="shared" si="141"/>
        <v>8_80-90</v>
      </c>
      <c r="P1562" s="17" t="str">
        <f t="shared" si="142"/>
        <v>08_80&gt;</v>
      </c>
      <c r="Q1562" s="9" t="s">
        <v>904</v>
      </c>
      <c r="R1562" s="9" t="s">
        <v>968</v>
      </c>
      <c r="S1562" s="9">
        <f t="shared" si="143"/>
        <v>521040</v>
      </c>
      <c r="T1562" s="9">
        <f t="shared" si="144"/>
        <v>6901</v>
      </c>
    </row>
    <row r="1563" spans="1:20" x14ac:dyDescent="0.25">
      <c r="A1563" s="9">
        <v>168</v>
      </c>
      <c r="B1563" s="9" t="s">
        <v>13</v>
      </c>
      <c r="C1563" s="9" t="s">
        <v>412</v>
      </c>
      <c r="D1563" s="9" t="s">
        <v>228</v>
      </c>
      <c r="E1563" s="9" t="s">
        <v>227</v>
      </c>
      <c r="F1563" s="9" t="s">
        <v>5</v>
      </c>
      <c r="G1563" s="9" t="s">
        <v>169</v>
      </c>
      <c r="H1563" s="9" t="s">
        <v>2</v>
      </c>
      <c r="I1563" s="9">
        <v>14</v>
      </c>
      <c r="J1563" s="9" t="s">
        <v>52</v>
      </c>
      <c r="L1563" s="9" t="s">
        <v>50</v>
      </c>
      <c r="M1563" s="9">
        <v>105919</v>
      </c>
      <c r="N1563" s="17" t="str">
        <f t="shared" si="140"/>
        <v>21_105-110</v>
      </c>
      <c r="O1563" s="17" t="str">
        <f t="shared" si="141"/>
        <v>10_100-110</v>
      </c>
      <c r="P1563" s="17" t="str">
        <f t="shared" si="142"/>
        <v>08_80&gt;</v>
      </c>
      <c r="Q1563" s="9" t="s">
        <v>904</v>
      </c>
      <c r="R1563" s="9" t="s">
        <v>968</v>
      </c>
      <c r="S1563" s="9">
        <f t="shared" si="143"/>
        <v>17794392</v>
      </c>
      <c r="T1563" s="9">
        <f t="shared" si="144"/>
        <v>235687</v>
      </c>
    </row>
    <row r="1564" spans="1:20" x14ac:dyDescent="0.25">
      <c r="A1564" s="9">
        <v>3</v>
      </c>
      <c r="B1564" s="9" t="s">
        <v>13</v>
      </c>
      <c r="C1564" s="9" t="s">
        <v>710</v>
      </c>
      <c r="D1564" s="9" t="s">
        <v>228</v>
      </c>
      <c r="E1564" s="9" t="s">
        <v>227</v>
      </c>
      <c r="F1564" s="9" t="s">
        <v>5</v>
      </c>
      <c r="G1564" s="9" t="s">
        <v>169</v>
      </c>
      <c r="H1564" s="9" t="s">
        <v>2</v>
      </c>
      <c r="I1564" s="9">
        <v>14</v>
      </c>
      <c r="J1564" s="9" t="s">
        <v>8</v>
      </c>
      <c r="K1564" s="9" t="s">
        <v>7</v>
      </c>
      <c r="L1564" s="9" t="s">
        <v>50</v>
      </c>
      <c r="M1564" s="9">
        <v>133500</v>
      </c>
      <c r="N1564" s="17" t="str">
        <f t="shared" si="140"/>
        <v>26_130-135</v>
      </c>
      <c r="O1564" s="17" t="str">
        <f t="shared" si="141"/>
        <v>13_130-140</v>
      </c>
      <c r="P1564" s="17" t="str">
        <f t="shared" si="142"/>
        <v>08_80&gt;</v>
      </c>
      <c r="Q1564" s="9" t="s">
        <v>904</v>
      </c>
      <c r="R1564" s="9" t="s">
        <v>968</v>
      </c>
      <c r="S1564" s="9">
        <f t="shared" si="143"/>
        <v>400500</v>
      </c>
      <c r="T1564" s="9">
        <f t="shared" si="144"/>
        <v>5305</v>
      </c>
    </row>
    <row r="1565" spans="1:20" x14ac:dyDescent="0.25">
      <c r="A1565" s="9">
        <v>78</v>
      </c>
      <c r="B1565" s="9" t="s">
        <v>13</v>
      </c>
      <c r="C1565" s="9" t="s">
        <v>922</v>
      </c>
      <c r="D1565" s="9" t="s">
        <v>228</v>
      </c>
      <c r="E1565" s="9" t="s">
        <v>227</v>
      </c>
      <c r="F1565" s="9" t="s">
        <v>5</v>
      </c>
      <c r="G1565" s="9" t="s">
        <v>524</v>
      </c>
      <c r="H1565" s="9" t="s">
        <v>2</v>
      </c>
      <c r="I1565" s="9">
        <v>14</v>
      </c>
      <c r="J1565" s="9" t="s">
        <v>8</v>
      </c>
      <c r="L1565" s="9" t="s">
        <v>50</v>
      </c>
      <c r="M1565" s="9">
        <v>85400</v>
      </c>
      <c r="N1565" s="17" t="str">
        <f t="shared" si="140"/>
        <v>17_85-90</v>
      </c>
      <c r="O1565" s="17" t="str">
        <f t="shared" si="141"/>
        <v>8_80-90</v>
      </c>
      <c r="P1565" s="17" t="str">
        <f t="shared" si="142"/>
        <v>08_80&gt;</v>
      </c>
      <c r="Q1565" s="9" t="s">
        <v>904</v>
      </c>
      <c r="R1565" s="9" t="s">
        <v>968</v>
      </c>
      <c r="S1565" s="9">
        <f t="shared" si="143"/>
        <v>6661200</v>
      </c>
      <c r="T1565" s="9">
        <f t="shared" si="144"/>
        <v>88228</v>
      </c>
    </row>
    <row r="1566" spans="1:20" x14ac:dyDescent="0.25">
      <c r="A1566" s="9">
        <v>28</v>
      </c>
      <c r="B1566" s="9" t="s">
        <v>13</v>
      </c>
      <c r="C1566" s="9" t="s">
        <v>923</v>
      </c>
      <c r="D1566" s="9" t="s">
        <v>224</v>
      </c>
      <c r="E1566" s="9" t="s">
        <v>227</v>
      </c>
      <c r="F1566" s="9" t="s">
        <v>5</v>
      </c>
      <c r="G1566" s="9" t="s">
        <v>524</v>
      </c>
      <c r="H1566" s="9" t="s">
        <v>2</v>
      </c>
      <c r="I1566" s="9">
        <v>15</v>
      </c>
      <c r="J1566" s="9" t="s">
        <v>8</v>
      </c>
      <c r="L1566" s="9" t="s">
        <v>50</v>
      </c>
      <c r="M1566" s="9">
        <v>101169</v>
      </c>
      <c r="N1566" s="17" t="str">
        <f t="shared" si="140"/>
        <v>20_100-105</v>
      </c>
      <c r="O1566" s="17" t="str">
        <f t="shared" si="141"/>
        <v>10_100-110</v>
      </c>
      <c r="P1566" s="17" t="str">
        <f t="shared" si="142"/>
        <v>08_80&gt;</v>
      </c>
      <c r="Q1566" s="9" t="s">
        <v>904</v>
      </c>
      <c r="R1566" s="9" t="s">
        <v>968</v>
      </c>
      <c r="S1566" s="9">
        <f t="shared" si="143"/>
        <v>2832732</v>
      </c>
      <c r="T1566" s="9">
        <f t="shared" si="144"/>
        <v>37520</v>
      </c>
    </row>
    <row r="1567" spans="1:20" x14ac:dyDescent="0.25">
      <c r="A1567" s="9">
        <v>3</v>
      </c>
      <c r="B1567" s="9" t="s">
        <v>13</v>
      </c>
      <c r="C1567" s="9" t="s">
        <v>463</v>
      </c>
      <c r="D1567" s="9" t="s">
        <v>224</v>
      </c>
      <c r="E1567" s="9" t="s">
        <v>227</v>
      </c>
      <c r="F1567" s="9" t="s">
        <v>5</v>
      </c>
      <c r="G1567" s="9" t="s">
        <v>169</v>
      </c>
      <c r="H1567" s="9" t="s">
        <v>2</v>
      </c>
      <c r="I1567" s="9">
        <v>15</v>
      </c>
      <c r="J1567" s="9" t="s">
        <v>8</v>
      </c>
      <c r="K1567" s="9" t="s">
        <v>7</v>
      </c>
      <c r="L1567" s="9" t="s">
        <v>50</v>
      </c>
      <c r="M1567" s="9">
        <v>164140</v>
      </c>
      <c r="N1567" s="17" t="str">
        <f t="shared" si="140"/>
        <v>32_160-165</v>
      </c>
      <c r="O1567" s="17" t="str">
        <f t="shared" si="141"/>
        <v>16_160-170</v>
      </c>
      <c r="P1567" s="17" t="str">
        <f t="shared" si="142"/>
        <v>08_80&gt;</v>
      </c>
      <c r="Q1567" s="9" t="s">
        <v>904</v>
      </c>
      <c r="R1567" s="9" t="s">
        <v>968</v>
      </c>
      <c r="S1567" s="9">
        <f t="shared" si="143"/>
        <v>492420</v>
      </c>
      <c r="T1567" s="9">
        <f t="shared" si="144"/>
        <v>6522</v>
      </c>
    </row>
    <row r="1568" spans="1:20" x14ac:dyDescent="0.25">
      <c r="A1568" s="9">
        <v>37</v>
      </c>
      <c r="B1568" s="9" t="s">
        <v>13</v>
      </c>
      <c r="C1568" s="9" t="s">
        <v>843</v>
      </c>
      <c r="D1568" s="9" t="s">
        <v>228</v>
      </c>
      <c r="E1568" s="9" t="s">
        <v>227</v>
      </c>
      <c r="F1568" s="9" t="s">
        <v>5</v>
      </c>
      <c r="G1568" s="9" t="s">
        <v>524</v>
      </c>
      <c r="H1568" s="9" t="s">
        <v>2</v>
      </c>
      <c r="I1568" s="9">
        <v>14</v>
      </c>
      <c r="J1568" s="9" t="s">
        <v>8</v>
      </c>
      <c r="L1568" s="9" t="s">
        <v>50</v>
      </c>
      <c r="M1568" s="9">
        <v>94184</v>
      </c>
      <c r="N1568" s="17" t="str">
        <f t="shared" si="140"/>
        <v>18_90-95</v>
      </c>
      <c r="O1568" s="17" t="str">
        <f t="shared" si="141"/>
        <v>9_90-100</v>
      </c>
      <c r="P1568" s="17" t="str">
        <f t="shared" si="142"/>
        <v>08_80&gt;</v>
      </c>
      <c r="Q1568" s="9" t="s">
        <v>904</v>
      </c>
      <c r="R1568" s="9" t="s">
        <v>968</v>
      </c>
      <c r="S1568" s="9">
        <f t="shared" si="143"/>
        <v>3484808</v>
      </c>
      <c r="T1568" s="9">
        <f t="shared" si="144"/>
        <v>46156</v>
      </c>
    </row>
    <row r="1569" spans="1:20" x14ac:dyDescent="0.25">
      <c r="A1569" s="9">
        <v>3</v>
      </c>
      <c r="B1569" s="9" t="s">
        <v>13</v>
      </c>
      <c r="C1569" s="9" t="s">
        <v>711</v>
      </c>
      <c r="D1569" s="9" t="s">
        <v>228</v>
      </c>
      <c r="E1569" s="9" t="s">
        <v>227</v>
      </c>
      <c r="F1569" s="9" t="s">
        <v>5</v>
      </c>
      <c r="G1569" s="9" t="s">
        <v>67</v>
      </c>
      <c r="H1569" s="9" t="s">
        <v>2</v>
      </c>
      <c r="I1569" s="9">
        <v>14</v>
      </c>
      <c r="J1569" s="9" t="s">
        <v>8</v>
      </c>
      <c r="K1569" s="9" t="s">
        <v>7</v>
      </c>
      <c r="L1569" s="9" t="s">
        <v>50</v>
      </c>
      <c r="M1569" s="9">
        <v>351248</v>
      </c>
      <c r="N1569" s="17" t="str">
        <f t="shared" si="140"/>
        <v>70_350-355</v>
      </c>
      <c r="O1569" s="17" t="str">
        <f t="shared" si="141"/>
        <v>35_350-360</v>
      </c>
      <c r="P1569" s="17" t="str">
        <f t="shared" si="142"/>
        <v>08_80&gt;</v>
      </c>
      <c r="Q1569" s="9" t="s">
        <v>904</v>
      </c>
      <c r="R1569" s="9" t="s">
        <v>968</v>
      </c>
      <c r="S1569" s="9">
        <f t="shared" si="143"/>
        <v>1053744</v>
      </c>
      <c r="T1569" s="9">
        <f t="shared" si="144"/>
        <v>13957</v>
      </c>
    </row>
    <row r="1570" spans="1:20" x14ac:dyDescent="0.25">
      <c r="A1570" s="9">
        <v>3</v>
      </c>
      <c r="B1570" s="9" t="s">
        <v>13</v>
      </c>
      <c r="C1570" s="9" t="s">
        <v>464</v>
      </c>
      <c r="D1570" s="9" t="s">
        <v>230</v>
      </c>
      <c r="E1570" s="9" t="s">
        <v>227</v>
      </c>
      <c r="F1570" s="9" t="s">
        <v>5</v>
      </c>
      <c r="G1570" s="9" t="s">
        <v>353</v>
      </c>
      <c r="H1570" s="9" t="s">
        <v>187</v>
      </c>
      <c r="I1570" s="9">
        <v>15</v>
      </c>
      <c r="J1570" s="9" t="s">
        <v>8</v>
      </c>
      <c r="L1570" s="9" t="s">
        <v>50</v>
      </c>
      <c r="M1570" s="9">
        <v>97780</v>
      </c>
      <c r="N1570" s="17" t="str">
        <f t="shared" si="140"/>
        <v>19_95-100</v>
      </c>
      <c r="O1570" s="17" t="str">
        <f t="shared" si="141"/>
        <v>9_90-100</v>
      </c>
      <c r="P1570" s="17" t="str">
        <f t="shared" si="142"/>
        <v>08_80&gt;</v>
      </c>
      <c r="Q1570" s="9" t="s">
        <v>904</v>
      </c>
      <c r="R1570" s="9" t="s">
        <v>968</v>
      </c>
      <c r="S1570" s="9">
        <f t="shared" si="143"/>
        <v>293340</v>
      </c>
      <c r="T1570" s="9">
        <f t="shared" si="144"/>
        <v>3885</v>
      </c>
    </row>
    <row r="1571" spans="1:20" x14ac:dyDescent="0.25">
      <c r="A1571" s="9">
        <v>20</v>
      </c>
      <c r="B1571" s="9" t="s">
        <v>13</v>
      </c>
      <c r="C1571" s="9" t="s">
        <v>418</v>
      </c>
      <c r="D1571" s="9" t="s">
        <v>230</v>
      </c>
      <c r="E1571" s="9" t="s">
        <v>227</v>
      </c>
      <c r="F1571" s="9" t="s">
        <v>5</v>
      </c>
      <c r="G1571" s="9" t="s">
        <v>353</v>
      </c>
      <c r="H1571" s="9" t="s">
        <v>419</v>
      </c>
      <c r="I1571" s="9">
        <v>15</v>
      </c>
      <c r="J1571" s="9" t="s">
        <v>8</v>
      </c>
      <c r="L1571" s="9" t="s">
        <v>50</v>
      </c>
      <c r="M1571" s="9">
        <v>128098</v>
      </c>
      <c r="N1571" s="17" t="str">
        <f t="shared" si="140"/>
        <v>25_125-130</v>
      </c>
      <c r="O1571" s="17" t="str">
        <f t="shared" si="141"/>
        <v>12_120-130</v>
      </c>
      <c r="P1571" s="17" t="str">
        <f t="shared" si="142"/>
        <v>08_80&gt;</v>
      </c>
      <c r="Q1571" s="9" t="s">
        <v>904</v>
      </c>
      <c r="R1571" s="9" t="s">
        <v>968</v>
      </c>
      <c r="S1571" s="9">
        <f t="shared" si="143"/>
        <v>2561960</v>
      </c>
      <c r="T1571" s="9">
        <f t="shared" si="144"/>
        <v>33933</v>
      </c>
    </row>
    <row r="1572" spans="1:20" x14ac:dyDescent="0.25">
      <c r="A1572" s="9">
        <v>3</v>
      </c>
      <c r="B1572" s="9" t="s">
        <v>13</v>
      </c>
      <c r="C1572" s="9" t="s">
        <v>850</v>
      </c>
      <c r="D1572" s="9" t="s">
        <v>230</v>
      </c>
      <c r="E1572" s="9" t="s">
        <v>227</v>
      </c>
      <c r="F1572" s="9" t="s">
        <v>5</v>
      </c>
      <c r="G1572" s="9" t="s">
        <v>524</v>
      </c>
      <c r="H1572" s="9" t="s">
        <v>2</v>
      </c>
      <c r="I1572" s="9">
        <v>15</v>
      </c>
      <c r="J1572" s="9" t="s">
        <v>8</v>
      </c>
      <c r="L1572" s="9" t="s">
        <v>50</v>
      </c>
      <c r="M1572" s="9">
        <v>126202</v>
      </c>
      <c r="N1572" s="17" t="str">
        <f t="shared" si="140"/>
        <v>25_125-130</v>
      </c>
      <c r="O1572" s="17" t="str">
        <f t="shared" si="141"/>
        <v>12_120-130</v>
      </c>
      <c r="P1572" s="17" t="str">
        <f t="shared" si="142"/>
        <v>08_80&gt;</v>
      </c>
      <c r="Q1572" s="9" t="s">
        <v>904</v>
      </c>
      <c r="R1572" s="9" t="s">
        <v>968</v>
      </c>
      <c r="S1572" s="9">
        <f t="shared" si="143"/>
        <v>378606</v>
      </c>
      <c r="T1572" s="9">
        <f t="shared" si="144"/>
        <v>5015</v>
      </c>
    </row>
    <row r="1573" spans="1:20" x14ac:dyDescent="0.25">
      <c r="A1573" s="9">
        <v>3</v>
      </c>
      <c r="B1573" s="9" t="s">
        <v>13</v>
      </c>
      <c r="C1573" s="9" t="s">
        <v>712</v>
      </c>
      <c r="D1573" s="9" t="s">
        <v>230</v>
      </c>
      <c r="E1573" s="9" t="s">
        <v>227</v>
      </c>
      <c r="F1573" s="9" t="s">
        <v>5</v>
      </c>
      <c r="G1573" s="9" t="s">
        <v>353</v>
      </c>
      <c r="H1573" s="9" t="s">
        <v>404</v>
      </c>
      <c r="I1573" s="9">
        <v>15</v>
      </c>
      <c r="J1573" s="9" t="s">
        <v>713</v>
      </c>
      <c r="L1573" s="9" t="s">
        <v>50</v>
      </c>
      <c r="M1573" s="9">
        <v>220484</v>
      </c>
      <c r="N1573" s="17" t="str">
        <f t="shared" si="140"/>
        <v>44_220-225</v>
      </c>
      <c r="O1573" s="17" t="str">
        <f t="shared" si="141"/>
        <v>22_220-230</v>
      </c>
      <c r="P1573" s="17" t="str">
        <f t="shared" si="142"/>
        <v>08_80&gt;</v>
      </c>
      <c r="Q1573" s="9" t="s">
        <v>904</v>
      </c>
      <c r="R1573" s="9" t="s">
        <v>968</v>
      </c>
      <c r="S1573" s="9">
        <f t="shared" si="143"/>
        <v>661452</v>
      </c>
      <c r="T1573" s="9">
        <f t="shared" si="144"/>
        <v>8761</v>
      </c>
    </row>
    <row r="1574" spans="1:20" x14ac:dyDescent="0.25">
      <c r="A1574" s="9">
        <v>28</v>
      </c>
      <c r="B1574" s="9" t="s">
        <v>13</v>
      </c>
      <c r="C1574" s="9" t="s">
        <v>413</v>
      </c>
      <c r="D1574" s="9" t="s">
        <v>230</v>
      </c>
      <c r="E1574" s="9" t="s">
        <v>227</v>
      </c>
      <c r="F1574" s="9" t="s">
        <v>5</v>
      </c>
      <c r="G1574" s="9" t="s">
        <v>353</v>
      </c>
      <c r="H1574" s="9" t="s">
        <v>414</v>
      </c>
      <c r="I1574" s="9">
        <v>15</v>
      </c>
      <c r="J1574" s="9" t="s">
        <v>415</v>
      </c>
      <c r="L1574" s="9" t="s">
        <v>50</v>
      </c>
      <c r="M1574" s="9">
        <v>272743</v>
      </c>
      <c r="N1574" s="17" t="str">
        <f t="shared" si="140"/>
        <v>54_270-275</v>
      </c>
      <c r="O1574" s="17" t="str">
        <f t="shared" si="141"/>
        <v>27_270-280</v>
      </c>
      <c r="P1574" s="17" t="str">
        <f t="shared" si="142"/>
        <v>08_80&gt;</v>
      </c>
      <c r="Q1574" s="9" t="s">
        <v>904</v>
      </c>
      <c r="R1574" s="9" t="s">
        <v>968</v>
      </c>
      <c r="S1574" s="9">
        <f t="shared" si="143"/>
        <v>7636804</v>
      </c>
      <c r="T1574" s="9">
        <f t="shared" si="144"/>
        <v>101150</v>
      </c>
    </row>
    <row r="1575" spans="1:20" x14ac:dyDescent="0.25">
      <c r="A1575" s="9">
        <v>23</v>
      </c>
      <c r="B1575" s="9" t="s">
        <v>13</v>
      </c>
      <c r="C1575" s="9" t="s">
        <v>420</v>
      </c>
      <c r="D1575" s="9" t="s">
        <v>230</v>
      </c>
      <c r="E1575" s="9" t="s">
        <v>227</v>
      </c>
      <c r="F1575" s="9" t="s">
        <v>5</v>
      </c>
      <c r="G1575" s="9" t="s">
        <v>353</v>
      </c>
      <c r="H1575" s="9" t="s">
        <v>421</v>
      </c>
      <c r="I1575" s="9">
        <v>15</v>
      </c>
      <c r="J1575" s="9" t="s">
        <v>52</v>
      </c>
      <c r="L1575" s="9" t="s">
        <v>50</v>
      </c>
      <c r="M1575" s="9">
        <v>254795</v>
      </c>
      <c r="N1575" s="17" t="str">
        <f t="shared" si="140"/>
        <v>50_250-255</v>
      </c>
      <c r="O1575" s="17" t="str">
        <f t="shared" si="141"/>
        <v>25_250-260</v>
      </c>
      <c r="P1575" s="17" t="str">
        <f t="shared" si="142"/>
        <v>08_80&gt;</v>
      </c>
      <c r="Q1575" s="9" t="s">
        <v>904</v>
      </c>
      <c r="R1575" s="9" t="s">
        <v>968</v>
      </c>
      <c r="S1575" s="9">
        <f t="shared" si="143"/>
        <v>5860285</v>
      </c>
      <c r="T1575" s="9">
        <f t="shared" si="144"/>
        <v>77620</v>
      </c>
    </row>
    <row r="1576" spans="1:20" x14ac:dyDescent="0.25">
      <c r="A1576" s="9">
        <v>29</v>
      </c>
      <c r="B1576" s="9" t="s">
        <v>13</v>
      </c>
      <c r="C1576" s="9" t="s">
        <v>460</v>
      </c>
      <c r="D1576" s="9" t="s">
        <v>230</v>
      </c>
      <c r="E1576" s="9" t="s">
        <v>227</v>
      </c>
      <c r="F1576" s="9" t="s">
        <v>5</v>
      </c>
      <c r="G1576" s="9" t="s">
        <v>353</v>
      </c>
      <c r="H1576" s="9" t="s">
        <v>157</v>
      </c>
      <c r="I1576" s="9">
        <v>17</v>
      </c>
      <c r="J1576" s="9" t="s">
        <v>55</v>
      </c>
      <c r="L1576" s="9" t="s">
        <v>50</v>
      </c>
      <c r="M1576" s="9">
        <v>298894</v>
      </c>
      <c r="N1576" s="17" t="str">
        <f t="shared" si="140"/>
        <v>59_295-300</v>
      </c>
      <c r="O1576" s="17" t="str">
        <f t="shared" si="141"/>
        <v>29_290-300</v>
      </c>
      <c r="P1576" s="17" t="str">
        <f t="shared" si="142"/>
        <v>08_80&gt;</v>
      </c>
      <c r="Q1576" s="9" t="s">
        <v>904</v>
      </c>
      <c r="R1576" s="9" t="s">
        <v>968</v>
      </c>
      <c r="S1576" s="9">
        <f t="shared" si="143"/>
        <v>8667926</v>
      </c>
      <c r="T1576" s="9">
        <f t="shared" si="144"/>
        <v>114807</v>
      </c>
    </row>
    <row r="1577" spans="1:20" x14ac:dyDescent="0.25">
      <c r="A1577" s="9">
        <v>439</v>
      </c>
      <c r="B1577" s="9" t="s">
        <v>13</v>
      </c>
      <c r="C1577" s="9" t="s">
        <v>851</v>
      </c>
      <c r="D1577" s="9" t="s">
        <v>228</v>
      </c>
      <c r="E1577" s="9" t="s">
        <v>227</v>
      </c>
      <c r="F1577" s="9" t="s">
        <v>5</v>
      </c>
      <c r="G1577" s="9" t="s">
        <v>524</v>
      </c>
      <c r="H1577" s="9" t="s">
        <v>2</v>
      </c>
      <c r="I1577" s="9">
        <v>14</v>
      </c>
      <c r="J1577" s="9" t="s">
        <v>8</v>
      </c>
      <c r="L1577" s="9" t="s">
        <v>50</v>
      </c>
      <c r="M1577" s="9">
        <v>57162</v>
      </c>
      <c r="N1577" s="17" t="str">
        <f t="shared" si="140"/>
        <v>11_55-60</v>
      </c>
      <c r="O1577" s="17" t="str">
        <f t="shared" si="141"/>
        <v>5_50-60</v>
      </c>
      <c r="P1577" s="17" t="str">
        <f t="shared" si="142"/>
        <v>05_50-60</v>
      </c>
      <c r="Q1577" s="9" t="s">
        <v>904</v>
      </c>
      <c r="R1577" s="9" t="s">
        <v>968</v>
      </c>
      <c r="S1577" s="9">
        <f t="shared" si="143"/>
        <v>25094118</v>
      </c>
      <c r="T1577" s="9">
        <f t="shared" si="144"/>
        <v>332372</v>
      </c>
    </row>
    <row r="1578" spans="1:20" x14ac:dyDescent="0.25">
      <c r="A1578" s="9">
        <v>72</v>
      </c>
      <c r="B1578" s="9" t="s">
        <v>13</v>
      </c>
      <c r="C1578" s="9" t="s">
        <v>553</v>
      </c>
      <c r="D1578" s="9" t="s">
        <v>228</v>
      </c>
      <c r="E1578" s="9" t="s">
        <v>227</v>
      </c>
      <c r="F1578" s="9" t="s">
        <v>5</v>
      </c>
      <c r="G1578" s="9" t="s">
        <v>182</v>
      </c>
      <c r="H1578" s="9" t="s">
        <v>2</v>
      </c>
      <c r="I1578" s="9">
        <v>14</v>
      </c>
      <c r="J1578" s="9" t="s">
        <v>8</v>
      </c>
      <c r="L1578" s="9" t="s">
        <v>50</v>
      </c>
      <c r="M1578" s="9">
        <v>43898</v>
      </c>
      <c r="N1578" s="17" t="str">
        <f t="shared" si="140"/>
        <v>8_40-45</v>
      </c>
      <c r="O1578" s="17" t="str">
        <f t="shared" si="141"/>
        <v>4_40-50</v>
      </c>
      <c r="P1578" s="17" t="str">
        <f t="shared" si="142"/>
        <v>04_40-50</v>
      </c>
      <c r="Q1578" s="9" t="s">
        <v>904</v>
      </c>
      <c r="R1578" s="9" t="s">
        <v>968</v>
      </c>
      <c r="S1578" s="9">
        <f t="shared" si="143"/>
        <v>3160656</v>
      </c>
      <c r="T1578" s="9">
        <f t="shared" si="144"/>
        <v>41863</v>
      </c>
    </row>
    <row r="1579" spans="1:20" x14ac:dyDescent="0.25">
      <c r="A1579" s="9">
        <v>1621</v>
      </c>
      <c r="B1579" s="9" t="s">
        <v>13</v>
      </c>
      <c r="C1579" s="9" t="s">
        <v>852</v>
      </c>
      <c r="D1579" s="9" t="s">
        <v>222</v>
      </c>
      <c r="E1579" s="9" t="s">
        <v>227</v>
      </c>
      <c r="F1579" s="9" t="s">
        <v>5</v>
      </c>
      <c r="G1579" s="9" t="s">
        <v>524</v>
      </c>
      <c r="H1579" s="9" t="s">
        <v>370</v>
      </c>
      <c r="I1579" s="9">
        <v>15</v>
      </c>
      <c r="J1579" s="9" t="s">
        <v>8</v>
      </c>
      <c r="L1579" s="9" t="s">
        <v>50</v>
      </c>
      <c r="M1579" s="9">
        <v>51260</v>
      </c>
      <c r="N1579" s="17" t="str">
        <f t="shared" si="140"/>
        <v>10_50-55</v>
      </c>
      <c r="O1579" s="17" t="str">
        <f t="shared" si="141"/>
        <v>5_50-60</v>
      </c>
      <c r="P1579" s="17" t="str">
        <f t="shared" si="142"/>
        <v>05_50-60</v>
      </c>
      <c r="Q1579" s="9" t="s">
        <v>904</v>
      </c>
      <c r="R1579" s="9" t="s">
        <v>968</v>
      </c>
      <c r="S1579" s="9">
        <f t="shared" si="143"/>
        <v>83092460</v>
      </c>
      <c r="T1579" s="9">
        <f t="shared" si="144"/>
        <v>1100562</v>
      </c>
    </row>
    <row r="1580" spans="1:20" x14ac:dyDescent="0.25">
      <c r="A1580" s="9">
        <v>386</v>
      </c>
      <c r="B1580" s="9" t="s">
        <v>13</v>
      </c>
      <c r="C1580" s="9" t="s">
        <v>554</v>
      </c>
      <c r="D1580" s="9" t="s">
        <v>224</v>
      </c>
      <c r="E1580" s="9" t="s">
        <v>227</v>
      </c>
      <c r="F1580" s="9" t="s">
        <v>5</v>
      </c>
      <c r="G1580" s="9" t="s">
        <v>182</v>
      </c>
      <c r="H1580" s="9" t="s">
        <v>2</v>
      </c>
      <c r="I1580" s="9">
        <v>15</v>
      </c>
      <c r="J1580" s="9" t="s">
        <v>8</v>
      </c>
      <c r="L1580" s="9" t="s">
        <v>50</v>
      </c>
      <c r="M1580" s="9">
        <v>45219</v>
      </c>
      <c r="N1580" s="17" t="str">
        <f t="shared" si="140"/>
        <v>9_45-50</v>
      </c>
      <c r="O1580" s="17" t="str">
        <f t="shared" si="141"/>
        <v>4_40-50</v>
      </c>
      <c r="P1580" s="17" t="str">
        <f t="shared" si="142"/>
        <v>04_40-50</v>
      </c>
      <c r="Q1580" s="9" t="s">
        <v>904</v>
      </c>
      <c r="R1580" s="9" t="s">
        <v>968</v>
      </c>
      <c r="S1580" s="9">
        <f t="shared" si="143"/>
        <v>17454534</v>
      </c>
      <c r="T1580" s="9">
        <f t="shared" si="144"/>
        <v>231186</v>
      </c>
    </row>
    <row r="1581" spans="1:20" x14ac:dyDescent="0.25">
      <c r="A1581" s="9">
        <v>84</v>
      </c>
      <c r="B1581" s="9" t="s">
        <v>13</v>
      </c>
      <c r="C1581" s="9" t="s">
        <v>583</v>
      </c>
      <c r="D1581" s="9" t="s">
        <v>228</v>
      </c>
      <c r="E1581" s="9" t="s">
        <v>227</v>
      </c>
      <c r="F1581" s="9" t="s">
        <v>5</v>
      </c>
      <c r="G1581" s="9" t="s">
        <v>524</v>
      </c>
      <c r="H1581" s="9" t="s">
        <v>2</v>
      </c>
      <c r="I1581" s="9">
        <v>13</v>
      </c>
      <c r="J1581" s="9" t="s">
        <v>8</v>
      </c>
      <c r="L1581" s="9" t="s">
        <v>50</v>
      </c>
      <c r="M1581" s="9">
        <v>72374</v>
      </c>
      <c r="N1581" s="17" t="str">
        <f t="shared" si="140"/>
        <v>14_70-75</v>
      </c>
      <c r="O1581" s="17" t="str">
        <f t="shared" si="141"/>
        <v>7_70-80</v>
      </c>
      <c r="P1581" s="17" t="str">
        <f t="shared" si="142"/>
        <v>07_70-80</v>
      </c>
      <c r="Q1581" s="9" t="s">
        <v>904</v>
      </c>
      <c r="R1581" s="9" t="s">
        <v>968</v>
      </c>
      <c r="S1581" s="9">
        <f t="shared" si="143"/>
        <v>6079416</v>
      </c>
      <c r="T1581" s="9">
        <f t="shared" si="144"/>
        <v>80522</v>
      </c>
    </row>
    <row r="1582" spans="1:20" x14ac:dyDescent="0.25">
      <c r="A1582" s="9">
        <v>72</v>
      </c>
      <c r="B1582" s="9" t="s">
        <v>13</v>
      </c>
      <c r="C1582" s="9" t="s">
        <v>492</v>
      </c>
      <c r="D1582" s="9" t="s">
        <v>228</v>
      </c>
      <c r="E1582" s="9" t="s">
        <v>227</v>
      </c>
      <c r="F1582" s="9" t="s">
        <v>5</v>
      </c>
      <c r="G1582" s="9" t="s">
        <v>182</v>
      </c>
      <c r="H1582" s="9" t="s">
        <v>2</v>
      </c>
      <c r="I1582" s="9">
        <v>14</v>
      </c>
      <c r="J1582" s="9" t="s">
        <v>8</v>
      </c>
      <c r="L1582" s="9" t="s">
        <v>50</v>
      </c>
      <c r="M1582" s="9">
        <v>64024</v>
      </c>
      <c r="N1582" s="17" t="str">
        <f t="shared" si="140"/>
        <v>12_60-65</v>
      </c>
      <c r="O1582" s="17" t="str">
        <f t="shared" si="141"/>
        <v>6_60-70</v>
      </c>
      <c r="P1582" s="17" t="str">
        <f t="shared" si="142"/>
        <v>06_60-70</v>
      </c>
      <c r="Q1582" s="9" t="s">
        <v>904</v>
      </c>
      <c r="R1582" s="9" t="s">
        <v>968</v>
      </c>
      <c r="S1582" s="9">
        <f t="shared" si="143"/>
        <v>4609728</v>
      </c>
      <c r="T1582" s="9">
        <f t="shared" si="144"/>
        <v>61056</v>
      </c>
    </row>
    <row r="1583" spans="1:20" x14ac:dyDescent="0.25">
      <c r="A1583" s="9">
        <v>425</v>
      </c>
      <c r="B1583" s="9" t="s">
        <v>13</v>
      </c>
      <c r="C1583" s="9" t="s">
        <v>853</v>
      </c>
      <c r="D1583" s="9" t="s">
        <v>228</v>
      </c>
      <c r="E1583" s="9" t="s">
        <v>227</v>
      </c>
      <c r="F1583" s="9" t="s">
        <v>5</v>
      </c>
      <c r="G1583" s="9" t="s">
        <v>524</v>
      </c>
      <c r="H1583" s="9" t="s">
        <v>370</v>
      </c>
      <c r="I1583" s="9">
        <v>14</v>
      </c>
      <c r="J1583" s="9" t="s">
        <v>8</v>
      </c>
      <c r="L1583" s="9" t="s">
        <v>50</v>
      </c>
      <c r="M1583" s="9">
        <v>77380</v>
      </c>
      <c r="N1583" s="17" t="str">
        <f t="shared" si="140"/>
        <v>15_75-80</v>
      </c>
      <c r="O1583" s="17" t="str">
        <f t="shared" si="141"/>
        <v>7_70-80</v>
      </c>
      <c r="P1583" s="17" t="str">
        <f t="shared" si="142"/>
        <v>07_70-80</v>
      </c>
      <c r="Q1583" s="9" t="s">
        <v>904</v>
      </c>
      <c r="R1583" s="9" t="s">
        <v>968</v>
      </c>
      <c r="S1583" s="9">
        <f t="shared" si="143"/>
        <v>32886500</v>
      </c>
      <c r="T1583" s="9">
        <f t="shared" si="144"/>
        <v>435583</v>
      </c>
    </row>
    <row r="1584" spans="1:20" x14ac:dyDescent="0.25">
      <c r="A1584" s="9">
        <v>445</v>
      </c>
      <c r="B1584" s="9" t="s">
        <v>13</v>
      </c>
      <c r="C1584" s="9" t="s">
        <v>924</v>
      </c>
      <c r="D1584" s="9" t="s">
        <v>222</v>
      </c>
      <c r="E1584" s="9" t="s">
        <v>227</v>
      </c>
      <c r="F1584" s="9" t="s">
        <v>5</v>
      </c>
      <c r="G1584" s="9" t="s">
        <v>524</v>
      </c>
      <c r="H1584" s="9" t="s">
        <v>925</v>
      </c>
      <c r="I1584" s="9">
        <v>15</v>
      </c>
      <c r="J1584" s="9" t="s">
        <v>8</v>
      </c>
      <c r="L1584" s="9" t="s">
        <v>50</v>
      </c>
      <c r="M1584" s="9">
        <v>67108</v>
      </c>
      <c r="N1584" s="17" t="str">
        <f t="shared" ref="N1584:N1646" si="145">CONCATENATE(ROUNDDOWN(M1584/5000,0),"_",ROUNDDOWN(M1584/5000,0)*5,"-",ROUNDUP((M1584+1)/5000,0)*5)</f>
        <v>13_65-70</v>
      </c>
      <c r="O1584" s="17" t="str">
        <f t="shared" ref="O1584:O1646" si="146">CONCATENATE(ROUNDDOWN(M1584/10000,0),"_",ROUNDDOWN(M1584/10000,0)*10,"-",ROUNDUP((M1584+1)/10000,0)*10)</f>
        <v>6_60-70</v>
      </c>
      <c r="P1584" s="17" t="str">
        <f t="shared" ref="P1584:P1646" si="147">IF(M1584&lt;20000,"01_&lt;20",IF(M1584&lt;80000,CONCATENATE(IF((ROUNDDOWN(M1584/10000,0)+1)&lt;10,0,),ROUNDDOWN(M1584/10000,0),"_",ROUNDDOWN(M1584/10000,0)*10,"-",ROUNDUP((M1584+1)/10000,0)*10),"08_80&gt;"))</f>
        <v>06_60-70</v>
      </c>
      <c r="Q1584" s="9" t="s">
        <v>904</v>
      </c>
      <c r="R1584" s="9" t="s">
        <v>968</v>
      </c>
      <c r="S1584" s="9">
        <f t="shared" ref="S1584:S1646" si="148">M1584*A1584</f>
        <v>29863060</v>
      </c>
      <c r="T1584" s="9">
        <f t="shared" ref="T1584:T1646" si="149">ROUND(S1584/75.5,0)</f>
        <v>395537</v>
      </c>
    </row>
    <row r="1585" spans="1:20" x14ac:dyDescent="0.25">
      <c r="A1585" s="9">
        <v>96</v>
      </c>
      <c r="B1585" s="9" t="s">
        <v>13</v>
      </c>
      <c r="C1585" s="9" t="s">
        <v>493</v>
      </c>
      <c r="D1585" s="9" t="s">
        <v>225</v>
      </c>
      <c r="E1585" s="9" t="s">
        <v>227</v>
      </c>
      <c r="F1585" s="9" t="s">
        <v>5</v>
      </c>
      <c r="G1585" s="9" t="s">
        <v>353</v>
      </c>
      <c r="H1585" s="9" t="s">
        <v>112</v>
      </c>
      <c r="I1585" s="9">
        <v>15</v>
      </c>
      <c r="J1585" s="9" t="s">
        <v>8</v>
      </c>
      <c r="L1585" s="9" t="s">
        <v>50</v>
      </c>
      <c r="M1585" s="9">
        <v>113412</v>
      </c>
      <c r="N1585" s="17" t="str">
        <f t="shared" si="145"/>
        <v>22_110-115</v>
      </c>
      <c r="O1585" s="17" t="str">
        <f t="shared" si="146"/>
        <v>11_110-120</v>
      </c>
      <c r="P1585" s="17" t="str">
        <f t="shared" si="147"/>
        <v>08_80&gt;</v>
      </c>
      <c r="Q1585" s="9" t="s">
        <v>904</v>
      </c>
      <c r="R1585" s="9" t="s">
        <v>968</v>
      </c>
      <c r="S1585" s="9">
        <f t="shared" si="148"/>
        <v>10887552</v>
      </c>
      <c r="T1585" s="9">
        <f t="shared" si="149"/>
        <v>144206</v>
      </c>
    </row>
    <row r="1586" spans="1:20" x14ac:dyDescent="0.25">
      <c r="A1586" s="9">
        <v>3</v>
      </c>
      <c r="B1586" s="9" t="s">
        <v>13</v>
      </c>
      <c r="C1586" s="9" t="s">
        <v>307</v>
      </c>
      <c r="D1586" s="9" t="s">
        <v>228</v>
      </c>
      <c r="E1586" s="9" t="s">
        <v>223</v>
      </c>
      <c r="F1586" s="9" t="s">
        <v>5</v>
      </c>
      <c r="G1586" s="9" t="s">
        <v>169</v>
      </c>
      <c r="H1586" s="9" t="s">
        <v>2</v>
      </c>
      <c r="I1586" s="9">
        <v>13</v>
      </c>
      <c r="J1586" s="9" t="s">
        <v>52</v>
      </c>
      <c r="K1586" s="9" t="s">
        <v>7</v>
      </c>
      <c r="L1586" s="9" t="s">
        <v>50</v>
      </c>
      <c r="M1586" s="9">
        <v>124554</v>
      </c>
      <c r="N1586" s="17" t="str">
        <f t="shared" si="145"/>
        <v>24_120-125</v>
      </c>
      <c r="O1586" s="17" t="str">
        <f t="shared" si="146"/>
        <v>12_120-130</v>
      </c>
      <c r="P1586" s="17" t="str">
        <f t="shared" si="147"/>
        <v>08_80&gt;</v>
      </c>
      <c r="Q1586" s="9" t="s">
        <v>904</v>
      </c>
      <c r="R1586" s="9" t="s">
        <v>968</v>
      </c>
      <c r="S1586" s="9">
        <f t="shared" si="148"/>
        <v>373662</v>
      </c>
      <c r="T1586" s="9">
        <f t="shared" si="149"/>
        <v>4949</v>
      </c>
    </row>
    <row r="1587" spans="1:20" x14ac:dyDescent="0.25">
      <c r="A1587" s="9">
        <v>6</v>
      </c>
      <c r="B1587" s="9" t="s">
        <v>13</v>
      </c>
      <c r="C1587" s="9" t="s">
        <v>309</v>
      </c>
      <c r="D1587" s="9" t="s">
        <v>228</v>
      </c>
      <c r="E1587" s="9" t="s">
        <v>223</v>
      </c>
      <c r="F1587" s="9" t="s">
        <v>5</v>
      </c>
      <c r="G1587" s="9" t="s">
        <v>182</v>
      </c>
      <c r="H1587" s="9" t="s">
        <v>2</v>
      </c>
      <c r="I1587" s="9">
        <v>13</v>
      </c>
      <c r="J1587" s="9" t="s">
        <v>715</v>
      </c>
      <c r="K1587" s="9" t="s">
        <v>7</v>
      </c>
      <c r="L1587" s="9" t="s">
        <v>50</v>
      </c>
      <c r="M1587" s="9">
        <v>132078</v>
      </c>
      <c r="N1587" s="17" t="str">
        <f t="shared" si="145"/>
        <v>26_130-135</v>
      </c>
      <c r="O1587" s="17" t="str">
        <f t="shared" si="146"/>
        <v>13_130-140</v>
      </c>
      <c r="P1587" s="17" t="str">
        <f t="shared" si="147"/>
        <v>08_80&gt;</v>
      </c>
      <c r="Q1587" s="9" t="s">
        <v>904</v>
      </c>
      <c r="R1587" s="9" t="s">
        <v>968</v>
      </c>
      <c r="S1587" s="9">
        <f t="shared" si="148"/>
        <v>792468</v>
      </c>
      <c r="T1587" s="9">
        <f t="shared" si="149"/>
        <v>10496</v>
      </c>
    </row>
    <row r="1588" spans="1:20" x14ac:dyDescent="0.25">
      <c r="A1588" s="9">
        <v>3</v>
      </c>
      <c r="B1588" s="9" t="s">
        <v>13</v>
      </c>
      <c r="C1588" s="9" t="s">
        <v>716</v>
      </c>
      <c r="D1588" s="9" t="s">
        <v>228</v>
      </c>
      <c r="E1588" s="9" t="s">
        <v>223</v>
      </c>
      <c r="F1588" s="9" t="s">
        <v>5</v>
      </c>
      <c r="G1588" s="9" t="s">
        <v>169</v>
      </c>
      <c r="H1588" s="9" t="s">
        <v>2</v>
      </c>
      <c r="I1588" s="9">
        <v>13</v>
      </c>
      <c r="J1588" s="9" t="s">
        <v>52</v>
      </c>
      <c r="K1588" s="9" t="s">
        <v>7</v>
      </c>
      <c r="L1588" s="9" t="s">
        <v>50</v>
      </c>
      <c r="M1588" s="9">
        <v>127680</v>
      </c>
      <c r="N1588" s="17" t="str">
        <f t="shared" si="145"/>
        <v>25_125-130</v>
      </c>
      <c r="O1588" s="17" t="str">
        <f t="shared" si="146"/>
        <v>12_120-130</v>
      </c>
      <c r="P1588" s="17" t="str">
        <f t="shared" si="147"/>
        <v>08_80&gt;</v>
      </c>
      <c r="Q1588" s="9" t="s">
        <v>904</v>
      </c>
      <c r="R1588" s="9" t="s">
        <v>968</v>
      </c>
      <c r="S1588" s="9">
        <f t="shared" si="148"/>
        <v>383040</v>
      </c>
      <c r="T1588" s="9">
        <f t="shared" si="149"/>
        <v>5073</v>
      </c>
    </row>
    <row r="1589" spans="1:20" x14ac:dyDescent="0.25">
      <c r="A1589" s="9">
        <v>3</v>
      </c>
      <c r="B1589" s="9" t="s">
        <v>13</v>
      </c>
      <c r="C1589" s="9" t="s">
        <v>310</v>
      </c>
      <c r="D1589" s="9" t="s">
        <v>228</v>
      </c>
      <c r="E1589" s="9" t="s">
        <v>223</v>
      </c>
      <c r="F1589" s="9" t="s">
        <v>5</v>
      </c>
      <c r="G1589" s="9" t="s">
        <v>182</v>
      </c>
      <c r="H1589" s="9" t="s">
        <v>2</v>
      </c>
      <c r="I1589" s="9">
        <v>13</v>
      </c>
      <c r="J1589" s="9" t="s">
        <v>622</v>
      </c>
      <c r="K1589" s="9" t="s">
        <v>7</v>
      </c>
      <c r="L1589" s="9" t="s">
        <v>50</v>
      </c>
      <c r="M1589" s="9">
        <v>140238</v>
      </c>
      <c r="N1589" s="17" t="str">
        <f t="shared" si="145"/>
        <v>28_140-145</v>
      </c>
      <c r="O1589" s="17" t="str">
        <f t="shared" si="146"/>
        <v>14_140-150</v>
      </c>
      <c r="P1589" s="17" t="str">
        <f t="shared" si="147"/>
        <v>08_80&gt;</v>
      </c>
      <c r="Q1589" s="9" t="s">
        <v>904</v>
      </c>
      <c r="R1589" s="9" t="s">
        <v>968</v>
      </c>
      <c r="S1589" s="9">
        <f t="shared" si="148"/>
        <v>420714</v>
      </c>
      <c r="T1589" s="9">
        <f t="shared" si="149"/>
        <v>5572</v>
      </c>
    </row>
    <row r="1590" spans="1:20" x14ac:dyDescent="0.25">
      <c r="A1590" s="9">
        <v>20</v>
      </c>
      <c r="B1590" s="9" t="s">
        <v>13</v>
      </c>
      <c r="C1590" s="9" t="s">
        <v>854</v>
      </c>
      <c r="D1590" s="9" t="s">
        <v>228</v>
      </c>
      <c r="E1590" s="9" t="s">
        <v>223</v>
      </c>
      <c r="F1590" s="9" t="s">
        <v>5</v>
      </c>
      <c r="G1590" s="9" t="s">
        <v>524</v>
      </c>
      <c r="H1590" s="9" t="s">
        <v>2</v>
      </c>
      <c r="I1590" s="9">
        <v>13</v>
      </c>
      <c r="J1590" s="9" t="s">
        <v>622</v>
      </c>
      <c r="L1590" s="9" t="s">
        <v>50</v>
      </c>
      <c r="M1590" s="9">
        <v>116496</v>
      </c>
      <c r="N1590" s="17" t="str">
        <f t="shared" si="145"/>
        <v>23_115-120</v>
      </c>
      <c r="O1590" s="17" t="str">
        <f t="shared" si="146"/>
        <v>11_110-120</v>
      </c>
      <c r="P1590" s="17" t="str">
        <f t="shared" si="147"/>
        <v>08_80&gt;</v>
      </c>
      <c r="Q1590" s="9" t="s">
        <v>904</v>
      </c>
      <c r="R1590" s="9" t="s">
        <v>968</v>
      </c>
      <c r="S1590" s="9">
        <f t="shared" si="148"/>
        <v>2329920</v>
      </c>
      <c r="T1590" s="9">
        <f t="shared" si="149"/>
        <v>30860</v>
      </c>
    </row>
    <row r="1591" spans="1:20" x14ac:dyDescent="0.25">
      <c r="A1591" s="9">
        <v>43</v>
      </c>
      <c r="B1591" s="9" t="s">
        <v>13</v>
      </c>
      <c r="C1591" s="9" t="s">
        <v>555</v>
      </c>
      <c r="D1591" s="9" t="s">
        <v>228</v>
      </c>
      <c r="E1591" s="9" t="s">
        <v>223</v>
      </c>
      <c r="F1591" s="9" t="s">
        <v>5</v>
      </c>
      <c r="G1591" s="9" t="s">
        <v>524</v>
      </c>
      <c r="H1591" s="9" t="s">
        <v>2</v>
      </c>
      <c r="I1591" s="9">
        <v>13</v>
      </c>
      <c r="J1591" s="9" t="s">
        <v>622</v>
      </c>
      <c r="L1591" s="9" t="s">
        <v>50</v>
      </c>
      <c r="M1591" s="9">
        <v>150843</v>
      </c>
      <c r="N1591" s="17" t="str">
        <f t="shared" si="145"/>
        <v>30_150-155</v>
      </c>
      <c r="O1591" s="17" t="str">
        <f t="shared" si="146"/>
        <v>15_150-160</v>
      </c>
      <c r="P1591" s="17" t="str">
        <f t="shared" si="147"/>
        <v>08_80&gt;</v>
      </c>
      <c r="Q1591" s="9" t="s">
        <v>904</v>
      </c>
      <c r="R1591" s="9" t="s">
        <v>968</v>
      </c>
      <c r="S1591" s="9">
        <f t="shared" si="148"/>
        <v>6486249</v>
      </c>
      <c r="T1591" s="9">
        <f t="shared" si="149"/>
        <v>85911</v>
      </c>
    </row>
    <row r="1592" spans="1:20" x14ac:dyDescent="0.25">
      <c r="A1592" s="9">
        <v>61</v>
      </c>
      <c r="B1592" s="9" t="s">
        <v>13</v>
      </c>
      <c r="C1592" s="9" t="s">
        <v>556</v>
      </c>
      <c r="D1592" s="9" t="s">
        <v>228</v>
      </c>
      <c r="E1592" s="9" t="s">
        <v>223</v>
      </c>
      <c r="F1592" s="9" t="s">
        <v>5</v>
      </c>
      <c r="G1592" s="9" t="s">
        <v>524</v>
      </c>
      <c r="H1592" s="9" t="s">
        <v>2</v>
      </c>
      <c r="I1592" s="9">
        <v>13</v>
      </c>
      <c r="J1592" s="9" t="s">
        <v>717</v>
      </c>
      <c r="K1592" s="9" t="s">
        <v>7</v>
      </c>
      <c r="L1592" s="9" t="s">
        <v>50</v>
      </c>
      <c r="M1592" s="9">
        <v>165866</v>
      </c>
      <c r="N1592" s="17" t="str">
        <f t="shared" si="145"/>
        <v>33_165-170</v>
      </c>
      <c r="O1592" s="17" t="str">
        <f t="shared" si="146"/>
        <v>16_160-170</v>
      </c>
      <c r="P1592" s="17" t="str">
        <f t="shared" si="147"/>
        <v>08_80&gt;</v>
      </c>
      <c r="Q1592" s="9" t="s">
        <v>904</v>
      </c>
      <c r="R1592" s="9" t="s">
        <v>968</v>
      </c>
      <c r="S1592" s="9">
        <f t="shared" si="148"/>
        <v>10117826</v>
      </c>
      <c r="T1592" s="9">
        <f t="shared" si="149"/>
        <v>134011</v>
      </c>
    </row>
    <row r="1593" spans="1:20" x14ac:dyDescent="0.25">
      <c r="A1593" s="9">
        <v>6</v>
      </c>
      <c r="B1593" s="9" t="s">
        <v>13</v>
      </c>
      <c r="C1593" s="9" t="s">
        <v>926</v>
      </c>
      <c r="D1593" s="9" t="s">
        <v>228</v>
      </c>
      <c r="E1593" s="9" t="s">
        <v>223</v>
      </c>
      <c r="F1593" s="9" t="s">
        <v>5</v>
      </c>
      <c r="G1593" s="9" t="s">
        <v>67</v>
      </c>
      <c r="H1593" s="9" t="s">
        <v>2</v>
      </c>
      <c r="I1593" s="9">
        <v>13</v>
      </c>
      <c r="J1593" s="9" t="s">
        <v>927</v>
      </c>
      <c r="K1593" s="9" t="s">
        <v>7</v>
      </c>
      <c r="L1593" s="9" t="s">
        <v>50</v>
      </c>
      <c r="M1593" s="9">
        <v>61000</v>
      </c>
      <c r="N1593" s="17" t="str">
        <f t="shared" si="145"/>
        <v>12_60-65</v>
      </c>
      <c r="O1593" s="17" t="str">
        <f t="shared" si="146"/>
        <v>6_60-70</v>
      </c>
      <c r="P1593" s="17" t="str">
        <f t="shared" si="147"/>
        <v>06_60-70</v>
      </c>
      <c r="Q1593" s="9" t="s">
        <v>904</v>
      </c>
      <c r="R1593" s="9" t="s">
        <v>968</v>
      </c>
      <c r="S1593" s="9">
        <f t="shared" si="148"/>
        <v>366000</v>
      </c>
      <c r="T1593" s="9">
        <f t="shared" si="149"/>
        <v>4848</v>
      </c>
    </row>
    <row r="1594" spans="1:20" x14ac:dyDescent="0.25">
      <c r="A1594" s="9">
        <v>2</v>
      </c>
      <c r="B1594" s="9" t="s">
        <v>13</v>
      </c>
      <c r="C1594" s="9" t="s">
        <v>308</v>
      </c>
      <c r="D1594" s="9" t="s">
        <v>225</v>
      </c>
      <c r="E1594" s="9" t="s">
        <v>223</v>
      </c>
      <c r="F1594" s="9" t="s">
        <v>5</v>
      </c>
      <c r="G1594" s="9" t="s">
        <v>75</v>
      </c>
      <c r="H1594" s="9" t="s">
        <v>116</v>
      </c>
      <c r="I1594" s="9">
        <v>15</v>
      </c>
      <c r="J1594" s="9" t="s">
        <v>52</v>
      </c>
      <c r="L1594" s="9" t="s">
        <v>50</v>
      </c>
      <c r="M1594" s="9">
        <v>143096</v>
      </c>
      <c r="N1594" s="17" t="str">
        <f t="shared" si="145"/>
        <v>28_140-145</v>
      </c>
      <c r="O1594" s="17" t="str">
        <f t="shared" si="146"/>
        <v>14_140-150</v>
      </c>
      <c r="P1594" s="17" t="str">
        <f t="shared" si="147"/>
        <v>08_80&gt;</v>
      </c>
      <c r="Q1594" s="9" t="s">
        <v>904</v>
      </c>
      <c r="R1594" s="9" t="s">
        <v>968</v>
      </c>
      <c r="S1594" s="9">
        <f t="shared" si="148"/>
        <v>286192</v>
      </c>
      <c r="T1594" s="9">
        <f t="shared" si="149"/>
        <v>3791</v>
      </c>
    </row>
    <row r="1595" spans="1:20" x14ac:dyDescent="0.25">
      <c r="A1595" s="9">
        <v>93</v>
      </c>
      <c r="B1595" s="9" t="s">
        <v>13</v>
      </c>
      <c r="C1595" s="9" t="s">
        <v>361</v>
      </c>
      <c r="D1595" s="9" t="s">
        <v>225</v>
      </c>
      <c r="E1595" s="9" t="s">
        <v>223</v>
      </c>
      <c r="F1595" s="9" t="s">
        <v>5</v>
      </c>
      <c r="G1595" s="9" t="s">
        <v>353</v>
      </c>
      <c r="H1595" s="9" t="s">
        <v>112</v>
      </c>
      <c r="I1595" s="9">
        <v>15</v>
      </c>
      <c r="J1595" s="9" t="s">
        <v>360</v>
      </c>
      <c r="K1595" s="9" t="s">
        <v>7</v>
      </c>
      <c r="L1595" s="9" t="s">
        <v>50</v>
      </c>
      <c r="M1595" s="9">
        <v>180431</v>
      </c>
      <c r="N1595" s="17" t="str">
        <f t="shared" si="145"/>
        <v>36_180-185</v>
      </c>
      <c r="O1595" s="17" t="str">
        <f t="shared" si="146"/>
        <v>18_180-190</v>
      </c>
      <c r="P1595" s="17" t="str">
        <f t="shared" si="147"/>
        <v>08_80&gt;</v>
      </c>
      <c r="Q1595" s="9" t="s">
        <v>904</v>
      </c>
      <c r="R1595" s="9" t="s">
        <v>968</v>
      </c>
      <c r="S1595" s="9">
        <f t="shared" si="148"/>
        <v>16780083</v>
      </c>
      <c r="T1595" s="9">
        <f t="shared" si="149"/>
        <v>222253</v>
      </c>
    </row>
    <row r="1596" spans="1:20" x14ac:dyDescent="0.25">
      <c r="A1596" s="9">
        <v>86</v>
      </c>
      <c r="B1596" s="9" t="s">
        <v>13</v>
      </c>
      <c r="C1596" s="9" t="s">
        <v>416</v>
      </c>
      <c r="D1596" s="9" t="s">
        <v>225</v>
      </c>
      <c r="E1596" s="9" t="s">
        <v>223</v>
      </c>
      <c r="F1596" s="9" t="s">
        <v>5</v>
      </c>
      <c r="G1596" s="9" t="s">
        <v>353</v>
      </c>
      <c r="H1596" s="9" t="s">
        <v>98</v>
      </c>
      <c r="I1596" s="9">
        <v>15</v>
      </c>
      <c r="J1596" s="9" t="s">
        <v>718</v>
      </c>
      <c r="L1596" s="9" t="s">
        <v>50</v>
      </c>
      <c r="M1596" s="9">
        <v>234160</v>
      </c>
      <c r="N1596" s="17" t="str">
        <f t="shared" si="145"/>
        <v>46_230-235</v>
      </c>
      <c r="O1596" s="17" t="str">
        <f t="shared" si="146"/>
        <v>23_230-240</v>
      </c>
      <c r="P1596" s="17" t="str">
        <f t="shared" si="147"/>
        <v>08_80&gt;</v>
      </c>
      <c r="Q1596" s="9" t="s">
        <v>904</v>
      </c>
      <c r="R1596" s="9" t="s">
        <v>968</v>
      </c>
      <c r="S1596" s="9">
        <f t="shared" si="148"/>
        <v>20137760</v>
      </c>
      <c r="T1596" s="9">
        <f t="shared" si="149"/>
        <v>266725</v>
      </c>
    </row>
    <row r="1597" spans="1:20" x14ac:dyDescent="0.25">
      <c r="A1597" s="9">
        <v>424</v>
      </c>
      <c r="B1597" s="9" t="s">
        <v>14</v>
      </c>
      <c r="C1597" s="9" t="s">
        <v>315</v>
      </c>
      <c r="D1597" s="9" t="s">
        <v>228</v>
      </c>
      <c r="E1597" s="9" t="s">
        <v>227</v>
      </c>
      <c r="F1597" s="9" t="s">
        <v>5</v>
      </c>
      <c r="G1597" s="9" t="s">
        <v>182</v>
      </c>
      <c r="H1597" s="9" t="s">
        <v>2</v>
      </c>
      <c r="I1597" s="9">
        <v>14</v>
      </c>
      <c r="J1597" s="9" t="s">
        <v>8</v>
      </c>
      <c r="L1597" s="9" t="s">
        <v>50</v>
      </c>
      <c r="M1597" s="9">
        <v>60535</v>
      </c>
      <c r="N1597" s="17" t="str">
        <f t="shared" si="145"/>
        <v>12_60-65</v>
      </c>
      <c r="O1597" s="17" t="str">
        <f t="shared" si="146"/>
        <v>6_60-70</v>
      </c>
      <c r="P1597" s="17" t="str">
        <f t="shared" si="147"/>
        <v>06_60-70</v>
      </c>
      <c r="Q1597" s="9" t="s">
        <v>904</v>
      </c>
      <c r="R1597" s="9" t="s">
        <v>968</v>
      </c>
      <c r="S1597" s="9">
        <f t="shared" si="148"/>
        <v>25666840</v>
      </c>
      <c r="T1597" s="9">
        <f t="shared" si="149"/>
        <v>339958</v>
      </c>
    </row>
    <row r="1598" spans="1:20" x14ac:dyDescent="0.25">
      <c r="A1598" s="9">
        <v>46</v>
      </c>
      <c r="B1598" s="9" t="s">
        <v>14</v>
      </c>
      <c r="C1598" s="9" t="s">
        <v>855</v>
      </c>
      <c r="D1598" s="9" t="s">
        <v>228</v>
      </c>
      <c r="E1598" s="9" t="s">
        <v>227</v>
      </c>
      <c r="F1598" s="9" t="s">
        <v>5</v>
      </c>
      <c r="G1598" s="9" t="s">
        <v>524</v>
      </c>
      <c r="H1598" s="9" t="s">
        <v>2</v>
      </c>
      <c r="I1598" s="9">
        <v>13</v>
      </c>
      <c r="J1598" s="9" t="s">
        <v>52</v>
      </c>
      <c r="K1598" s="9" t="s">
        <v>7</v>
      </c>
      <c r="L1598" s="9" t="s">
        <v>50</v>
      </c>
      <c r="M1598" s="9">
        <v>138200</v>
      </c>
      <c r="N1598" s="17" t="str">
        <f t="shared" si="145"/>
        <v>27_135-140</v>
      </c>
      <c r="O1598" s="17" t="str">
        <f t="shared" si="146"/>
        <v>13_130-140</v>
      </c>
      <c r="P1598" s="17" t="str">
        <f t="shared" si="147"/>
        <v>08_80&gt;</v>
      </c>
      <c r="Q1598" s="9" t="s">
        <v>904</v>
      </c>
      <c r="R1598" s="9" t="s">
        <v>968</v>
      </c>
      <c r="S1598" s="9">
        <f t="shared" si="148"/>
        <v>6357200</v>
      </c>
      <c r="T1598" s="9">
        <f t="shared" si="149"/>
        <v>84201</v>
      </c>
    </row>
    <row r="1599" spans="1:20" x14ac:dyDescent="0.25">
      <c r="A1599" s="9">
        <v>24</v>
      </c>
      <c r="B1599" s="9" t="s">
        <v>14</v>
      </c>
      <c r="C1599" s="9" t="s">
        <v>212</v>
      </c>
      <c r="D1599" s="9" t="s">
        <v>228</v>
      </c>
      <c r="E1599" s="9" t="s">
        <v>227</v>
      </c>
      <c r="F1599" s="9" t="s">
        <v>5</v>
      </c>
      <c r="G1599" s="9" t="s">
        <v>93</v>
      </c>
      <c r="H1599" s="9" t="s">
        <v>2</v>
      </c>
      <c r="I1599" s="9">
        <v>13</v>
      </c>
      <c r="J1599" s="9" t="s">
        <v>8</v>
      </c>
      <c r="K1599" s="9" t="s">
        <v>7</v>
      </c>
      <c r="L1599" s="9" t="s">
        <v>50</v>
      </c>
      <c r="M1599" s="9">
        <v>155534</v>
      </c>
      <c r="N1599" s="17" t="str">
        <f t="shared" si="145"/>
        <v>31_155-160</v>
      </c>
      <c r="O1599" s="17" t="str">
        <f t="shared" si="146"/>
        <v>15_150-160</v>
      </c>
      <c r="P1599" s="17" t="str">
        <f t="shared" si="147"/>
        <v>08_80&gt;</v>
      </c>
      <c r="Q1599" s="9" t="s">
        <v>904</v>
      </c>
      <c r="R1599" s="9" t="s">
        <v>968</v>
      </c>
      <c r="S1599" s="9">
        <f t="shared" si="148"/>
        <v>3732816</v>
      </c>
      <c r="T1599" s="9">
        <f t="shared" si="149"/>
        <v>49441</v>
      </c>
    </row>
    <row r="1600" spans="1:20" x14ac:dyDescent="0.25">
      <c r="A1600" s="9">
        <v>3</v>
      </c>
      <c r="B1600" s="9" t="s">
        <v>14</v>
      </c>
      <c r="C1600" s="9" t="s">
        <v>719</v>
      </c>
      <c r="D1600" s="9" t="s">
        <v>228</v>
      </c>
      <c r="E1600" s="9" t="s">
        <v>227</v>
      </c>
      <c r="F1600" s="9" t="s">
        <v>1</v>
      </c>
      <c r="G1600" s="9" t="s">
        <v>97</v>
      </c>
      <c r="H1600" s="9" t="s">
        <v>2</v>
      </c>
      <c r="I1600" s="9">
        <v>14</v>
      </c>
      <c r="J1600" s="9" t="s">
        <v>8</v>
      </c>
      <c r="L1600" s="9" t="s">
        <v>50</v>
      </c>
      <c r="M1600" s="9">
        <v>93993</v>
      </c>
      <c r="N1600" s="17" t="str">
        <f t="shared" si="145"/>
        <v>18_90-95</v>
      </c>
      <c r="O1600" s="17" t="str">
        <f t="shared" si="146"/>
        <v>9_90-100</v>
      </c>
      <c r="P1600" s="17" t="str">
        <f t="shared" si="147"/>
        <v>08_80&gt;</v>
      </c>
      <c r="Q1600" s="9" t="s">
        <v>904</v>
      </c>
      <c r="R1600" s="9" t="s">
        <v>968</v>
      </c>
      <c r="S1600" s="9">
        <f t="shared" si="148"/>
        <v>281979</v>
      </c>
      <c r="T1600" s="9">
        <f t="shared" si="149"/>
        <v>3735</v>
      </c>
    </row>
    <row r="1601" spans="1:20" x14ac:dyDescent="0.25">
      <c r="A1601" s="9">
        <v>214</v>
      </c>
      <c r="B1601" s="9" t="s">
        <v>14</v>
      </c>
      <c r="C1601" s="9" t="s">
        <v>495</v>
      </c>
      <c r="D1601" s="9" t="s">
        <v>228</v>
      </c>
      <c r="E1601" s="9" t="s">
        <v>227</v>
      </c>
      <c r="F1601" s="9" t="s">
        <v>5</v>
      </c>
      <c r="G1601" s="9" t="s">
        <v>169</v>
      </c>
      <c r="H1601" s="9" t="s">
        <v>2</v>
      </c>
      <c r="I1601" s="9">
        <v>13</v>
      </c>
      <c r="J1601" s="9" t="s">
        <v>8</v>
      </c>
      <c r="L1601" s="9" t="s">
        <v>50</v>
      </c>
      <c r="M1601" s="9">
        <v>97899</v>
      </c>
      <c r="N1601" s="17" t="str">
        <f t="shared" si="145"/>
        <v>19_95-100</v>
      </c>
      <c r="O1601" s="17" t="str">
        <f t="shared" si="146"/>
        <v>9_90-100</v>
      </c>
      <c r="P1601" s="17" t="str">
        <f t="shared" si="147"/>
        <v>08_80&gt;</v>
      </c>
      <c r="Q1601" s="9" t="s">
        <v>904</v>
      </c>
      <c r="R1601" s="9" t="s">
        <v>968</v>
      </c>
      <c r="S1601" s="9">
        <f t="shared" si="148"/>
        <v>20950386</v>
      </c>
      <c r="T1601" s="9">
        <f t="shared" si="149"/>
        <v>277489</v>
      </c>
    </row>
    <row r="1602" spans="1:20" x14ac:dyDescent="0.25">
      <c r="A1602" s="9">
        <v>340</v>
      </c>
      <c r="B1602" s="9" t="s">
        <v>14</v>
      </c>
      <c r="C1602" s="9" t="s">
        <v>525</v>
      </c>
      <c r="D1602" s="9" t="s">
        <v>228</v>
      </c>
      <c r="E1602" s="9" t="s">
        <v>227</v>
      </c>
      <c r="F1602" s="9" t="s">
        <v>1</v>
      </c>
      <c r="G1602" s="9" t="s">
        <v>305</v>
      </c>
      <c r="H1602" s="9" t="s">
        <v>2</v>
      </c>
      <c r="I1602" s="9">
        <v>13</v>
      </c>
      <c r="J1602" s="9" t="s">
        <v>8</v>
      </c>
      <c r="L1602" s="9" t="s">
        <v>50</v>
      </c>
      <c r="M1602" s="9">
        <v>96825</v>
      </c>
      <c r="N1602" s="17" t="str">
        <f t="shared" si="145"/>
        <v>19_95-100</v>
      </c>
      <c r="O1602" s="17" t="str">
        <f t="shared" si="146"/>
        <v>9_90-100</v>
      </c>
      <c r="P1602" s="17" t="str">
        <f t="shared" si="147"/>
        <v>08_80&gt;</v>
      </c>
      <c r="Q1602" s="9" t="s">
        <v>904</v>
      </c>
      <c r="R1602" s="9" t="s">
        <v>968</v>
      </c>
      <c r="S1602" s="9">
        <f t="shared" si="148"/>
        <v>32920500</v>
      </c>
      <c r="T1602" s="9">
        <f t="shared" si="149"/>
        <v>436033</v>
      </c>
    </row>
    <row r="1603" spans="1:20" x14ac:dyDescent="0.25">
      <c r="A1603" s="9">
        <v>2</v>
      </c>
      <c r="B1603" s="9" t="s">
        <v>14</v>
      </c>
      <c r="C1603" s="9" t="s">
        <v>133</v>
      </c>
      <c r="D1603" s="9" t="s">
        <v>228</v>
      </c>
      <c r="E1603" s="9" t="s">
        <v>227</v>
      </c>
      <c r="F1603" s="9" t="s">
        <v>5</v>
      </c>
      <c r="G1603" s="9" t="s">
        <v>93</v>
      </c>
      <c r="H1603" s="9" t="s">
        <v>2</v>
      </c>
      <c r="I1603" s="9">
        <v>14</v>
      </c>
      <c r="J1603" s="9" t="s">
        <v>8</v>
      </c>
      <c r="L1603" s="9" t="s">
        <v>50</v>
      </c>
      <c r="M1603" s="9">
        <v>94438</v>
      </c>
      <c r="N1603" s="17" t="str">
        <f t="shared" si="145"/>
        <v>18_90-95</v>
      </c>
      <c r="O1603" s="17" t="str">
        <f t="shared" si="146"/>
        <v>9_90-100</v>
      </c>
      <c r="P1603" s="17" t="str">
        <f t="shared" si="147"/>
        <v>08_80&gt;</v>
      </c>
      <c r="Q1603" s="9" t="s">
        <v>904</v>
      </c>
      <c r="R1603" s="9" t="s">
        <v>968</v>
      </c>
      <c r="S1603" s="9">
        <f t="shared" si="148"/>
        <v>188876</v>
      </c>
      <c r="T1603" s="9">
        <f t="shared" si="149"/>
        <v>2502</v>
      </c>
    </row>
    <row r="1604" spans="1:20" x14ac:dyDescent="0.25">
      <c r="A1604" s="9">
        <v>437</v>
      </c>
      <c r="B1604" s="9" t="s">
        <v>14</v>
      </c>
      <c r="C1604" s="9" t="s">
        <v>467</v>
      </c>
      <c r="D1604" s="9" t="s">
        <v>228</v>
      </c>
      <c r="E1604" s="9" t="s">
        <v>227</v>
      </c>
      <c r="F1604" s="9" t="s">
        <v>5</v>
      </c>
      <c r="G1604" s="9" t="s">
        <v>169</v>
      </c>
      <c r="H1604" s="9" t="s">
        <v>2</v>
      </c>
      <c r="I1604" s="9">
        <v>14</v>
      </c>
      <c r="J1604" s="9" t="s">
        <v>8</v>
      </c>
      <c r="L1604" s="9" t="s">
        <v>50</v>
      </c>
      <c r="M1604" s="9">
        <v>115640</v>
      </c>
      <c r="N1604" s="17" t="str">
        <f t="shared" si="145"/>
        <v>23_115-120</v>
      </c>
      <c r="O1604" s="17" t="str">
        <f t="shared" si="146"/>
        <v>11_110-120</v>
      </c>
      <c r="P1604" s="17" t="str">
        <f t="shared" si="147"/>
        <v>08_80&gt;</v>
      </c>
      <c r="Q1604" s="9" t="s">
        <v>904</v>
      </c>
      <c r="R1604" s="9" t="s">
        <v>968</v>
      </c>
      <c r="S1604" s="9">
        <f t="shared" si="148"/>
        <v>50534680</v>
      </c>
      <c r="T1604" s="9">
        <f t="shared" si="149"/>
        <v>669334</v>
      </c>
    </row>
    <row r="1605" spans="1:20" x14ac:dyDescent="0.25">
      <c r="A1605" s="9">
        <v>265</v>
      </c>
      <c r="B1605" s="9" t="s">
        <v>14</v>
      </c>
      <c r="C1605" s="9" t="s">
        <v>928</v>
      </c>
      <c r="D1605" s="9" t="s">
        <v>228</v>
      </c>
      <c r="E1605" s="9" t="s">
        <v>227</v>
      </c>
      <c r="F1605" s="9" t="s">
        <v>5</v>
      </c>
      <c r="G1605" s="9" t="s">
        <v>524</v>
      </c>
      <c r="H1605" s="9" t="s">
        <v>2</v>
      </c>
      <c r="I1605" s="9">
        <v>14</v>
      </c>
      <c r="J1605" s="9" t="s">
        <v>8</v>
      </c>
      <c r="L1605" s="9" t="s">
        <v>50</v>
      </c>
      <c r="M1605" s="9">
        <v>98177</v>
      </c>
      <c r="N1605" s="17" t="str">
        <f t="shared" si="145"/>
        <v>19_95-100</v>
      </c>
      <c r="O1605" s="17" t="str">
        <f t="shared" si="146"/>
        <v>9_90-100</v>
      </c>
      <c r="P1605" s="17" t="str">
        <f t="shared" si="147"/>
        <v>08_80&gt;</v>
      </c>
      <c r="Q1605" s="9" t="s">
        <v>904</v>
      </c>
      <c r="R1605" s="9" t="s">
        <v>968</v>
      </c>
      <c r="S1605" s="9">
        <f t="shared" si="148"/>
        <v>26016905</v>
      </c>
      <c r="T1605" s="9">
        <f t="shared" si="149"/>
        <v>344595</v>
      </c>
    </row>
    <row r="1606" spans="1:20" x14ac:dyDescent="0.25">
      <c r="A1606" s="9">
        <v>120</v>
      </c>
      <c r="B1606" s="9" t="s">
        <v>14</v>
      </c>
      <c r="C1606" s="9" t="s">
        <v>526</v>
      </c>
      <c r="D1606" s="9" t="s">
        <v>228</v>
      </c>
      <c r="E1606" s="9" t="s">
        <v>227</v>
      </c>
      <c r="F1606" s="9" t="s">
        <v>1</v>
      </c>
      <c r="G1606" s="9" t="s">
        <v>305</v>
      </c>
      <c r="H1606" s="9" t="s">
        <v>2</v>
      </c>
      <c r="I1606" s="9">
        <v>14</v>
      </c>
      <c r="J1606" s="9" t="s">
        <v>8</v>
      </c>
      <c r="L1606" s="9" t="s">
        <v>50</v>
      </c>
      <c r="M1606" s="9">
        <v>89543</v>
      </c>
      <c r="N1606" s="17" t="str">
        <f t="shared" si="145"/>
        <v>17_85-90</v>
      </c>
      <c r="O1606" s="17" t="str">
        <f t="shared" si="146"/>
        <v>8_80-90</v>
      </c>
      <c r="P1606" s="17" t="str">
        <f t="shared" si="147"/>
        <v>08_80&gt;</v>
      </c>
      <c r="Q1606" s="9" t="s">
        <v>904</v>
      </c>
      <c r="R1606" s="9" t="s">
        <v>968</v>
      </c>
      <c r="S1606" s="9">
        <f t="shared" si="148"/>
        <v>10745160</v>
      </c>
      <c r="T1606" s="9">
        <f t="shared" si="149"/>
        <v>142320</v>
      </c>
    </row>
    <row r="1607" spans="1:20" x14ac:dyDescent="0.25">
      <c r="A1607" s="9">
        <v>260</v>
      </c>
      <c r="B1607" s="9" t="s">
        <v>14</v>
      </c>
      <c r="C1607" s="9" t="s">
        <v>496</v>
      </c>
      <c r="D1607" s="9" t="s">
        <v>222</v>
      </c>
      <c r="E1607" s="9" t="s">
        <v>227</v>
      </c>
      <c r="F1607" s="9" t="s">
        <v>5</v>
      </c>
      <c r="G1607" s="9" t="s">
        <v>169</v>
      </c>
      <c r="H1607" s="9" t="s">
        <v>174</v>
      </c>
      <c r="I1607" s="9">
        <v>15</v>
      </c>
      <c r="J1607" s="9" t="s">
        <v>8</v>
      </c>
      <c r="L1607" s="9" t="s">
        <v>50</v>
      </c>
      <c r="M1607" s="9">
        <v>111003</v>
      </c>
      <c r="N1607" s="17" t="str">
        <f t="shared" si="145"/>
        <v>22_110-115</v>
      </c>
      <c r="O1607" s="17" t="str">
        <f t="shared" si="146"/>
        <v>11_110-120</v>
      </c>
      <c r="P1607" s="17" t="str">
        <f t="shared" si="147"/>
        <v>08_80&gt;</v>
      </c>
      <c r="Q1607" s="9" t="s">
        <v>904</v>
      </c>
      <c r="R1607" s="9" t="s">
        <v>968</v>
      </c>
      <c r="S1607" s="9">
        <f t="shared" si="148"/>
        <v>28860780</v>
      </c>
      <c r="T1607" s="9">
        <f t="shared" si="149"/>
        <v>382262</v>
      </c>
    </row>
    <row r="1608" spans="1:20" x14ac:dyDescent="0.25">
      <c r="A1608" s="9">
        <v>8</v>
      </c>
      <c r="B1608" s="9" t="s">
        <v>14</v>
      </c>
      <c r="C1608" s="9" t="s">
        <v>929</v>
      </c>
      <c r="D1608" s="9" t="s">
        <v>224</v>
      </c>
      <c r="E1608" s="9" t="s">
        <v>227</v>
      </c>
      <c r="F1608" s="9" t="s">
        <v>5</v>
      </c>
      <c r="G1608" s="9" t="s">
        <v>524</v>
      </c>
      <c r="H1608" s="9" t="s">
        <v>2</v>
      </c>
      <c r="I1608" s="9">
        <v>15</v>
      </c>
      <c r="J1608" s="9" t="s">
        <v>8</v>
      </c>
      <c r="L1608" s="9" t="s">
        <v>50</v>
      </c>
      <c r="M1608" s="9">
        <v>102612</v>
      </c>
      <c r="N1608" s="17" t="str">
        <f t="shared" si="145"/>
        <v>20_100-105</v>
      </c>
      <c r="O1608" s="17" t="str">
        <f t="shared" si="146"/>
        <v>10_100-110</v>
      </c>
      <c r="P1608" s="17" t="str">
        <f t="shared" si="147"/>
        <v>08_80&gt;</v>
      </c>
      <c r="Q1608" s="9" t="s">
        <v>904</v>
      </c>
      <c r="R1608" s="9" t="s">
        <v>968</v>
      </c>
      <c r="S1608" s="9">
        <f t="shared" si="148"/>
        <v>820896</v>
      </c>
      <c r="T1608" s="9">
        <f t="shared" si="149"/>
        <v>10873</v>
      </c>
    </row>
    <row r="1609" spans="1:20" x14ac:dyDescent="0.25">
      <c r="A1609" s="9">
        <v>38</v>
      </c>
      <c r="B1609" s="9" t="s">
        <v>14</v>
      </c>
      <c r="C1609" s="9" t="s">
        <v>527</v>
      </c>
      <c r="D1609" s="9" t="s">
        <v>224</v>
      </c>
      <c r="E1609" s="9" t="s">
        <v>227</v>
      </c>
      <c r="F1609" s="9" t="s">
        <v>1</v>
      </c>
      <c r="G1609" s="9" t="s">
        <v>305</v>
      </c>
      <c r="H1609" s="9" t="s">
        <v>2</v>
      </c>
      <c r="I1609" s="9">
        <v>15</v>
      </c>
      <c r="J1609" s="9" t="s">
        <v>8</v>
      </c>
      <c r="L1609" s="9" t="s">
        <v>50</v>
      </c>
      <c r="M1609" s="9">
        <v>112960</v>
      </c>
      <c r="N1609" s="17" t="str">
        <f t="shared" si="145"/>
        <v>22_110-115</v>
      </c>
      <c r="O1609" s="17" t="str">
        <f t="shared" si="146"/>
        <v>11_110-120</v>
      </c>
      <c r="P1609" s="17" t="str">
        <f t="shared" si="147"/>
        <v>08_80&gt;</v>
      </c>
      <c r="Q1609" s="9" t="s">
        <v>904</v>
      </c>
      <c r="R1609" s="9" t="s">
        <v>968</v>
      </c>
      <c r="S1609" s="9">
        <f t="shared" si="148"/>
        <v>4292480</v>
      </c>
      <c r="T1609" s="9">
        <f t="shared" si="149"/>
        <v>56854</v>
      </c>
    </row>
    <row r="1610" spans="1:20" x14ac:dyDescent="0.25">
      <c r="A1610" s="9">
        <v>37</v>
      </c>
      <c r="B1610" s="9" t="s">
        <v>14</v>
      </c>
      <c r="C1610" s="9" t="s">
        <v>158</v>
      </c>
      <c r="D1610" s="9" t="s">
        <v>228</v>
      </c>
      <c r="E1610" s="9" t="s">
        <v>227</v>
      </c>
      <c r="F1610" s="9" t="s">
        <v>5</v>
      </c>
      <c r="G1610" s="9" t="s">
        <v>93</v>
      </c>
      <c r="H1610" s="9" t="s">
        <v>2</v>
      </c>
      <c r="I1610" s="9">
        <v>13</v>
      </c>
      <c r="J1610" s="9" t="s">
        <v>8</v>
      </c>
      <c r="K1610" s="9" t="s">
        <v>7</v>
      </c>
      <c r="L1610" s="9" t="s">
        <v>50</v>
      </c>
      <c r="M1610" s="9">
        <v>172999</v>
      </c>
      <c r="N1610" s="17" t="str">
        <f t="shared" si="145"/>
        <v>34_170-175</v>
      </c>
      <c r="O1610" s="17" t="str">
        <f t="shared" si="146"/>
        <v>17_170-180</v>
      </c>
      <c r="P1610" s="17" t="str">
        <f t="shared" si="147"/>
        <v>08_80&gt;</v>
      </c>
      <c r="Q1610" s="9" t="s">
        <v>904</v>
      </c>
      <c r="R1610" s="9" t="s">
        <v>968</v>
      </c>
      <c r="S1610" s="9">
        <f t="shared" si="148"/>
        <v>6400963</v>
      </c>
      <c r="T1610" s="9">
        <f t="shared" si="149"/>
        <v>84781</v>
      </c>
    </row>
    <row r="1611" spans="1:20" x14ac:dyDescent="0.25">
      <c r="A1611" s="9">
        <v>139</v>
      </c>
      <c r="B1611" s="9" t="s">
        <v>14</v>
      </c>
      <c r="C1611" s="9" t="s">
        <v>497</v>
      </c>
      <c r="D1611" s="9" t="s">
        <v>228</v>
      </c>
      <c r="E1611" s="9" t="s">
        <v>227</v>
      </c>
      <c r="F1611" s="9" t="s">
        <v>5</v>
      </c>
      <c r="G1611" s="9" t="s">
        <v>169</v>
      </c>
      <c r="H1611" s="9" t="s">
        <v>2</v>
      </c>
      <c r="I1611" s="9">
        <v>13</v>
      </c>
      <c r="J1611" s="9" t="s">
        <v>8</v>
      </c>
      <c r="K1611" s="9" t="s">
        <v>7</v>
      </c>
      <c r="L1611" s="9" t="s">
        <v>50</v>
      </c>
      <c r="M1611" s="9">
        <v>116833</v>
      </c>
      <c r="N1611" s="17" t="str">
        <f t="shared" si="145"/>
        <v>23_115-120</v>
      </c>
      <c r="O1611" s="17" t="str">
        <f t="shared" si="146"/>
        <v>11_110-120</v>
      </c>
      <c r="P1611" s="17" t="str">
        <f t="shared" si="147"/>
        <v>08_80&gt;</v>
      </c>
      <c r="Q1611" s="9" t="s">
        <v>904</v>
      </c>
      <c r="R1611" s="9" t="s">
        <v>968</v>
      </c>
      <c r="S1611" s="9">
        <f t="shared" si="148"/>
        <v>16239787</v>
      </c>
      <c r="T1611" s="9">
        <f t="shared" si="149"/>
        <v>215097</v>
      </c>
    </row>
    <row r="1612" spans="1:20" x14ac:dyDescent="0.25">
      <c r="A1612" s="9">
        <v>2</v>
      </c>
      <c r="B1612" s="9" t="s">
        <v>14</v>
      </c>
      <c r="C1612" s="9" t="s">
        <v>159</v>
      </c>
      <c r="D1612" s="9" t="s">
        <v>228</v>
      </c>
      <c r="E1612" s="9" t="s">
        <v>227</v>
      </c>
      <c r="F1612" s="9" t="s">
        <v>5</v>
      </c>
      <c r="G1612" s="9" t="s">
        <v>93</v>
      </c>
      <c r="H1612" s="9" t="s">
        <v>2</v>
      </c>
      <c r="I1612" s="9">
        <v>14</v>
      </c>
      <c r="J1612" s="9" t="s">
        <v>52</v>
      </c>
      <c r="K1612" s="9" t="s">
        <v>7</v>
      </c>
      <c r="L1612" s="9" t="s">
        <v>50</v>
      </c>
      <c r="M1612" s="9">
        <v>149192</v>
      </c>
      <c r="N1612" s="17" t="str">
        <f t="shared" si="145"/>
        <v>29_145-150</v>
      </c>
      <c r="O1612" s="17" t="str">
        <f t="shared" si="146"/>
        <v>14_140-150</v>
      </c>
      <c r="P1612" s="17" t="str">
        <f t="shared" si="147"/>
        <v>08_80&gt;</v>
      </c>
      <c r="Q1612" s="9" t="s">
        <v>904</v>
      </c>
      <c r="R1612" s="9" t="s">
        <v>968</v>
      </c>
      <c r="S1612" s="9">
        <f t="shared" si="148"/>
        <v>298384</v>
      </c>
      <c r="T1612" s="9">
        <f t="shared" si="149"/>
        <v>3952</v>
      </c>
    </row>
    <row r="1613" spans="1:20" x14ac:dyDescent="0.25">
      <c r="A1613" s="9">
        <v>126</v>
      </c>
      <c r="B1613" s="9" t="s">
        <v>14</v>
      </c>
      <c r="C1613" s="9" t="s">
        <v>498</v>
      </c>
      <c r="D1613" s="9" t="s">
        <v>228</v>
      </c>
      <c r="E1613" s="9" t="s">
        <v>227</v>
      </c>
      <c r="F1613" s="9" t="s">
        <v>5</v>
      </c>
      <c r="G1613" s="9" t="s">
        <v>169</v>
      </c>
      <c r="H1613" s="9" t="s">
        <v>2</v>
      </c>
      <c r="I1613" s="9">
        <v>14</v>
      </c>
      <c r="J1613" s="9" t="s">
        <v>52</v>
      </c>
      <c r="K1613" s="9" t="s">
        <v>7</v>
      </c>
      <c r="L1613" s="9" t="s">
        <v>50</v>
      </c>
      <c r="M1613" s="9">
        <v>141583</v>
      </c>
      <c r="N1613" s="17" t="str">
        <f t="shared" si="145"/>
        <v>28_140-145</v>
      </c>
      <c r="O1613" s="17" t="str">
        <f t="shared" si="146"/>
        <v>14_140-150</v>
      </c>
      <c r="P1613" s="17" t="str">
        <f t="shared" si="147"/>
        <v>08_80&gt;</v>
      </c>
      <c r="Q1613" s="9" t="s">
        <v>904</v>
      </c>
      <c r="R1613" s="9" t="s">
        <v>968</v>
      </c>
      <c r="S1613" s="9">
        <f t="shared" si="148"/>
        <v>17839458</v>
      </c>
      <c r="T1613" s="9">
        <f t="shared" si="149"/>
        <v>236284</v>
      </c>
    </row>
    <row r="1614" spans="1:20" x14ac:dyDescent="0.25">
      <c r="A1614" s="9">
        <v>8</v>
      </c>
      <c r="B1614" s="9" t="s">
        <v>14</v>
      </c>
      <c r="C1614" s="9" t="s">
        <v>137</v>
      </c>
      <c r="D1614" s="9" t="s">
        <v>228</v>
      </c>
      <c r="E1614" s="9" t="s">
        <v>227</v>
      </c>
      <c r="F1614" s="9" t="s">
        <v>5</v>
      </c>
      <c r="G1614" s="9" t="s">
        <v>93</v>
      </c>
      <c r="H1614" s="9" t="s">
        <v>2</v>
      </c>
      <c r="I1614" s="9">
        <v>13</v>
      </c>
      <c r="J1614" s="9" t="s">
        <v>8</v>
      </c>
      <c r="K1614" s="9" t="s">
        <v>7</v>
      </c>
      <c r="L1614" s="9" t="s">
        <v>50</v>
      </c>
      <c r="M1614" s="9">
        <v>136307</v>
      </c>
      <c r="N1614" s="17" t="str">
        <f t="shared" si="145"/>
        <v>27_135-140</v>
      </c>
      <c r="O1614" s="17" t="str">
        <f t="shared" si="146"/>
        <v>13_130-140</v>
      </c>
      <c r="P1614" s="17" t="str">
        <f t="shared" si="147"/>
        <v>08_80&gt;</v>
      </c>
      <c r="Q1614" s="9" t="s">
        <v>904</v>
      </c>
      <c r="R1614" s="9" t="s">
        <v>968</v>
      </c>
      <c r="S1614" s="9">
        <f t="shared" si="148"/>
        <v>1090456</v>
      </c>
      <c r="T1614" s="9">
        <f t="shared" si="149"/>
        <v>14443</v>
      </c>
    </row>
    <row r="1615" spans="1:20" x14ac:dyDescent="0.25">
      <c r="A1615" s="9">
        <v>115</v>
      </c>
      <c r="B1615" s="9" t="s">
        <v>14</v>
      </c>
      <c r="C1615" s="9" t="s">
        <v>499</v>
      </c>
      <c r="D1615" s="9" t="s">
        <v>228</v>
      </c>
      <c r="E1615" s="9" t="s">
        <v>227</v>
      </c>
      <c r="F1615" s="9" t="s">
        <v>5</v>
      </c>
      <c r="G1615" s="9" t="s">
        <v>169</v>
      </c>
      <c r="H1615" s="9" t="s">
        <v>2</v>
      </c>
      <c r="I1615" s="9">
        <v>13</v>
      </c>
      <c r="J1615" s="9" t="s">
        <v>8</v>
      </c>
      <c r="K1615" s="9" t="s">
        <v>7</v>
      </c>
      <c r="L1615" s="9" t="s">
        <v>50</v>
      </c>
      <c r="M1615" s="9">
        <v>107023</v>
      </c>
      <c r="N1615" s="17" t="str">
        <f t="shared" si="145"/>
        <v>21_105-110</v>
      </c>
      <c r="O1615" s="17" t="str">
        <f t="shared" si="146"/>
        <v>10_100-110</v>
      </c>
      <c r="P1615" s="17" t="str">
        <f t="shared" si="147"/>
        <v>08_80&gt;</v>
      </c>
      <c r="Q1615" s="9" t="s">
        <v>904</v>
      </c>
      <c r="R1615" s="9" t="s">
        <v>968</v>
      </c>
      <c r="S1615" s="9">
        <f t="shared" si="148"/>
        <v>12307645</v>
      </c>
      <c r="T1615" s="9">
        <f t="shared" si="149"/>
        <v>163015</v>
      </c>
    </row>
    <row r="1616" spans="1:20" x14ac:dyDescent="0.25">
      <c r="A1616" s="9">
        <v>2</v>
      </c>
      <c r="B1616" s="9" t="s">
        <v>14</v>
      </c>
      <c r="C1616" s="9" t="s">
        <v>723</v>
      </c>
      <c r="D1616" s="9" t="s">
        <v>228</v>
      </c>
      <c r="E1616" s="9" t="s">
        <v>223</v>
      </c>
      <c r="F1616" s="9" t="s">
        <v>5</v>
      </c>
      <c r="G1616" s="9" t="s">
        <v>169</v>
      </c>
      <c r="H1616" s="9" t="s">
        <v>403</v>
      </c>
      <c r="I1616" s="9">
        <v>13</v>
      </c>
      <c r="J1616" s="9" t="s">
        <v>8</v>
      </c>
      <c r="L1616" s="9" t="s">
        <v>50</v>
      </c>
      <c r="M1616" s="9">
        <v>76950</v>
      </c>
      <c r="N1616" s="17" t="str">
        <f t="shared" si="145"/>
        <v>15_75-80</v>
      </c>
      <c r="O1616" s="17" t="str">
        <f t="shared" si="146"/>
        <v>7_70-80</v>
      </c>
      <c r="P1616" s="17" t="str">
        <f t="shared" si="147"/>
        <v>07_70-80</v>
      </c>
      <c r="Q1616" s="9" t="s">
        <v>904</v>
      </c>
      <c r="R1616" s="9" t="s">
        <v>968</v>
      </c>
      <c r="S1616" s="9">
        <f t="shared" si="148"/>
        <v>153900</v>
      </c>
      <c r="T1616" s="9">
        <f t="shared" si="149"/>
        <v>2038</v>
      </c>
    </row>
    <row r="1617" spans="1:20" x14ac:dyDescent="0.25">
      <c r="A1617" s="9">
        <v>27</v>
      </c>
      <c r="B1617" s="9" t="s">
        <v>14</v>
      </c>
      <c r="C1617" s="9" t="s">
        <v>584</v>
      </c>
      <c r="D1617" s="9" t="s">
        <v>228</v>
      </c>
      <c r="E1617" s="9" t="s">
        <v>223</v>
      </c>
      <c r="F1617" s="9" t="s">
        <v>5</v>
      </c>
      <c r="G1617" s="9" t="s">
        <v>524</v>
      </c>
      <c r="H1617" s="9" t="s">
        <v>561</v>
      </c>
      <c r="I1617" s="9">
        <v>13</v>
      </c>
      <c r="J1617" s="9" t="s">
        <v>8</v>
      </c>
      <c r="L1617" s="9" t="s">
        <v>50</v>
      </c>
      <c r="M1617" s="9">
        <v>82322</v>
      </c>
      <c r="N1617" s="17" t="str">
        <f t="shared" si="145"/>
        <v>16_80-85</v>
      </c>
      <c r="O1617" s="17" t="str">
        <f t="shared" si="146"/>
        <v>8_80-90</v>
      </c>
      <c r="P1617" s="17" t="str">
        <f t="shared" si="147"/>
        <v>08_80&gt;</v>
      </c>
      <c r="Q1617" s="9" t="s">
        <v>904</v>
      </c>
      <c r="R1617" s="9" t="s">
        <v>968</v>
      </c>
      <c r="S1617" s="9">
        <f t="shared" si="148"/>
        <v>2222694</v>
      </c>
      <c r="T1617" s="9">
        <f t="shared" si="149"/>
        <v>29440</v>
      </c>
    </row>
    <row r="1618" spans="1:20" x14ac:dyDescent="0.25">
      <c r="A1618" s="9">
        <v>37</v>
      </c>
      <c r="B1618" s="9" t="s">
        <v>14</v>
      </c>
      <c r="C1618" s="9" t="s">
        <v>930</v>
      </c>
      <c r="D1618" s="9" t="s">
        <v>228</v>
      </c>
      <c r="E1618" s="9" t="s">
        <v>223</v>
      </c>
      <c r="F1618" s="9" t="s">
        <v>5</v>
      </c>
      <c r="G1618" s="9" t="s">
        <v>524</v>
      </c>
      <c r="H1618" s="9" t="s">
        <v>112</v>
      </c>
      <c r="I1618" s="9">
        <v>14</v>
      </c>
      <c r="J1618" s="9" t="s">
        <v>8</v>
      </c>
      <c r="L1618" s="9" t="s">
        <v>50</v>
      </c>
      <c r="M1618" s="9">
        <v>94737</v>
      </c>
      <c r="N1618" s="17" t="str">
        <f t="shared" si="145"/>
        <v>18_90-95</v>
      </c>
      <c r="O1618" s="17" t="str">
        <f t="shared" si="146"/>
        <v>9_90-100</v>
      </c>
      <c r="P1618" s="17" t="str">
        <f t="shared" si="147"/>
        <v>08_80&gt;</v>
      </c>
      <c r="Q1618" s="9" t="s">
        <v>904</v>
      </c>
      <c r="R1618" s="9" t="s">
        <v>968</v>
      </c>
      <c r="S1618" s="9">
        <f t="shared" si="148"/>
        <v>3505269</v>
      </c>
      <c r="T1618" s="9">
        <f t="shared" si="149"/>
        <v>46427</v>
      </c>
    </row>
    <row r="1619" spans="1:20" x14ac:dyDescent="0.25">
      <c r="A1619" s="9">
        <v>80</v>
      </c>
      <c r="B1619" s="9" t="s">
        <v>14</v>
      </c>
      <c r="C1619" s="9" t="s">
        <v>422</v>
      </c>
      <c r="D1619" s="9" t="s">
        <v>225</v>
      </c>
      <c r="E1619" s="9" t="s">
        <v>223</v>
      </c>
      <c r="F1619" s="9" t="s">
        <v>5</v>
      </c>
      <c r="G1619" s="9" t="s">
        <v>353</v>
      </c>
      <c r="H1619" s="9" t="s">
        <v>147</v>
      </c>
      <c r="I1619" s="9">
        <v>15</v>
      </c>
      <c r="J1619" s="9" t="s">
        <v>55</v>
      </c>
      <c r="K1619" s="9" t="s">
        <v>7</v>
      </c>
      <c r="L1619" s="9" t="s">
        <v>50</v>
      </c>
      <c r="M1619" s="9">
        <v>150299</v>
      </c>
      <c r="N1619" s="17" t="str">
        <f t="shared" si="145"/>
        <v>30_150-155</v>
      </c>
      <c r="O1619" s="17" t="str">
        <f t="shared" si="146"/>
        <v>15_150-160</v>
      </c>
      <c r="P1619" s="17" t="str">
        <f t="shared" si="147"/>
        <v>08_80&gt;</v>
      </c>
      <c r="Q1619" s="9" t="s">
        <v>904</v>
      </c>
      <c r="R1619" s="9" t="s">
        <v>968</v>
      </c>
      <c r="S1619" s="9">
        <f t="shared" si="148"/>
        <v>12023920</v>
      </c>
      <c r="T1619" s="9">
        <f t="shared" si="149"/>
        <v>159257</v>
      </c>
    </row>
    <row r="1620" spans="1:20" x14ac:dyDescent="0.25">
      <c r="A1620" s="9">
        <v>60</v>
      </c>
      <c r="B1620" s="9" t="s">
        <v>14</v>
      </c>
      <c r="C1620" s="9" t="s">
        <v>724</v>
      </c>
      <c r="D1620" s="9" t="s">
        <v>222</v>
      </c>
      <c r="E1620" s="9" t="s">
        <v>223</v>
      </c>
      <c r="F1620" s="9" t="s">
        <v>5</v>
      </c>
      <c r="G1620" s="9" t="s">
        <v>182</v>
      </c>
      <c r="H1620" s="9" t="s">
        <v>340</v>
      </c>
      <c r="I1620" s="9">
        <v>17</v>
      </c>
      <c r="J1620" s="9" t="s">
        <v>8</v>
      </c>
      <c r="L1620" s="9" t="s">
        <v>50</v>
      </c>
      <c r="M1620" s="9">
        <v>91422</v>
      </c>
      <c r="N1620" s="17" t="str">
        <f t="shared" si="145"/>
        <v>18_90-95</v>
      </c>
      <c r="O1620" s="17" t="str">
        <f t="shared" si="146"/>
        <v>9_90-100</v>
      </c>
      <c r="P1620" s="17" t="str">
        <f t="shared" si="147"/>
        <v>08_80&gt;</v>
      </c>
      <c r="Q1620" s="9" t="s">
        <v>904</v>
      </c>
      <c r="R1620" s="9" t="s">
        <v>968</v>
      </c>
      <c r="S1620" s="9">
        <f t="shared" si="148"/>
        <v>5485320</v>
      </c>
      <c r="T1620" s="9">
        <f t="shared" si="149"/>
        <v>72653</v>
      </c>
    </row>
    <row r="1621" spans="1:20" x14ac:dyDescent="0.25">
      <c r="A1621" s="9">
        <v>149</v>
      </c>
      <c r="B1621" s="9" t="s">
        <v>14</v>
      </c>
      <c r="C1621" s="9" t="s">
        <v>623</v>
      </c>
      <c r="D1621" s="9" t="s">
        <v>222</v>
      </c>
      <c r="E1621" s="9" t="s">
        <v>223</v>
      </c>
      <c r="F1621" s="9" t="s">
        <v>5</v>
      </c>
      <c r="G1621" s="9" t="s">
        <v>524</v>
      </c>
      <c r="H1621" s="9" t="s">
        <v>561</v>
      </c>
      <c r="I1621" s="9">
        <v>17</v>
      </c>
      <c r="J1621" s="9" t="s">
        <v>8</v>
      </c>
      <c r="L1621" s="9" t="s">
        <v>50</v>
      </c>
      <c r="M1621" s="9">
        <v>88360</v>
      </c>
      <c r="N1621" s="17" t="str">
        <f t="shared" si="145"/>
        <v>17_85-90</v>
      </c>
      <c r="O1621" s="17" t="str">
        <f t="shared" si="146"/>
        <v>8_80-90</v>
      </c>
      <c r="P1621" s="17" t="str">
        <f t="shared" si="147"/>
        <v>08_80&gt;</v>
      </c>
      <c r="Q1621" s="9" t="s">
        <v>904</v>
      </c>
      <c r="R1621" s="9" t="s">
        <v>968</v>
      </c>
      <c r="S1621" s="9">
        <f t="shared" si="148"/>
        <v>13165640</v>
      </c>
      <c r="T1621" s="9">
        <f t="shared" si="149"/>
        <v>174379</v>
      </c>
    </row>
    <row r="1622" spans="1:20" x14ac:dyDescent="0.25">
      <c r="A1622" s="9">
        <v>90</v>
      </c>
      <c r="B1622" s="9" t="s">
        <v>14</v>
      </c>
      <c r="C1622" s="9" t="s">
        <v>466</v>
      </c>
      <c r="D1622" s="9" t="s">
        <v>228</v>
      </c>
      <c r="E1622" s="9" t="s">
        <v>223</v>
      </c>
      <c r="F1622" s="9" t="s">
        <v>1</v>
      </c>
      <c r="G1622" s="9" t="s">
        <v>305</v>
      </c>
      <c r="H1622" s="9" t="s">
        <v>2</v>
      </c>
      <c r="I1622" s="9">
        <v>13</v>
      </c>
      <c r="J1622" s="9" t="s">
        <v>8</v>
      </c>
      <c r="K1622" s="9" t="s">
        <v>7</v>
      </c>
      <c r="L1622" s="9" t="s">
        <v>50</v>
      </c>
      <c r="M1622" s="9">
        <v>71781</v>
      </c>
      <c r="N1622" s="17" t="str">
        <f t="shared" si="145"/>
        <v>14_70-75</v>
      </c>
      <c r="O1622" s="17" t="str">
        <f t="shared" si="146"/>
        <v>7_70-80</v>
      </c>
      <c r="P1622" s="17" t="str">
        <f t="shared" si="147"/>
        <v>07_70-80</v>
      </c>
      <c r="Q1622" s="9" t="s">
        <v>904</v>
      </c>
      <c r="R1622" s="9" t="s">
        <v>968</v>
      </c>
      <c r="S1622" s="9">
        <f t="shared" si="148"/>
        <v>6460290</v>
      </c>
      <c r="T1622" s="9">
        <f t="shared" si="149"/>
        <v>85567</v>
      </c>
    </row>
    <row r="1623" spans="1:20" x14ac:dyDescent="0.25">
      <c r="A1623" s="9">
        <v>23</v>
      </c>
      <c r="B1623" s="9" t="s">
        <v>14</v>
      </c>
      <c r="C1623" s="9" t="s">
        <v>585</v>
      </c>
      <c r="D1623" s="9" t="s">
        <v>222</v>
      </c>
      <c r="E1623" s="9" t="s">
        <v>223</v>
      </c>
      <c r="F1623" s="9" t="s">
        <v>5</v>
      </c>
      <c r="G1623" s="9" t="s">
        <v>524</v>
      </c>
      <c r="H1623" s="9" t="s">
        <v>561</v>
      </c>
      <c r="I1623" s="9">
        <v>15</v>
      </c>
      <c r="J1623" s="9" t="s">
        <v>8</v>
      </c>
      <c r="K1623" s="9" t="s">
        <v>7</v>
      </c>
      <c r="L1623" s="9" t="s">
        <v>50</v>
      </c>
      <c r="M1623" s="9">
        <v>82985</v>
      </c>
      <c r="N1623" s="17" t="str">
        <f t="shared" si="145"/>
        <v>16_80-85</v>
      </c>
      <c r="O1623" s="17" t="str">
        <f t="shared" si="146"/>
        <v>8_80-90</v>
      </c>
      <c r="P1623" s="17" t="str">
        <f t="shared" si="147"/>
        <v>08_80&gt;</v>
      </c>
      <c r="Q1623" s="9" t="s">
        <v>904</v>
      </c>
      <c r="R1623" s="9" t="s">
        <v>968</v>
      </c>
      <c r="S1623" s="9">
        <f t="shared" si="148"/>
        <v>1908655</v>
      </c>
      <c r="T1623" s="9">
        <f t="shared" si="149"/>
        <v>25280</v>
      </c>
    </row>
    <row r="1624" spans="1:20" x14ac:dyDescent="0.25">
      <c r="A1624" s="9">
        <v>121</v>
      </c>
      <c r="B1624" s="9" t="s">
        <v>14</v>
      </c>
      <c r="C1624" s="9" t="s">
        <v>856</v>
      </c>
      <c r="D1624" s="9" t="s">
        <v>224</v>
      </c>
      <c r="E1624" s="9" t="s">
        <v>223</v>
      </c>
      <c r="F1624" s="9" t="s">
        <v>1</v>
      </c>
      <c r="G1624" s="9" t="s">
        <v>305</v>
      </c>
      <c r="H1624" s="9" t="s">
        <v>2</v>
      </c>
      <c r="I1624" s="9">
        <v>15</v>
      </c>
      <c r="J1624" s="9" t="s">
        <v>8</v>
      </c>
      <c r="K1624" s="9" t="s">
        <v>7</v>
      </c>
      <c r="L1624" s="9" t="s">
        <v>50</v>
      </c>
      <c r="M1624" s="9">
        <v>76681</v>
      </c>
      <c r="N1624" s="17" t="str">
        <f t="shared" si="145"/>
        <v>15_75-80</v>
      </c>
      <c r="O1624" s="17" t="str">
        <f t="shared" si="146"/>
        <v>7_70-80</v>
      </c>
      <c r="P1624" s="17" t="str">
        <f t="shared" si="147"/>
        <v>07_70-80</v>
      </c>
      <c r="Q1624" s="9" t="s">
        <v>904</v>
      </c>
      <c r="R1624" s="9" t="s">
        <v>968</v>
      </c>
      <c r="S1624" s="9">
        <f t="shared" si="148"/>
        <v>9278401</v>
      </c>
      <c r="T1624" s="9">
        <f t="shared" si="149"/>
        <v>122893</v>
      </c>
    </row>
    <row r="1625" spans="1:20" x14ac:dyDescent="0.25">
      <c r="A1625" s="9">
        <v>62</v>
      </c>
      <c r="B1625" s="9" t="s">
        <v>14</v>
      </c>
      <c r="C1625" s="9" t="s">
        <v>727</v>
      </c>
      <c r="D1625" s="9" t="s">
        <v>228</v>
      </c>
      <c r="E1625" s="9" t="s">
        <v>227</v>
      </c>
      <c r="F1625" s="9" t="s">
        <v>5</v>
      </c>
      <c r="G1625" s="9" t="s">
        <v>182</v>
      </c>
      <c r="H1625" s="9" t="s">
        <v>2</v>
      </c>
      <c r="I1625" s="9">
        <v>14</v>
      </c>
      <c r="J1625" s="9" t="s">
        <v>8</v>
      </c>
      <c r="L1625" s="9" t="s">
        <v>50</v>
      </c>
      <c r="M1625" s="9">
        <v>55715</v>
      </c>
      <c r="N1625" s="17" t="str">
        <f t="shared" si="145"/>
        <v>11_55-60</v>
      </c>
      <c r="O1625" s="17" t="str">
        <f t="shared" si="146"/>
        <v>5_50-60</v>
      </c>
      <c r="P1625" s="17" t="str">
        <f t="shared" si="147"/>
        <v>05_50-60</v>
      </c>
      <c r="Q1625" s="9" t="s">
        <v>904</v>
      </c>
      <c r="R1625" s="9" t="s">
        <v>968</v>
      </c>
      <c r="S1625" s="9">
        <f t="shared" si="148"/>
        <v>3454330</v>
      </c>
      <c r="T1625" s="9">
        <f t="shared" si="149"/>
        <v>45753</v>
      </c>
    </row>
    <row r="1626" spans="1:20" x14ac:dyDescent="0.25">
      <c r="A1626" s="9">
        <v>351</v>
      </c>
      <c r="B1626" s="9" t="s">
        <v>14</v>
      </c>
      <c r="C1626" s="9" t="s">
        <v>857</v>
      </c>
      <c r="D1626" s="9" t="s">
        <v>228</v>
      </c>
      <c r="E1626" s="9" t="s">
        <v>227</v>
      </c>
      <c r="F1626" s="9" t="s">
        <v>5</v>
      </c>
      <c r="G1626" s="9" t="s">
        <v>76</v>
      </c>
      <c r="H1626" s="9" t="s">
        <v>2</v>
      </c>
      <c r="I1626" s="9">
        <v>14</v>
      </c>
      <c r="J1626" s="9" t="s">
        <v>4</v>
      </c>
      <c r="L1626" s="9" t="s">
        <v>46</v>
      </c>
      <c r="M1626" s="9">
        <v>28990</v>
      </c>
      <c r="N1626" s="17" t="str">
        <f t="shared" si="145"/>
        <v>5_25-30</v>
      </c>
      <c r="O1626" s="17" t="str">
        <f t="shared" si="146"/>
        <v>2_20-30</v>
      </c>
      <c r="P1626" s="17" t="str">
        <f t="shared" si="147"/>
        <v>02_20-30</v>
      </c>
      <c r="Q1626" s="9" t="s">
        <v>904</v>
      </c>
      <c r="R1626" s="9" t="s">
        <v>968</v>
      </c>
      <c r="S1626" s="9">
        <f t="shared" si="148"/>
        <v>10175490</v>
      </c>
      <c r="T1626" s="9">
        <f t="shared" si="149"/>
        <v>134775</v>
      </c>
    </row>
    <row r="1627" spans="1:20" x14ac:dyDescent="0.25">
      <c r="A1627" s="9">
        <v>424</v>
      </c>
      <c r="B1627" s="9" t="s">
        <v>14</v>
      </c>
      <c r="C1627" s="9" t="s">
        <v>586</v>
      </c>
      <c r="D1627" s="9" t="s">
        <v>228</v>
      </c>
      <c r="E1627" s="9" t="s">
        <v>227</v>
      </c>
      <c r="F1627" s="9" t="s">
        <v>5</v>
      </c>
      <c r="G1627" s="9" t="s">
        <v>182</v>
      </c>
      <c r="H1627" s="9" t="s">
        <v>2</v>
      </c>
      <c r="I1627" s="9">
        <v>14</v>
      </c>
      <c r="J1627" s="9" t="s">
        <v>11</v>
      </c>
      <c r="L1627" s="9" t="s">
        <v>50</v>
      </c>
      <c r="M1627" s="9">
        <v>49932</v>
      </c>
      <c r="N1627" s="17" t="str">
        <f t="shared" si="145"/>
        <v>9_45-50</v>
      </c>
      <c r="O1627" s="17" t="str">
        <f t="shared" si="146"/>
        <v>4_40-50</v>
      </c>
      <c r="P1627" s="17" t="str">
        <f t="shared" si="147"/>
        <v>04_40-50</v>
      </c>
      <c r="Q1627" s="9" t="s">
        <v>904</v>
      </c>
      <c r="R1627" s="9" t="s">
        <v>968</v>
      </c>
      <c r="S1627" s="9">
        <f t="shared" si="148"/>
        <v>21171168</v>
      </c>
      <c r="T1627" s="9">
        <f t="shared" si="149"/>
        <v>280413</v>
      </c>
    </row>
    <row r="1628" spans="1:20" x14ac:dyDescent="0.25">
      <c r="A1628" s="9">
        <v>166</v>
      </c>
      <c r="B1628" s="9" t="s">
        <v>14</v>
      </c>
      <c r="C1628" s="9" t="s">
        <v>728</v>
      </c>
      <c r="D1628" s="9" t="s">
        <v>228</v>
      </c>
      <c r="E1628" s="9" t="s">
        <v>227</v>
      </c>
      <c r="F1628" s="9" t="s">
        <v>1</v>
      </c>
      <c r="G1628" s="9" t="s">
        <v>97</v>
      </c>
      <c r="H1628" s="9" t="s">
        <v>2</v>
      </c>
      <c r="I1628" s="9">
        <v>14</v>
      </c>
      <c r="J1628" s="9" t="s">
        <v>8</v>
      </c>
      <c r="L1628" s="9" t="s">
        <v>50</v>
      </c>
      <c r="M1628" s="9">
        <v>52735</v>
      </c>
      <c r="N1628" s="17" t="str">
        <f t="shared" si="145"/>
        <v>10_50-55</v>
      </c>
      <c r="O1628" s="17" t="str">
        <f t="shared" si="146"/>
        <v>5_50-60</v>
      </c>
      <c r="P1628" s="17" t="str">
        <f t="shared" si="147"/>
        <v>05_50-60</v>
      </c>
      <c r="Q1628" s="9" t="s">
        <v>904</v>
      </c>
      <c r="R1628" s="9" t="s">
        <v>968</v>
      </c>
      <c r="S1628" s="9">
        <f t="shared" si="148"/>
        <v>8754010</v>
      </c>
      <c r="T1628" s="9">
        <f t="shared" si="149"/>
        <v>115947</v>
      </c>
    </row>
    <row r="1629" spans="1:20" x14ac:dyDescent="0.25">
      <c r="A1629" s="9">
        <v>758</v>
      </c>
      <c r="B1629" s="9" t="s">
        <v>14</v>
      </c>
      <c r="C1629" s="9" t="s">
        <v>160</v>
      </c>
      <c r="D1629" s="9" t="s">
        <v>224</v>
      </c>
      <c r="E1629" s="9" t="s">
        <v>227</v>
      </c>
      <c r="F1629" s="9" t="s">
        <v>5</v>
      </c>
      <c r="G1629" s="9" t="s">
        <v>76</v>
      </c>
      <c r="H1629" s="9" t="s">
        <v>2</v>
      </c>
      <c r="I1629" s="9">
        <v>15</v>
      </c>
      <c r="J1629" s="9" t="s">
        <v>8</v>
      </c>
      <c r="L1629" s="9" t="s">
        <v>46</v>
      </c>
      <c r="M1629" s="9">
        <v>39383</v>
      </c>
      <c r="N1629" s="17" t="str">
        <f t="shared" si="145"/>
        <v>7_35-40</v>
      </c>
      <c r="O1629" s="17" t="str">
        <f t="shared" si="146"/>
        <v>3_30-40</v>
      </c>
      <c r="P1629" s="17" t="str">
        <f t="shared" si="147"/>
        <v>03_30-40</v>
      </c>
      <c r="Q1629" s="9" t="s">
        <v>904</v>
      </c>
      <c r="R1629" s="9" t="s">
        <v>968</v>
      </c>
      <c r="S1629" s="9">
        <f t="shared" si="148"/>
        <v>29852314</v>
      </c>
      <c r="T1629" s="9">
        <f t="shared" si="149"/>
        <v>395395</v>
      </c>
    </row>
    <row r="1630" spans="1:20" x14ac:dyDescent="0.25">
      <c r="A1630" s="9">
        <v>2</v>
      </c>
      <c r="B1630" s="9" t="s">
        <v>14</v>
      </c>
      <c r="C1630" s="9" t="s">
        <v>101</v>
      </c>
      <c r="D1630" s="9" t="s">
        <v>224</v>
      </c>
      <c r="E1630" s="9" t="s">
        <v>227</v>
      </c>
      <c r="F1630" s="9" t="s">
        <v>5</v>
      </c>
      <c r="G1630" s="9" t="s">
        <v>93</v>
      </c>
      <c r="H1630" s="9" t="s">
        <v>2</v>
      </c>
      <c r="I1630" s="9">
        <v>15</v>
      </c>
      <c r="J1630" s="9" t="s">
        <v>8</v>
      </c>
      <c r="L1630" s="9" t="s">
        <v>50</v>
      </c>
      <c r="M1630" s="9">
        <v>49940</v>
      </c>
      <c r="N1630" s="17" t="str">
        <f t="shared" si="145"/>
        <v>9_45-50</v>
      </c>
      <c r="O1630" s="17" t="str">
        <f t="shared" si="146"/>
        <v>4_40-50</v>
      </c>
      <c r="P1630" s="17" t="str">
        <f t="shared" si="147"/>
        <v>04_40-50</v>
      </c>
      <c r="Q1630" s="9" t="s">
        <v>904</v>
      </c>
      <c r="R1630" s="9" t="s">
        <v>968</v>
      </c>
      <c r="S1630" s="9">
        <f t="shared" si="148"/>
        <v>99880</v>
      </c>
      <c r="T1630" s="9">
        <f t="shared" si="149"/>
        <v>1323</v>
      </c>
    </row>
    <row r="1631" spans="1:20" x14ac:dyDescent="0.25">
      <c r="A1631" s="9">
        <v>825</v>
      </c>
      <c r="B1631" s="9" t="s">
        <v>14</v>
      </c>
      <c r="C1631" s="9" t="s">
        <v>494</v>
      </c>
      <c r="D1631" s="9" t="s">
        <v>224</v>
      </c>
      <c r="E1631" s="9" t="s">
        <v>227</v>
      </c>
      <c r="F1631" s="9" t="s">
        <v>5</v>
      </c>
      <c r="G1631" s="9" t="s">
        <v>182</v>
      </c>
      <c r="H1631" s="9" t="s">
        <v>2</v>
      </c>
      <c r="I1631" s="9">
        <v>15</v>
      </c>
      <c r="J1631" s="9" t="s">
        <v>8</v>
      </c>
      <c r="L1631" s="9" t="s">
        <v>50</v>
      </c>
      <c r="M1631" s="9">
        <v>53848</v>
      </c>
      <c r="N1631" s="17" t="str">
        <f t="shared" si="145"/>
        <v>10_50-55</v>
      </c>
      <c r="O1631" s="17" t="str">
        <f t="shared" si="146"/>
        <v>5_50-60</v>
      </c>
      <c r="P1631" s="17" t="str">
        <f t="shared" si="147"/>
        <v>05_50-60</v>
      </c>
      <c r="Q1631" s="9" t="s">
        <v>904</v>
      </c>
      <c r="R1631" s="9" t="s">
        <v>968</v>
      </c>
      <c r="S1631" s="9">
        <f t="shared" si="148"/>
        <v>44424600</v>
      </c>
      <c r="T1631" s="9">
        <f t="shared" si="149"/>
        <v>588405</v>
      </c>
    </row>
    <row r="1632" spans="1:20" x14ac:dyDescent="0.25">
      <c r="A1632" s="9">
        <v>92</v>
      </c>
      <c r="B1632" s="9" t="s">
        <v>14</v>
      </c>
      <c r="C1632" s="9" t="s">
        <v>624</v>
      </c>
      <c r="D1632" s="9" t="s">
        <v>224</v>
      </c>
      <c r="E1632" s="9" t="s">
        <v>227</v>
      </c>
      <c r="F1632" s="9" t="s">
        <v>5</v>
      </c>
      <c r="G1632" s="9" t="s">
        <v>76</v>
      </c>
      <c r="H1632" s="9" t="s">
        <v>2</v>
      </c>
      <c r="I1632" s="9">
        <v>15</v>
      </c>
      <c r="J1632" s="9" t="s">
        <v>4</v>
      </c>
      <c r="L1632" s="9" t="s">
        <v>46</v>
      </c>
      <c r="M1632" s="9">
        <v>39991</v>
      </c>
      <c r="N1632" s="17" t="str">
        <f t="shared" si="145"/>
        <v>7_35-40</v>
      </c>
      <c r="O1632" s="17" t="str">
        <f t="shared" si="146"/>
        <v>3_30-40</v>
      </c>
      <c r="P1632" s="17" t="str">
        <f t="shared" si="147"/>
        <v>03_30-40</v>
      </c>
      <c r="Q1632" s="9" t="s">
        <v>904</v>
      </c>
      <c r="R1632" s="9" t="s">
        <v>968</v>
      </c>
      <c r="S1632" s="9">
        <f t="shared" si="148"/>
        <v>3679172</v>
      </c>
      <c r="T1632" s="9">
        <f t="shared" si="149"/>
        <v>48731</v>
      </c>
    </row>
    <row r="1633" spans="1:20" x14ac:dyDescent="0.25">
      <c r="A1633" s="9">
        <v>4241</v>
      </c>
      <c r="B1633" s="9" t="s">
        <v>14</v>
      </c>
      <c r="C1633" s="9" t="s">
        <v>729</v>
      </c>
      <c r="D1633" s="9" t="s">
        <v>224</v>
      </c>
      <c r="E1633" s="9" t="s">
        <v>227</v>
      </c>
      <c r="F1633" s="9" t="s">
        <v>5</v>
      </c>
      <c r="G1633" s="9" t="s">
        <v>182</v>
      </c>
      <c r="H1633" s="9" t="s">
        <v>2</v>
      </c>
      <c r="I1633" s="9">
        <v>15</v>
      </c>
      <c r="J1633" s="9" t="s">
        <v>8</v>
      </c>
      <c r="L1633" s="9" t="s">
        <v>50</v>
      </c>
      <c r="M1633" s="9">
        <v>71943</v>
      </c>
      <c r="N1633" s="17" t="str">
        <f t="shared" si="145"/>
        <v>14_70-75</v>
      </c>
      <c r="O1633" s="17" t="str">
        <f t="shared" si="146"/>
        <v>7_70-80</v>
      </c>
      <c r="P1633" s="17" t="str">
        <f t="shared" si="147"/>
        <v>07_70-80</v>
      </c>
      <c r="Q1633" s="9" t="s">
        <v>904</v>
      </c>
      <c r="R1633" s="9" t="s">
        <v>968</v>
      </c>
      <c r="S1633" s="9">
        <f t="shared" si="148"/>
        <v>305110263</v>
      </c>
      <c r="T1633" s="9">
        <f t="shared" si="149"/>
        <v>4041196</v>
      </c>
    </row>
    <row r="1634" spans="1:20" x14ac:dyDescent="0.25">
      <c r="A1634" s="9">
        <v>147</v>
      </c>
      <c r="B1634" s="9" t="s">
        <v>14</v>
      </c>
      <c r="C1634" s="9" t="s">
        <v>102</v>
      </c>
      <c r="D1634" s="9" t="s">
        <v>224</v>
      </c>
      <c r="E1634" s="9" t="s">
        <v>227</v>
      </c>
      <c r="F1634" s="9" t="s">
        <v>1</v>
      </c>
      <c r="G1634" s="9" t="s">
        <v>71</v>
      </c>
      <c r="H1634" s="9" t="s">
        <v>2</v>
      </c>
      <c r="I1634" s="9">
        <v>15</v>
      </c>
      <c r="J1634" s="9" t="s">
        <v>8</v>
      </c>
      <c r="L1634" s="9" t="s">
        <v>50</v>
      </c>
      <c r="M1634" s="9">
        <v>45488</v>
      </c>
      <c r="N1634" s="17" t="str">
        <f t="shared" si="145"/>
        <v>9_45-50</v>
      </c>
      <c r="O1634" s="17" t="str">
        <f t="shared" si="146"/>
        <v>4_40-50</v>
      </c>
      <c r="P1634" s="17" t="str">
        <f t="shared" si="147"/>
        <v>04_40-50</v>
      </c>
      <c r="Q1634" s="9" t="s">
        <v>904</v>
      </c>
      <c r="R1634" s="9" t="s">
        <v>968</v>
      </c>
      <c r="S1634" s="9">
        <f t="shared" si="148"/>
        <v>6686736</v>
      </c>
      <c r="T1634" s="9">
        <f t="shared" si="149"/>
        <v>88566</v>
      </c>
    </row>
    <row r="1635" spans="1:20" x14ac:dyDescent="0.25">
      <c r="A1635" s="9">
        <v>760</v>
      </c>
      <c r="B1635" s="9" t="s">
        <v>14</v>
      </c>
      <c r="C1635" s="9" t="s">
        <v>730</v>
      </c>
      <c r="D1635" s="9" t="s">
        <v>224</v>
      </c>
      <c r="E1635" s="9" t="s">
        <v>227</v>
      </c>
      <c r="F1635" s="9" t="s">
        <v>1</v>
      </c>
      <c r="G1635" s="9" t="s">
        <v>97</v>
      </c>
      <c r="H1635" s="9" t="s">
        <v>2</v>
      </c>
      <c r="I1635" s="9">
        <v>15</v>
      </c>
      <c r="J1635" s="9" t="s">
        <v>8</v>
      </c>
      <c r="L1635" s="9" t="s">
        <v>50</v>
      </c>
      <c r="M1635" s="9">
        <v>35346</v>
      </c>
      <c r="N1635" s="17" t="str">
        <f t="shared" si="145"/>
        <v>7_35-40</v>
      </c>
      <c r="O1635" s="17" t="str">
        <f t="shared" si="146"/>
        <v>3_30-40</v>
      </c>
      <c r="P1635" s="17" t="str">
        <f t="shared" si="147"/>
        <v>03_30-40</v>
      </c>
      <c r="Q1635" s="9" t="s">
        <v>904</v>
      </c>
      <c r="R1635" s="9" t="s">
        <v>968</v>
      </c>
      <c r="S1635" s="9">
        <f t="shared" si="148"/>
        <v>26862960</v>
      </c>
      <c r="T1635" s="9">
        <f t="shared" si="149"/>
        <v>355801</v>
      </c>
    </row>
    <row r="1636" spans="1:20" x14ac:dyDescent="0.25">
      <c r="A1636" s="9">
        <v>1693</v>
      </c>
      <c r="B1636" s="9" t="s">
        <v>14</v>
      </c>
      <c r="C1636" s="9" t="s">
        <v>931</v>
      </c>
      <c r="D1636" s="9" t="s">
        <v>228</v>
      </c>
      <c r="E1636" s="9" t="s">
        <v>223</v>
      </c>
      <c r="F1636" s="9" t="s">
        <v>5</v>
      </c>
      <c r="G1636" s="9" t="s">
        <v>93</v>
      </c>
      <c r="H1636" s="9" t="s">
        <v>2</v>
      </c>
      <c r="I1636" s="9">
        <v>14</v>
      </c>
      <c r="J1636" s="9" t="s">
        <v>11</v>
      </c>
      <c r="L1636" s="9" t="s">
        <v>50</v>
      </c>
      <c r="M1636" s="9">
        <v>28490</v>
      </c>
      <c r="N1636" s="17" t="str">
        <f t="shared" si="145"/>
        <v>5_25-30</v>
      </c>
      <c r="O1636" s="17" t="str">
        <f t="shared" si="146"/>
        <v>2_20-30</v>
      </c>
      <c r="P1636" s="17" t="str">
        <f t="shared" si="147"/>
        <v>02_20-30</v>
      </c>
      <c r="Q1636" s="9" t="s">
        <v>904</v>
      </c>
      <c r="R1636" s="9" t="s">
        <v>968</v>
      </c>
      <c r="S1636" s="9">
        <f t="shared" si="148"/>
        <v>48233570</v>
      </c>
      <c r="T1636" s="9">
        <f t="shared" si="149"/>
        <v>638855</v>
      </c>
    </row>
    <row r="1637" spans="1:20" x14ac:dyDescent="0.25">
      <c r="A1637" s="9">
        <v>782</v>
      </c>
      <c r="B1637" s="9" t="s">
        <v>14</v>
      </c>
      <c r="C1637" s="9" t="s">
        <v>587</v>
      </c>
      <c r="D1637" s="9" t="s">
        <v>228</v>
      </c>
      <c r="E1637" s="9" t="s">
        <v>223</v>
      </c>
      <c r="F1637" s="9" t="s">
        <v>5</v>
      </c>
      <c r="G1637" s="9" t="s">
        <v>524</v>
      </c>
      <c r="H1637" s="9" t="s">
        <v>2</v>
      </c>
      <c r="I1637" s="9">
        <v>14</v>
      </c>
      <c r="J1637" s="9" t="s">
        <v>8</v>
      </c>
      <c r="L1637" s="9" t="s">
        <v>50</v>
      </c>
      <c r="M1637" s="9">
        <v>36871</v>
      </c>
      <c r="N1637" s="17" t="str">
        <f t="shared" si="145"/>
        <v>7_35-40</v>
      </c>
      <c r="O1637" s="17" t="str">
        <f t="shared" si="146"/>
        <v>3_30-40</v>
      </c>
      <c r="P1637" s="17" t="str">
        <f t="shared" si="147"/>
        <v>03_30-40</v>
      </c>
      <c r="Q1637" s="9" t="s">
        <v>904</v>
      </c>
      <c r="R1637" s="9" t="s">
        <v>968</v>
      </c>
      <c r="S1637" s="9">
        <f t="shared" si="148"/>
        <v>28833122</v>
      </c>
      <c r="T1637" s="9">
        <f t="shared" si="149"/>
        <v>381896</v>
      </c>
    </row>
    <row r="1638" spans="1:20" x14ac:dyDescent="0.25">
      <c r="A1638" s="9">
        <v>7416</v>
      </c>
      <c r="B1638" s="9" t="s">
        <v>14</v>
      </c>
      <c r="C1638" s="9" t="s">
        <v>501</v>
      </c>
      <c r="D1638" s="9" t="s">
        <v>228</v>
      </c>
      <c r="E1638" s="9" t="s">
        <v>223</v>
      </c>
      <c r="F1638" s="9" t="s">
        <v>1</v>
      </c>
      <c r="G1638" s="9" t="s">
        <v>305</v>
      </c>
      <c r="H1638" s="9" t="s">
        <v>2</v>
      </c>
      <c r="I1638" s="9">
        <v>14</v>
      </c>
      <c r="J1638" s="9" t="s">
        <v>11</v>
      </c>
      <c r="L1638" s="9" t="s">
        <v>50</v>
      </c>
      <c r="M1638" s="9">
        <v>36566</v>
      </c>
      <c r="N1638" s="17" t="str">
        <f t="shared" si="145"/>
        <v>7_35-40</v>
      </c>
      <c r="O1638" s="17" t="str">
        <f t="shared" si="146"/>
        <v>3_30-40</v>
      </c>
      <c r="P1638" s="17" t="str">
        <f t="shared" si="147"/>
        <v>03_30-40</v>
      </c>
      <c r="Q1638" s="9" t="s">
        <v>904</v>
      </c>
      <c r="R1638" s="9" t="s">
        <v>968</v>
      </c>
      <c r="S1638" s="9">
        <f t="shared" si="148"/>
        <v>271173456</v>
      </c>
      <c r="T1638" s="9">
        <f t="shared" si="149"/>
        <v>3591701</v>
      </c>
    </row>
    <row r="1639" spans="1:20" x14ac:dyDescent="0.25">
      <c r="A1639" s="9">
        <v>55</v>
      </c>
      <c r="B1639" s="9" t="s">
        <v>14</v>
      </c>
      <c r="C1639" s="9" t="s">
        <v>932</v>
      </c>
      <c r="D1639" s="9" t="s">
        <v>228</v>
      </c>
      <c r="E1639" s="9" t="s">
        <v>223</v>
      </c>
      <c r="F1639" s="9" t="s">
        <v>1</v>
      </c>
      <c r="G1639" s="9" t="s">
        <v>835</v>
      </c>
      <c r="H1639" s="9" t="s">
        <v>2</v>
      </c>
      <c r="I1639" s="9">
        <v>14</v>
      </c>
      <c r="J1639" s="9" t="s">
        <v>8</v>
      </c>
      <c r="L1639" s="9" t="s">
        <v>50</v>
      </c>
      <c r="M1639" s="9">
        <v>46530</v>
      </c>
      <c r="N1639" s="17" t="str">
        <f t="shared" si="145"/>
        <v>9_45-50</v>
      </c>
      <c r="O1639" s="17" t="str">
        <f t="shared" si="146"/>
        <v>4_40-50</v>
      </c>
      <c r="P1639" s="17" t="str">
        <f t="shared" si="147"/>
        <v>04_40-50</v>
      </c>
      <c r="Q1639" s="9" t="s">
        <v>904</v>
      </c>
      <c r="R1639" s="9" t="s">
        <v>968</v>
      </c>
      <c r="S1639" s="9">
        <f t="shared" si="148"/>
        <v>2559150</v>
      </c>
      <c r="T1639" s="9">
        <f t="shared" si="149"/>
        <v>33896</v>
      </c>
    </row>
    <row r="1640" spans="1:20" x14ac:dyDescent="0.25">
      <c r="A1640" s="9">
        <v>2876</v>
      </c>
      <c r="B1640" s="9" t="s">
        <v>14</v>
      </c>
      <c r="C1640" s="9" t="s">
        <v>502</v>
      </c>
      <c r="D1640" s="9" t="s">
        <v>224</v>
      </c>
      <c r="E1640" s="9" t="s">
        <v>223</v>
      </c>
      <c r="F1640" s="9" t="s">
        <v>5</v>
      </c>
      <c r="G1640" s="9" t="s">
        <v>169</v>
      </c>
      <c r="H1640" s="9" t="s">
        <v>2</v>
      </c>
      <c r="I1640" s="9">
        <v>15</v>
      </c>
      <c r="J1640" s="9" t="s">
        <v>11</v>
      </c>
      <c r="L1640" s="9" t="s">
        <v>50</v>
      </c>
      <c r="M1640" s="9">
        <v>56747</v>
      </c>
      <c r="N1640" s="17" t="str">
        <f t="shared" si="145"/>
        <v>11_55-60</v>
      </c>
      <c r="O1640" s="17" t="str">
        <f t="shared" si="146"/>
        <v>5_50-60</v>
      </c>
      <c r="P1640" s="17" t="str">
        <f t="shared" si="147"/>
        <v>05_50-60</v>
      </c>
      <c r="Q1640" s="9" t="s">
        <v>904</v>
      </c>
      <c r="R1640" s="9" t="s">
        <v>968</v>
      </c>
      <c r="S1640" s="9">
        <f t="shared" si="148"/>
        <v>163204372</v>
      </c>
      <c r="T1640" s="9">
        <f t="shared" si="149"/>
        <v>2161647</v>
      </c>
    </row>
    <row r="1641" spans="1:20" x14ac:dyDescent="0.25">
      <c r="A1641" s="9">
        <v>158</v>
      </c>
      <c r="B1641" s="9" t="s">
        <v>14</v>
      </c>
      <c r="C1641" s="9" t="s">
        <v>861</v>
      </c>
      <c r="D1641" s="9" t="s">
        <v>224</v>
      </c>
      <c r="E1641" s="9" t="s">
        <v>223</v>
      </c>
      <c r="F1641" s="9" t="s">
        <v>5</v>
      </c>
      <c r="G1641" s="9" t="s">
        <v>182</v>
      </c>
      <c r="H1641" s="9" t="s">
        <v>2</v>
      </c>
      <c r="I1641" s="9">
        <v>15</v>
      </c>
      <c r="J1641" s="9" t="s">
        <v>8</v>
      </c>
      <c r="L1641" s="9" t="s">
        <v>50</v>
      </c>
      <c r="M1641" s="9">
        <v>49459</v>
      </c>
      <c r="N1641" s="17" t="str">
        <f t="shared" si="145"/>
        <v>9_45-50</v>
      </c>
      <c r="O1641" s="17" t="str">
        <f t="shared" si="146"/>
        <v>4_40-50</v>
      </c>
      <c r="P1641" s="17" t="str">
        <f t="shared" si="147"/>
        <v>04_40-50</v>
      </c>
      <c r="Q1641" s="9" t="s">
        <v>904</v>
      </c>
      <c r="R1641" s="9" t="s">
        <v>968</v>
      </c>
      <c r="S1641" s="9">
        <f t="shared" si="148"/>
        <v>7814522</v>
      </c>
      <c r="T1641" s="9">
        <f t="shared" si="149"/>
        <v>103504</v>
      </c>
    </row>
    <row r="1642" spans="1:20" x14ac:dyDescent="0.25">
      <c r="A1642" s="9">
        <v>94</v>
      </c>
      <c r="B1642" s="9" t="s">
        <v>14</v>
      </c>
      <c r="C1642" s="9" t="s">
        <v>588</v>
      </c>
      <c r="D1642" s="9" t="s">
        <v>222</v>
      </c>
      <c r="E1642" s="9" t="s">
        <v>223</v>
      </c>
      <c r="F1642" s="9" t="s">
        <v>5</v>
      </c>
      <c r="G1642" s="9" t="s">
        <v>524</v>
      </c>
      <c r="H1642" s="9" t="s">
        <v>334</v>
      </c>
      <c r="I1642" s="9">
        <v>15</v>
      </c>
      <c r="J1642" s="9" t="s">
        <v>8</v>
      </c>
      <c r="L1642" s="9" t="s">
        <v>50</v>
      </c>
      <c r="M1642" s="9">
        <v>62428</v>
      </c>
      <c r="N1642" s="17" t="str">
        <f t="shared" si="145"/>
        <v>12_60-65</v>
      </c>
      <c r="O1642" s="17" t="str">
        <f t="shared" si="146"/>
        <v>6_60-70</v>
      </c>
      <c r="P1642" s="17" t="str">
        <f t="shared" si="147"/>
        <v>06_60-70</v>
      </c>
      <c r="Q1642" s="9" t="s">
        <v>904</v>
      </c>
      <c r="R1642" s="9" t="s">
        <v>968</v>
      </c>
      <c r="S1642" s="9">
        <f t="shared" si="148"/>
        <v>5868232</v>
      </c>
      <c r="T1642" s="9">
        <f t="shared" si="149"/>
        <v>77725</v>
      </c>
    </row>
    <row r="1643" spans="1:20" x14ac:dyDescent="0.25">
      <c r="A1643" s="9">
        <v>1596</v>
      </c>
      <c r="B1643" s="9" t="s">
        <v>14</v>
      </c>
      <c r="C1643" s="9" t="s">
        <v>503</v>
      </c>
      <c r="D1643" s="9" t="s">
        <v>224</v>
      </c>
      <c r="E1643" s="9" t="s">
        <v>223</v>
      </c>
      <c r="F1643" s="9" t="s">
        <v>1</v>
      </c>
      <c r="G1643" s="9" t="s">
        <v>97</v>
      </c>
      <c r="H1643" s="9" t="s">
        <v>2</v>
      </c>
      <c r="I1643" s="9">
        <v>15</v>
      </c>
      <c r="J1643" s="9" t="s">
        <v>8</v>
      </c>
      <c r="L1643" s="9" t="s">
        <v>50</v>
      </c>
      <c r="M1643" s="9">
        <v>37017</v>
      </c>
      <c r="N1643" s="17" t="str">
        <f t="shared" si="145"/>
        <v>7_35-40</v>
      </c>
      <c r="O1643" s="17" t="str">
        <f t="shared" si="146"/>
        <v>3_30-40</v>
      </c>
      <c r="P1643" s="17" t="str">
        <f t="shared" si="147"/>
        <v>03_30-40</v>
      </c>
      <c r="Q1643" s="9" t="s">
        <v>904</v>
      </c>
      <c r="R1643" s="9" t="s">
        <v>968</v>
      </c>
      <c r="S1643" s="9">
        <f t="shared" si="148"/>
        <v>59079132</v>
      </c>
      <c r="T1643" s="9">
        <f t="shared" si="149"/>
        <v>782505</v>
      </c>
    </row>
    <row r="1644" spans="1:20" x14ac:dyDescent="0.25">
      <c r="A1644" s="9">
        <v>6308</v>
      </c>
      <c r="B1644" s="9" t="s">
        <v>14</v>
      </c>
      <c r="C1644" s="9" t="s">
        <v>362</v>
      </c>
      <c r="D1644" s="9" t="s">
        <v>224</v>
      </c>
      <c r="E1644" s="9" t="s">
        <v>223</v>
      </c>
      <c r="F1644" s="9" t="s">
        <v>1</v>
      </c>
      <c r="G1644" s="9" t="s">
        <v>97</v>
      </c>
      <c r="H1644" s="9" t="s">
        <v>2</v>
      </c>
      <c r="I1644" s="9">
        <v>15</v>
      </c>
      <c r="J1644" s="9" t="s">
        <v>8</v>
      </c>
      <c r="L1644" s="9" t="s">
        <v>50</v>
      </c>
      <c r="M1644" s="9">
        <v>41169</v>
      </c>
      <c r="N1644" s="17" t="str">
        <f t="shared" si="145"/>
        <v>8_40-45</v>
      </c>
      <c r="O1644" s="17" t="str">
        <f t="shared" si="146"/>
        <v>4_40-50</v>
      </c>
      <c r="P1644" s="17" t="str">
        <f t="shared" si="147"/>
        <v>04_40-50</v>
      </c>
      <c r="Q1644" s="9" t="s">
        <v>904</v>
      </c>
      <c r="R1644" s="9" t="s">
        <v>968</v>
      </c>
      <c r="S1644" s="9">
        <f t="shared" si="148"/>
        <v>259694052</v>
      </c>
      <c r="T1644" s="9">
        <f t="shared" si="149"/>
        <v>3439656</v>
      </c>
    </row>
    <row r="1645" spans="1:20" x14ac:dyDescent="0.25">
      <c r="A1645" s="9">
        <v>356</v>
      </c>
      <c r="B1645" s="9" t="s">
        <v>14</v>
      </c>
      <c r="C1645" s="9" t="s">
        <v>311</v>
      </c>
      <c r="D1645" s="9" t="s">
        <v>224</v>
      </c>
      <c r="E1645" s="9" t="s">
        <v>223</v>
      </c>
      <c r="F1645" s="9" t="s">
        <v>5</v>
      </c>
      <c r="G1645" s="9" t="s">
        <v>182</v>
      </c>
      <c r="H1645" s="9" t="s">
        <v>2</v>
      </c>
      <c r="I1645" s="9">
        <v>15</v>
      </c>
      <c r="J1645" s="9" t="s">
        <v>11</v>
      </c>
      <c r="L1645" s="9" t="s">
        <v>50</v>
      </c>
      <c r="M1645" s="9">
        <v>46795</v>
      </c>
      <c r="N1645" s="17" t="str">
        <f t="shared" si="145"/>
        <v>9_45-50</v>
      </c>
      <c r="O1645" s="17" t="str">
        <f t="shared" si="146"/>
        <v>4_40-50</v>
      </c>
      <c r="P1645" s="17" t="str">
        <f t="shared" si="147"/>
        <v>04_40-50</v>
      </c>
      <c r="Q1645" s="9" t="s">
        <v>904</v>
      </c>
      <c r="R1645" s="9" t="s">
        <v>968</v>
      </c>
      <c r="S1645" s="9">
        <f t="shared" si="148"/>
        <v>16659020</v>
      </c>
      <c r="T1645" s="9">
        <f t="shared" si="149"/>
        <v>220649</v>
      </c>
    </row>
    <row r="1646" spans="1:20" x14ac:dyDescent="0.25">
      <c r="A1646" s="9">
        <v>1832</v>
      </c>
      <c r="B1646" s="9" t="s">
        <v>14</v>
      </c>
      <c r="C1646" s="9" t="s">
        <v>589</v>
      </c>
      <c r="D1646" s="9" t="s">
        <v>224</v>
      </c>
      <c r="E1646" s="9" t="s">
        <v>223</v>
      </c>
      <c r="F1646" s="9" t="s">
        <v>5</v>
      </c>
      <c r="G1646" s="9" t="s">
        <v>524</v>
      </c>
      <c r="H1646" s="9" t="s">
        <v>2</v>
      </c>
      <c r="I1646" s="9">
        <v>15</v>
      </c>
      <c r="J1646" s="9" t="s">
        <v>8</v>
      </c>
      <c r="L1646" s="9" t="s">
        <v>50</v>
      </c>
      <c r="M1646" s="9">
        <v>48277</v>
      </c>
      <c r="N1646" s="17" t="str">
        <f t="shared" si="145"/>
        <v>9_45-50</v>
      </c>
      <c r="O1646" s="17" t="str">
        <f t="shared" si="146"/>
        <v>4_40-50</v>
      </c>
      <c r="P1646" s="17" t="str">
        <f t="shared" si="147"/>
        <v>04_40-50</v>
      </c>
      <c r="Q1646" s="9" t="s">
        <v>904</v>
      </c>
      <c r="R1646" s="9" t="s">
        <v>968</v>
      </c>
      <c r="S1646" s="9">
        <f t="shared" si="148"/>
        <v>88443464</v>
      </c>
      <c r="T1646" s="9">
        <f t="shared" si="149"/>
        <v>1171437</v>
      </c>
    </row>
    <row r="1647" spans="1:20" x14ac:dyDescent="0.25">
      <c r="A1647" s="9">
        <v>12</v>
      </c>
      <c r="B1647" s="9" t="s">
        <v>14</v>
      </c>
      <c r="C1647" s="9" t="s">
        <v>933</v>
      </c>
      <c r="D1647" s="9" t="s">
        <v>224</v>
      </c>
      <c r="E1647" s="9" t="s">
        <v>223</v>
      </c>
      <c r="F1647" s="9" t="s">
        <v>5</v>
      </c>
      <c r="G1647" s="9" t="s">
        <v>810</v>
      </c>
      <c r="H1647" s="9" t="s">
        <v>2</v>
      </c>
      <c r="I1647" s="9">
        <v>15</v>
      </c>
      <c r="J1647" s="9" t="s">
        <v>8</v>
      </c>
      <c r="L1647" s="9" t="s">
        <v>46</v>
      </c>
      <c r="M1647" s="9">
        <v>31230</v>
      </c>
      <c r="N1647" s="17" t="str">
        <f t="shared" ref="N1647:N1708" si="150">CONCATENATE(ROUNDDOWN(M1647/5000,0),"_",ROUNDDOWN(M1647/5000,0)*5,"-",ROUNDUP((M1647+1)/5000,0)*5)</f>
        <v>6_30-35</v>
      </c>
      <c r="O1647" s="17" t="str">
        <f t="shared" ref="O1647:O1708" si="151">CONCATENATE(ROUNDDOWN(M1647/10000,0),"_",ROUNDDOWN(M1647/10000,0)*10,"-",ROUNDUP((M1647+1)/10000,0)*10)</f>
        <v>3_30-40</v>
      </c>
      <c r="P1647" s="17" t="str">
        <f t="shared" ref="P1647:P1708" si="152">IF(M1647&lt;20000,"01_&lt;20",IF(M1647&lt;80000,CONCATENATE(IF((ROUNDDOWN(M1647/10000,0)+1)&lt;10,0,),ROUNDDOWN(M1647/10000,0),"_",ROUNDDOWN(M1647/10000,0)*10,"-",ROUNDUP((M1647+1)/10000,0)*10),"08_80&gt;"))</f>
        <v>03_30-40</v>
      </c>
      <c r="Q1647" s="9" t="s">
        <v>904</v>
      </c>
      <c r="R1647" s="9" t="s">
        <v>968</v>
      </c>
      <c r="S1647" s="9">
        <f t="shared" ref="S1647:S1708" si="153">M1647*A1647</f>
        <v>374760</v>
      </c>
      <c r="T1647" s="9">
        <f t="shared" ref="T1647:T1708" si="154">ROUND(S1647/75.5,0)</f>
        <v>4964</v>
      </c>
    </row>
    <row r="1648" spans="1:20" x14ac:dyDescent="0.25">
      <c r="A1648" s="9">
        <v>5</v>
      </c>
      <c r="B1648" s="9" t="s">
        <v>14</v>
      </c>
      <c r="C1648" s="9" t="s">
        <v>369</v>
      </c>
      <c r="D1648" s="9" t="s">
        <v>222</v>
      </c>
      <c r="E1648" s="9" t="s">
        <v>223</v>
      </c>
      <c r="F1648" s="9" t="s">
        <v>5</v>
      </c>
      <c r="G1648" s="9" t="s">
        <v>182</v>
      </c>
      <c r="H1648" s="9" t="s">
        <v>370</v>
      </c>
      <c r="I1648" s="9">
        <v>17</v>
      </c>
      <c r="J1648" s="9" t="s">
        <v>8</v>
      </c>
      <c r="L1648" s="9" t="s">
        <v>50</v>
      </c>
      <c r="M1648" s="9">
        <v>56550</v>
      </c>
      <c r="N1648" s="17" t="str">
        <f t="shared" si="150"/>
        <v>11_55-60</v>
      </c>
      <c r="O1648" s="17" t="str">
        <f t="shared" si="151"/>
        <v>5_50-60</v>
      </c>
      <c r="P1648" s="17" t="str">
        <f t="shared" si="152"/>
        <v>05_50-60</v>
      </c>
      <c r="Q1648" s="9" t="s">
        <v>904</v>
      </c>
      <c r="R1648" s="9" t="s">
        <v>968</v>
      </c>
      <c r="S1648" s="9">
        <f t="shared" si="153"/>
        <v>282750</v>
      </c>
      <c r="T1648" s="9">
        <f t="shared" si="154"/>
        <v>3745</v>
      </c>
    </row>
    <row r="1649" spans="1:20" x14ac:dyDescent="0.25">
      <c r="A1649" s="9">
        <v>1531</v>
      </c>
      <c r="B1649" s="9" t="s">
        <v>14</v>
      </c>
      <c r="C1649" s="9" t="s">
        <v>590</v>
      </c>
      <c r="D1649" s="9" t="s">
        <v>222</v>
      </c>
      <c r="E1649" s="9" t="s">
        <v>223</v>
      </c>
      <c r="F1649" s="9" t="s">
        <v>5</v>
      </c>
      <c r="G1649" s="9" t="s">
        <v>524</v>
      </c>
      <c r="H1649" s="9" t="s">
        <v>403</v>
      </c>
      <c r="I1649" s="9">
        <v>17</v>
      </c>
      <c r="J1649" s="9" t="s">
        <v>8</v>
      </c>
      <c r="L1649" s="9" t="s">
        <v>50</v>
      </c>
      <c r="M1649" s="9">
        <v>55622</v>
      </c>
      <c r="N1649" s="17" t="str">
        <f t="shared" si="150"/>
        <v>11_55-60</v>
      </c>
      <c r="O1649" s="17" t="str">
        <f t="shared" si="151"/>
        <v>5_50-60</v>
      </c>
      <c r="P1649" s="17" t="str">
        <f t="shared" si="152"/>
        <v>05_50-60</v>
      </c>
      <c r="Q1649" s="9" t="s">
        <v>904</v>
      </c>
      <c r="R1649" s="9" t="s">
        <v>968</v>
      </c>
      <c r="S1649" s="9">
        <f t="shared" si="153"/>
        <v>85157282</v>
      </c>
      <c r="T1649" s="9">
        <f t="shared" si="154"/>
        <v>1127911</v>
      </c>
    </row>
    <row r="1650" spans="1:20" x14ac:dyDescent="0.25">
      <c r="A1650" s="9">
        <v>2536</v>
      </c>
      <c r="B1650" s="9" t="s">
        <v>14</v>
      </c>
      <c r="C1650" s="9" t="s">
        <v>371</v>
      </c>
      <c r="D1650" s="9" t="s">
        <v>224</v>
      </c>
      <c r="E1650" s="9" t="s">
        <v>223</v>
      </c>
      <c r="F1650" s="9" t="s">
        <v>1</v>
      </c>
      <c r="G1650" s="9" t="s">
        <v>97</v>
      </c>
      <c r="H1650" s="9" t="s">
        <v>2</v>
      </c>
      <c r="I1650" s="9">
        <v>17</v>
      </c>
      <c r="J1650" s="9" t="s">
        <v>12</v>
      </c>
      <c r="L1650" s="9" t="s">
        <v>50</v>
      </c>
      <c r="M1650" s="9">
        <v>47352</v>
      </c>
      <c r="N1650" s="17" t="str">
        <f t="shared" si="150"/>
        <v>9_45-50</v>
      </c>
      <c r="O1650" s="17" t="str">
        <f t="shared" si="151"/>
        <v>4_40-50</v>
      </c>
      <c r="P1650" s="17" t="str">
        <f t="shared" si="152"/>
        <v>04_40-50</v>
      </c>
      <c r="Q1650" s="9" t="s">
        <v>904</v>
      </c>
      <c r="R1650" s="9" t="s">
        <v>968</v>
      </c>
      <c r="S1650" s="9">
        <f t="shared" si="153"/>
        <v>120084672</v>
      </c>
      <c r="T1650" s="9">
        <f t="shared" si="154"/>
        <v>1590525</v>
      </c>
    </row>
    <row r="1651" spans="1:20" x14ac:dyDescent="0.25">
      <c r="A1651" s="9">
        <v>919</v>
      </c>
      <c r="B1651" s="9" t="s">
        <v>14</v>
      </c>
      <c r="C1651" s="9" t="s">
        <v>865</v>
      </c>
      <c r="D1651" s="9" t="s">
        <v>224</v>
      </c>
      <c r="E1651" s="9" t="s">
        <v>223</v>
      </c>
      <c r="F1651" s="9" t="s">
        <v>1</v>
      </c>
      <c r="G1651" s="9" t="s">
        <v>305</v>
      </c>
      <c r="H1651" s="9" t="s">
        <v>2</v>
      </c>
      <c r="I1651" s="9">
        <v>17</v>
      </c>
      <c r="J1651" s="9" t="s">
        <v>8</v>
      </c>
      <c r="L1651" s="9" t="s">
        <v>50</v>
      </c>
      <c r="M1651" s="9">
        <v>58915</v>
      </c>
      <c r="N1651" s="17" t="str">
        <f t="shared" si="150"/>
        <v>11_55-60</v>
      </c>
      <c r="O1651" s="17" t="str">
        <f t="shared" si="151"/>
        <v>5_50-60</v>
      </c>
      <c r="P1651" s="17" t="str">
        <f t="shared" si="152"/>
        <v>05_50-60</v>
      </c>
      <c r="Q1651" s="9" t="s">
        <v>904</v>
      </c>
      <c r="R1651" s="9" t="s">
        <v>968</v>
      </c>
      <c r="S1651" s="9">
        <f t="shared" si="153"/>
        <v>54142885</v>
      </c>
      <c r="T1651" s="9">
        <f t="shared" si="154"/>
        <v>717124</v>
      </c>
    </row>
    <row r="1652" spans="1:20" x14ac:dyDescent="0.25">
      <c r="A1652" s="9">
        <v>37</v>
      </c>
      <c r="B1652" s="9" t="s">
        <v>14</v>
      </c>
      <c r="C1652" s="9" t="s">
        <v>465</v>
      </c>
      <c r="D1652" s="9" t="s">
        <v>225</v>
      </c>
      <c r="E1652" s="9" t="s">
        <v>223</v>
      </c>
      <c r="F1652" s="9" t="s">
        <v>5</v>
      </c>
      <c r="G1652" s="9" t="s">
        <v>353</v>
      </c>
      <c r="H1652" s="9" t="s">
        <v>147</v>
      </c>
      <c r="I1652" s="9">
        <v>15</v>
      </c>
      <c r="J1652" s="9" t="s">
        <v>8</v>
      </c>
      <c r="L1652" s="9" t="s">
        <v>50</v>
      </c>
      <c r="M1652" s="9">
        <v>120150</v>
      </c>
      <c r="N1652" s="17" t="str">
        <f t="shared" si="150"/>
        <v>24_120-125</v>
      </c>
      <c r="O1652" s="17" t="str">
        <f t="shared" si="151"/>
        <v>12_120-130</v>
      </c>
      <c r="P1652" s="17" t="str">
        <f t="shared" si="152"/>
        <v>08_80&gt;</v>
      </c>
      <c r="Q1652" s="9" t="s">
        <v>904</v>
      </c>
      <c r="R1652" s="9" t="s">
        <v>968</v>
      </c>
      <c r="S1652" s="9">
        <f t="shared" si="153"/>
        <v>4445550</v>
      </c>
      <c r="T1652" s="9">
        <f t="shared" si="154"/>
        <v>58881</v>
      </c>
    </row>
    <row r="1653" spans="1:20" x14ac:dyDescent="0.25">
      <c r="A1653" s="9">
        <v>45</v>
      </c>
      <c r="B1653" s="9" t="s">
        <v>14</v>
      </c>
      <c r="C1653" s="9" t="s">
        <v>528</v>
      </c>
      <c r="D1653" s="9" t="s">
        <v>225</v>
      </c>
      <c r="E1653" s="9" t="s">
        <v>223</v>
      </c>
      <c r="F1653" s="9" t="s">
        <v>1</v>
      </c>
      <c r="G1653" s="9" t="s">
        <v>305</v>
      </c>
      <c r="H1653" s="9" t="s">
        <v>147</v>
      </c>
      <c r="I1653" s="9">
        <v>15</v>
      </c>
      <c r="J1653" s="9" t="s">
        <v>8</v>
      </c>
      <c r="L1653" s="9" t="s">
        <v>50</v>
      </c>
      <c r="M1653" s="9">
        <v>91178</v>
      </c>
      <c r="N1653" s="17" t="str">
        <f t="shared" si="150"/>
        <v>18_90-95</v>
      </c>
      <c r="O1653" s="17" t="str">
        <f t="shared" si="151"/>
        <v>9_90-100</v>
      </c>
      <c r="P1653" s="17" t="str">
        <f t="shared" si="152"/>
        <v>08_80&gt;</v>
      </c>
      <c r="Q1653" s="9" t="s">
        <v>904</v>
      </c>
      <c r="R1653" s="9" t="s">
        <v>968</v>
      </c>
      <c r="S1653" s="9">
        <f t="shared" si="153"/>
        <v>4103010</v>
      </c>
      <c r="T1653" s="9">
        <f t="shared" si="154"/>
        <v>54345</v>
      </c>
    </row>
    <row r="1654" spans="1:20" x14ac:dyDescent="0.25">
      <c r="A1654" s="9">
        <v>12</v>
      </c>
      <c r="B1654" s="9" t="s">
        <v>14</v>
      </c>
      <c r="C1654" s="9" t="s">
        <v>364</v>
      </c>
      <c r="D1654" s="9" t="s">
        <v>225</v>
      </c>
      <c r="E1654" s="9" t="s">
        <v>223</v>
      </c>
      <c r="F1654" s="9" t="s">
        <v>5</v>
      </c>
      <c r="G1654" s="9" t="s">
        <v>353</v>
      </c>
      <c r="H1654" s="9" t="s">
        <v>345</v>
      </c>
      <c r="I1654" s="9">
        <v>17</v>
      </c>
      <c r="J1654" s="9" t="s">
        <v>8</v>
      </c>
      <c r="L1654" s="9" t="s">
        <v>50</v>
      </c>
      <c r="M1654" s="9">
        <v>121251</v>
      </c>
      <c r="N1654" s="17" t="str">
        <f t="shared" si="150"/>
        <v>24_120-125</v>
      </c>
      <c r="O1654" s="17" t="str">
        <f t="shared" si="151"/>
        <v>12_120-130</v>
      </c>
      <c r="P1654" s="17" t="str">
        <f t="shared" si="152"/>
        <v>08_80&gt;</v>
      </c>
      <c r="Q1654" s="9" t="s">
        <v>904</v>
      </c>
      <c r="R1654" s="9" t="s">
        <v>968</v>
      </c>
      <c r="S1654" s="9">
        <f t="shared" si="153"/>
        <v>1455012</v>
      </c>
      <c r="T1654" s="9">
        <f t="shared" si="154"/>
        <v>19272</v>
      </c>
    </row>
    <row r="1655" spans="1:20" x14ac:dyDescent="0.25">
      <c r="A1655" s="9">
        <v>69</v>
      </c>
      <c r="B1655" s="9" t="s">
        <v>14</v>
      </c>
      <c r="C1655" s="9" t="s">
        <v>591</v>
      </c>
      <c r="D1655" s="9" t="s">
        <v>228</v>
      </c>
      <c r="E1655" s="9" t="s">
        <v>223</v>
      </c>
      <c r="F1655" s="9" t="s">
        <v>5</v>
      </c>
      <c r="G1655" s="9" t="s">
        <v>524</v>
      </c>
      <c r="H1655" s="9" t="s">
        <v>2</v>
      </c>
      <c r="I1655" s="9">
        <v>13</v>
      </c>
      <c r="J1655" s="9" t="s">
        <v>8</v>
      </c>
      <c r="L1655" s="9" t="s">
        <v>50</v>
      </c>
      <c r="M1655" s="9">
        <v>58124</v>
      </c>
      <c r="N1655" s="17" t="str">
        <f t="shared" si="150"/>
        <v>11_55-60</v>
      </c>
      <c r="O1655" s="17" t="str">
        <f t="shared" si="151"/>
        <v>5_50-60</v>
      </c>
      <c r="P1655" s="17" t="str">
        <f t="shared" si="152"/>
        <v>05_50-60</v>
      </c>
      <c r="Q1655" s="9" t="s">
        <v>904</v>
      </c>
      <c r="R1655" s="9" t="s">
        <v>968</v>
      </c>
      <c r="S1655" s="9">
        <f t="shared" si="153"/>
        <v>4010556</v>
      </c>
      <c r="T1655" s="9">
        <f t="shared" si="154"/>
        <v>53120</v>
      </c>
    </row>
    <row r="1656" spans="1:20" x14ac:dyDescent="0.25">
      <c r="A1656" s="9">
        <v>170</v>
      </c>
      <c r="B1656" s="9" t="s">
        <v>14</v>
      </c>
      <c r="C1656" s="9" t="s">
        <v>733</v>
      </c>
      <c r="D1656" s="9" t="s">
        <v>228</v>
      </c>
      <c r="E1656" s="9" t="s">
        <v>223</v>
      </c>
      <c r="F1656" s="9" t="s">
        <v>5</v>
      </c>
      <c r="G1656" s="9" t="s">
        <v>524</v>
      </c>
      <c r="H1656" s="9" t="s">
        <v>2</v>
      </c>
      <c r="I1656" s="9">
        <v>14</v>
      </c>
      <c r="J1656" s="9" t="s">
        <v>8</v>
      </c>
      <c r="L1656" s="9" t="s">
        <v>50</v>
      </c>
      <c r="M1656" s="9">
        <v>57189</v>
      </c>
      <c r="N1656" s="17" t="str">
        <f t="shared" si="150"/>
        <v>11_55-60</v>
      </c>
      <c r="O1656" s="17" t="str">
        <f t="shared" si="151"/>
        <v>5_50-60</v>
      </c>
      <c r="P1656" s="17" t="str">
        <f t="shared" si="152"/>
        <v>05_50-60</v>
      </c>
      <c r="Q1656" s="9" t="s">
        <v>904</v>
      </c>
      <c r="R1656" s="9" t="s">
        <v>968</v>
      </c>
      <c r="S1656" s="9">
        <f t="shared" si="153"/>
        <v>9722130</v>
      </c>
      <c r="T1656" s="9">
        <f t="shared" si="154"/>
        <v>128770</v>
      </c>
    </row>
    <row r="1657" spans="1:20" x14ac:dyDescent="0.25">
      <c r="A1657" s="9">
        <v>210</v>
      </c>
      <c r="B1657" s="9" t="s">
        <v>14</v>
      </c>
      <c r="C1657" s="9" t="s">
        <v>734</v>
      </c>
      <c r="D1657" s="9" t="s">
        <v>225</v>
      </c>
      <c r="E1657" s="9" t="s">
        <v>223</v>
      </c>
      <c r="F1657" s="9" t="s">
        <v>5</v>
      </c>
      <c r="G1657" s="9" t="s">
        <v>75</v>
      </c>
      <c r="H1657" s="9" t="s">
        <v>147</v>
      </c>
      <c r="I1657" s="9">
        <v>15</v>
      </c>
      <c r="J1657" s="9" t="s">
        <v>8</v>
      </c>
      <c r="L1657" s="9" t="s">
        <v>50</v>
      </c>
      <c r="M1657" s="9">
        <v>62511</v>
      </c>
      <c r="N1657" s="17" t="str">
        <f t="shared" si="150"/>
        <v>12_60-65</v>
      </c>
      <c r="O1657" s="17" t="str">
        <f t="shared" si="151"/>
        <v>6_60-70</v>
      </c>
      <c r="P1657" s="17" t="str">
        <f t="shared" si="152"/>
        <v>06_60-70</v>
      </c>
      <c r="Q1657" s="9" t="s">
        <v>904</v>
      </c>
      <c r="R1657" s="9" t="s">
        <v>968</v>
      </c>
      <c r="S1657" s="9">
        <f t="shared" si="153"/>
        <v>13127310</v>
      </c>
      <c r="T1657" s="9">
        <f t="shared" si="154"/>
        <v>173872</v>
      </c>
    </row>
    <row r="1658" spans="1:20" x14ac:dyDescent="0.25">
      <c r="A1658" s="9">
        <v>713</v>
      </c>
      <c r="B1658" s="9" t="s">
        <v>14</v>
      </c>
      <c r="C1658" s="9" t="s">
        <v>365</v>
      </c>
      <c r="D1658" s="9" t="s">
        <v>225</v>
      </c>
      <c r="E1658" s="9" t="s">
        <v>223</v>
      </c>
      <c r="F1658" s="9" t="s">
        <v>5</v>
      </c>
      <c r="G1658" s="9" t="s">
        <v>353</v>
      </c>
      <c r="H1658" s="9" t="s">
        <v>197</v>
      </c>
      <c r="I1658" s="9">
        <v>15</v>
      </c>
      <c r="J1658" s="9" t="s">
        <v>8</v>
      </c>
      <c r="L1658" s="9" t="s">
        <v>50</v>
      </c>
      <c r="M1658" s="9">
        <v>77927</v>
      </c>
      <c r="N1658" s="17" t="str">
        <f t="shared" si="150"/>
        <v>15_75-80</v>
      </c>
      <c r="O1658" s="17" t="str">
        <f t="shared" si="151"/>
        <v>7_70-80</v>
      </c>
      <c r="P1658" s="17" t="str">
        <f t="shared" si="152"/>
        <v>07_70-80</v>
      </c>
      <c r="Q1658" s="9" t="s">
        <v>904</v>
      </c>
      <c r="R1658" s="9" t="s">
        <v>968</v>
      </c>
      <c r="S1658" s="9">
        <f t="shared" si="153"/>
        <v>55561951</v>
      </c>
      <c r="T1658" s="9">
        <f t="shared" si="154"/>
        <v>735920</v>
      </c>
    </row>
    <row r="1659" spans="1:20" x14ac:dyDescent="0.25">
      <c r="A1659" s="9">
        <v>2499</v>
      </c>
      <c r="B1659" s="9" t="s">
        <v>14</v>
      </c>
      <c r="C1659" s="9" t="s">
        <v>423</v>
      </c>
      <c r="D1659" s="9" t="s">
        <v>225</v>
      </c>
      <c r="E1659" s="9" t="s">
        <v>223</v>
      </c>
      <c r="F1659" s="9" t="s">
        <v>1</v>
      </c>
      <c r="G1659" s="9" t="s">
        <v>305</v>
      </c>
      <c r="H1659" s="9" t="s">
        <v>112</v>
      </c>
      <c r="I1659" s="9">
        <v>15</v>
      </c>
      <c r="J1659" s="9" t="s">
        <v>8</v>
      </c>
      <c r="L1659" s="9" t="s">
        <v>50</v>
      </c>
      <c r="M1659" s="9">
        <v>71146</v>
      </c>
      <c r="N1659" s="17" t="str">
        <f t="shared" si="150"/>
        <v>14_70-75</v>
      </c>
      <c r="O1659" s="17" t="str">
        <f t="shared" si="151"/>
        <v>7_70-80</v>
      </c>
      <c r="P1659" s="17" t="str">
        <f t="shared" si="152"/>
        <v>07_70-80</v>
      </c>
      <c r="Q1659" s="9" t="s">
        <v>904</v>
      </c>
      <c r="R1659" s="9" t="s">
        <v>968</v>
      </c>
      <c r="S1659" s="9">
        <f t="shared" si="153"/>
        <v>177793854</v>
      </c>
      <c r="T1659" s="9">
        <f t="shared" si="154"/>
        <v>2354885</v>
      </c>
    </row>
    <row r="1660" spans="1:20" x14ac:dyDescent="0.25">
      <c r="A1660" s="9">
        <v>387</v>
      </c>
      <c r="B1660" s="9" t="s">
        <v>14</v>
      </c>
      <c r="C1660" s="9" t="s">
        <v>592</v>
      </c>
      <c r="D1660" s="9" t="s">
        <v>222</v>
      </c>
      <c r="E1660" s="9" t="s">
        <v>223</v>
      </c>
      <c r="F1660" s="9" t="s">
        <v>5</v>
      </c>
      <c r="G1660" s="9" t="s">
        <v>524</v>
      </c>
      <c r="H1660" s="9" t="s">
        <v>569</v>
      </c>
      <c r="I1660" s="9">
        <v>15</v>
      </c>
      <c r="J1660" s="9" t="s">
        <v>8</v>
      </c>
      <c r="L1660" s="9" t="s">
        <v>50</v>
      </c>
      <c r="M1660" s="9">
        <v>65651</v>
      </c>
      <c r="N1660" s="17" t="str">
        <f t="shared" si="150"/>
        <v>13_65-70</v>
      </c>
      <c r="O1660" s="17" t="str">
        <f t="shared" si="151"/>
        <v>6_60-70</v>
      </c>
      <c r="P1660" s="17" t="str">
        <f t="shared" si="152"/>
        <v>06_60-70</v>
      </c>
      <c r="Q1660" s="9" t="s">
        <v>904</v>
      </c>
      <c r="R1660" s="9" t="s">
        <v>968</v>
      </c>
      <c r="S1660" s="9">
        <f t="shared" si="153"/>
        <v>25406937</v>
      </c>
      <c r="T1660" s="9">
        <f t="shared" si="154"/>
        <v>336516</v>
      </c>
    </row>
    <row r="1661" spans="1:20" x14ac:dyDescent="0.25">
      <c r="A1661" s="9">
        <v>5465</v>
      </c>
      <c r="B1661" s="9" t="s">
        <v>14</v>
      </c>
      <c r="C1661" s="9" t="s">
        <v>529</v>
      </c>
      <c r="D1661" s="9" t="s">
        <v>224</v>
      </c>
      <c r="E1661" s="9" t="s">
        <v>223</v>
      </c>
      <c r="F1661" s="9" t="s">
        <v>1</v>
      </c>
      <c r="G1661" s="9" t="s">
        <v>305</v>
      </c>
      <c r="H1661" s="9" t="s">
        <v>2</v>
      </c>
      <c r="I1661" s="9">
        <v>15</v>
      </c>
      <c r="J1661" s="9" t="s">
        <v>8</v>
      </c>
      <c r="L1661" s="9" t="s">
        <v>50</v>
      </c>
      <c r="M1661" s="9">
        <v>55170</v>
      </c>
      <c r="N1661" s="17" t="str">
        <f t="shared" si="150"/>
        <v>11_55-60</v>
      </c>
      <c r="O1661" s="17" t="str">
        <f t="shared" si="151"/>
        <v>5_50-60</v>
      </c>
      <c r="P1661" s="17" t="str">
        <f t="shared" si="152"/>
        <v>05_50-60</v>
      </c>
      <c r="Q1661" s="9" t="s">
        <v>904</v>
      </c>
      <c r="R1661" s="9" t="s">
        <v>968</v>
      </c>
      <c r="S1661" s="9">
        <f t="shared" si="153"/>
        <v>301504050</v>
      </c>
      <c r="T1661" s="9">
        <f t="shared" si="154"/>
        <v>3993431</v>
      </c>
    </row>
    <row r="1662" spans="1:20" x14ac:dyDescent="0.25">
      <c r="A1662" s="9">
        <v>180</v>
      </c>
      <c r="B1662" s="9" t="s">
        <v>14</v>
      </c>
      <c r="C1662" s="9" t="s">
        <v>934</v>
      </c>
      <c r="D1662" s="9" t="s">
        <v>224</v>
      </c>
      <c r="E1662" s="9" t="s">
        <v>223</v>
      </c>
      <c r="F1662" s="9" t="s">
        <v>1</v>
      </c>
      <c r="G1662" s="9" t="s">
        <v>835</v>
      </c>
      <c r="H1662" s="9" t="s">
        <v>2</v>
      </c>
      <c r="I1662" s="9">
        <v>15</v>
      </c>
      <c r="J1662" s="9" t="s">
        <v>8</v>
      </c>
      <c r="L1662" s="9" t="s">
        <v>50</v>
      </c>
      <c r="M1662" s="9">
        <v>65990</v>
      </c>
      <c r="N1662" s="17" t="str">
        <f t="shared" si="150"/>
        <v>13_65-70</v>
      </c>
      <c r="O1662" s="17" t="str">
        <f t="shared" si="151"/>
        <v>6_60-70</v>
      </c>
      <c r="P1662" s="17" t="str">
        <f t="shared" si="152"/>
        <v>06_60-70</v>
      </c>
      <c r="Q1662" s="9" t="s">
        <v>904</v>
      </c>
      <c r="R1662" s="9" t="s">
        <v>968</v>
      </c>
      <c r="S1662" s="9">
        <f t="shared" si="153"/>
        <v>11878200</v>
      </c>
      <c r="T1662" s="9">
        <f t="shared" si="154"/>
        <v>157327</v>
      </c>
    </row>
    <row r="1663" spans="1:20" x14ac:dyDescent="0.25">
      <c r="A1663" s="9">
        <v>168</v>
      </c>
      <c r="B1663" s="9" t="s">
        <v>14</v>
      </c>
      <c r="C1663" s="9" t="s">
        <v>500</v>
      </c>
      <c r="D1663" s="9" t="s">
        <v>225</v>
      </c>
      <c r="E1663" s="9" t="s">
        <v>223</v>
      </c>
      <c r="F1663" s="9" t="s">
        <v>5</v>
      </c>
      <c r="G1663" s="9" t="s">
        <v>353</v>
      </c>
      <c r="H1663" s="9" t="s">
        <v>148</v>
      </c>
      <c r="I1663" s="9">
        <v>16</v>
      </c>
      <c r="J1663" s="9" t="s">
        <v>8</v>
      </c>
      <c r="L1663" s="9" t="s">
        <v>50</v>
      </c>
      <c r="M1663" s="9">
        <v>91159</v>
      </c>
      <c r="N1663" s="17" t="str">
        <f t="shared" si="150"/>
        <v>18_90-95</v>
      </c>
      <c r="O1663" s="17" t="str">
        <f t="shared" si="151"/>
        <v>9_90-100</v>
      </c>
      <c r="P1663" s="17" t="str">
        <f t="shared" si="152"/>
        <v>08_80&gt;</v>
      </c>
      <c r="Q1663" s="9" t="s">
        <v>904</v>
      </c>
      <c r="R1663" s="9" t="s">
        <v>968</v>
      </c>
      <c r="S1663" s="9">
        <f t="shared" si="153"/>
        <v>15314712</v>
      </c>
      <c r="T1663" s="9">
        <f t="shared" si="154"/>
        <v>202844</v>
      </c>
    </row>
    <row r="1664" spans="1:20" x14ac:dyDescent="0.25">
      <c r="A1664" s="9">
        <v>995</v>
      </c>
      <c r="B1664" s="9" t="s">
        <v>14</v>
      </c>
      <c r="C1664" s="9" t="s">
        <v>366</v>
      </c>
      <c r="D1664" s="9" t="s">
        <v>225</v>
      </c>
      <c r="E1664" s="9" t="s">
        <v>223</v>
      </c>
      <c r="F1664" s="9" t="s">
        <v>5</v>
      </c>
      <c r="G1664" s="9" t="s">
        <v>353</v>
      </c>
      <c r="H1664" s="9" t="s">
        <v>197</v>
      </c>
      <c r="I1664" s="9">
        <v>17</v>
      </c>
      <c r="J1664" s="9" t="s">
        <v>8</v>
      </c>
      <c r="L1664" s="9" t="s">
        <v>50</v>
      </c>
      <c r="M1664" s="9">
        <v>91171</v>
      </c>
      <c r="N1664" s="17" t="str">
        <f t="shared" si="150"/>
        <v>18_90-95</v>
      </c>
      <c r="O1664" s="17" t="str">
        <f t="shared" si="151"/>
        <v>9_90-100</v>
      </c>
      <c r="P1664" s="17" t="str">
        <f t="shared" si="152"/>
        <v>08_80&gt;</v>
      </c>
      <c r="Q1664" s="9" t="s">
        <v>904</v>
      </c>
      <c r="R1664" s="9" t="s">
        <v>968</v>
      </c>
      <c r="S1664" s="9">
        <f t="shared" si="153"/>
        <v>90715145</v>
      </c>
      <c r="T1664" s="9">
        <f t="shared" si="154"/>
        <v>1201525</v>
      </c>
    </row>
    <row r="1665" spans="1:20" x14ac:dyDescent="0.25">
      <c r="A1665" s="9">
        <v>174</v>
      </c>
      <c r="B1665" s="9" t="s">
        <v>14</v>
      </c>
      <c r="C1665" s="9" t="s">
        <v>593</v>
      </c>
      <c r="D1665" s="9" t="s">
        <v>228</v>
      </c>
      <c r="E1665" s="9" t="s">
        <v>223</v>
      </c>
      <c r="F1665" s="9" t="s">
        <v>5</v>
      </c>
      <c r="G1665" s="9" t="s">
        <v>524</v>
      </c>
      <c r="H1665" s="9" t="s">
        <v>2</v>
      </c>
      <c r="I1665" s="9">
        <v>14</v>
      </c>
      <c r="J1665" s="9" t="s">
        <v>8</v>
      </c>
      <c r="K1665" s="9" t="s">
        <v>7</v>
      </c>
      <c r="L1665" s="9" t="s">
        <v>50</v>
      </c>
      <c r="M1665" s="9">
        <v>56376</v>
      </c>
      <c r="N1665" s="17" t="str">
        <f t="shared" si="150"/>
        <v>11_55-60</v>
      </c>
      <c r="O1665" s="17" t="str">
        <f t="shared" si="151"/>
        <v>5_50-60</v>
      </c>
      <c r="P1665" s="17" t="str">
        <f t="shared" si="152"/>
        <v>05_50-60</v>
      </c>
      <c r="Q1665" s="9" t="s">
        <v>904</v>
      </c>
      <c r="R1665" s="9" t="s">
        <v>968</v>
      </c>
      <c r="S1665" s="9">
        <f t="shared" si="153"/>
        <v>9809424</v>
      </c>
      <c r="T1665" s="9">
        <f t="shared" si="154"/>
        <v>129926</v>
      </c>
    </row>
    <row r="1666" spans="1:20" x14ac:dyDescent="0.25">
      <c r="A1666" s="9">
        <v>161</v>
      </c>
      <c r="B1666" s="9" t="s">
        <v>14</v>
      </c>
      <c r="C1666" s="9" t="s">
        <v>935</v>
      </c>
      <c r="D1666" s="9" t="s">
        <v>222</v>
      </c>
      <c r="E1666" s="9" t="s">
        <v>223</v>
      </c>
      <c r="F1666" s="9" t="s">
        <v>5</v>
      </c>
      <c r="G1666" s="9" t="s">
        <v>169</v>
      </c>
      <c r="H1666" s="9" t="s">
        <v>936</v>
      </c>
      <c r="I1666" s="9">
        <v>15</v>
      </c>
      <c r="J1666" s="9" t="s">
        <v>8</v>
      </c>
      <c r="K1666" s="9" t="s">
        <v>7</v>
      </c>
      <c r="L1666" s="9" t="s">
        <v>50</v>
      </c>
      <c r="M1666" s="9">
        <v>54238</v>
      </c>
      <c r="N1666" s="17" t="str">
        <f t="shared" si="150"/>
        <v>10_50-55</v>
      </c>
      <c r="O1666" s="17" t="str">
        <f t="shared" si="151"/>
        <v>5_50-60</v>
      </c>
      <c r="P1666" s="17" t="str">
        <f t="shared" si="152"/>
        <v>05_50-60</v>
      </c>
      <c r="Q1666" s="9" t="s">
        <v>904</v>
      </c>
      <c r="R1666" s="9" t="s">
        <v>968</v>
      </c>
      <c r="S1666" s="9">
        <f t="shared" si="153"/>
        <v>8732318</v>
      </c>
      <c r="T1666" s="9">
        <f t="shared" si="154"/>
        <v>115660</v>
      </c>
    </row>
    <row r="1667" spans="1:20" x14ac:dyDescent="0.25">
      <c r="A1667" s="9">
        <v>2710</v>
      </c>
      <c r="B1667" s="9" t="s">
        <v>14</v>
      </c>
      <c r="C1667" s="9" t="s">
        <v>313</v>
      </c>
      <c r="D1667" s="9" t="s">
        <v>228</v>
      </c>
      <c r="E1667" s="9" t="s">
        <v>227</v>
      </c>
      <c r="F1667" s="9" t="s">
        <v>5</v>
      </c>
      <c r="G1667" s="9" t="s">
        <v>169</v>
      </c>
      <c r="H1667" s="9" t="s">
        <v>2</v>
      </c>
      <c r="I1667" s="9">
        <v>13</v>
      </c>
      <c r="J1667" s="9" t="s">
        <v>8</v>
      </c>
      <c r="L1667" s="9" t="s">
        <v>50</v>
      </c>
      <c r="M1667" s="9">
        <v>63831</v>
      </c>
      <c r="N1667" s="17" t="str">
        <f t="shared" si="150"/>
        <v>12_60-65</v>
      </c>
      <c r="O1667" s="17" t="str">
        <f t="shared" si="151"/>
        <v>6_60-70</v>
      </c>
      <c r="P1667" s="17" t="str">
        <f t="shared" si="152"/>
        <v>06_60-70</v>
      </c>
      <c r="Q1667" s="9" t="s">
        <v>904</v>
      </c>
      <c r="R1667" s="9" t="s">
        <v>968</v>
      </c>
      <c r="S1667" s="9">
        <f t="shared" si="153"/>
        <v>172982010</v>
      </c>
      <c r="T1667" s="9">
        <f t="shared" si="154"/>
        <v>2291152</v>
      </c>
    </row>
    <row r="1668" spans="1:20" x14ac:dyDescent="0.25">
      <c r="A1668" s="9">
        <v>865</v>
      </c>
      <c r="B1668" s="9" t="s">
        <v>14</v>
      </c>
      <c r="C1668" s="9" t="s">
        <v>625</v>
      </c>
      <c r="D1668" s="9" t="s">
        <v>228</v>
      </c>
      <c r="E1668" s="9" t="s">
        <v>227</v>
      </c>
      <c r="F1668" s="9" t="s">
        <v>5</v>
      </c>
      <c r="G1668" s="9" t="s">
        <v>524</v>
      </c>
      <c r="H1668" s="9" t="s">
        <v>2</v>
      </c>
      <c r="I1668" s="9">
        <v>13</v>
      </c>
      <c r="J1668" s="9" t="s">
        <v>8</v>
      </c>
      <c r="L1668" s="9" t="s">
        <v>50</v>
      </c>
      <c r="M1668" s="9">
        <v>77090</v>
      </c>
      <c r="N1668" s="17" t="str">
        <f t="shared" si="150"/>
        <v>15_75-80</v>
      </c>
      <c r="O1668" s="17" t="str">
        <f t="shared" si="151"/>
        <v>7_70-80</v>
      </c>
      <c r="P1668" s="17" t="str">
        <f t="shared" si="152"/>
        <v>07_70-80</v>
      </c>
      <c r="Q1668" s="9" t="s">
        <v>904</v>
      </c>
      <c r="R1668" s="9" t="s">
        <v>968</v>
      </c>
      <c r="S1668" s="9">
        <f t="shared" si="153"/>
        <v>66682850</v>
      </c>
      <c r="T1668" s="9">
        <f t="shared" si="154"/>
        <v>883217</v>
      </c>
    </row>
    <row r="1669" spans="1:20" x14ac:dyDescent="0.25">
      <c r="A1669" s="9">
        <v>1597</v>
      </c>
      <c r="B1669" s="9" t="s">
        <v>14</v>
      </c>
      <c r="C1669" s="9" t="s">
        <v>312</v>
      </c>
      <c r="D1669" s="9" t="s">
        <v>228</v>
      </c>
      <c r="E1669" s="9" t="s">
        <v>227</v>
      </c>
      <c r="F1669" s="9" t="s">
        <v>5</v>
      </c>
      <c r="G1669" s="9" t="s">
        <v>169</v>
      </c>
      <c r="H1669" s="9" t="s">
        <v>2</v>
      </c>
      <c r="I1669" s="9">
        <v>14</v>
      </c>
      <c r="J1669" s="9" t="s">
        <v>11</v>
      </c>
      <c r="L1669" s="9" t="s">
        <v>50</v>
      </c>
      <c r="M1669" s="9">
        <v>65671</v>
      </c>
      <c r="N1669" s="17" t="str">
        <f t="shared" si="150"/>
        <v>13_65-70</v>
      </c>
      <c r="O1669" s="17" t="str">
        <f t="shared" si="151"/>
        <v>6_60-70</v>
      </c>
      <c r="P1669" s="17" t="str">
        <f t="shared" si="152"/>
        <v>06_60-70</v>
      </c>
      <c r="Q1669" s="9" t="s">
        <v>904</v>
      </c>
      <c r="R1669" s="9" t="s">
        <v>968</v>
      </c>
      <c r="S1669" s="9">
        <f t="shared" si="153"/>
        <v>104876587</v>
      </c>
      <c r="T1669" s="9">
        <f t="shared" si="154"/>
        <v>1389094</v>
      </c>
    </row>
    <row r="1670" spans="1:20" x14ac:dyDescent="0.25">
      <c r="A1670" s="9">
        <v>329</v>
      </c>
      <c r="B1670" s="9" t="s">
        <v>14</v>
      </c>
      <c r="C1670" s="9" t="s">
        <v>626</v>
      </c>
      <c r="D1670" s="9" t="s">
        <v>228</v>
      </c>
      <c r="E1670" s="9" t="s">
        <v>227</v>
      </c>
      <c r="F1670" s="9" t="s">
        <v>5</v>
      </c>
      <c r="G1670" s="9" t="s">
        <v>524</v>
      </c>
      <c r="H1670" s="9" t="s">
        <v>2</v>
      </c>
      <c r="I1670" s="9">
        <v>14</v>
      </c>
      <c r="J1670" s="9" t="s">
        <v>8</v>
      </c>
      <c r="L1670" s="9" t="s">
        <v>50</v>
      </c>
      <c r="M1670" s="9">
        <v>74170</v>
      </c>
      <c r="N1670" s="17" t="str">
        <f t="shared" si="150"/>
        <v>14_70-75</v>
      </c>
      <c r="O1670" s="17" t="str">
        <f t="shared" si="151"/>
        <v>7_70-80</v>
      </c>
      <c r="P1670" s="17" t="str">
        <f t="shared" si="152"/>
        <v>07_70-80</v>
      </c>
      <c r="Q1670" s="9" t="s">
        <v>904</v>
      </c>
      <c r="R1670" s="9" t="s">
        <v>968</v>
      </c>
      <c r="S1670" s="9">
        <f t="shared" si="153"/>
        <v>24401930</v>
      </c>
      <c r="T1670" s="9">
        <f t="shared" si="154"/>
        <v>323204</v>
      </c>
    </row>
    <row r="1671" spans="1:20" x14ac:dyDescent="0.25">
      <c r="A1671" s="9">
        <v>5119</v>
      </c>
      <c r="B1671" s="9" t="s">
        <v>14</v>
      </c>
      <c r="C1671" s="9" t="s">
        <v>424</v>
      </c>
      <c r="D1671" s="9" t="s">
        <v>228</v>
      </c>
      <c r="E1671" s="9" t="s">
        <v>227</v>
      </c>
      <c r="F1671" s="9" t="s">
        <v>1</v>
      </c>
      <c r="G1671" s="9" t="s">
        <v>305</v>
      </c>
      <c r="H1671" s="9" t="s">
        <v>2</v>
      </c>
      <c r="I1671" s="9">
        <v>14</v>
      </c>
      <c r="J1671" s="9" t="s">
        <v>8</v>
      </c>
      <c r="L1671" s="9" t="s">
        <v>50</v>
      </c>
      <c r="M1671" s="9">
        <v>59531</v>
      </c>
      <c r="N1671" s="17" t="str">
        <f t="shared" si="150"/>
        <v>11_55-60</v>
      </c>
      <c r="O1671" s="17" t="str">
        <f t="shared" si="151"/>
        <v>5_50-60</v>
      </c>
      <c r="P1671" s="17" t="str">
        <f t="shared" si="152"/>
        <v>05_50-60</v>
      </c>
      <c r="Q1671" s="9" t="s">
        <v>904</v>
      </c>
      <c r="R1671" s="9" t="s">
        <v>968</v>
      </c>
      <c r="S1671" s="9">
        <f t="shared" si="153"/>
        <v>304739189</v>
      </c>
      <c r="T1671" s="9">
        <f t="shared" si="154"/>
        <v>4036281</v>
      </c>
    </row>
    <row r="1672" spans="1:20" x14ac:dyDescent="0.25">
      <c r="A1672" s="9">
        <v>1596</v>
      </c>
      <c r="B1672" s="9" t="s">
        <v>14</v>
      </c>
      <c r="C1672" s="9" t="s">
        <v>314</v>
      </c>
      <c r="D1672" s="9" t="s">
        <v>224</v>
      </c>
      <c r="E1672" s="9" t="s">
        <v>227</v>
      </c>
      <c r="F1672" s="9" t="s">
        <v>5</v>
      </c>
      <c r="G1672" s="9" t="s">
        <v>169</v>
      </c>
      <c r="H1672" s="9" t="s">
        <v>2</v>
      </c>
      <c r="I1672" s="9">
        <v>15</v>
      </c>
      <c r="J1672" s="9" t="s">
        <v>8</v>
      </c>
      <c r="L1672" s="9" t="s">
        <v>50</v>
      </c>
      <c r="M1672" s="9">
        <v>69869</v>
      </c>
      <c r="N1672" s="17" t="str">
        <f t="shared" si="150"/>
        <v>13_65-70</v>
      </c>
      <c r="O1672" s="17" t="str">
        <f t="shared" si="151"/>
        <v>6_60-70</v>
      </c>
      <c r="P1672" s="17" t="str">
        <f t="shared" si="152"/>
        <v>06_60-70</v>
      </c>
      <c r="Q1672" s="9" t="s">
        <v>904</v>
      </c>
      <c r="R1672" s="9" t="s">
        <v>968</v>
      </c>
      <c r="S1672" s="9">
        <f t="shared" si="153"/>
        <v>111510924</v>
      </c>
      <c r="T1672" s="9">
        <f t="shared" si="154"/>
        <v>1476966</v>
      </c>
    </row>
    <row r="1673" spans="1:20" x14ac:dyDescent="0.25">
      <c r="A1673" s="9">
        <v>742</v>
      </c>
      <c r="B1673" s="9" t="s">
        <v>14</v>
      </c>
      <c r="C1673" s="9" t="s">
        <v>594</v>
      </c>
      <c r="D1673" s="9" t="s">
        <v>224</v>
      </c>
      <c r="E1673" s="9" t="s">
        <v>227</v>
      </c>
      <c r="F1673" s="9" t="s">
        <v>5</v>
      </c>
      <c r="G1673" s="9" t="s">
        <v>524</v>
      </c>
      <c r="H1673" s="9" t="s">
        <v>2</v>
      </c>
      <c r="I1673" s="9">
        <v>15</v>
      </c>
      <c r="J1673" s="9" t="s">
        <v>8</v>
      </c>
      <c r="L1673" s="9" t="s">
        <v>50</v>
      </c>
      <c r="M1673" s="9">
        <v>73397</v>
      </c>
      <c r="N1673" s="17" t="str">
        <f t="shared" si="150"/>
        <v>14_70-75</v>
      </c>
      <c r="O1673" s="17" t="str">
        <f t="shared" si="151"/>
        <v>7_70-80</v>
      </c>
      <c r="P1673" s="17" t="str">
        <f t="shared" si="152"/>
        <v>07_70-80</v>
      </c>
      <c r="Q1673" s="9" t="s">
        <v>904</v>
      </c>
      <c r="R1673" s="9" t="s">
        <v>968</v>
      </c>
      <c r="S1673" s="9">
        <f t="shared" si="153"/>
        <v>54460574</v>
      </c>
      <c r="T1673" s="9">
        <f t="shared" si="154"/>
        <v>721332</v>
      </c>
    </row>
    <row r="1674" spans="1:20" x14ac:dyDescent="0.25">
      <c r="A1674" s="9">
        <v>292</v>
      </c>
      <c r="B1674" s="9" t="s">
        <v>14</v>
      </c>
      <c r="C1674" s="9" t="s">
        <v>740</v>
      </c>
      <c r="D1674" s="9" t="s">
        <v>224</v>
      </c>
      <c r="E1674" s="9" t="s">
        <v>227</v>
      </c>
      <c r="F1674" s="9" t="s">
        <v>1</v>
      </c>
      <c r="G1674" s="9" t="s">
        <v>305</v>
      </c>
      <c r="H1674" s="9" t="s">
        <v>2</v>
      </c>
      <c r="I1674" s="9">
        <v>15</v>
      </c>
      <c r="J1674" s="9" t="s">
        <v>8</v>
      </c>
      <c r="L1674" s="9" t="s">
        <v>50</v>
      </c>
      <c r="M1674" s="9">
        <v>66771</v>
      </c>
      <c r="N1674" s="17" t="str">
        <f t="shared" si="150"/>
        <v>13_65-70</v>
      </c>
      <c r="O1674" s="17" t="str">
        <f t="shared" si="151"/>
        <v>6_60-70</v>
      </c>
      <c r="P1674" s="17" t="str">
        <f t="shared" si="152"/>
        <v>06_60-70</v>
      </c>
      <c r="Q1674" s="9" t="s">
        <v>904</v>
      </c>
      <c r="R1674" s="9" t="s">
        <v>968</v>
      </c>
      <c r="S1674" s="9">
        <f t="shared" si="153"/>
        <v>19497132</v>
      </c>
      <c r="T1674" s="9">
        <f t="shared" si="154"/>
        <v>258240</v>
      </c>
    </row>
    <row r="1675" spans="1:20" x14ac:dyDescent="0.25">
      <c r="A1675" s="9">
        <v>271</v>
      </c>
      <c r="B1675" s="9" t="s">
        <v>14</v>
      </c>
      <c r="C1675" s="9" t="s">
        <v>284</v>
      </c>
      <c r="D1675" s="9" t="s">
        <v>222</v>
      </c>
      <c r="E1675" s="9" t="s">
        <v>227</v>
      </c>
      <c r="F1675" s="9" t="s">
        <v>5</v>
      </c>
      <c r="G1675" s="9" t="s">
        <v>169</v>
      </c>
      <c r="H1675" s="9" t="s">
        <v>937</v>
      </c>
      <c r="I1675" s="9">
        <v>17</v>
      </c>
      <c r="J1675" s="9" t="s">
        <v>8</v>
      </c>
      <c r="L1675" s="9" t="s">
        <v>50</v>
      </c>
      <c r="M1675" s="9">
        <v>67942</v>
      </c>
      <c r="N1675" s="17" t="str">
        <f t="shared" si="150"/>
        <v>13_65-70</v>
      </c>
      <c r="O1675" s="17" t="str">
        <f t="shared" si="151"/>
        <v>6_60-70</v>
      </c>
      <c r="P1675" s="17" t="str">
        <f t="shared" si="152"/>
        <v>06_60-70</v>
      </c>
      <c r="Q1675" s="9" t="s">
        <v>904</v>
      </c>
      <c r="R1675" s="9" t="s">
        <v>968</v>
      </c>
      <c r="S1675" s="9">
        <f t="shared" si="153"/>
        <v>18412282</v>
      </c>
      <c r="T1675" s="9">
        <f t="shared" si="154"/>
        <v>243871</v>
      </c>
    </row>
    <row r="1676" spans="1:20" x14ac:dyDescent="0.25">
      <c r="A1676" s="9">
        <v>26</v>
      </c>
      <c r="B1676" s="9" t="s">
        <v>14</v>
      </c>
      <c r="C1676" s="9" t="s">
        <v>627</v>
      </c>
      <c r="D1676" s="9" t="s">
        <v>228</v>
      </c>
      <c r="E1676" s="9" t="s">
        <v>227</v>
      </c>
      <c r="F1676" s="9" t="s">
        <v>5</v>
      </c>
      <c r="G1676" s="9" t="s">
        <v>524</v>
      </c>
      <c r="H1676" s="9" t="s">
        <v>2</v>
      </c>
      <c r="I1676" s="9">
        <v>13</v>
      </c>
      <c r="J1676" s="9" t="s">
        <v>8</v>
      </c>
      <c r="L1676" s="9" t="s">
        <v>50</v>
      </c>
      <c r="M1676" s="9">
        <v>90223</v>
      </c>
      <c r="N1676" s="17" t="str">
        <f t="shared" si="150"/>
        <v>18_90-95</v>
      </c>
      <c r="O1676" s="17" t="str">
        <f t="shared" si="151"/>
        <v>9_90-100</v>
      </c>
      <c r="P1676" s="17" t="str">
        <f t="shared" si="152"/>
        <v>08_80&gt;</v>
      </c>
      <c r="Q1676" s="9" t="s">
        <v>904</v>
      </c>
      <c r="R1676" s="9" t="s">
        <v>968</v>
      </c>
      <c r="S1676" s="9">
        <f t="shared" si="153"/>
        <v>2345798</v>
      </c>
      <c r="T1676" s="9">
        <f t="shared" si="154"/>
        <v>31070</v>
      </c>
    </row>
    <row r="1677" spans="1:20" x14ac:dyDescent="0.25">
      <c r="A1677" s="9">
        <v>62</v>
      </c>
      <c r="B1677" s="9" t="s">
        <v>14</v>
      </c>
      <c r="C1677" s="9" t="s">
        <v>628</v>
      </c>
      <c r="D1677" s="9" t="s">
        <v>228</v>
      </c>
      <c r="E1677" s="9" t="s">
        <v>227</v>
      </c>
      <c r="F1677" s="9" t="s">
        <v>1</v>
      </c>
      <c r="G1677" s="9" t="s">
        <v>305</v>
      </c>
      <c r="H1677" s="9" t="s">
        <v>2</v>
      </c>
      <c r="I1677" s="9">
        <v>13</v>
      </c>
      <c r="J1677" s="9" t="s">
        <v>8</v>
      </c>
      <c r="L1677" s="9" t="s">
        <v>50</v>
      </c>
      <c r="M1677" s="9">
        <v>86247</v>
      </c>
      <c r="N1677" s="17" t="str">
        <f t="shared" si="150"/>
        <v>17_85-90</v>
      </c>
      <c r="O1677" s="17" t="str">
        <f t="shared" si="151"/>
        <v>8_80-90</v>
      </c>
      <c r="P1677" s="17" t="str">
        <f t="shared" si="152"/>
        <v>08_80&gt;</v>
      </c>
      <c r="Q1677" s="9" t="s">
        <v>904</v>
      </c>
      <c r="R1677" s="9" t="s">
        <v>968</v>
      </c>
      <c r="S1677" s="9">
        <f t="shared" si="153"/>
        <v>5347314</v>
      </c>
      <c r="T1677" s="9">
        <f t="shared" si="154"/>
        <v>70825</v>
      </c>
    </row>
    <row r="1678" spans="1:20" x14ac:dyDescent="0.25">
      <c r="A1678" s="9">
        <v>59</v>
      </c>
      <c r="B1678" s="9" t="s">
        <v>14</v>
      </c>
      <c r="C1678" s="9" t="s">
        <v>138</v>
      </c>
      <c r="D1678" s="9" t="s">
        <v>228</v>
      </c>
      <c r="E1678" s="9" t="s">
        <v>227</v>
      </c>
      <c r="F1678" s="9" t="s">
        <v>5</v>
      </c>
      <c r="G1678" s="9" t="s">
        <v>93</v>
      </c>
      <c r="H1678" s="9" t="s">
        <v>2</v>
      </c>
      <c r="I1678" s="9">
        <v>14</v>
      </c>
      <c r="J1678" s="9" t="s">
        <v>8</v>
      </c>
      <c r="L1678" s="9" t="s">
        <v>50</v>
      </c>
      <c r="M1678" s="9">
        <v>68770</v>
      </c>
      <c r="N1678" s="17" t="str">
        <f t="shared" si="150"/>
        <v>13_65-70</v>
      </c>
      <c r="O1678" s="17" t="str">
        <f t="shared" si="151"/>
        <v>6_60-70</v>
      </c>
      <c r="P1678" s="17" t="str">
        <f t="shared" si="152"/>
        <v>06_60-70</v>
      </c>
      <c r="Q1678" s="9" t="s">
        <v>904</v>
      </c>
      <c r="R1678" s="9" t="s">
        <v>968</v>
      </c>
      <c r="S1678" s="9">
        <f t="shared" si="153"/>
        <v>4057430</v>
      </c>
      <c r="T1678" s="9">
        <f t="shared" si="154"/>
        <v>53741</v>
      </c>
    </row>
    <row r="1679" spans="1:20" x14ac:dyDescent="0.25">
      <c r="A1679" s="9">
        <v>145</v>
      </c>
      <c r="B1679" s="9" t="s">
        <v>14</v>
      </c>
      <c r="C1679" s="9" t="s">
        <v>629</v>
      </c>
      <c r="D1679" s="9" t="s">
        <v>228</v>
      </c>
      <c r="E1679" s="9" t="s">
        <v>227</v>
      </c>
      <c r="F1679" s="9" t="s">
        <v>5</v>
      </c>
      <c r="G1679" s="9" t="s">
        <v>524</v>
      </c>
      <c r="H1679" s="9" t="s">
        <v>2</v>
      </c>
      <c r="I1679" s="9">
        <v>14</v>
      </c>
      <c r="J1679" s="9" t="s">
        <v>8</v>
      </c>
      <c r="L1679" s="9" t="s">
        <v>50</v>
      </c>
      <c r="M1679" s="9">
        <v>83251</v>
      </c>
      <c r="N1679" s="17" t="str">
        <f t="shared" si="150"/>
        <v>16_80-85</v>
      </c>
      <c r="O1679" s="17" t="str">
        <f t="shared" si="151"/>
        <v>8_80-90</v>
      </c>
      <c r="P1679" s="17" t="str">
        <f t="shared" si="152"/>
        <v>08_80&gt;</v>
      </c>
      <c r="Q1679" s="9" t="s">
        <v>904</v>
      </c>
      <c r="R1679" s="9" t="s">
        <v>968</v>
      </c>
      <c r="S1679" s="9">
        <f t="shared" si="153"/>
        <v>12071395</v>
      </c>
      <c r="T1679" s="9">
        <f t="shared" si="154"/>
        <v>159886</v>
      </c>
    </row>
    <row r="1680" spans="1:20" x14ac:dyDescent="0.25">
      <c r="A1680" s="9">
        <v>212</v>
      </c>
      <c r="B1680" s="9" t="s">
        <v>14</v>
      </c>
      <c r="C1680" s="9" t="s">
        <v>139</v>
      </c>
      <c r="D1680" s="9" t="s">
        <v>224</v>
      </c>
      <c r="E1680" s="9" t="s">
        <v>227</v>
      </c>
      <c r="F1680" s="9" t="s">
        <v>5</v>
      </c>
      <c r="G1680" s="9" t="s">
        <v>93</v>
      </c>
      <c r="H1680" s="9" t="s">
        <v>2</v>
      </c>
      <c r="I1680" s="9">
        <v>15</v>
      </c>
      <c r="J1680" s="9" t="s">
        <v>8</v>
      </c>
      <c r="L1680" s="9" t="s">
        <v>50</v>
      </c>
      <c r="M1680" s="9">
        <v>83826</v>
      </c>
      <c r="N1680" s="17" t="str">
        <f t="shared" si="150"/>
        <v>16_80-85</v>
      </c>
      <c r="O1680" s="17" t="str">
        <f t="shared" si="151"/>
        <v>8_80-90</v>
      </c>
      <c r="P1680" s="17" t="str">
        <f t="shared" si="152"/>
        <v>08_80&gt;</v>
      </c>
      <c r="Q1680" s="9" t="s">
        <v>904</v>
      </c>
      <c r="R1680" s="9" t="s">
        <v>968</v>
      </c>
      <c r="S1680" s="9">
        <f t="shared" si="153"/>
        <v>17771112</v>
      </c>
      <c r="T1680" s="9">
        <f t="shared" si="154"/>
        <v>235379</v>
      </c>
    </row>
    <row r="1681" spans="1:20" x14ac:dyDescent="0.25">
      <c r="A1681" s="9">
        <v>196</v>
      </c>
      <c r="B1681" s="9" t="s">
        <v>14</v>
      </c>
      <c r="C1681" s="9" t="s">
        <v>595</v>
      </c>
      <c r="D1681" s="9" t="s">
        <v>224</v>
      </c>
      <c r="E1681" s="9" t="s">
        <v>227</v>
      </c>
      <c r="F1681" s="9" t="s">
        <v>5</v>
      </c>
      <c r="G1681" s="9" t="s">
        <v>524</v>
      </c>
      <c r="H1681" s="9" t="s">
        <v>2</v>
      </c>
      <c r="I1681" s="9">
        <v>15</v>
      </c>
      <c r="J1681" s="9" t="s">
        <v>8</v>
      </c>
      <c r="L1681" s="9" t="s">
        <v>50</v>
      </c>
      <c r="M1681" s="9">
        <v>86602</v>
      </c>
      <c r="N1681" s="17" t="str">
        <f t="shared" si="150"/>
        <v>17_85-90</v>
      </c>
      <c r="O1681" s="17" t="str">
        <f t="shared" si="151"/>
        <v>8_80-90</v>
      </c>
      <c r="P1681" s="17" t="str">
        <f t="shared" si="152"/>
        <v>08_80&gt;</v>
      </c>
      <c r="Q1681" s="9" t="s">
        <v>904</v>
      </c>
      <c r="R1681" s="9" t="s">
        <v>968</v>
      </c>
      <c r="S1681" s="9">
        <f t="shared" si="153"/>
        <v>16973992</v>
      </c>
      <c r="T1681" s="9">
        <f t="shared" si="154"/>
        <v>224821</v>
      </c>
    </row>
    <row r="1682" spans="1:20" x14ac:dyDescent="0.25">
      <c r="A1682" s="9">
        <v>2</v>
      </c>
      <c r="B1682" s="9" t="s">
        <v>14</v>
      </c>
      <c r="C1682" s="9" t="s">
        <v>938</v>
      </c>
      <c r="D1682" s="9" t="s">
        <v>229</v>
      </c>
      <c r="E1682" s="9" t="s">
        <v>227</v>
      </c>
      <c r="F1682" s="9" t="s">
        <v>5</v>
      </c>
      <c r="G1682" s="9" t="s">
        <v>76</v>
      </c>
      <c r="H1682" s="9" t="s">
        <v>2</v>
      </c>
      <c r="I1682" s="9">
        <v>11</v>
      </c>
      <c r="J1682" s="9">
        <v>0</v>
      </c>
      <c r="K1682" s="9" t="s">
        <v>7</v>
      </c>
      <c r="L1682" s="9" t="s">
        <v>46</v>
      </c>
      <c r="M1682" s="9">
        <v>30000</v>
      </c>
      <c r="N1682" s="17" t="str">
        <f t="shared" si="150"/>
        <v>6_30-35</v>
      </c>
      <c r="O1682" s="17" t="str">
        <f t="shared" si="151"/>
        <v>3_30-40</v>
      </c>
      <c r="P1682" s="17" t="str">
        <f t="shared" si="152"/>
        <v>03_30-40</v>
      </c>
      <c r="Q1682" s="9" t="s">
        <v>904</v>
      </c>
      <c r="R1682" s="9" t="s">
        <v>968</v>
      </c>
      <c r="S1682" s="9">
        <f t="shared" si="153"/>
        <v>60000</v>
      </c>
      <c r="T1682" s="9">
        <f t="shared" si="154"/>
        <v>795</v>
      </c>
    </row>
    <row r="1683" spans="1:20" x14ac:dyDescent="0.25">
      <c r="A1683" s="9">
        <v>32</v>
      </c>
      <c r="B1683" s="9" t="s">
        <v>14</v>
      </c>
      <c r="C1683" s="9" t="s">
        <v>741</v>
      </c>
      <c r="D1683" s="9" t="s">
        <v>228</v>
      </c>
      <c r="E1683" s="9" t="s">
        <v>227</v>
      </c>
      <c r="F1683" s="9" t="s">
        <v>1</v>
      </c>
      <c r="G1683" s="9" t="s">
        <v>305</v>
      </c>
      <c r="H1683" s="9" t="s">
        <v>2</v>
      </c>
      <c r="I1683" s="9">
        <v>13</v>
      </c>
      <c r="J1683" s="9" t="s">
        <v>8</v>
      </c>
      <c r="K1683" s="9" t="s">
        <v>7</v>
      </c>
      <c r="L1683" s="9" t="s">
        <v>50</v>
      </c>
      <c r="M1683" s="9">
        <v>72453</v>
      </c>
      <c r="N1683" s="17" t="str">
        <f t="shared" si="150"/>
        <v>14_70-75</v>
      </c>
      <c r="O1683" s="17" t="str">
        <f t="shared" si="151"/>
        <v>7_70-80</v>
      </c>
      <c r="P1683" s="17" t="str">
        <f t="shared" si="152"/>
        <v>07_70-80</v>
      </c>
      <c r="Q1683" s="9" t="s">
        <v>904</v>
      </c>
      <c r="R1683" s="9" t="s">
        <v>968</v>
      </c>
      <c r="S1683" s="9">
        <f t="shared" si="153"/>
        <v>2318496</v>
      </c>
      <c r="T1683" s="9">
        <f t="shared" si="154"/>
        <v>30709</v>
      </c>
    </row>
    <row r="1684" spans="1:20" x14ac:dyDescent="0.25">
      <c r="A1684" s="9">
        <v>2</v>
      </c>
      <c r="B1684" s="9" t="s">
        <v>14</v>
      </c>
      <c r="C1684" s="9" t="s">
        <v>742</v>
      </c>
      <c r="D1684" s="9" t="s">
        <v>228</v>
      </c>
      <c r="E1684" s="9" t="s">
        <v>223</v>
      </c>
      <c r="F1684" s="9" t="s">
        <v>5</v>
      </c>
      <c r="G1684" s="9" t="s">
        <v>169</v>
      </c>
      <c r="H1684" s="9" t="s">
        <v>2</v>
      </c>
      <c r="I1684" s="9">
        <v>13</v>
      </c>
      <c r="J1684" s="9" t="s">
        <v>8</v>
      </c>
      <c r="K1684" s="9" t="s">
        <v>7</v>
      </c>
      <c r="L1684" s="9" t="s">
        <v>50</v>
      </c>
      <c r="M1684" s="9">
        <v>124484</v>
      </c>
      <c r="N1684" s="17" t="str">
        <f t="shared" si="150"/>
        <v>24_120-125</v>
      </c>
      <c r="O1684" s="17" t="str">
        <f t="shared" si="151"/>
        <v>12_120-130</v>
      </c>
      <c r="P1684" s="17" t="str">
        <f t="shared" si="152"/>
        <v>08_80&gt;</v>
      </c>
      <c r="Q1684" s="9" t="s">
        <v>904</v>
      </c>
      <c r="R1684" s="9" t="s">
        <v>968</v>
      </c>
      <c r="S1684" s="9">
        <f t="shared" si="153"/>
        <v>248968</v>
      </c>
      <c r="T1684" s="9">
        <f t="shared" si="154"/>
        <v>3298</v>
      </c>
    </row>
    <row r="1685" spans="1:20" x14ac:dyDescent="0.25">
      <c r="A1685" s="9">
        <v>25</v>
      </c>
      <c r="B1685" s="9" t="s">
        <v>14</v>
      </c>
      <c r="C1685" s="9" t="s">
        <v>596</v>
      </c>
      <c r="D1685" s="9" t="s">
        <v>228</v>
      </c>
      <c r="E1685" s="9" t="s">
        <v>223</v>
      </c>
      <c r="F1685" s="9" t="s">
        <v>5</v>
      </c>
      <c r="G1685" s="9" t="s">
        <v>524</v>
      </c>
      <c r="H1685" s="9" t="s">
        <v>2</v>
      </c>
      <c r="I1685" s="9">
        <v>13</v>
      </c>
      <c r="J1685" s="9" t="s">
        <v>8</v>
      </c>
      <c r="K1685" s="9" t="s">
        <v>7</v>
      </c>
      <c r="L1685" s="9" t="s">
        <v>50</v>
      </c>
      <c r="M1685" s="9">
        <v>120454</v>
      </c>
      <c r="N1685" s="17" t="str">
        <f t="shared" si="150"/>
        <v>24_120-125</v>
      </c>
      <c r="O1685" s="17" t="str">
        <f t="shared" si="151"/>
        <v>12_120-130</v>
      </c>
      <c r="P1685" s="17" t="str">
        <f t="shared" si="152"/>
        <v>08_80&gt;</v>
      </c>
      <c r="Q1685" s="9" t="s">
        <v>904</v>
      </c>
      <c r="R1685" s="9" t="s">
        <v>968</v>
      </c>
      <c r="S1685" s="9">
        <f t="shared" si="153"/>
        <v>3011350</v>
      </c>
      <c r="T1685" s="9">
        <f t="shared" si="154"/>
        <v>39885</v>
      </c>
    </row>
    <row r="1686" spans="1:20" x14ac:dyDescent="0.25">
      <c r="A1686" s="9">
        <v>84</v>
      </c>
      <c r="B1686" s="9" t="s">
        <v>14</v>
      </c>
      <c r="C1686" s="9" t="s">
        <v>939</v>
      </c>
      <c r="D1686" s="9" t="s">
        <v>228</v>
      </c>
      <c r="E1686" s="9" t="s">
        <v>223</v>
      </c>
      <c r="F1686" s="9" t="s">
        <v>5</v>
      </c>
      <c r="G1686" s="9" t="s">
        <v>524</v>
      </c>
      <c r="H1686" s="9" t="s">
        <v>2</v>
      </c>
      <c r="I1686" s="9">
        <v>13</v>
      </c>
      <c r="J1686" s="9" t="s">
        <v>8</v>
      </c>
      <c r="K1686" s="9" t="s">
        <v>7</v>
      </c>
      <c r="L1686" s="9" t="s">
        <v>50</v>
      </c>
      <c r="M1686" s="9">
        <v>135149</v>
      </c>
      <c r="N1686" s="17" t="str">
        <f t="shared" si="150"/>
        <v>27_135-140</v>
      </c>
      <c r="O1686" s="17" t="str">
        <f t="shared" si="151"/>
        <v>13_130-140</v>
      </c>
      <c r="P1686" s="17" t="str">
        <f t="shared" si="152"/>
        <v>08_80&gt;</v>
      </c>
      <c r="Q1686" s="9" t="s">
        <v>904</v>
      </c>
      <c r="R1686" s="9" t="s">
        <v>968</v>
      </c>
      <c r="S1686" s="9">
        <f t="shared" si="153"/>
        <v>11352516</v>
      </c>
      <c r="T1686" s="9">
        <f t="shared" si="154"/>
        <v>150364</v>
      </c>
    </row>
    <row r="1687" spans="1:20" x14ac:dyDescent="0.25">
      <c r="A1687" s="9">
        <v>12</v>
      </c>
      <c r="B1687" s="9" t="s">
        <v>14</v>
      </c>
      <c r="C1687" s="9" t="s">
        <v>743</v>
      </c>
      <c r="D1687" s="9" t="s">
        <v>225</v>
      </c>
      <c r="E1687" s="9" t="s">
        <v>223</v>
      </c>
      <c r="F1687" s="9" t="s">
        <v>5</v>
      </c>
      <c r="G1687" s="9" t="s">
        <v>169</v>
      </c>
      <c r="H1687" s="9" t="s">
        <v>744</v>
      </c>
      <c r="I1687" s="9">
        <v>15</v>
      </c>
      <c r="J1687" s="9" t="s">
        <v>55</v>
      </c>
      <c r="K1687" s="9" t="s">
        <v>7</v>
      </c>
      <c r="L1687" s="9" t="s">
        <v>50</v>
      </c>
      <c r="M1687" s="9">
        <v>173857</v>
      </c>
      <c r="N1687" s="17" t="str">
        <f t="shared" si="150"/>
        <v>34_170-175</v>
      </c>
      <c r="O1687" s="17" t="str">
        <f t="shared" si="151"/>
        <v>17_170-180</v>
      </c>
      <c r="P1687" s="17" t="str">
        <f t="shared" si="152"/>
        <v>08_80&gt;</v>
      </c>
      <c r="Q1687" s="9" t="s">
        <v>904</v>
      </c>
      <c r="R1687" s="9" t="s">
        <v>968</v>
      </c>
      <c r="S1687" s="9">
        <f t="shared" si="153"/>
        <v>2086284</v>
      </c>
      <c r="T1687" s="9">
        <f t="shared" si="154"/>
        <v>27633</v>
      </c>
    </row>
    <row r="1688" spans="1:20" x14ac:dyDescent="0.25">
      <c r="A1688" s="9">
        <v>20</v>
      </c>
      <c r="B1688" s="9" t="s">
        <v>14</v>
      </c>
      <c r="C1688" s="9" t="s">
        <v>745</v>
      </c>
      <c r="D1688" s="9" t="s">
        <v>224</v>
      </c>
      <c r="E1688" s="9" t="s">
        <v>223</v>
      </c>
      <c r="F1688" s="9" t="s">
        <v>5</v>
      </c>
      <c r="G1688" s="9" t="s">
        <v>524</v>
      </c>
      <c r="H1688" s="9" t="s">
        <v>2</v>
      </c>
      <c r="I1688" s="9">
        <v>15</v>
      </c>
      <c r="J1688" s="9" t="s">
        <v>55</v>
      </c>
      <c r="K1688" s="9" t="s">
        <v>7</v>
      </c>
      <c r="L1688" s="9" t="s">
        <v>50</v>
      </c>
      <c r="M1688" s="9">
        <v>144866</v>
      </c>
      <c r="N1688" s="17" t="str">
        <f t="shared" si="150"/>
        <v>28_140-145</v>
      </c>
      <c r="O1688" s="17" t="str">
        <f t="shared" si="151"/>
        <v>14_140-150</v>
      </c>
      <c r="P1688" s="17" t="str">
        <f t="shared" si="152"/>
        <v>08_80&gt;</v>
      </c>
      <c r="Q1688" s="9" t="s">
        <v>904</v>
      </c>
      <c r="R1688" s="9" t="s">
        <v>968</v>
      </c>
      <c r="S1688" s="9">
        <f t="shared" si="153"/>
        <v>2897320</v>
      </c>
      <c r="T1688" s="9">
        <f t="shared" si="154"/>
        <v>38375</v>
      </c>
    </row>
    <row r="1689" spans="1:20" x14ac:dyDescent="0.25">
      <c r="A1689" s="9">
        <v>2</v>
      </c>
      <c r="B1689" s="9" t="s">
        <v>14</v>
      </c>
      <c r="C1689" s="9" t="s">
        <v>140</v>
      </c>
      <c r="D1689" s="9" t="s">
        <v>230</v>
      </c>
      <c r="E1689" s="9" t="s">
        <v>227</v>
      </c>
      <c r="F1689" s="9" t="s">
        <v>5</v>
      </c>
      <c r="G1689" s="9" t="s">
        <v>93</v>
      </c>
      <c r="H1689" s="9" t="s">
        <v>141</v>
      </c>
      <c r="I1689" s="9">
        <v>14</v>
      </c>
      <c r="J1689" s="9" t="s">
        <v>8</v>
      </c>
      <c r="L1689" s="9" t="s">
        <v>50</v>
      </c>
      <c r="M1689" s="9">
        <v>71150</v>
      </c>
      <c r="N1689" s="17" t="str">
        <f t="shared" si="150"/>
        <v>14_70-75</v>
      </c>
      <c r="O1689" s="17" t="str">
        <f t="shared" si="151"/>
        <v>7_70-80</v>
      </c>
      <c r="P1689" s="17" t="str">
        <f t="shared" si="152"/>
        <v>07_70-80</v>
      </c>
      <c r="Q1689" s="9" t="s">
        <v>904</v>
      </c>
      <c r="R1689" s="9" t="s">
        <v>968</v>
      </c>
      <c r="S1689" s="9">
        <f t="shared" si="153"/>
        <v>142300</v>
      </c>
      <c r="T1689" s="9">
        <f t="shared" si="154"/>
        <v>1885</v>
      </c>
    </row>
    <row r="1690" spans="1:20" x14ac:dyDescent="0.25">
      <c r="A1690" s="9">
        <v>15</v>
      </c>
      <c r="B1690" s="9" t="s">
        <v>14</v>
      </c>
      <c r="C1690" s="9" t="s">
        <v>530</v>
      </c>
      <c r="D1690" s="9" t="s">
        <v>230</v>
      </c>
      <c r="E1690" s="9" t="s">
        <v>227</v>
      </c>
      <c r="F1690" s="9" t="s">
        <v>5</v>
      </c>
      <c r="G1690" s="9" t="s">
        <v>353</v>
      </c>
      <c r="H1690" s="9" t="s">
        <v>99</v>
      </c>
      <c r="I1690" s="9">
        <v>15</v>
      </c>
      <c r="J1690" s="9" t="s">
        <v>52</v>
      </c>
      <c r="L1690" s="9" t="s">
        <v>50</v>
      </c>
      <c r="M1690" s="9">
        <v>210657</v>
      </c>
      <c r="N1690" s="17" t="str">
        <f t="shared" si="150"/>
        <v>42_210-215</v>
      </c>
      <c r="O1690" s="17" t="str">
        <f t="shared" si="151"/>
        <v>21_210-220</v>
      </c>
      <c r="P1690" s="17" t="str">
        <f t="shared" si="152"/>
        <v>08_80&gt;</v>
      </c>
      <c r="Q1690" s="9" t="s">
        <v>904</v>
      </c>
      <c r="R1690" s="9" t="s">
        <v>968</v>
      </c>
      <c r="S1690" s="9">
        <f t="shared" si="153"/>
        <v>3159855</v>
      </c>
      <c r="T1690" s="9">
        <f t="shared" si="154"/>
        <v>41852</v>
      </c>
    </row>
    <row r="1691" spans="1:20" x14ac:dyDescent="0.25">
      <c r="A1691" s="9">
        <v>5</v>
      </c>
      <c r="B1691" s="9" t="s">
        <v>14</v>
      </c>
      <c r="C1691" s="9" t="s">
        <v>163</v>
      </c>
      <c r="D1691" s="9" t="s">
        <v>230</v>
      </c>
      <c r="E1691" s="9" t="s">
        <v>227</v>
      </c>
      <c r="F1691" s="9" t="s">
        <v>5</v>
      </c>
      <c r="G1691" s="9" t="s">
        <v>75</v>
      </c>
      <c r="H1691" s="9" t="s">
        <v>164</v>
      </c>
      <c r="I1691" s="9">
        <v>15</v>
      </c>
      <c r="J1691" s="9" t="s">
        <v>52</v>
      </c>
      <c r="L1691" s="9" t="s">
        <v>50</v>
      </c>
      <c r="M1691" s="9">
        <v>225695</v>
      </c>
      <c r="N1691" s="17" t="str">
        <f t="shared" si="150"/>
        <v>45_225-230</v>
      </c>
      <c r="O1691" s="17" t="str">
        <f t="shared" si="151"/>
        <v>22_220-230</v>
      </c>
      <c r="P1691" s="17" t="str">
        <f t="shared" si="152"/>
        <v>08_80&gt;</v>
      </c>
      <c r="Q1691" s="9" t="s">
        <v>904</v>
      </c>
      <c r="R1691" s="9" t="s">
        <v>968</v>
      </c>
      <c r="S1691" s="9">
        <f t="shared" si="153"/>
        <v>1128475</v>
      </c>
      <c r="T1691" s="9">
        <f t="shared" si="154"/>
        <v>14947</v>
      </c>
    </row>
    <row r="1692" spans="1:20" x14ac:dyDescent="0.25">
      <c r="A1692" s="9">
        <v>22</v>
      </c>
      <c r="B1692" s="9" t="s">
        <v>14</v>
      </c>
      <c r="C1692" s="9" t="s">
        <v>597</v>
      </c>
      <c r="D1692" s="9" t="s">
        <v>230</v>
      </c>
      <c r="E1692" s="9" t="s">
        <v>227</v>
      </c>
      <c r="F1692" s="9" t="s">
        <v>5</v>
      </c>
      <c r="G1692" s="9" t="s">
        <v>353</v>
      </c>
      <c r="H1692" s="9" t="s">
        <v>184</v>
      </c>
      <c r="I1692" s="9">
        <v>15</v>
      </c>
      <c r="J1692" s="9" t="s">
        <v>52</v>
      </c>
      <c r="L1692" s="9" t="s">
        <v>50</v>
      </c>
      <c r="M1692" s="9">
        <v>127390</v>
      </c>
      <c r="N1692" s="17" t="str">
        <f t="shared" si="150"/>
        <v>25_125-130</v>
      </c>
      <c r="O1692" s="17" t="str">
        <f t="shared" si="151"/>
        <v>12_120-130</v>
      </c>
      <c r="P1692" s="17" t="str">
        <f t="shared" si="152"/>
        <v>08_80&gt;</v>
      </c>
      <c r="Q1692" s="9" t="s">
        <v>904</v>
      </c>
      <c r="R1692" s="9" t="s">
        <v>968</v>
      </c>
      <c r="S1692" s="9">
        <f t="shared" si="153"/>
        <v>2802580</v>
      </c>
      <c r="T1692" s="9">
        <f t="shared" si="154"/>
        <v>37120</v>
      </c>
    </row>
    <row r="1693" spans="1:20" x14ac:dyDescent="0.25">
      <c r="A1693" s="9">
        <v>9</v>
      </c>
      <c r="B1693" s="9" t="s">
        <v>14</v>
      </c>
      <c r="C1693" s="9" t="s">
        <v>746</v>
      </c>
      <c r="D1693" s="9" t="s">
        <v>230</v>
      </c>
      <c r="E1693" s="9" t="s">
        <v>227</v>
      </c>
      <c r="F1693" s="9" t="s">
        <v>5</v>
      </c>
      <c r="G1693" s="9" t="s">
        <v>75</v>
      </c>
      <c r="H1693" s="9" t="s">
        <v>747</v>
      </c>
      <c r="I1693" s="9">
        <v>15</v>
      </c>
      <c r="J1693" s="9" t="s">
        <v>52</v>
      </c>
      <c r="L1693" s="9" t="s">
        <v>50</v>
      </c>
      <c r="M1693" s="9">
        <v>178990</v>
      </c>
      <c r="N1693" s="17" t="str">
        <f t="shared" si="150"/>
        <v>35_175-180</v>
      </c>
      <c r="O1693" s="17" t="str">
        <f t="shared" si="151"/>
        <v>17_170-180</v>
      </c>
      <c r="P1693" s="17" t="str">
        <f t="shared" si="152"/>
        <v>08_80&gt;</v>
      </c>
      <c r="Q1693" s="9" t="s">
        <v>904</v>
      </c>
      <c r="R1693" s="9" t="s">
        <v>968</v>
      </c>
      <c r="S1693" s="9">
        <f t="shared" si="153"/>
        <v>1610910</v>
      </c>
      <c r="T1693" s="9">
        <f t="shared" si="154"/>
        <v>21337</v>
      </c>
    </row>
    <row r="1694" spans="1:20" x14ac:dyDescent="0.25">
      <c r="A1694" s="9">
        <v>33</v>
      </c>
      <c r="B1694" s="9" t="s">
        <v>14</v>
      </c>
      <c r="C1694" s="9" t="s">
        <v>531</v>
      </c>
      <c r="D1694" s="9" t="s">
        <v>230</v>
      </c>
      <c r="E1694" s="9" t="s">
        <v>227</v>
      </c>
      <c r="F1694" s="9" t="s">
        <v>5</v>
      </c>
      <c r="G1694" s="9" t="s">
        <v>353</v>
      </c>
      <c r="H1694" s="9" t="s">
        <v>532</v>
      </c>
      <c r="I1694" s="9">
        <v>15</v>
      </c>
      <c r="J1694" s="9" t="s">
        <v>52</v>
      </c>
      <c r="L1694" s="9" t="s">
        <v>50</v>
      </c>
      <c r="M1694" s="9">
        <v>207113</v>
      </c>
      <c r="N1694" s="17" t="str">
        <f t="shared" si="150"/>
        <v>41_205-210</v>
      </c>
      <c r="O1694" s="17" t="str">
        <f t="shared" si="151"/>
        <v>20_200-210</v>
      </c>
      <c r="P1694" s="17" t="str">
        <f t="shared" si="152"/>
        <v>08_80&gt;</v>
      </c>
      <c r="Q1694" s="9" t="s">
        <v>904</v>
      </c>
      <c r="R1694" s="9" t="s">
        <v>968</v>
      </c>
      <c r="S1694" s="9">
        <f t="shared" si="153"/>
        <v>6834729</v>
      </c>
      <c r="T1694" s="9">
        <f t="shared" si="154"/>
        <v>90526</v>
      </c>
    </row>
    <row r="1695" spans="1:20" x14ac:dyDescent="0.25">
      <c r="A1695" s="9">
        <v>3</v>
      </c>
      <c r="B1695" s="9" t="s">
        <v>14</v>
      </c>
      <c r="C1695" s="9" t="s">
        <v>88</v>
      </c>
      <c r="D1695" s="9" t="s">
        <v>230</v>
      </c>
      <c r="E1695" s="9" t="s">
        <v>227</v>
      </c>
      <c r="F1695" s="9" t="s">
        <v>5</v>
      </c>
      <c r="G1695" s="9" t="s">
        <v>75</v>
      </c>
      <c r="H1695" s="9" t="s">
        <v>86</v>
      </c>
      <c r="I1695" s="9">
        <v>15</v>
      </c>
      <c r="J1695" s="9" t="s">
        <v>8</v>
      </c>
      <c r="L1695" s="9" t="s">
        <v>50</v>
      </c>
      <c r="M1695" s="9">
        <v>109990</v>
      </c>
      <c r="N1695" s="17" t="str">
        <f t="shared" si="150"/>
        <v>21_105-110</v>
      </c>
      <c r="O1695" s="17" t="str">
        <f t="shared" si="151"/>
        <v>10_100-110</v>
      </c>
      <c r="P1695" s="17" t="str">
        <f t="shared" si="152"/>
        <v>08_80&gt;</v>
      </c>
      <c r="Q1695" s="9" t="s">
        <v>904</v>
      </c>
      <c r="R1695" s="9" t="s">
        <v>968</v>
      </c>
      <c r="S1695" s="9">
        <f t="shared" si="153"/>
        <v>329970</v>
      </c>
      <c r="T1695" s="9">
        <f t="shared" si="154"/>
        <v>4370</v>
      </c>
    </row>
    <row r="1696" spans="1:20" x14ac:dyDescent="0.25">
      <c r="A1696" s="9">
        <v>2</v>
      </c>
      <c r="B1696" s="9" t="s">
        <v>14</v>
      </c>
      <c r="C1696" s="9" t="s">
        <v>165</v>
      </c>
      <c r="D1696" s="9" t="s">
        <v>230</v>
      </c>
      <c r="E1696" s="9" t="s">
        <v>227</v>
      </c>
      <c r="F1696" s="9" t="s">
        <v>5</v>
      </c>
      <c r="G1696" s="9" t="s">
        <v>75</v>
      </c>
      <c r="H1696" s="9" t="s">
        <v>166</v>
      </c>
      <c r="I1696" s="9">
        <v>17</v>
      </c>
      <c r="J1696" s="9" t="s">
        <v>8</v>
      </c>
      <c r="L1696" s="9" t="s">
        <v>50</v>
      </c>
      <c r="M1696" s="9">
        <v>114700</v>
      </c>
      <c r="N1696" s="17" t="str">
        <f t="shared" si="150"/>
        <v>22_110-115</v>
      </c>
      <c r="O1696" s="17" t="str">
        <f t="shared" si="151"/>
        <v>11_110-120</v>
      </c>
      <c r="P1696" s="17" t="str">
        <f t="shared" si="152"/>
        <v>08_80&gt;</v>
      </c>
      <c r="Q1696" s="9" t="s">
        <v>904</v>
      </c>
      <c r="R1696" s="9" t="s">
        <v>968</v>
      </c>
      <c r="S1696" s="9">
        <f t="shared" si="153"/>
        <v>229400</v>
      </c>
      <c r="T1696" s="9">
        <f t="shared" si="154"/>
        <v>3038</v>
      </c>
    </row>
    <row r="1697" spans="1:20" x14ac:dyDescent="0.25">
      <c r="A1697" s="9">
        <v>115</v>
      </c>
      <c r="B1697" s="9" t="s">
        <v>14</v>
      </c>
      <c r="C1697" s="9" t="s">
        <v>533</v>
      </c>
      <c r="D1697" s="9" t="s">
        <v>230</v>
      </c>
      <c r="E1697" s="9" t="s">
        <v>227</v>
      </c>
      <c r="F1697" s="9" t="s">
        <v>5</v>
      </c>
      <c r="G1697" s="9" t="s">
        <v>353</v>
      </c>
      <c r="H1697" s="9" t="s">
        <v>534</v>
      </c>
      <c r="I1697" s="9">
        <v>14</v>
      </c>
      <c r="J1697" s="9" t="s">
        <v>8</v>
      </c>
      <c r="L1697" s="9" t="s">
        <v>50</v>
      </c>
      <c r="M1697" s="9">
        <v>100690</v>
      </c>
      <c r="N1697" s="17" t="str">
        <f t="shared" si="150"/>
        <v>20_100-105</v>
      </c>
      <c r="O1697" s="17" t="str">
        <f t="shared" si="151"/>
        <v>10_100-110</v>
      </c>
      <c r="P1697" s="17" t="str">
        <f t="shared" si="152"/>
        <v>08_80&gt;</v>
      </c>
      <c r="Q1697" s="9" t="s">
        <v>904</v>
      </c>
      <c r="R1697" s="9" t="s">
        <v>968</v>
      </c>
      <c r="S1697" s="9">
        <f t="shared" si="153"/>
        <v>11579350</v>
      </c>
      <c r="T1697" s="9">
        <f t="shared" si="154"/>
        <v>153369</v>
      </c>
    </row>
    <row r="1698" spans="1:20" x14ac:dyDescent="0.25">
      <c r="A1698" s="9">
        <v>3</v>
      </c>
      <c r="B1698" s="9" t="s">
        <v>14</v>
      </c>
      <c r="C1698" s="9" t="s">
        <v>940</v>
      </c>
      <c r="D1698" s="9" t="s">
        <v>230</v>
      </c>
      <c r="E1698" s="9" t="s">
        <v>227</v>
      </c>
      <c r="F1698" s="9" t="s">
        <v>5</v>
      </c>
      <c r="G1698" s="9" t="s">
        <v>182</v>
      </c>
      <c r="H1698" s="9" t="s">
        <v>941</v>
      </c>
      <c r="I1698" s="9">
        <v>14</v>
      </c>
      <c r="J1698" s="9" t="s">
        <v>8</v>
      </c>
      <c r="L1698" s="9" t="s">
        <v>50</v>
      </c>
      <c r="M1698" s="9">
        <v>131600</v>
      </c>
      <c r="N1698" s="17" t="str">
        <f t="shared" si="150"/>
        <v>26_130-135</v>
      </c>
      <c r="O1698" s="17" t="str">
        <f t="shared" si="151"/>
        <v>13_130-140</v>
      </c>
      <c r="P1698" s="17" t="str">
        <f t="shared" si="152"/>
        <v>08_80&gt;</v>
      </c>
      <c r="Q1698" s="9" t="s">
        <v>904</v>
      </c>
      <c r="R1698" s="9" t="s">
        <v>968</v>
      </c>
      <c r="S1698" s="9">
        <f t="shared" si="153"/>
        <v>394800</v>
      </c>
      <c r="T1698" s="9">
        <f t="shared" si="154"/>
        <v>5229</v>
      </c>
    </row>
    <row r="1699" spans="1:20" x14ac:dyDescent="0.25">
      <c r="A1699" s="9">
        <v>46</v>
      </c>
      <c r="B1699" s="9" t="s">
        <v>14</v>
      </c>
      <c r="C1699" s="9" t="s">
        <v>535</v>
      </c>
      <c r="D1699" s="9" t="s">
        <v>230</v>
      </c>
      <c r="E1699" s="9" t="s">
        <v>227</v>
      </c>
      <c r="F1699" s="9" t="s">
        <v>5</v>
      </c>
      <c r="G1699" s="9" t="s">
        <v>353</v>
      </c>
      <c r="H1699" s="9" t="s">
        <v>187</v>
      </c>
      <c r="I1699" s="9">
        <v>15</v>
      </c>
      <c r="J1699" s="9" t="s">
        <v>55</v>
      </c>
      <c r="L1699" s="9" t="s">
        <v>50</v>
      </c>
      <c r="M1699" s="9">
        <v>139150</v>
      </c>
      <c r="N1699" s="17" t="str">
        <f t="shared" si="150"/>
        <v>27_135-140</v>
      </c>
      <c r="O1699" s="17" t="str">
        <f t="shared" si="151"/>
        <v>13_130-140</v>
      </c>
      <c r="P1699" s="17" t="str">
        <f t="shared" si="152"/>
        <v>08_80&gt;</v>
      </c>
      <c r="Q1699" s="9" t="s">
        <v>904</v>
      </c>
      <c r="R1699" s="9" t="s">
        <v>968</v>
      </c>
      <c r="S1699" s="9">
        <f t="shared" si="153"/>
        <v>6400900</v>
      </c>
      <c r="T1699" s="9">
        <f t="shared" si="154"/>
        <v>84780</v>
      </c>
    </row>
    <row r="1700" spans="1:20" x14ac:dyDescent="0.25">
      <c r="A1700" s="9">
        <v>3</v>
      </c>
      <c r="B1700" s="9" t="s">
        <v>14</v>
      </c>
      <c r="C1700" s="9" t="s">
        <v>942</v>
      </c>
      <c r="D1700" s="9" t="s">
        <v>230</v>
      </c>
      <c r="E1700" s="9" t="s">
        <v>227</v>
      </c>
      <c r="F1700" s="9" t="s">
        <v>5</v>
      </c>
      <c r="G1700" s="9" t="s">
        <v>524</v>
      </c>
      <c r="H1700" s="9" t="s">
        <v>941</v>
      </c>
      <c r="I1700" s="9">
        <v>15</v>
      </c>
      <c r="J1700" s="9" t="s">
        <v>8</v>
      </c>
      <c r="L1700" s="9" t="s">
        <v>50</v>
      </c>
      <c r="M1700" s="9">
        <v>142300</v>
      </c>
      <c r="N1700" s="17" t="str">
        <f t="shared" si="150"/>
        <v>28_140-145</v>
      </c>
      <c r="O1700" s="17" t="str">
        <f t="shared" si="151"/>
        <v>14_140-150</v>
      </c>
      <c r="P1700" s="17" t="str">
        <f t="shared" si="152"/>
        <v>08_80&gt;</v>
      </c>
      <c r="Q1700" s="9" t="s">
        <v>904</v>
      </c>
      <c r="R1700" s="9" t="s">
        <v>968</v>
      </c>
      <c r="S1700" s="9">
        <f t="shared" si="153"/>
        <v>426900</v>
      </c>
      <c r="T1700" s="9">
        <f t="shared" si="154"/>
        <v>5654</v>
      </c>
    </row>
    <row r="1701" spans="1:20" x14ac:dyDescent="0.25">
      <c r="A1701" s="9">
        <v>2</v>
      </c>
      <c r="B1701" s="9" t="s">
        <v>14</v>
      </c>
      <c r="C1701" s="9" t="s">
        <v>751</v>
      </c>
      <c r="D1701" s="9" t="s">
        <v>230</v>
      </c>
      <c r="E1701" s="9" t="s">
        <v>227</v>
      </c>
      <c r="F1701" s="9" t="s">
        <v>5</v>
      </c>
      <c r="G1701" s="9" t="s">
        <v>353</v>
      </c>
      <c r="H1701" s="9" t="s">
        <v>184</v>
      </c>
      <c r="I1701" s="9">
        <v>15</v>
      </c>
      <c r="J1701" s="9" t="s">
        <v>8</v>
      </c>
      <c r="L1701" s="9" t="s">
        <v>50</v>
      </c>
      <c r="M1701" s="9">
        <v>229990</v>
      </c>
      <c r="N1701" s="17" t="str">
        <f t="shared" si="150"/>
        <v>45_225-230</v>
      </c>
      <c r="O1701" s="17" t="str">
        <f t="shared" si="151"/>
        <v>22_220-230</v>
      </c>
      <c r="P1701" s="17" t="str">
        <f t="shared" si="152"/>
        <v>08_80&gt;</v>
      </c>
      <c r="Q1701" s="9" t="s">
        <v>904</v>
      </c>
      <c r="R1701" s="9" t="s">
        <v>968</v>
      </c>
      <c r="S1701" s="9">
        <f t="shared" si="153"/>
        <v>459980</v>
      </c>
      <c r="T1701" s="9">
        <f t="shared" si="154"/>
        <v>6092</v>
      </c>
    </row>
    <row r="1702" spans="1:20" x14ac:dyDescent="0.25">
      <c r="A1702" s="9">
        <v>33</v>
      </c>
      <c r="B1702" s="9" t="s">
        <v>14</v>
      </c>
      <c r="C1702" s="9" t="s">
        <v>598</v>
      </c>
      <c r="D1702" s="9" t="s">
        <v>230</v>
      </c>
      <c r="E1702" s="9" t="s">
        <v>227</v>
      </c>
      <c r="F1702" s="9" t="s">
        <v>5</v>
      </c>
      <c r="G1702" s="9" t="s">
        <v>353</v>
      </c>
      <c r="H1702" s="9" t="s">
        <v>599</v>
      </c>
      <c r="I1702" s="9">
        <v>17</v>
      </c>
      <c r="J1702" s="9" t="s">
        <v>55</v>
      </c>
      <c r="L1702" s="9" t="s">
        <v>50</v>
      </c>
      <c r="M1702" s="9">
        <v>228536</v>
      </c>
      <c r="N1702" s="17" t="str">
        <f t="shared" si="150"/>
        <v>45_225-230</v>
      </c>
      <c r="O1702" s="17" t="str">
        <f t="shared" si="151"/>
        <v>22_220-230</v>
      </c>
      <c r="P1702" s="17" t="str">
        <f t="shared" si="152"/>
        <v>08_80&gt;</v>
      </c>
      <c r="Q1702" s="9" t="s">
        <v>904</v>
      </c>
      <c r="R1702" s="9" t="s">
        <v>968</v>
      </c>
      <c r="S1702" s="9">
        <f t="shared" si="153"/>
        <v>7541688</v>
      </c>
      <c r="T1702" s="9">
        <f t="shared" si="154"/>
        <v>99890</v>
      </c>
    </row>
    <row r="1703" spans="1:20" x14ac:dyDescent="0.25">
      <c r="A1703" s="9">
        <v>10</v>
      </c>
      <c r="B1703" s="9" t="s">
        <v>14</v>
      </c>
      <c r="C1703" s="9" t="s">
        <v>89</v>
      </c>
      <c r="D1703" s="9" t="s">
        <v>230</v>
      </c>
      <c r="E1703" s="9" t="s">
        <v>227</v>
      </c>
      <c r="F1703" s="9" t="s">
        <v>5</v>
      </c>
      <c r="G1703" s="9" t="s">
        <v>75</v>
      </c>
      <c r="H1703" s="9" t="s">
        <v>87</v>
      </c>
      <c r="I1703" s="9">
        <v>15</v>
      </c>
      <c r="J1703" s="9" t="s">
        <v>52</v>
      </c>
      <c r="K1703" s="9" t="s">
        <v>7</v>
      </c>
      <c r="L1703" s="9" t="s">
        <v>50</v>
      </c>
      <c r="M1703" s="9">
        <v>200105</v>
      </c>
      <c r="N1703" s="17" t="str">
        <f t="shared" si="150"/>
        <v>40_200-205</v>
      </c>
      <c r="O1703" s="17" t="str">
        <f t="shared" si="151"/>
        <v>20_200-210</v>
      </c>
      <c r="P1703" s="17" t="str">
        <f t="shared" si="152"/>
        <v>08_80&gt;</v>
      </c>
      <c r="Q1703" s="9" t="s">
        <v>904</v>
      </c>
      <c r="R1703" s="9" t="s">
        <v>968</v>
      </c>
      <c r="S1703" s="9">
        <f t="shared" si="153"/>
        <v>2001050</v>
      </c>
      <c r="T1703" s="9">
        <f t="shared" si="154"/>
        <v>26504</v>
      </c>
    </row>
    <row r="1704" spans="1:20" x14ac:dyDescent="0.25">
      <c r="A1704" s="9">
        <v>33</v>
      </c>
      <c r="B1704" s="9" t="s">
        <v>15</v>
      </c>
      <c r="C1704" s="9" t="s">
        <v>943</v>
      </c>
      <c r="D1704" s="9" t="s">
        <v>228</v>
      </c>
      <c r="E1704" s="9" t="s">
        <v>223</v>
      </c>
      <c r="F1704" s="9" t="s">
        <v>5</v>
      </c>
      <c r="G1704" s="9" t="s">
        <v>182</v>
      </c>
      <c r="H1704" s="9" t="s">
        <v>2</v>
      </c>
      <c r="I1704" s="9">
        <v>14</v>
      </c>
      <c r="J1704" s="9" t="s">
        <v>8</v>
      </c>
      <c r="L1704" s="9" t="s">
        <v>50</v>
      </c>
      <c r="M1704" s="9">
        <v>45672</v>
      </c>
      <c r="N1704" s="17" t="str">
        <f t="shared" si="150"/>
        <v>9_45-50</v>
      </c>
      <c r="O1704" s="17" t="str">
        <f t="shared" si="151"/>
        <v>4_40-50</v>
      </c>
      <c r="P1704" s="17" t="str">
        <f t="shared" si="152"/>
        <v>04_40-50</v>
      </c>
      <c r="Q1704" s="9" t="s">
        <v>904</v>
      </c>
      <c r="R1704" s="9" t="s">
        <v>968</v>
      </c>
      <c r="S1704" s="9">
        <f t="shared" si="153"/>
        <v>1507176</v>
      </c>
      <c r="T1704" s="9">
        <f t="shared" si="154"/>
        <v>19963</v>
      </c>
    </row>
    <row r="1705" spans="1:20" x14ac:dyDescent="0.25">
      <c r="A1705" s="9">
        <v>632</v>
      </c>
      <c r="B1705" s="9" t="s">
        <v>15</v>
      </c>
      <c r="C1705" s="9" t="s">
        <v>944</v>
      </c>
      <c r="D1705" s="9" t="s">
        <v>228</v>
      </c>
      <c r="E1705" s="9" t="s">
        <v>223</v>
      </c>
      <c r="F1705" s="9" t="s">
        <v>5</v>
      </c>
      <c r="G1705" s="9" t="s">
        <v>524</v>
      </c>
      <c r="H1705" s="9" t="s">
        <v>2</v>
      </c>
      <c r="I1705" s="9">
        <v>14</v>
      </c>
      <c r="J1705" s="9" t="s">
        <v>8</v>
      </c>
      <c r="L1705" s="9" t="s">
        <v>50</v>
      </c>
      <c r="M1705" s="9">
        <v>42690</v>
      </c>
      <c r="N1705" s="17" t="str">
        <f t="shared" si="150"/>
        <v>8_40-45</v>
      </c>
      <c r="O1705" s="17" t="str">
        <f t="shared" si="151"/>
        <v>4_40-50</v>
      </c>
      <c r="P1705" s="17" t="str">
        <f t="shared" si="152"/>
        <v>04_40-50</v>
      </c>
      <c r="Q1705" s="9" t="s">
        <v>904</v>
      </c>
      <c r="R1705" s="9" t="s">
        <v>968</v>
      </c>
      <c r="S1705" s="9">
        <f t="shared" si="153"/>
        <v>26980080</v>
      </c>
      <c r="T1705" s="9">
        <f t="shared" si="154"/>
        <v>357352</v>
      </c>
    </row>
    <row r="1706" spans="1:20" x14ac:dyDescent="0.25">
      <c r="A1706" s="9">
        <v>1242</v>
      </c>
      <c r="B1706" s="9" t="s">
        <v>15</v>
      </c>
      <c r="C1706" s="9" t="s">
        <v>945</v>
      </c>
      <c r="D1706" s="9" t="s">
        <v>224</v>
      </c>
      <c r="E1706" s="9" t="s">
        <v>223</v>
      </c>
      <c r="F1706" s="9" t="s">
        <v>1</v>
      </c>
      <c r="G1706" s="9" t="s">
        <v>97</v>
      </c>
      <c r="H1706" s="9" t="s">
        <v>2</v>
      </c>
      <c r="I1706" s="9">
        <v>15</v>
      </c>
      <c r="J1706" s="9" t="s">
        <v>8</v>
      </c>
      <c r="L1706" s="9" t="s">
        <v>50</v>
      </c>
      <c r="M1706" s="9">
        <v>42050</v>
      </c>
      <c r="N1706" s="17" t="str">
        <f t="shared" si="150"/>
        <v>8_40-45</v>
      </c>
      <c r="O1706" s="17" t="str">
        <f t="shared" si="151"/>
        <v>4_40-50</v>
      </c>
      <c r="P1706" s="17" t="str">
        <f t="shared" si="152"/>
        <v>04_40-50</v>
      </c>
      <c r="Q1706" s="9" t="s">
        <v>904</v>
      </c>
      <c r="R1706" s="9" t="s">
        <v>968</v>
      </c>
      <c r="S1706" s="9">
        <f t="shared" si="153"/>
        <v>52226100</v>
      </c>
      <c r="T1706" s="9">
        <f t="shared" si="154"/>
        <v>691736</v>
      </c>
    </row>
    <row r="1707" spans="1:20" x14ac:dyDescent="0.25">
      <c r="A1707" s="9">
        <v>4727</v>
      </c>
      <c r="B1707" s="9" t="s">
        <v>15</v>
      </c>
      <c r="C1707" s="9" t="s">
        <v>425</v>
      </c>
      <c r="D1707" s="9" t="s">
        <v>224</v>
      </c>
      <c r="E1707" s="9" t="s">
        <v>223</v>
      </c>
      <c r="F1707" s="9" t="s">
        <v>1</v>
      </c>
      <c r="G1707" s="9" t="s">
        <v>305</v>
      </c>
      <c r="H1707" s="9" t="s">
        <v>2</v>
      </c>
      <c r="I1707" s="9">
        <v>15</v>
      </c>
      <c r="J1707" s="9" t="s">
        <v>8</v>
      </c>
      <c r="L1707" s="9" t="s">
        <v>50</v>
      </c>
      <c r="M1707" s="9">
        <v>45443</v>
      </c>
      <c r="N1707" s="17" t="str">
        <f t="shared" si="150"/>
        <v>9_45-50</v>
      </c>
      <c r="O1707" s="17" t="str">
        <f t="shared" si="151"/>
        <v>4_40-50</v>
      </c>
      <c r="P1707" s="17" t="str">
        <f t="shared" si="152"/>
        <v>04_40-50</v>
      </c>
      <c r="Q1707" s="9" t="s">
        <v>904</v>
      </c>
      <c r="R1707" s="9" t="s">
        <v>968</v>
      </c>
      <c r="S1707" s="9">
        <f t="shared" si="153"/>
        <v>214809061</v>
      </c>
      <c r="T1707" s="9">
        <f t="shared" si="154"/>
        <v>2845153</v>
      </c>
    </row>
    <row r="1708" spans="1:20" x14ac:dyDescent="0.25">
      <c r="A1708" s="9">
        <v>2539</v>
      </c>
      <c r="B1708" s="9" t="s">
        <v>15</v>
      </c>
      <c r="C1708" s="9" t="s">
        <v>753</v>
      </c>
      <c r="D1708" s="9" t="s">
        <v>224</v>
      </c>
      <c r="E1708" s="9" t="s">
        <v>223</v>
      </c>
      <c r="F1708" s="9" t="s">
        <v>5</v>
      </c>
      <c r="G1708" s="9" t="s">
        <v>76</v>
      </c>
      <c r="H1708" s="9" t="s">
        <v>2</v>
      </c>
      <c r="I1708" s="9">
        <v>15</v>
      </c>
      <c r="J1708" s="9" t="s">
        <v>8</v>
      </c>
      <c r="L1708" s="9" t="s">
        <v>46</v>
      </c>
      <c r="M1708" s="9">
        <v>30359</v>
      </c>
      <c r="N1708" s="17" t="str">
        <f t="shared" si="150"/>
        <v>6_30-35</v>
      </c>
      <c r="O1708" s="17" t="str">
        <f t="shared" si="151"/>
        <v>3_30-40</v>
      </c>
      <c r="P1708" s="17" t="str">
        <f t="shared" si="152"/>
        <v>03_30-40</v>
      </c>
      <c r="Q1708" s="9" t="s">
        <v>904</v>
      </c>
      <c r="R1708" s="9" t="s">
        <v>968</v>
      </c>
      <c r="S1708" s="9">
        <f t="shared" si="153"/>
        <v>77081501</v>
      </c>
      <c r="T1708" s="9">
        <f t="shared" si="154"/>
        <v>1020947</v>
      </c>
    </row>
    <row r="1709" spans="1:20" x14ac:dyDescent="0.25">
      <c r="A1709" s="9">
        <v>1341</v>
      </c>
      <c r="B1709" s="9" t="s">
        <v>15</v>
      </c>
      <c r="C1709" s="9" t="s">
        <v>378</v>
      </c>
      <c r="D1709" s="9" t="s">
        <v>224</v>
      </c>
      <c r="E1709" s="9" t="s">
        <v>223</v>
      </c>
      <c r="F1709" s="9" t="s">
        <v>5</v>
      </c>
      <c r="G1709" s="9" t="s">
        <v>182</v>
      </c>
      <c r="H1709" s="9" t="s">
        <v>2</v>
      </c>
      <c r="I1709" s="9">
        <v>15</v>
      </c>
      <c r="J1709" s="9" t="s">
        <v>8</v>
      </c>
      <c r="L1709" s="9" t="s">
        <v>50</v>
      </c>
      <c r="M1709" s="9">
        <v>44247</v>
      </c>
      <c r="N1709" s="17" t="str">
        <f t="shared" ref="N1709:N1770" si="155">CONCATENATE(ROUNDDOWN(M1709/5000,0),"_",ROUNDDOWN(M1709/5000,0)*5,"-",ROUNDUP((M1709+1)/5000,0)*5)</f>
        <v>8_40-45</v>
      </c>
      <c r="O1709" s="17" t="str">
        <f t="shared" ref="O1709:O1770" si="156">CONCATENATE(ROUNDDOWN(M1709/10000,0),"_",ROUNDDOWN(M1709/10000,0)*10,"-",ROUNDUP((M1709+1)/10000,0)*10)</f>
        <v>4_40-50</v>
      </c>
      <c r="P1709" s="17" t="str">
        <f t="shared" ref="P1709:P1770" si="157">IF(M1709&lt;20000,"01_&lt;20",IF(M1709&lt;80000,CONCATENATE(IF((ROUNDDOWN(M1709/10000,0)+1)&lt;10,0,),ROUNDDOWN(M1709/10000,0),"_",ROUNDDOWN(M1709/10000,0)*10,"-",ROUNDUP((M1709+1)/10000,0)*10),"08_80&gt;"))</f>
        <v>04_40-50</v>
      </c>
      <c r="Q1709" s="9" t="s">
        <v>904</v>
      </c>
      <c r="R1709" s="9" t="s">
        <v>968</v>
      </c>
      <c r="S1709" s="9">
        <f t="shared" ref="S1709:S1770" si="158">M1709*A1709</f>
        <v>59335227</v>
      </c>
      <c r="T1709" s="9">
        <f t="shared" ref="T1709:T1770" si="159">ROUND(S1709/75.5,0)</f>
        <v>785897</v>
      </c>
    </row>
    <row r="1710" spans="1:20" x14ac:dyDescent="0.25">
      <c r="A1710" s="9">
        <v>471</v>
      </c>
      <c r="B1710" s="9" t="s">
        <v>15</v>
      </c>
      <c r="C1710" s="9" t="s">
        <v>630</v>
      </c>
      <c r="D1710" s="9" t="s">
        <v>222</v>
      </c>
      <c r="E1710" s="9" t="s">
        <v>223</v>
      </c>
      <c r="F1710" s="9" t="s">
        <v>5</v>
      </c>
      <c r="G1710" s="9" t="s">
        <v>169</v>
      </c>
      <c r="H1710" s="9" t="s">
        <v>74</v>
      </c>
      <c r="I1710" s="9">
        <v>15</v>
      </c>
      <c r="J1710" s="9" t="s">
        <v>8</v>
      </c>
      <c r="L1710" s="9" t="s">
        <v>50</v>
      </c>
      <c r="M1710" s="9">
        <v>32657</v>
      </c>
      <c r="N1710" s="17" t="str">
        <f t="shared" si="155"/>
        <v>6_30-35</v>
      </c>
      <c r="O1710" s="17" t="str">
        <f t="shared" si="156"/>
        <v>3_30-40</v>
      </c>
      <c r="P1710" s="17" t="str">
        <f t="shared" si="157"/>
        <v>03_30-40</v>
      </c>
      <c r="Q1710" s="9" t="s">
        <v>904</v>
      </c>
      <c r="R1710" s="9" t="s">
        <v>968</v>
      </c>
      <c r="S1710" s="9">
        <f t="shared" si="158"/>
        <v>15381447</v>
      </c>
      <c r="T1710" s="9">
        <f t="shared" si="159"/>
        <v>203728</v>
      </c>
    </row>
    <row r="1711" spans="1:20" x14ac:dyDescent="0.25">
      <c r="A1711" s="9">
        <v>12</v>
      </c>
      <c r="B1711" s="9" t="s">
        <v>15</v>
      </c>
      <c r="C1711" s="9" t="s">
        <v>341</v>
      </c>
      <c r="D1711" s="9" t="s">
        <v>224</v>
      </c>
      <c r="E1711" s="9" t="s">
        <v>223</v>
      </c>
      <c r="F1711" s="9" t="s">
        <v>1</v>
      </c>
      <c r="G1711" s="9" t="s">
        <v>97</v>
      </c>
      <c r="H1711" s="9" t="s">
        <v>2</v>
      </c>
      <c r="I1711" s="9">
        <v>17</v>
      </c>
      <c r="J1711" s="9" t="s">
        <v>6</v>
      </c>
      <c r="L1711" s="9" t="s">
        <v>50</v>
      </c>
      <c r="M1711" s="9">
        <v>40326</v>
      </c>
      <c r="N1711" s="17" t="str">
        <f t="shared" si="155"/>
        <v>8_40-45</v>
      </c>
      <c r="O1711" s="17" t="str">
        <f t="shared" si="156"/>
        <v>4_40-50</v>
      </c>
      <c r="P1711" s="17" t="str">
        <f t="shared" si="157"/>
        <v>04_40-50</v>
      </c>
      <c r="Q1711" s="9" t="s">
        <v>904</v>
      </c>
      <c r="R1711" s="9" t="s">
        <v>968</v>
      </c>
      <c r="S1711" s="9">
        <f t="shared" si="158"/>
        <v>483912</v>
      </c>
      <c r="T1711" s="9">
        <f t="shared" si="159"/>
        <v>6409</v>
      </c>
    </row>
    <row r="1712" spans="1:20" x14ac:dyDescent="0.25">
      <c r="A1712" s="9">
        <v>13</v>
      </c>
      <c r="B1712" s="9" t="s">
        <v>15</v>
      </c>
      <c r="C1712" s="9" t="s">
        <v>946</v>
      </c>
      <c r="D1712" s="9" t="s">
        <v>224</v>
      </c>
      <c r="E1712" s="9" t="s">
        <v>223</v>
      </c>
      <c r="F1712" s="9" t="s">
        <v>1</v>
      </c>
      <c r="G1712" s="9" t="s">
        <v>59</v>
      </c>
      <c r="H1712" s="9" t="s">
        <v>2</v>
      </c>
      <c r="I1712" s="9">
        <v>15</v>
      </c>
      <c r="J1712" s="9" t="s">
        <v>11</v>
      </c>
      <c r="L1712" s="9" t="s">
        <v>50</v>
      </c>
      <c r="M1712" s="9">
        <v>28657</v>
      </c>
      <c r="N1712" s="17" t="str">
        <f t="shared" si="155"/>
        <v>5_25-30</v>
      </c>
      <c r="O1712" s="17" t="str">
        <f t="shared" si="156"/>
        <v>2_20-30</v>
      </c>
      <c r="P1712" s="17" t="str">
        <f t="shared" si="157"/>
        <v>02_20-30</v>
      </c>
      <c r="Q1712" s="9" t="s">
        <v>904</v>
      </c>
      <c r="R1712" s="9" t="s">
        <v>968</v>
      </c>
      <c r="S1712" s="9">
        <f t="shared" si="158"/>
        <v>372541</v>
      </c>
      <c r="T1712" s="9">
        <f t="shared" si="159"/>
        <v>4934</v>
      </c>
    </row>
    <row r="1713" spans="1:20" x14ac:dyDescent="0.25">
      <c r="A1713" s="9">
        <v>10</v>
      </c>
      <c r="B1713" s="9" t="s">
        <v>15</v>
      </c>
      <c r="C1713" s="9" t="s">
        <v>868</v>
      </c>
      <c r="D1713" s="9" t="s">
        <v>222</v>
      </c>
      <c r="E1713" s="9" t="s">
        <v>223</v>
      </c>
      <c r="F1713" s="9" t="s">
        <v>5</v>
      </c>
      <c r="G1713" s="9" t="s">
        <v>60</v>
      </c>
      <c r="H1713" s="9" t="s">
        <v>947</v>
      </c>
      <c r="I1713" s="9">
        <v>15</v>
      </c>
      <c r="J1713" s="9" t="s">
        <v>8</v>
      </c>
      <c r="L1713" s="9" t="s">
        <v>50</v>
      </c>
      <c r="M1713" s="9">
        <v>38990</v>
      </c>
      <c r="N1713" s="17" t="str">
        <f t="shared" si="155"/>
        <v>7_35-40</v>
      </c>
      <c r="O1713" s="17" t="str">
        <f t="shared" si="156"/>
        <v>3_30-40</v>
      </c>
      <c r="P1713" s="17" t="str">
        <f t="shared" si="157"/>
        <v>03_30-40</v>
      </c>
      <c r="Q1713" s="9" t="s">
        <v>904</v>
      </c>
      <c r="R1713" s="9" t="s">
        <v>968</v>
      </c>
      <c r="S1713" s="9">
        <f t="shared" si="158"/>
        <v>389900</v>
      </c>
      <c r="T1713" s="9">
        <f t="shared" si="159"/>
        <v>5164</v>
      </c>
    </row>
    <row r="1714" spans="1:20" x14ac:dyDescent="0.25">
      <c r="A1714" s="9">
        <v>194</v>
      </c>
      <c r="B1714" s="9" t="s">
        <v>15</v>
      </c>
      <c r="C1714" s="9" t="s">
        <v>948</v>
      </c>
      <c r="D1714" s="9" t="s">
        <v>228</v>
      </c>
      <c r="E1714" s="9" t="s">
        <v>223</v>
      </c>
      <c r="F1714" s="9" t="s">
        <v>1</v>
      </c>
      <c r="G1714" s="9" t="s">
        <v>835</v>
      </c>
      <c r="H1714" s="9" t="s">
        <v>2</v>
      </c>
      <c r="I1714" s="9">
        <v>14</v>
      </c>
      <c r="J1714" s="9" t="s">
        <v>8</v>
      </c>
      <c r="L1714" s="9" t="s">
        <v>50</v>
      </c>
      <c r="M1714" s="9">
        <v>45320</v>
      </c>
      <c r="N1714" s="17" t="str">
        <f t="shared" si="155"/>
        <v>9_45-50</v>
      </c>
      <c r="O1714" s="17" t="str">
        <f t="shared" si="156"/>
        <v>4_40-50</v>
      </c>
      <c r="P1714" s="17" t="str">
        <f t="shared" si="157"/>
        <v>04_40-50</v>
      </c>
      <c r="Q1714" s="9" t="s">
        <v>904</v>
      </c>
      <c r="R1714" s="9" t="s">
        <v>968</v>
      </c>
      <c r="S1714" s="9">
        <f t="shared" si="158"/>
        <v>8792080</v>
      </c>
      <c r="T1714" s="9">
        <f t="shared" si="159"/>
        <v>116451</v>
      </c>
    </row>
    <row r="1715" spans="1:20" x14ac:dyDescent="0.25">
      <c r="A1715" s="9">
        <v>383</v>
      </c>
      <c r="B1715" s="9" t="s">
        <v>15</v>
      </c>
      <c r="C1715" s="9" t="s">
        <v>373</v>
      </c>
      <c r="D1715" s="9" t="s">
        <v>228</v>
      </c>
      <c r="E1715" s="9" t="s">
        <v>223</v>
      </c>
      <c r="F1715" s="9" t="s">
        <v>1</v>
      </c>
      <c r="G1715" s="9" t="s">
        <v>305</v>
      </c>
      <c r="H1715" s="9" t="s">
        <v>2</v>
      </c>
      <c r="I1715" s="9">
        <v>14</v>
      </c>
      <c r="J1715" s="9" t="s">
        <v>8</v>
      </c>
      <c r="L1715" s="9" t="s">
        <v>50</v>
      </c>
      <c r="M1715" s="9">
        <v>60506</v>
      </c>
      <c r="N1715" s="17" t="str">
        <f t="shared" si="155"/>
        <v>12_60-65</v>
      </c>
      <c r="O1715" s="17" t="str">
        <f t="shared" si="156"/>
        <v>6_60-70</v>
      </c>
      <c r="P1715" s="17" t="str">
        <f t="shared" si="157"/>
        <v>06_60-70</v>
      </c>
      <c r="Q1715" s="9" t="s">
        <v>904</v>
      </c>
      <c r="R1715" s="9" t="s">
        <v>968</v>
      </c>
      <c r="S1715" s="9">
        <f t="shared" si="158"/>
        <v>23173798</v>
      </c>
      <c r="T1715" s="9">
        <f t="shared" si="159"/>
        <v>306938</v>
      </c>
    </row>
    <row r="1716" spans="1:20" x14ac:dyDescent="0.25">
      <c r="A1716" s="9">
        <v>49</v>
      </c>
      <c r="B1716" s="9" t="s">
        <v>15</v>
      </c>
      <c r="C1716" s="9" t="s">
        <v>342</v>
      </c>
      <c r="D1716" s="9" t="s">
        <v>228</v>
      </c>
      <c r="E1716" s="9" t="s">
        <v>223</v>
      </c>
      <c r="F1716" s="9" t="s">
        <v>5</v>
      </c>
      <c r="G1716" s="9" t="s">
        <v>182</v>
      </c>
      <c r="H1716" s="9" t="s">
        <v>2</v>
      </c>
      <c r="I1716" s="9">
        <v>14</v>
      </c>
      <c r="J1716" s="9" t="s">
        <v>8</v>
      </c>
      <c r="L1716" s="9" t="s">
        <v>50</v>
      </c>
      <c r="M1716" s="9">
        <v>51626</v>
      </c>
      <c r="N1716" s="17" t="str">
        <f t="shared" si="155"/>
        <v>10_50-55</v>
      </c>
      <c r="O1716" s="17" t="str">
        <f t="shared" si="156"/>
        <v>5_50-60</v>
      </c>
      <c r="P1716" s="17" t="str">
        <f t="shared" si="157"/>
        <v>05_50-60</v>
      </c>
      <c r="Q1716" s="9" t="s">
        <v>904</v>
      </c>
      <c r="R1716" s="9" t="s">
        <v>968</v>
      </c>
      <c r="S1716" s="9">
        <f t="shared" si="158"/>
        <v>2529674</v>
      </c>
      <c r="T1716" s="9">
        <f t="shared" si="159"/>
        <v>33506</v>
      </c>
    </row>
    <row r="1717" spans="1:20" x14ac:dyDescent="0.25">
      <c r="A1717" s="9">
        <v>76</v>
      </c>
      <c r="B1717" s="9" t="s">
        <v>15</v>
      </c>
      <c r="C1717" s="9" t="s">
        <v>600</v>
      </c>
      <c r="D1717" s="9" t="s">
        <v>228</v>
      </c>
      <c r="E1717" s="9" t="s">
        <v>223</v>
      </c>
      <c r="F1717" s="9" t="s">
        <v>5</v>
      </c>
      <c r="G1717" s="9" t="s">
        <v>524</v>
      </c>
      <c r="H1717" s="9" t="s">
        <v>2</v>
      </c>
      <c r="I1717" s="9">
        <v>14</v>
      </c>
      <c r="J1717" s="9" t="s">
        <v>8</v>
      </c>
      <c r="L1717" s="9" t="s">
        <v>50</v>
      </c>
      <c r="M1717" s="9">
        <v>65762</v>
      </c>
      <c r="N1717" s="17" t="str">
        <f t="shared" si="155"/>
        <v>13_65-70</v>
      </c>
      <c r="O1717" s="17" t="str">
        <f t="shared" si="156"/>
        <v>6_60-70</v>
      </c>
      <c r="P1717" s="17" t="str">
        <f t="shared" si="157"/>
        <v>06_60-70</v>
      </c>
      <c r="Q1717" s="9" t="s">
        <v>904</v>
      </c>
      <c r="R1717" s="9" t="s">
        <v>968</v>
      </c>
      <c r="S1717" s="9">
        <f t="shared" si="158"/>
        <v>4997912</v>
      </c>
      <c r="T1717" s="9">
        <f t="shared" si="159"/>
        <v>66198</v>
      </c>
    </row>
    <row r="1718" spans="1:20" x14ac:dyDescent="0.25">
      <c r="A1718" s="9">
        <v>515</v>
      </c>
      <c r="B1718" s="9" t="s">
        <v>15</v>
      </c>
      <c r="C1718" s="9" t="s">
        <v>379</v>
      </c>
      <c r="D1718" s="9" t="s">
        <v>224</v>
      </c>
      <c r="E1718" s="9" t="s">
        <v>223</v>
      </c>
      <c r="F1718" s="9" t="s">
        <v>1</v>
      </c>
      <c r="G1718" s="9" t="s">
        <v>305</v>
      </c>
      <c r="H1718" s="9" t="s">
        <v>2</v>
      </c>
      <c r="I1718" s="9">
        <v>15</v>
      </c>
      <c r="J1718" s="9" t="s">
        <v>8</v>
      </c>
      <c r="L1718" s="9" t="s">
        <v>50</v>
      </c>
      <c r="M1718" s="9">
        <v>61489</v>
      </c>
      <c r="N1718" s="17" t="str">
        <f t="shared" si="155"/>
        <v>12_60-65</v>
      </c>
      <c r="O1718" s="17" t="str">
        <f t="shared" si="156"/>
        <v>6_60-70</v>
      </c>
      <c r="P1718" s="17" t="str">
        <f t="shared" si="157"/>
        <v>06_60-70</v>
      </c>
      <c r="Q1718" s="9" t="s">
        <v>904</v>
      </c>
      <c r="R1718" s="9" t="s">
        <v>968</v>
      </c>
      <c r="S1718" s="9">
        <f t="shared" si="158"/>
        <v>31666835</v>
      </c>
      <c r="T1718" s="9">
        <f t="shared" si="159"/>
        <v>419428</v>
      </c>
    </row>
    <row r="1719" spans="1:20" x14ac:dyDescent="0.25">
      <c r="A1719" s="9">
        <v>113</v>
      </c>
      <c r="B1719" s="9" t="s">
        <v>15</v>
      </c>
      <c r="C1719" s="9" t="s">
        <v>343</v>
      </c>
      <c r="D1719" s="9" t="s">
        <v>224</v>
      </c>
      <c r="E1719" s="9" t="s">
        <v>223</v>
      </c>
      <c r="F1719" s="9" t="s">
        <v>5</v>
      </c>
      <c r="G1719" s="9" t="s">
        <v>182</v>
      </c>
      <c r="H1719" s="9" t="s">
        <v>2</v>
      </c>
      <c r="I1719" s="9">
        <v>15</v>
      </c>
      <c r="J1719" s="9" t="s">
        <v>8</v>
      </c>
      <c r="L1719" s="9" t="s">
        <v>50</v>
      </c>
      <c r="M1719" s="9">
        <v>63899</v>
      </c>
      <c r="N1719" s="17" t="str">
        <f t="shared" si="155"/>
        <v>12_60-65</v>
      </c>
      <c r="O1719" s="17" t="str">
        <f t="shared" si="156"/>
        <v>6_60-70</v>
      </c>
      <c r="P1719" s="17" t="str">
        <f t="shared" si="157"/>
        <v>06_60-70</v>
      </c>
      <c r="Q1719" s="9" t="s">
        <v>904</v>
      </c>
      <c r="R1719" s="9" t="s">
        <v>968</v>
      </c>
      <c r="S1719" s="9">
        <f t="shared" si="158"/>
        <v>7220587</v>
      </c>
      <c r="T1719" s="9">
        <f t="shared" si="159"/>
        <v>95637</v>
      </c>
    </row>
    <row r="1720" spans="1:20" x14ac:dyDescent="0.25">
      <c r="A1720" s="9">
        <v>62</v>
      </c>
      <c r="B1720" s="9" t="s">
        <v>15</v>
      </c>
      <c r="C1720" s="9" t="s">
        <v>601</v>
      </c>
      <c r="D1720" s="9" t="s">
        <v>224</v>
      </c>
      <c r="E1720" s="9" t="s">
        <v>223</v>
      </c>
      <c r="F1720" s="9" t="s">
        <v>5</v>
      </c>
      <c r="G1720" s="9" t="s">
        <v>524</v>
      </c>
      <c r="H1720" s="9" t="s">
        <v>2</v>
      </c>
      <c r="I1720" s="9">
        <v>15</v>
      </c>
      <c r="J1720" s="9" t="s">
        <v>8</v>
      </c>
      <c r="L1720" s="9" t="s">
        <v>50</v>
      </c>
      <c r="M1720" s="9">
        <v>60910</v>
      </c>
      <c r="N1720" s="17" t="str">
        <f t="shared" si="155"/>
        <v>12_60-65</v>
      </c>
      <c r="O1720" s="17" t="str">
        <f t="shared" si="156"/>
        <v>6_60-70</v>
      </c>
      <c r="P1720" s="17" t="str">
        <f t="shared" si="157"/>
        <v>06_60-70</v>
      </c>
      <c r="Q1720" s="9" t="s">
        <v>904</v>
      </c>
      <c r="R1720" s="9" t="s">
        <v>968</v>
      </c>
      <c r="S1720" s="9">
        <f t="shared" si="158"/>
        <v>3776420</v>
      </c>
      <c r="T1720" s="9">
        <f t="shared" si="159"/>
        <v>50019</v>
      </c>
    </row>
    <row r="1721" spans="1:20" x14ac:dyDescent="0.25">
      <c r="A1721" s="9">
        <v>2</v>
      </c>
      <c r="B1721" s="9" t="s">
        <v>15</v>
      </c>
      <c r="C1721" s="9" t="s">
        <v>300</v>
      </c>
      <c r="D1721" s="9" t="s">
        <v>228</v>
      </c>
      <c r="E1721" s="9" t="s">
        <v>223</v>
      </c>
      <c r="F1721" s="9" t="s">
        <v>5</v>
      </c>
      <c r="G1721" s="9" t="s">
        <v>169</v>
      </c>
      <c r="H1721" s="9" t="s">
        <v>2</v>
      </c>
      <c r="I1721" s="9">
        <v>14</v>
      </c>
      <c r="J1721" s="9" t="s">
        <v>8</v>
      </c>
      <c r="K1721" s="9" t="s">
        <v>7</v>
      </c>
      <c r="L1721" s="9" t="s">
        <v>50</v>
      </c>
      <c r="M1721" s="9">
        <v>47141</v>
      </c>
      <c r="N1721" s="17" t="str">
        <f t="shared" si="155"/>
        <v>9_45-50</v>
      </c>
      <c r="O1721" s="17" t="str">
        <f t="shared" si="156"/>
        <v>4_40-50</v>
      </c>
      <c r="P1721" s="17" t="str">
        <f t="shared" si="157"/>
        <v>04_40-50</v>
      </c>
      <c r="Q1721" s="9" t="s">
        <v>904</v>
      </c>
      <c r="R1721" s="9" t="s">
        <v>968</v>
      </c>
      <c r="S1721" s="9">
        <f t="shared" si="158"/>
        <v>94282</v>
      </c>
      <c r="T1721" s="9">
        <f t="shared" si="159"/>
        <v>1249</v>
      </c>
    </row>
    <row r="1722" spans="1:20" x14ac:dyDescent="0.25">
      <c r="A1722" s="9">
        <v>7</v>
      </c>
      <c r="B1722" s="9" t="s">
        <v>15</v>
      </c>
      <c r="C1722" s="9" t="s">
        <v>756</v>
      </c>
      <c r="D1722" s="9" t="s">
        <v>225</v>
      </c>
      <c r="E1722" s="9" t="s">
        <v>223</v>
      </c>
      <c r="F1722" s="9" t="s">
        <v>5</v>
      </c>
      <c r="G1722" s="9" t="s">
        <v>353</v>
      </c>
      <c r="H1722" s="9" t="s">
        <v>112</v>
      </c>
      <c r="I1722" s="9">
        <v>15</v>
      </c>
      <c r="J1722" s="9" t="s">
        <v>8</v>
      </c>
      <c r="L1722" s="9" t="s">
        <v>50</v>
      </c>
      <c r="M1722" s="9">
        <v>112120</v>
      </c>
      <c r="N1722" s="17" t="str">
        <f t="shared" si="155"/>
        <v>22_110-115</v>
      </c>
      <c r="O1722" s="17" t="str">
        <f t="shared" si="156"/>
        <v>11_110-120</v>
      </c>
      <c r="P1722" s="17" t="str">
        <f t="shared" si="157"/>
        <v>08_80&gt;</v>
      </c>
      <c r="Q1722" s="9" t="s">
        <v>904</v>
      </c>
      <c r="R1722" s="9" t="s">
        <v>968</v>
      </c>
      <c r="S1722" s="9">
        <f t="shared" si="158"/>
        <v>784840</v>
      </c>
      <c r="T1722" s="9">
        <f t="shared" si="159"/>
        <v>10395</v>
      </c>
    </row>
    <row r="1723" spans="1:20" x14ac:dyDescent="0.25">
      <c r="A1723" s="9">
        <v>3939</v>
      </c>
      <c r="B1723" s="9" t="s">
        <v>15</v>
      </c>
      <c r="C1723" s="9" t="s">
        <v>469</v>
      </c>
      <c r="D1723" s="9" t="s">
        <v>225</v>
      </c>
      <c r="E1723" s="9" t="s">
        <v>223</v>
      </c>
      <c r="F1723" s="9" t="s">
        <v>1</v>
      </c>
      <c r="G1723" s="9" t="s">
        <v>305</v>
      </c>
      <c r="H1723" s="9" t="s">
        <v>112</v>
      </c>
      <c r="I1723" s="9">
        <v>15</v>
      </c>
      <c r="J1723" s="9" t="s">
        <v>8</v>
      </c>
      <c r="L1723" s="9" t="s">
        <v>50</v>
      </c>
      <c r="M1723" s="9">
        <v>70994</v>
      </c>
      <c r="N1723" s="17" t="str">
        <f t="shared" si="155"/>
        <v>14_70-75</v>
      </c>
      <c r="O1723" s="17" t="str">
        <f t="shared" si="156"/>
        <v>7_70-80</v>
      </c>
      <c r="P1723" s="17" t="str">
        <f t="shared" si="157"/>
        <v>07_70-80</v>
      </c>
      <c r="Q1723" s="9" t="s">
        <v>904</v>
      </c>
      <c r="R1723" s="9" t="s">
        <v>968</v>
      </c>
      <c r="S1723" s="9">
        <f t="shared" si="158"/>
        <v>279645366</v>
      </c>
      <c r="T1723" s="9">
        <f t="shared" si="159"/>
        <v>3703912</v>
      </c>
    </row>
    <row r="1724" spans="1:20" x14ac:dyDescent="0.25">
      <c r="A1724" s="9">
        <v>743</v>
      </c>
      <c r="B1724" s="9" t="s">
        <v>15</v>
      </c>
      <c r="C1724" s="9" t="s">
        <v>426</v>
      </c>
      <c r="D1724" s="9" t="s">
        <v>225</v>
      </c>
      <c r="E1724" s="9" t="s">
        <v>223</v>
      </c>
      <c r="F1724" s="9" t="s">
        <v>5</v>
      </c>
      <c r="G1724" s="9" t="s">
        <v>353</v>
      </c>
      <c r="H1724" s="9" t="s">
        <v>112</v>
      </c>
      <c r="I1724" s="9">
        <v>15</v>
      </c>
      <c r="J1724" s="9" t="s">
        <v>8</v>
      </c>
      <c r="L1724" s="9" t="s">
        <v>50</v>
      </c>
      <c r="M1724" s="9">
        <v>78503</v>
      </c>
      <c r="N1724" s="17" t="str">
        <f t="shared" si="155"/>
        <v>15_75-80</v>
      </c>
      <c r="O1724" s="17" t="str">
        <f t="shared" si="156"/>
        <v>7_70-80</v>
      </c>
      <c r="P1724" s="17" t="str">
        <f t="shared" si="157"/>
        <v>07_70-80</v>
      </c>
      <c r="Q1724" s="9" t="s">
        <v>904</v>
      </c>
      <c r="R1724" s="9" t="s">
        <v>968</v>
      </c>
      <c r="S1724" s="9">
        <f t="shared" si="158"/>
        <v>58327729</v>
      </c>
      <c r="T1724" s="9">
        <f t="shared" si="159"/>
        <v>772553</v>
      </c>
    </row>
    <row r="1725" spans="1:20" x14ac:dyDescent="0.25">
      <c r="A1725" s="9">
        <v>235</v>
      </c>
      <c r="B1725" s="9" t="s">
        <v>15</v>
      </c>
      <c r="C1725" s="9" t="s">
        <v>316</v>
      </c>
      <c r="D1725" s="9" t="s">
        <v>224</v>
      </c>
      <c r="E1725" s="9" t="s">
        <v>223</v>
      </c>
      <c r="F1725" s="9" t="s">
        <v>5</v>
      </c>
      <c r="G1725" s="9" t="s">
        <v>169</v>
      </c>
      <c r="H1725" s="9" t="s">
        <v>2</v>
      </c>
      <c r="I1725" s="9">
        <v>15</v>
      </c>
      <c r="J1725" s="9" t="s">
        <v>8</v>
      </c>
      <c r="L1725" s="9" t="s">
        <v>50</v>
      </c>
      <c r="M1725" s="9">
        <v>35703</v>
      </c>
      <c r="N1725" s="17" t="str">
        <f t="shared" si="155"/>
        <v>7_35-40</v>
      </c>
      <c r="O1725" s="17" t="str">
        <f t="shared" si="156"/>
        <v>3_30-40</v>
      </c>
      <c r="P1725" s="17" t="str">
        <f t="shared" si="157"/>
        <v>03_30-40</v>
      </c>
      <c r="Q1725" s="9" t="s">
        <v>904</v>
      </c>
      <c r="R1725" s="9" t="s">
        <v>968</v>
      </c>
      <c r="S1725" s="9">
        <f t="shared" si="158"/>
        <v>8390205</v>
      </c>
      <c r="T1725" s="9">
        <f t="shared" si="159"/>
        <v>111129</v>
      </c>
    </row>
    <row r="1726" spans="1:20" x14ac:dyDescent="0.25">
      <c r="A1726" s="9">
        <v>4678</v>
      </c>
      <c r="B1726" s="9" t="s">
        <v>15</v>
      </c>
      <c r="C1726" s="9" t="s">
        <v>120</v>
      </c>
      <c r="D1726" s="9" t="s">
        <v>224</v>
      </c>
      <c r="E1726" s="9" t="s">
        <v>223</v>
      </c>
      <c r="F1726" s="9" t="s">
        <v>1</v>
      </c>
      <c r="G1726" s="9" t="s">
        <v>97</v>
      </c>
      <c r="H1726" s="9" t="s">
        <v>2</v>
      </c>
      <c r="I1726" s="9">
        <v>15</v>
      </c>
      <c r="J1726" s="9" t="s">
        <v>8</v>
      </c>
      <c r="L1726" s="9" t="s">
        <v>50</v>
      </c>
      <c r="M1726" s="9">
        <v>41911</v>
      </c>
      <c r="N1726" s="17" t="str">
        <f t="shared" si="155"/>
        <v>8_40-45</v>
      </c>
      <c r="O1726" s="17" t="str">
        <f t="shared" si="156"/>
        <v>4_40-50</v>
      </c>
      <c r="P1726" s="17" t="str">
        <f t="shared" si="157"/>
        <v>04_40-50</v>
      </c>
      <c r="Q1726" s="9" t="s">
        <v>904</v>
      </c>
      <c r="R1726" s="9" t="s">
        <v>968</v>
      </c>
      <c r="S1726" s="9">
        <f t="shared" si="158"/>
        <v>196059658</v>
      </c>
      <c r="T1726" s="9">
        <f t="shared" si="159"/>
        <v>2596817</v>
      </c>
    </row>
    <row r="1727" spans="1:20" x14ac:dyDescent="0.25">
      <c r="A1727" s="9">
        <v>58</v>
      </c>
      <c r="B1727" s="9" t="s">
        <v>15</v>
      </c>
      <c r="C1727" s="9" t="s">
        <v>121</v>
      </c>
      <c r="D1727" s="9" t="s">
        <v>224</v>
      </c>
      <c r="E1727" s="9" t="s">
        <v>223</v>
      </c>
      <c r="F1727" s="9" t="s">
        <v>5</v>
      </c>
      <c r="G1727" s="9" t="s">
        <v>93</v>
      </c>
      <c r="H1727" s="9" t="s">
        <v>2</v>
      </c>
      <c r="I1727" s="9">
        <v>15</v>
      </c>
      <c r="J1727" s="9" t="s">
        <v>8</v>
      </c>
      <c r="L1727" s="9" t="s">
        <v>50</v>
      </c>
      <c r="M1727" s="9">
        <v>44871</v>
      </c>
      <c r="N1727" s="17" t="str">
        <f t="shared" si="155"/>
        <v>8_40-45</v>
      </c>
      <c r="O1727" s="17" t="str">
        <f t="shared" si="156"/>
        <v>4_40-50</v>
      </c>
      <c r="P1727" s="17" t="str">
        <f t="shared" si="157"/>
        <v>04_40-50</v>
      </c>
      <c r="Q1727" s="9" t="s">
        <v>904</v>
      </c>
      <c r="R1727" s="9" t="s">
        <v>968</v>
      </c>
      <c r="S1727" s="9">
        <f t="shared" si="158"/>
        <v>2602518</v>
      </c>
      <c r="T1727" s="9">
        <f t="shared" si="159"/>
        <v>34470</v>
      </c>
    </row>
    <row r="1728" spans="1:20" x14ac:dyDescent="0.25">
      <c r="A1728" s="9">
        <v>2</v>
      </c>
      <c r="B1728" s="9" t="s">
        <v>15</v>
      </c>
      <c r="C1728" s="9" t="s">
        <v>167</v>
      </c>
      <c r="D1728" s="9" t="s">
        <v>224</v>
      </c>
      <c r="E1728" s="9" t="s">
        <v>223</v>
      </c>
      <c r="F1728" s="9" t="s">
        <v>1</v>
      </c>
      <c r="G1728" s="9" t="s">
        <v>97</v>
      </c>
      <c r="H1728" s="9" t="s">
        <v>2</v>
      </c>
      <c r="I1728" s="9">
        <v>17</v>
      </c>
      <c r="J1728" s="9" t="s">
        <v>8</v>
      </c>
      <c r="L1728" s="9" t="s">
        <v>50</v>
      </c>
      <c r="M1728" s="9">
        <v>66629</v>
      </c>
      <c r="N1728" s="17" t="str">
        <f t="shared" si="155"/>
        <v>13_65-70</v>
      </c>
      <c r="O1728" s="17" t="str">
        <f t="shared" si="156"/>
        <v>6_60-70</v>
      </c>
      <c r="P1728" s="17" t="str">
        <f t="shared" si="157"/>
        <v>06_60-70</v>
      </c>
      <c r="Q1728" s="9" t="s">
        <v>904</v>
      </c>
      <c r="R1728" s="9" t="s">
        <v>968</v>
      </c>
      <c r="S1728" s="9">
        <f t="shared" si="158"/>
        <v>133258</v>
      </c>
      <c r="T1728" s="9">
        <f t="shared" si="159"/>
        <v>1765</v>
      </c>
    </row>
    <row r="1729" spans="1:20" x14ac:dyDescent="0.25">
      <c r="A1729" s="9">
        <v>245</v>
      </c>
      <c r="B1729" s="9" t="s">
        <v>15</v>
      </c>
      <c r="C1729" s="9" t="s">
        <v>117</v>
      </c>
      <c r="D1729" s="9" t="s">
        <v>225</v>
      </c>
      <c r="E1729" s="9" t="s">
        <v>223</v>
      </c>
      <c r="F1729" s="9" t="s">
        <v>5</v>
      </c>
      <c r="G1729" s="9" t="s">
        <v>75</v>
      </c>
      <c r="H1729" s="9" t="s">
        <v>116</v>
      </c>
      <c r="I1729" s="9">
        <v>17</v>
      </c>
      <c r="J1729" s="9" t="s">
        <v>8</v>
      </c>
      <c r="L1729" s="9" t="s">
        <v>50</v>
      </c>
      <c r="M1729" s="9">
        <v>67488</v>
      </c>
      <c r="N1729" s="17" t="str">
        <f t="shared" si="155"/>
        <v>13_65-70</v>
      </c>
      <c r="O1729" s="17" t="str">
        <f t="shared" si="156"/>
        <v>6_60-70</v>
      </c>
      <c r="P1729" s="17" t="str">
        <f t="shared" si="157"/>
        <v>06_60-70</v>
      </c>
      <c r="Q1729" s="9" t="s">
        <v>904</v>
      </c>
      <c r="R1729" s="9" t="s">
        <v>968</v>
      </c>
      <c r="S1729" s="9">
        <f t="shared" si="158"/>
        <v>16534560</v>
      </c>
      <c r="T1729" s="9">
        <f t="shared" si="159"/>
        <v>219001</v>
      </c>
    </row>
    <row r="1730" spans="1:20" x14ac:dyDescent="0.25">
      <c r="A1730" s="9">
        <v>43</v>
      </c>
      <c r="B1730" s="9" t="s">
        <v>15</v>
      </c>
      <c r="C1730" s="9" t="s">
        <v>758</v>
      </c>
      <c r="D1730" s="9" t="s">
        <v>224</v>
      </c>
      <c r="E1730" s="9" t="s">
        <v>223</v>
      </c>
      <c r="F1730" s="9" t="s">
        <v>1</v>
      </c>
      <c r="G1730" s="9" t="s">
        <v>97</v>
      </c>
      <c r="H1730" s="9" t="s">
        <v>2</v>
      </c>
      <c r="I1730" s="9">
        <v>15</v>
      </c>
      <c r="J1730" s="9" t="s">
        <v>8</v>
      </c>
      <c r="L1730" s="9" t="s">
        <v>50</v>
      </c>
      <c r="M1730" s="9">
        <v>38973</v>
      </c>
      <c r="N1730" s="17" t="str">
        <f t="shared" si="155"/>
        <v>7_35-40</v>
      </c>
      <c r="O1730" s="17" t="str">
        <f t="shared" si="156"/>
        <v>3_30-40</v>
      </c>
      <c r="P1730" s="17" t="str">
        <f t="shared" si="157"/>
        <v>03_30-40</v>
      </c>
      <c r="Q1730" s="9" t="s">
        <v>904</v>
      </c>
      <c r="R1730" s="9" t="s">
        <v>968</v>
      </c>
      <c r="S1730" s="9">
        <f t="shared" si="158"/>
        <v>1675839</v>
      </c>
      <c r="T1730" s="9">
        <f t="shared" si="159"/>
        <v>22197</v>
      </c>
    </row>
    <row r="1731" spans="1:20" x14ac:dyDescent="0.25">
      <c r="A1731" s="9">
        <v>6125</v>
      </c>
      <c r="B1731" s="9" t="s">
        <v>15</v>
      </c>
      <c r="C1731" s="9" t="s">
        <v>437</v>
      </c>
      <c r="D1731" s="9" t="s">
        <v>224</v>
      </c>
      <c r="E1731" s="9" t="s">
        <v>223</v>
      </c>
      <c r="F1731" s="9" t="s">
        <v>5</v>
      </c>
      <c r="G1731" s="9" t="s">
        <v>182</v>
      </c>
      <c r="H1731" s="9" t="s">
        <v>2</v>
      </c>
      <c r="I1731" s="9">
        <v>15</v>
      </c>
      <c r="J1731" s="9" t="s">
        <v>8</v>
      </c>
      <c r="L1731" s="9" t="s">
        <v>50</v>
      </c>
      <c r="M1731" s="9">
        <v>38241</v>
      </c>
      <c r="N1731" s="17" t="str">
        <f t="shared" si="155"/>
        <v>7_35-40</v>
      </c>
      <c r="O1731" s="17" t="str">
        <f t="shared" si="156"/>
        <v>3_30-40</v>
      </c>
      <c r="P1731" s="17" t="str">
        <f t="shared" si="157"/>
        <v>03_30-40</v>
      </c>
      <c r="Q1731" s="9" t="s">
        <v>904</v>
      </c>
      <c r="R1731" s="9" t="s">
        <v>968</v>
      </c>
      <c r="S1731" s="9">
        <f t="shared" si="158"/>
        <v>234226125</v>
      </c>
      <c r="T1731" s="9">
        <f t="shared" si="159"/>
        <v>3102333</v>
      </c>
    </row>
    <row r="1732" spans="1:20" x14ac:dyDescent="0.25">
      <c r="A1732" s="9">
        <v>4</v>
      </c>
      <c r="B1732" s="9" t="s">
        <v>15</v>
      </c>
      <c r="C1732" s="9" t="s">
        <v>949</v>
      </c>
      <c r="D1732" s="9" t="s">
        <v>224</v>
      </c>
      <c r="E1732" s="9" t="s">
        <v>223</v>
      </c>
      <c r="F1732" s="9" t="s">
        <v>5</v>
      </c>
      <c r="G1732" s="9" t="s">
        <v>93</v>
      </c>
      <c r="H1732" s="9" t="s">
        <v>2</v>
      </c>
      <c r="I1732" s="9">
        <v>15</v>
      </c>
      <c r="J1732" s="9" t="s">
        <v>8</v>
      </c>
      <c r="L1732" s="9" t="s">
        <v>50</v>
      </c>
      <c r="M1732" s="9">
        <v>58900</v>
      </c>
      <c r="N1732" s="17" t="str">
        <f t="shared" si="155"/>
        <v>11_55-60</v>
      </c>
      <c r="O1732" s="17" t="str">
        <f t="shared" si="156"/>
        <v>5_50-60</v>
      </c>
      <c r="P1732" s="17" t="str">
        <f t="shared" si="157"/>
        <v>05_50-60</v>
      </c>
      <c r="Q1732" s="9" t="s">
        <v>904</v>
      </c>
      <c r="R1732" s="9" t="s">
        <v>968</v>
      </c>
      <c r="S1732" s="9">
        <f t="shared" si="158"/>
        <v>235600</v>
      </c>
      <c r="T1732" s="9">
        <f t="shared" si="159"/>
        <v>3121</v>
      </c>
    </row>
    <row r="1733" spans="1:20" x14ac:dyDescent="0.25">
      <c r="A1733" s="9">
        <v>12</v>
      </c>
      <c r="B1733" s="9" t="s">
        <v>15</v>
      </c>
      <c r="C1733" s="9" t="s">
        <v>759</v>
      </c>
      <c r="D1733" s="9" t="s">
        <v>228</v>
      </c>
      <c r="E1733" s="9" t="s">
        <v>223</v>
      </c>
      <c r="F1733" s="9" t="s">
        <v>1</v>
      </c>
      <c r="G1733" s="9" t="s">
        <v>305</v>
      </c>
      <c r="H1733" s="9" t="s">
        <v>2</v>
      </c>
      <c r="I1733" s="9">
        <v>13</v>
      </c>
      <c r="J1733" s="9" t="s">
        <v>8</v>
      </c>
      <c r="L1733" s="9" t="s">
        <v>50</v>
      </c>
      <c r="M1733" s="9">
        <v>86065</v>
      </c>
      <c r="N1733" s="17" t="str">
        <f t="shared" si="155"/>
        <v>17_85-90</v>
      </c>
      <c r="O1733" s="17" t="str">
        <f t="shared" si="156"/>
        <v>8_80-90</v>
      </c>
      <c r="P1733" s="17" t="str">
        <f t="shared" si="157"/>
        <v>08_80&gt;</v>
      </c>
      <c r="Q1733" s="9" t="s">
        <v>904</v>
      </c>
      <c r="R1733" s="9" t="s">
        <v>968</v>
      </c>
      <c r="S1733" s="9">
        <f t="shared" si="158"/>
        <v>1032780</v>
      </c>
      <c r="T1733" s="9">
        <f t="shared" si="159"/>
        <v>13679</v>
      </c>
    </row>
    <row r="1734" spans="1:20" x14ac:dyDescent="0.25">
      <c r="A1734" s="9">
        <v>295</v>
      </c>
      <c r="B1734" s="9" t="s">
        <v>15</v>
      </c>
      <c r="C1734" s="9" t="s">
        <v>950</v>
      </c>
      <c r="D1734" s="9" t="s">
        <v>225</v>
      </c>
      <c r="E1734" s="9" t="s">
        <v>223</v>
      </c>
      <c r="F1734" s="9" t="s">
        <v>1</v>
      </c>
      <c r="G1734" s="9" t="s">
        <v>669</v>
      </c>
      <c r="H1734" s="9" t="s">
        <v>796</v>
      </c>
      <c r="I1734" s="9">
        <v>15</v>
      </c>
      <c r="J1734" s="9" t="s">
        <v>43</v>
      </c>
      <c r="L1734" s="9" t="s">
        <v>50</v>
      </c>
      <c r="M1734" s="9">
        <v>161200</v>
      </c>
      <c r="N1734" s="17" t="str">
        <f t="shared" si="155"/>
        <v>32_160-165</v>
      </c>
      <c r="O1734" s="17" t="str">
        <f t="shared" si="156"/>
        <v>16_160-170</v>
      </c>
      <c r="P1734" s="17" t="str">
        <f t="shared" si="157"/>
        <v>08_80&gt;</v>
      </c>
      <c r="Q1734" s="9" t="s">
        <v>904</v>
      </c>
      <c r="R1734" s="9" t="s">
        <v>968</v>
      </c>
      <c r="S1734" s="9">
        <f t="shared" si="158"/>
        <v>47554000</v>
      </c>
      <c r="T1734" s="9">
        <f t="shared" si="159"/>
        <v>629854</v>
      </c>
    </row>
    <row r="1735" spans="1:20" x14ac:dyDescent="0.25">
      <c r="A1735" s="9">
        <v>235</v>
      </c>
      <c r="B1735" s="9" t="s">
        <v>15</v>
      </c>
      <c r="C1735" s="9" t="s">
        <v>432</v>
      </c>
      <c r="D1735" s="9" t="s">
        <v>225</v>
      </c>
      <c r="E1735" s="9" t="s">
        <v>223</v>
      </c>
      <c r="F1735" s="9" t="s">
        <v>1</v>
      </c>
      <c r="G1735" s="9" t="s">
        <v>305</v>
      </c>
      <c r="H1735" s="9" t="s">
        <v>197</v>
      </c>
      <c r="I1735" s="9">
        <v>15</v>
      </c>
      <c r="J1735" s="9" t="s">
        <v>8</v>
      </c>
      <c r="L1735" s="9" t="s">
        <v>50</v>
      </c>
      <c r="M1735" s="9">
        <v>84000</v>
      </c>
      <c r="N1735" s="17" t="str">
        <f t="shared" si="155"/>
        <v>16_80-85</v>
      </c>
      <c r="O1735" s="17" t="str">
        <f t="shared" si="156"/>
        <v>8_80-90</v>
      </c>
      <c r="P1735" s="17" t="str">
        <f t="shared" si="157"/>
        <v>08_80&gt;</v>
      </c>
      <c r="Q1735" s="9" t="s">
        <v>904</v>
      </c>
      <c r="R1735" s="9" t="s">
        <v>968</v>
      </c>
      <c r="S1735" s="9">
        <f t="shared" si="158"/>
        <v>19740000</v>
      </c>
      <c r="T1735" s="9">
        <f t="shared" si="159"/>
        <v>261457</v>
      </c>
    </row>
    <row r="1736" spans="1:20" x14ac:dyDescent="0.25">
      <c r="A1736" s="9">
        <v>14</v>
      </c>
      <c r="B1736" s="9" t="s">
        <v>15</v>
      </c>
      <c r="C1736" s="9" t="s">
        <v>760</v>
      </c>
      <c r="D1736" s="9" t="s">
        <v>225</v>
      </c>
      <c r="E1736" s="9" t="s">
        <v>223</v>
      </c>
      <c r="F1736" s="9" t="s">
        <v>1</v>
      </c>
      <c r="G1736" s="9" t="s">
        <v>305</v>
      </c>
      <c r="H1736" s="9" t="s">
        <v>153</v>
      </c>
      <c r="I1736" s="9">
        <v>17</v>
      </c>
      <c r="J1736" s="9" t="s">
        <v>8</v>
      </c>
      <c r="L1736" s="9" t="s">
        <v>50</v>
      </c>
      <c r="M1736" s="9">
        <v>97817</v>
      </c>
      <c r="N1736" s="17" t="str">
        <f t="shared" si="155"/>
        <v>19_95-100</v>
      </c>
      <c r="O1736" s="17" t="str">
        <f t="shared" si="156"/>
        <v>9_90-100</v>
      </c>
      <c r="P1736" s="17" t="str">
        <f t="shared" si="157"/>
        <v>08_80&gt;</v>
      </c>
      <c r="Q1736" s="9" t="s">
        <v>904</v>
      </c>
      <c r="R1736" s="9" t="s">
        <v>968</v>
      </c>
      <c r="S1736" s="9">
        <f t="shared" si="158"/>
        <v>1369438</v>
      </c>
      <c r="T1736" s="9">
        <f t="shared" si="159"/>
        <v>18138</v>
      </c>
    </row>
    <row r="1737" spans="1:20" x14ac:dyDescent="0.25">
      <c r="A1737" s="9">
        <v>374</v>
      </c>
      <c r="B1737" s="9" t="s">
        <v>15</v>
      </c>
      <c r="C1737" s="9" t="s">
        <v>470</v>
      </c>
      <c r="D1737" s="9" t="s">
        <v>225</v>
      </c>
      <c r="E1737" s="9" t="s">
        <v>223</v>
      </c>
      <c r="F1737" s="9" t="s">
        <v>5</v>
      </c>
      <c r="G1737" s="9" t="s">
        <v>353</v>
      </c>
      <c r="H1737" s="9" t="s">
        <v>147</v>
      </c>
      <c r="I1737" s="9">
        <v>17</v>
      </c>
      <c r="J1737" s="9" t="s">
        <v>8</v>
      </c>
      <c r="L1737" s="9" t="s">
        <v>50</v>
      </c>
      <c r="M1737" s="9">
        <v>103401</v>
      </c>
      <c r="N1737" s="17" t="str">
        <f t="shared" si="155"/>
        <v>20_100-105</v>
      </c>
      <c r="O1737" s="17" t="str">
        <f t="shared" si="156"/>
        <v>10_100-110</v>
      </c>
      <c r="P1737" s="17" t="str">
        <f t="shared" si="157"/>
        <v>08_80&gt;</v>
      </c>
      <c r="Q1737" s="9" t="s">
        <v>904</v>
      </c>
      <c r="R1737" s="9" t="s">
        <v>968</v>
      </c>
      <c r="S1737" s="9">
        <f t="shared" si="158"/>
        <v>38671974</v>
      </c>
      <c r="T1737" s="9">
        <f t="shared" si="159"/>
        <v>512212</v>
      </c>
    </row>
    <row r="1738" spans="1:20" x14ac:dyDescent="0.25">
      <c r="A1738" s="9">
        <v>159</v>
      </c>
      <c r="B1738" s="9" t="s">
        <v>15</v>
      </c>
      <c r="C1738" s="9" t="s">
        <v>433</v>
      </c>
      <c r="D1738" s="9" t="s">
        <v>225</v>
      </c>
      <c r="E1738" s="9" t="s">
        <v>223</v>
      </c>
      <c r="F1738" s="9" t="s">
        <v>5</v>
      </c>
      <c r="G1738" s="9" t="s">
        <v>353</v>
      </c>
      <c r="H1738" s="9" t="s">
        <v>148</v>
      </c>
      <c r="I1738" s="9">
        <v>15</v>
      </c>
      <c r="J1738" s="9" t="s">
        <v>8</v>
      </c>
      <c r="L1738" s="9" t="s">
        <v>50</v>
      </c>
      <c r="M1738" s="9">
        <v>97696</v>
      </c>
      <c r="N1738" s="17" t="str">
        <f t="shared" si="155"/>
        <v>19_95-100</v>
      </c>
      <c r="O1738" s="17" t="str">
        <f t="shared" si="156"/>
        <v>9_90-100</v>
      </c>
      <c r="P1738" s="17" t="str">
        <f t="shared" si="157"/>
        <v>08_80&gt;</v>
      </c>
      <c r="Q1738" s="9" t="s">
        <v>904</v>
      </c>
      <c r="R1738" s="9" t="s">
        <v>968</v>
      </c>
      <c r="S1738" s="9">
        <f t="shared" si="158"/>
        <v>15533664</v>
      </c>
      <c r="T1738" s="9">
        <f t="shared" si="159"/>
        <v>205744</v>
      </c>
    </row>
    <row r="1739" spans="1:20" x14ac:dyDescent="0.25">
      <c r="A1739" s="9">
        <v>4</v>
      </c>
      <c r="B1739" s="9" t="s">
        <v>15</v>
      </c>
      <c r="C1739" s="9" t="s">
        <v>427</v>
      </c>
      <c r="D1739" s="9" t="s">
        <v>225</v>
      </c>
      <c r="E1739" s="9" t="s">
        <v>223</v>
      </c>
      <c r="F1739" s="9" t="s">
        <v>5</v>
      </c>
      <c r="G1739" s="9" t="s">
        <v>353</v>
      </c>
      <c r="H1739" s="9" t="s">
        <v>197</v>
      </c>
      <c r="I1739" s="9">
        <v>15</v>
      </c>
      <c r="J1739" s="9" t="s">
        <v>8</v>
      </c>
      <c r="L1739" s="9" t="s">
        <v>50</v>
      </c>
      <c r="M1739" s="9">
        <v>106591</v>
      </c>
      <c r="N1739" s="17" t="str">
        <f t="shared" si="155"/>
        <v>21_105-110</v>
      </c>
      <c r="O1739" s="17" t="str">
        <f t="shared" si="156"/>
        <v>10_100-110</v>
      </c>
      <c r="P1739" s="17" t="str">
        <f t="shared" si="157"/>
        <v>08_80&gt;</v>
      </c>
      <c r="Q1739" s="9" t="s">
        <v>904</v>
      </c>
      <c r="R1739" s="9" t="s">
        <v>968</v>
      </c>
      <c r="S1739" s="9">
        <f t="shared" si="158"/>
        <v>426364</v>
      </c>
      <c r="T1739" s="9">
        <f t="shared" si="159"/>
        <v>5647</v>
      </c>
    </row>
    <row r="1740" spans="1:20" x14ac:dyDescent="0.25">
      <c r="A1740" s="9">
        <v>221</v>
      </c>
      <c r="B1740" s="9" t="s">
        <v>15</v>
      </c>
      <c r="C1740" s="9" t="s">
        <v>434</v>
      </c>
      <c r="D1740" s="9" t="s">
        <v>225</v>
      </c>
      <c r="E1740" s="9" t="s">
        <v>223</v>
      </c>
      <c r="F1740" s="9" t="s">
        <v>5</v>
      </c>
      <c r="G1740" s="9" t="s">
        <v>353</v>
      </c>
      <c r="H1740" s="9" t="s">
        <v>100</v>
      </c>
      <c r="I1740" s="9">
        <v>15</v>
      </c>
      <c r="J1740" s="9" t="s">
        <v>8</v>
      </c>
      <c r="L1740" s="9" t="s">
        <v>50</v>
      </c>
      <c r="M1740" s="9">
        <v>164780</v>
      </c>
      <c r="N1740" s="17" t="str">
        <f t="shared" si="155"/>
        <v>32_160-165</v>
      </c>
      <c r="O1740" s="17" t="str">
        <f t="shared" si="156"/>
        <v>16_160-170</v>
      </c>
      <c r="P1740" s="17" t="str">
        <f t="shared" si="157"/>
        <v>08_80&gt;</v>
      </c>
      <c r="Q1740" s="9" t="s">
        <v>904</v>
      </c>
      <c r="R1740" s="9" t="s">
        <v>968</v>
      </c>
      <c r="S1740" s="9">
        <f t="shared" si="158"/>
        <v>36416380</v>
      </c>
      <c r="T1740" s="9">
        <f t="shared" si="159"/>
        <v>482336</v>
      </c>
    </row>
    <row r="1741" spans="1:20" x14ac:dyDescent="0.25">
      <c r="A1741" s="9">
        <v>53</v>
      </c>
      <c r="B1741" s="9" t="s">
        <v>15</v>
      </c>
      <c r="C1741" s="9" t="s">
        <v>507</v>
      </c>
      <c r="D1741" s="9" t="s">
        <v>225</v>
      </c>
      <c r="E1741" s="9" t="s">
        <v>223</v>
      </c>
      <c r="F1741" s="9" t="s">
        <v>5</v>
      </c>
      <c r="G1741" s="9" t="s">
        <v>353</v>
      </c>
      <c r="H1741" s="9" t="s">
        <v>345</v>
      </c>
      <c r="I1741" s="9">
        <v>15</v>
      </c>
      <c r="J1741" s="9" t="s">
        <v>8</v>
      </c>
      <c r="L1741" s="9" t="s">
        <v>50</v>
      </c>
      <c r="M1741" s="9">
        <v>196481</v>
      </c>
      <c r="N1741" s="17" t="str">
        <f t="shared" si="155"/>
        <v>39_195-200</v>
      </c>
      <c r="O1741" s="17" t="str">
        <f t="shared" si="156"/>
        <v>19_190-200</v>
      </c>
      <c r="P1741" s="17" t="str">
        <f t="shared" si="157"/>
        <v>08_80&gt;</v>
      </c>
      <c r="Q1741" s="9" t="s">
        <v>904</v>
      </c>
      <c r="R1741" s="9" t="s">
        <v>968</v>
      </c>
      <c r="S1741" s="9">
        <f t="shared" si="158"/>
        <v>10413493</v>
      </c>
      <c r="T1741" s="9">
        <f t="shared" si="159"/>
        <v>137927</v>
      </c>
    </row>
    <row r="1742" spans="1:20" x14ac:dyDescent="0.25">
      <c r="A1742" s="9">
        <v>2</v>
      </c>
      <c r="B1742" s="9" t="s">
        <v>15</v>
      </c>
      <c r="C1742" s="9" t="s">
        <v>951</v>
      </c>
      <c r="D1742" s="9" t="s">
        <v>225</v>
      </c>
      <c r="E1742" s="9" t="s">
        <v>223</v>
      </c>
      <c r="F1742" s="9" t="s">
        <v>5</v>
      </c>
      <c r="G1742" s="9" t="s">
        <v>353</v>
      </c>
      <c r="H1742" s="9" t="s">
        <v>98</v>
      </c>
      <c r="I1742" s="9">
        <v>15</v>
      </c>
      <c r="J1742" s="9" t="s">
        <v>8</v>
      </c>
      <c r="L1742" s="9" t="s">
        <v>50</v>
      </c>
      <c r="M1742" s="9">
        <v>213704</v>
      </c>
      <c r="N1742" s="17" t="str">
        <f t="shared" si="155"/>
        <v>42_210-215</v>
      </c>
      <c r="O1742" s="17" t="str">
        <f t="shared" si="156"/>
        <v>21_210-220</v>
      </c>
      <c r="P1742" s="17" t="str">
        <f t="shared" si="157"/>
        <v>08_80&gt;</v>
      </c>
      <c r="Q1742" s="9" t="s">
        <v>904</v>
      </c>
      <c r="R1742" s="9" t="s">
        <v>968</v>
      </c>
      <c r="S1742" s="9">
        <f t="shared" si="158"/>
        <v>427408</v>
      </c>
      <c r="T1742" s="9">
        <f t="shared" si="159"/>
        <v>5661</v>
      </c>
    </row>
    <row r="1743" spans="1:20" x14ac:dyDescent="0.25">
      <c r="A1743" s="9">
        <v>23</v>
      </c>
      <c r="B1743" s="9" t="s">
        <v>15</v>
      </c>
      <c r="C1743" s="9" t="s">
        <v>870</v>
      </c>
      <c r="D1743" s="9" t="s">
        <v>225</v>
      </c>
      <c r="E1743" s="9" t="s">
        <v>223</v>
      </c>
      <c r="F1743" s="9" t="s">
        <v>5</v>
      </c>
      <c r="G1743" s="9" t="s">
        <v>353</v>
      </c>
      <c r="H1743" s="9" t="s">
        <v>98</v>
      </c>
      <c r="I1743" s="9">
        <v>15</v>
      </c>
      <c r="J1743" s="9" t="s">
        <v>8</v>
      </c>
      <c r="L1743" s="9" t="s">
        <v>50</v>
      </c>
      <c r="M1743" s="9">
        <v>133990</v>
      </c>
      <c r="N1743" s="17" t="str">
        <f t="shared" si="155"/>
        <v>26_130-135</v>
      </c>
      <c r="O1743" s="17" t="str">
        <f t="shared" si="156"/>
        <v>13_130-140</v>
      </c>
      <c r="P1743" s="17" t="str">
        <f t="shared" si="157"/>
        <v>08_80&gt;</v>
      </c>
      <c r="Q1743" s="9" t="s">
        <v>904</v>
      </c>
      <c r="R1743" s="9" t="s">
        <v>968</v>
      </c>
      <c r="S1743" s="9">
        <f t="shared" si="158"/>
        <v>3081770</v>
      </c>
      <c r="T1743" s="9">
        <f t="shared" si="159"/>
        <v>40818</v>
      </c>
    </row>
    <row r="1744" spans="1:20" x14ac:dyDescent="0.25">
      <c r="A1744" s="9">
        <v>2</v>
      </c>
      <c r="B1744" s="9" t="s">
        <v>15</v>
      </c>
      <c r="C1744" s="9" t="s">
        <v>146</v>
      </c>
      <c r="D1744" s="9" t="s">
        <v>225</v>
      </c>
      <c r="E1744" s="9" t="s">
        <v>223</v>
      </c>
      <c r="F1744" s="9" t="s">
        <v>5</v>
      </c>
      <c r="G1744" s="9" t="s">
        <v>75</v>
      </c>
      <c r="H1744" s="9" t="s">
        <v>147</v>
      </c>
      <c r="I1744" s="9">
        <v>15</v>
      </c>
      <c r="J1744" s="9" t="s">
        <v>8</v>
      </c>
      <c r="L1744" s="9" t="s">
        <v>50</v>
      </c>
      <c r="M1744" s="9">
        <v>97172</v>
      </c>
      <c r="N1744" s="17" t="str">
        <f t="shared" si="155"/>
        <v>19_95-100</v>
      </c>
      <c r="O1744" s="17" t="str">
        <f t="shared" si="156"/>
        <v>9_90-100</v>
      </c>
      <c r="P1744" s="17" t="str">
        <f t="shared" si="157"/>
        <v>08_80&gt;</v>
      </c>
      <c r="Q1744" s="9" t="s">
        <v>904</v>
      </c>
      <c r="R1744" s="9" t="s">
        <v>968</v>
      </c>
      <c r="S1744" s="9">
        <f t="shared" si="158"/>
        <v>194344</v>
      </c>
      <c r="T1744" s="9">
        <f t="shared" si="159"/>
        <v>2574</v>
      </c>
    </row>
    <row r="1745" spans="1:20" x14ac:dyDescent="0.25">
      <c r="A1745" s="9">
        <v>47</v>
      </c>
      <c r="B1745" s="9" t="s">
        <v>15</v>
      </c>
      <c r="C1745" s="9" t="s">
        <v>231</v>
      </c>
      <c r="D1745" s="9" t="s">
        <v>228</v>
      </c>
      <c r="E1745" s="9" t="s">
        <v>227</v>
      </c>
      <c r="F1745" s="9" t="s">
        <v>5</v>
      </c>
      <c r="G1745" s="9" t="s">
        <v>169</v>
      </c>
      <c r="H1745" s="9" t="s">
        <v>2</v>
      </c>
      <c r="I1745" s="9">
        <v>13</v>
      </c>
      <c r="J1745" s="9" t="s">
        <v>8</v>
      </c>
      <c r="L1745" s="9" t="s">
        <v>50</v>
      </c>
      <c r="M1745" s="9">
        <v>72759</v>
      </c>
      <c r="N1745" s="17" t="str">
        <f t="shared" si="155"/>
        <v>14_70-75</v>
      </c>
      <c r="O1745" s="17" t="str">
        <f t="shared" si="156"/>
        <v>7_70-80</v>
      </c>
      <c r="P1745" s="17" t="str">
        <f t="shared" si="157"/>
        <v>07_70-80</v>
      </c>
      <c r="Q1745" s="9" t="s">
        <v>904</v>
      </c>
      <c r="R1745" s="9" t="s">
        <v>968</v>
      </c>
      <c r="S1745" s="9">
        <f t="shared" si="158"/>
        <v>3419673</v>
      </c>
      <c r="T1745" s="9">
        <f t="shared" si="159"/>
        <v>45294</v>
      </c>
    </row>
    <row r="1746" spans="1:20" x14ac:dyDescent="0.25">
      <c r="A1746" s="9">
        <v>867</v>
      </c>
      <c r="B1746" s="9" t="s">
        <v>15</v>
      </c>
      <c r="C1746" s="9" t="s">
        <v>602</v>
      </c>
      <c r="D1746" s="9" t="s">
        <v>228</v>
      </c>
      <c r="E1746" s="9" t="s">
        <v>227</v>
      </c>
      <c r="F1746" s="9" t="s">
        <v>5</v>
      </c>
      <c r="G1746" s="9" t="s">
        <v>524</v>
      </c>
      <c r="H1746" s="9" t="s">
        <v>2</v>
      </c>
      <c r="I1746" s="9">
        <v>13</v>
      </c>
      <c r="J1746" s="9" t="s">
        <v>603</v>
      </c>
      <c r="L1746" s="9" t="s">
        <v>50</v>
      </c>
      <c r="M1746" s="9">
        <v>82492</v>
      </c>
      <c r="N1746" s="17" t="str">
        <f t="shared" si="155"/>
        <v>16_80-85</v>
      </c>
      <c r="O1746" s="17" t="str">
        <f t="shared" si="156"/>
        <v>8_80-90</v>
      </c>
      <c r="P1746" s="17" t="str">
        <f t="shared" si="157"/>
        <v>08_80&gt;</v>
      </c>
      <c r="Q1746" s="9" t="s">
        <v>904</v>
      </c>
      <c r="R1746" s="9" t="s">
        <v>968</v>
      </c>
      <c r="S1746" s="9">
        <f t="shared" si="158"/>
        <v>71520564</v>
      </c>
      <c r="T1746" s="9">
        <f t="shared" si="159"/>
        <v>947292</v>
      </c>
    </row>
    <row r="1747" spans="1:20" x14ac:dyDescent="0.25">
      <c r="A1747" s="9">
        <v>886</v>
      </c>
      <c r="B1747" s="9" t="s">
        <v>15</v>
      </c>
      <c r="C1747" s="9" t="s">
        <v>761</v>
      </c>
      <c r="D1747" s="9" t="s">
        <v>228</v>
      </c>
      <c r="E1747" s="9" t="s">
        <v>227</v>
      </c>
      <c r="F1747" s="9" t="s">
        <v>1</v>
      </c>
      <c r="G1747" s="9" t="s">
        <v>305</v>
      </c>
      <c r="H1747" s="9" t="s">
        <v>2</v>
      </c>
      <c r="I1747" s="9">
        <v>14</v>
      </c>
      <c r="J1747" s="9" t="s">
        <v>8</v>
      </c>
      <c r="L1747" s="9" t="s">
        <v>50</v>
      </c>
      <c r="M1747" s="9">
        <v>54412</v>
      </c>
      <c r="N1747" s="17" t="str">
        <f t="shared" si="155"/>
        <v>10_50-55</v>
      </c>
      <c r="O1747" s="17" t="str">
        <f t="shared" si="156"/>
        <v>5_50-60</v>
      </c>
      <c r="P1747" s="17" t="str">
        <f t="shared" si="157"/>
        <v>05_50-60</v>
      </c>
      <c r="Q1747" s="9" t="s">
        <v>904</v>
      </c>
      <c r="R1747" s="9" t="s">
        <v>968</v>
      </c>
      <c r="S1747" s="9">
        <f t="shared" si="158"/>
        <v>48209032</v>
      </c>
      <c r="T1747" s="9">
        <f t="shared" si="159"/>
        <v>638530</v>
      </c>
    </row>
    <row r="1748" spans="1:20" x14ac:dyDescent="0.25">
      <c r="A1748" s="9">
        <v>391</v>
      </c>
      <c r="B1748" s="9" t="s">
        <v>15</v>
      </c>
      <c r="C1748" s="9" t="s">
        <v>301</v>
      </c>
      <c r="D1748" s="9" t="s">
        <v>228</v>
      </c>
      <c r="E1748" s="9" t="s">
        <v>227</v>
      </c>
      <c r="F1748" s="9" t="s">
        <v>5</v>
      </c>
      <c r="G1748" s="9" t="s">
        <v>169</v>
      </c>
      <c r="H1748" s="9" t="s">
        <v>2</v>
      </c>
      <c r="I1748" s="9">
        <v>14</v>
      </c>
      <c r="J1748" s="9" t="s">
        <v>8</v>
      </c>
      <c r="L1748" s="9" t="s">
        <v>50</v>
      </c>
      <c r="M1748" s="9">
        <v>58618</v>
      </c>
      <c r="N1748" s="17" t="str">
        <f t="shared" si="155"/>
        <v>11_55-60</v>
      </c>
      <c r="O1748" s="17" t="str">
        <f t="shared" si="156"/>
        <v>5_50-60</v>
      </c>
      <c r="P1748" s="17" t="str">
        <f t="shared" si="157"/>
        <v>05_50-60</v>
      </c>
      <c r="Q1748" s="9" t="s">
        <v>904</v>
      </c>
      <c r="R1748" s="9" t="s">
        <v>968</v>
      </c>
      <c r="S1748" s="9">
        <f t="shared" si="158"/>
        <v>22919638</v>
      </c>
      <c r="T1748" s="9">
        <f t="shared" si="159"/>
        <v>303571</v>
      </c>
    </row>
    <row r="1749" spans="1:20" x14ac:dyDescent="0.25">
      <c r="A1749" s="9">
        <v>287</v>
      </c>
      <c r="B1749" s="9" t="s">
        <v>15</v>
      </c>
      <c r="C1749" s="9" t="s">
        <v>604</v>
      </c>
      <c r="D1749" s="9" t="s">
        <v>228</v>
      </c>
      <c r="E1749" s="9" t="s">
        <v>227</v>
      </c>
      <c r="F1749" s="9" t="s">
        <v>5</v>
      </c>
      <c r="G1749" s="9" t="s">
        <v>524</v>
      </c>
      <c r="H1749" s="9" t="s">
        <v>2</v>
      </c>
      <c r="I1749" s="9">
        <v>14</v>
      </c>
      <c r="J1749" s="9" t="s">
        <v>8</v>
      </c>
      <c r="L1749" s="9" t="s">
        <v>50</v>
      </c>
      <c r="M1749" s="9">
        <v>68536</v>
      </c>
      <c r="N1749" s="17" t="str">
        <f t="shared" si="155"/>
        <v>13_65-70</v>
      </c>
      <c r="O1749" s="17" t="str">
        <f t="shared" si="156"/>
        <v>6_60-70</v>
      </c>
      <c r="P1749" s="17" t="str">
        <f t="shared" si="157"/>
        <v>06_60-70</v>
      </c>
      <c r="Q1749" s="9" t="s">
        <v>904</v>
      </c>
      <c r="R1749" s="9" t="s">
        <v>968</v>
      </c>
      <c r="S1749" s="9">
        <f t="shared" si="158"/>
        <v>19669832</v>
      </c>
      <c r="T1749" s="9">
        <f t="shared" si="159"/>
        <v>260528</v>
      </c>
    </row>
    <row r="1750" spans="1:20" x14ac:dyDescent="0.25">
      <c r="A1750" s="9">
        <v>68</v>
      </c>
      <c r="B1750" s="9" t="s">
        <v>15</v>
      </c>
      <c r="C1750" s="9" t="s">
        <v>762</v>
      </c>
      <c r="D1750" s="9" t="s">
        <v>228</v>
      </c>
      <c r="E1750" s="9" t="s">
        <v>227</v>
      </c>
      <c r="F1750" s="9" t="s">
        <v>5</v>
      </c>
      <c r="G1750" s="9" t="s">
        <v>524</v>
      </c>
      <c r="H1750" s="9" t="s">
        <v>2</v>
      </c>
      <c r="I1750" s="9">
        <v>14</v>
      </c>
      <c r="J1750" s="9" t="s">
        <v>8</v>
      </c>
      <c r="K1750" s="9" t="s">
        <v>7</v>
      </c>
      <c r="L1750" s="9" t="s">
        <v>50</v>
      </c>
      <c r="M1750" s="9">
        <v>67204</v>
      </c>
      <c r="N1750" s="17" t="str">
        <f t="shared" si="155"/>
        <v>13_65-70</v>
      </c>
      <c r="O1750" s="17" t="str">
        <f t="shared" si="156"/>
        <v>6_60-70</v>
      </c>
      <c r="P1750" s="17" t="str">
        <f t="shared" si="157"/>
        <v>06_60-70</v>
      </c>
      <c r="Q1750" s="9" t="s">
        <v>904</v>
      </c>
      <c r="R1750" s="9" t="s">
        <v>968</v>
      </c>
      <c r="S1750" s="9">
        <f t="shared" si="158"/>
        <v>4569872</v>
      </c>
      <c r="T1750" s="9">
        <f t="shared" si="159"/>
        <v>60528</v>
      </c>
    </row>
    <row r="1751" spans="1:20" x14ac:dyDescent="0.25">
      <c r="A1751" s="9">
        <v>422</v>
      </c>
      <c r="B1751" s="9" t="s">
        <v>15</v>
      </c>
      <c r="C1751" s="9" t="s">
        <v>605</v>
      </c>
      <c r="D1751" s="9" t="s">
        <v>224</v>
      </c>
      <c r="E1751" s="9" t="s">
        <v>227</v>
      </c>
      <c r="F1751" s="9" t="s">
        <v>1</v>
      </c>
      <c r="G1751" s="9" t="s">
        <v>305</v>
      </c>
      <c r="H1751" s="9" t="s">
        <v>2</v>
      </c>
      <c r="I1751" s="9">
        <v>15</v>
      </c>
      <c r="J1751" s="9" t="s">
        <v>8</v>
      </c>
      <c r="L1751" s="9" t="s">
        <v>50</v>
      </c>
      <c r="M1751" s="9">
        <v>60671</v>
      </c>
      <c r="N1751" s="17" t="str">
        <f t="shared" si="155"/>
        <v>12_60-65</v>
      </c>
      <c r="O1751" s="17" t="str">
        <f t="shared" si="156"/>
        <v>6_60-70</v>
      </c>
      <c r="P1751" s="17" t="str">
        <f t="shared" si="157"/>
        <v>06_60-70</v>
      </c>
      <c r="Q1751" s="9" t="s">
        <v>904</v>
      </c>
      <c r="R1751" s="9" t="s">
        <v>968</v>
      </c>
      <c r="S1751" s="9">
        <f t="shared" si="158"/>
        <v>25603162</v>
      </c>
      <c r="T1751" s="9">
        <f t="shared" si="159"/>
        <v>339115</v>
      </c>
    </row>
    <row r="1752" spans="1:20" x14ac:dyDescent="0.25">
      <c r="A1752" s="9">
        <v>510</v>
      </c>
      <c r="B1752" s="9" t="s">
        <v>15</v>
      </c>
      <c r="C1752" s="9" t="s">
        <v>232</v>
      </c>
      <c r="D1752" s="9" t="s">
        <v>224</v>
      </c>
      <c r="E1752" s="9" t="s">
        <v>227</v>
      </c>
      <c r="F1752" s="9" t="s">
        <v>5</v>
      </c>
      <c r="G1752" s="9" t="s">
        <v>182</v>
      </c>
      <c r="H1752" s="9" t="s">
        <v>2</v>
      </c>
      <c r="I1752" s="9">
        <v>15</v>
      </c>
      <c r="J1752" s="9" t="s">
        <v>8</v>
      </c>
      <c r="L1752" s="9" t="s">
        <v>50</v>
      </c>
      <c r="M1752" s="9">
        <v>59934</v>
      </c>
      <c r="N1752" s="17" t="str">
        <f t="shared" si="155"/>
        <v>11_55-60</v>
      </c>
      <c r="O1752" s="17" t="str">
        <f t="shared" si="156"/>
        <v>5_50-60</v>
      </c>
      <c r="P1752" s="17" t="str">
        <f t="shared" si="157"/>
        <v>05_50-60</v>
      </c>
      <c r="Q1752" s="9" t="s">
        <v>904</v>
      </c>
      <c r="R1752" s="9" t="s">
        <v>968</v>
      </c>
      <c r="S1752" s="9">
        <f t="shared" si="158"/>
        <v>30566340</v>
      </c>
      <c r="T1752" s="9">
        <f t="shared" si="159"/>
        <v>404852</v>
      </c>
    </row>
    <row r="1753" spans="1:20" x14ac:dyDescent="0.25">
      <c r="A1753" s="9">
        <v>1481</v>
      </c>
      <c r="B1753" s="9" t="s">
        <v>15</v>
      </c>
      <c r="C1753" s="9" t="s">
        <v>575</v>
      </c>
      <c r="D1753" s="9" t="s">
        <v>224</v>
      </c>
      <c r="E1753" s="9" t="s">
        <v>227</v>
      </c>
      <c r="F1753" s="9" t="s">
        <v>5</v>
      </c>
      <c r="G1753" s="9" t="s">
        <v>524</v>
      </c>
      <c r="H1753" s="9" t="s">
        <v>2</v>
      </c>
      <c r="I1753" s="9">
        <v>15</v>
      </c>
      <c r="J1753" s="9" t="s">
        <v>8</v>
      </c>
      <c r="L1753" s="9" t="s">
        <v>50</v>
      </c>
      <c r="M1753" s="9">
        <v>69950</v>
      </c>
      <c r="N1753" s="17" t="str">
        <f t="shared" si="155"/>
        <v>13_65-70</v>
      </c>
      <c r="O1753" s="17" t="str">
        <f t="shared" si="156"/>
        <v>6_60-70</v>
      </c>
      <c r="P1753" s="17" t="str">
        <f t="shared" si="157"/>
        <v>06_60-70</v>
      </c>
      <c r="Q1753" s="9" t="s">
        <v>904</v>
      </c>
      <c r="R1753" s="9" t="s">
        <v>968</v>
      </c>
      <c r="S1753" s="9">
        <f t="shared" si="158"/>
        <v>103595950</v>
      </c>
      <c r="T1753" s="9">
        <f t="shared" si="159"/>
        <v>1372132</v>
      </c>
    </row>
    <row r="1754" spans="1:20" x14ac:dyDescent="0.25">
      <c r="A1754" s="9">
        <v>194</v>
      </c>
      <c r="B1754" s="9" t="s">
        <v>15</v>
      </c>
      <c r="C1754" s="9" t="s">
        <v>631</v>
      </c>
      <c r="D1754" s="9" t="s">
        <v>225</v>
      </c>
      <c r="E1754" s="9" t="s">
        <v>227</v>
      </c>
      <c r="F1754" s="9" t="s">
        <v>5</v>
      </c>
      <c r="G1754" s="9" t="s">
        <v>353</v>
      </c>
      <c r="H1754" s="9" t="s">
        <v>112</v>
      </c>
      <c r="I1754" s="9">
        <v>15</v>
      </c>
      <c r="J1754" s="9" t="s">
        <v>8</v>
      </c>
      <c r="L1754" s="9" t="s">
        <v>50</v>
      </c>
      <c r="M1754" s="9">
        <v>105193</v>
      </c>
      <c r="N1754" s="17" t="str">
        <f t="shared" si="155"/>
        <v>21_105-110</v>
      </c>
      <c r="O1754" s="17" t="str">
        <f t="shared" si="156"/>
        <v>10_100-110</v>
      </c>
      <c r="P1754" s="17" t="str">
        <f t="shared" si="157"/>
        <v>08_80&gt;</v>
      </c>
      <c r="Q1754" s="9" t="s">
        <v>904</v>
      </c>
      <c r="R1754" s="9" t="s">
        <v>968</v>
      </c>
      <c r="S1754" s="9">
        <f t="shared" si="158"/>
        <v>20407442</v>
      </c>
      <c r="T1754" s="9">
        <f t="shared" si="159"/>
        <v>270297</v>
      </c>
    </row>
    <row r="1755" spans="1:20" x14ac:dyDescent="0.25">
      <c r="A1755" s="9">
        <v>7</v>
      </c>
      <c r="B1755" s="9" t="s">
        <v>15</v>
      </c>
      <c r="C1755" s="9" t="s">
        <v>508</v>
      </c>
      <c r="D1755" s="9" t="s">
        <v>228</v>
      </c>
      <c r="E1755" s="9" t="s">
        <v>227</v>
      </c>
      <c r="F1755" s="9" t="s">
        <v>1</v>
      </c>
      <c r="G1755" s="9" t="s">
        <v>305</v>
      </c>
      <c r="H1755" s="9" t="s">
        <v>2</v>
      </c>
      <c r="I1755" s="9">
        <v>14</v>
      </c>
      <c r="J1755" s="9" t="s">
        <v>8</v>
      </c>
      <c r="L1755" s="9" t="s">
        <v>50</v>
      </c>
      <c r="M1755" s="9">
        <v>72026</v>
      </c>
      <c r="N1755" s="17" t="str">
        <f t="shared" si="155"/>
        <v>14_70-75</v>
      </c>
      <c r="O1755" s="17" t="str">
        <f t="shared" si="156"/>
        <v>7_70-80</v>
      </c>
      <c r="P1755" s="17" t="str">
        <f t="shared" si="157"/>
        <v>07_70-80</v>
      </c>
      <c r="Q1755" s="9" t="s">
        <v>904</v>
      </c>
      <c r="R1755" s="9" t="s">
        <v>968</v>
      </c>
      <c r="S1755" s="9">
        <f t="shared" si="158"/>
        <v>504182</v>
      </c>
      <c r="T1755" s="9">
        <f t="shared" si="159"/>
        <v>6678</v>
      </c>
    </row>
    <row r="1756" spans="1:20" x14ac:dyDescent="0.25">
      <c r="A1756" s="9">
        <v>681</v>
      </c>
      <c r="B1756" s="9" t="s">
        <v>15</v>
      </c>
      <c r="C1756" s="9" t="s">
        <v>765</v>
      </c>
      <c r="D1756" s="9" t="s">
        <v>228</v>
      </c>
      <c r="E1756" s="9" t="s">
        <v>227</v>
      </c>
      <c r="F1756" s="9" t="s">
        <v>5</v>
      </c>
      <c r="G1756" s="9" t="s">
        <v>524</v>
      </c>
      <c r="H1756" s="9" t="s">
        <v>2</v>
      </c>
      <c r="I1756" s="9">
        <v>14</v>
      </c>
      <c r="J1756" s="9" t="s">
        <v>8</v>
      </c>
      <c r="L1756" s="9" t="s">
        <v>50</v>
      </c>
      <c r="M1756" s="9">
        <v>77075</v>
      </c>
      <c r="N1756" s="17" t="str">
        <f t="shared" si="155"/>
        <v>15_75-80</v>
      </c>
      <c r="O1756" s="17" t="str">
        <f t="shared" si="156"/>
        <v>7_70-80</v>
      </c>
      <c r="P1756" s="17" t="str">
        <f t="shared" si="157"/>
        <v>07_70-80</v>
      </c>
      <c r="Q1756" s="9" t="s">
        <v>904</v>
      </c>
      <c r="R1756" s="9" t="s">
        <v>968</v>
      </c>
      <c r="S1756" s="9">
        <f t="shared" si="158"/>
        <v>52488075</v>
      </c>
      <c r="T1756" s="9">
        <f t="shared" si="159"/>
        <v>695206</v>
      </c>
    </row>
    <row r="1757" spans="1:20" x14ac:dyDescent="0.25">
      <c r="A1757" s="9">
        <v>630</v>
      </c>
      <c r="B1757" s="9" t="s">
        <v>15</v>
      </c>
      <c r="C1757" s="9" t="s">
        <v>216</v>
      </c>
      <c r="D1757" s="9" t="s">
        <v>228</v>
      </c>
      <c r="E1757" s="9" t="s">
        <v>227</v>
      </c>
      <c r="F1757" s="9" t="s">
        <v>5</v>
      </c>
      <c r="G1757" s="9" t="s">
        <v>169</v>
      </c>
      <c r="H1757" s="9" t="s">
        <v>2</v>
      </c>
      <c r="I1757" s="9">
        <v>14</v>
      </c>
      <c r="J1757" s="9" t="s">
        <v>8</v>
      </c>
      <c r="L1757" s="9" t="s">
        <v>50</v>
      </c>
      <c r="M1757" s="9">
        <v>78703</v>
      </c>
      <c r="N1757" s="17" t="str">
        <f t="shared" si="155"/>
        <v>15_75-80</v>
      </c>
      <c r="O1757" s="17" t="str">
        <f t="shared" si="156"/>
        <v>7_70-80</v>
      </c>
      <c r="P1757" s="17" t="str">
        <f t="shared" si="157"/>
        <v>07_70-80</v>
      </c>
      <c r="Q1757" s="9" t="s">
        <v>904</v>
      </c>
      <c r="R1757" s="9" t="s">
        <v>968</v>
      </c>
      <c r="S1757" s="9">
        <f t="shared" si="158"/>
        <v>49582890</v>
      </c>
      <c r="T1757" s="9">
        <f t="shared" si="159"/>
        <v>656727</v>
      </c>
    </row>
    <row r="1758" spans="1:20" x14ac:dyDescent="0.25">
      <c r="A1758" s="9">
        <v>150</v>
      </c>
      <c r="B1758" s="9" t="s">
        <v>15</v>
      </c>
      <c r="C1758" s="9" t="s">
        <v>509</v>
      </c>
      <c r="D1758" s="9" t="s">
        <v>224</v>
      </c>
      <c r="E1758" s="9" t="s">
        <v>227</v>
      </c>
      <c r="F1758" s="9" t="s">
        <v>1</v>
      </c>
      <c r="G1758" s="9" t="s">
        <v>305</v>
      </c>
      <c r="H1758" s="9" t="s">
        <v>2</v>
      </c>
      <c r="I1758" s="9">
        <v>15</v>
      </c>
      <c r="J1758" s="9" t="s">
        <v>8</v>
      </c>
      <c r="L1758" s="9" t="s">
        <v>50</v>
      </c>
      <c r="M1758" s="9">
        <v>71828</v>
      </c>
      <c r="N1758" s="17" t="str">
        <f t="shared" si="155"/>
        <v>14_70-75</v>
      </c>
      <c r="O1758" s="17" t="str">
        <f t="shared" si="156"/>
        <v>7_70-80</v>
      </c>
      <c r="P1758" s="17" t="str">
        <f t="shared" si="157"/>
        <v>07_70-80</v>
      </c>
      <c r="Q1758" s="9" t="s">
        <v>904</v>
      </c>
      <c r="R1758" s="9" t="s">
        <v>968</v>
      </c>
      <c r="S1758" s="9">
        <f t="shared" si="158"/>
        <v>10774200</v>
      </c>
      <c r="T1758" s="9">
        <f t="shared" si="159"/>
        <v>142705</v>
      </c>
    </row>
    <row r="1759" spans="1:20" x14ac:dyDescent="0.25">
      <c r="A1759" s="9">
        <v>516</v>
      </c>
      <c r="B1759" s="9" t="s">
        <v>15</v>
      </c>
      <c r="C1759" s="9" t="s">
        <v>766</v>
      </c>
      <c r="D1759" s="9" t="s">
        <v>224</v>
      </c>
      <c r="E1759" s="9" t="s">
        <v>227</v>
      </c>
      <c r="F1759" s="9" t="s">
        <v>5</v>
      </c>
      <c r="G1759" s="9" t="s">
        <v>524</v>
      </c>
      <c r="H1759" s="9" t="s">
        <v>2</v>
      </c>
      <c r="I1759" s="9">
        <v>15</v>
      </c>
      <c r="J1759" s="9" t="s">
        <v>8</v>
      </c>
      <c r="L1759" s="9" t="s">
        <v>50</v>
      </c>
      <c r="M1759" s="9">
        <v>84085</v>
      </c>
      <c r="N1759" s="17" t="str">
        <f t="shared" si="155"/>
        <v>16_80-85</v>
      </c>
      <c r="O1759" s="17" t="str">
        <f t="shared" si="156"/>
        <v>8_80-90</v>
      </c>
      <c r="P1759" s="17" t="str">
        <f t="shared" si="157"/>
        <v>08_80&gt;</v>
      </c>
      <c r="Q1759" s="9" t="s">
        <v>904</v>
      </c>
      <c r="R1759" s="9" t="s">
        <v>968</v>
      </c>
      <c r="S1759" s="9">
        <f t="shared" si="158"/>
        <v>43387860</v>
      </c>
      <c r="T1759" s="9">
        <f t="shared" si="159"/>
        <v>574674</v>
      </c>
    </row>
    <row r="1760" spans="1:20" x14ac:dyDescent="0.25">
      <c r="A1760" s="9">
        <v>548</v>
      </c>
      <c r="B1760" s="9" t="s">
        <v>15</v>
      </c>
      <c r="C1760" s="9" t="s">
        <v>217</v>
      </c>
      <c r="D1760" s="9" t="s">
        <v>224</v>
      </c>
      <c r="E1760" s="9" t="s">
        <v>227</v>
      </c>
      <c r="F1760" s="9" t="s">
        <v>5</v>
      </c>
      <c r="G1760" s="9" t="s">
        <v>169</v>
      </c>
      <c r="H1760" s="9" t="s">
        <v>2</v>
      </c>
      <c r="I1760" s="9">
        <v>15</v>
      </c>
      <c r="J1760" s="9" t="s">
        <v>8</v>
      </c>
      <c r="L1760" s="9" t="s">
        <v>50</v>
      </c>
      <c r="M1760" s="9">
        <v>83307</v>
      </c>
      <c r="N1760" s="17" t="str">
        <f t="shared" si="155"/>
        <v>16_80-85</v>
      </c>
      <c r="O1760" s="17" t="str">
        <f t="shared" si="156"/>
        <v>8_80-90</v>
      </c>
      <c r="P1760" s="17" t="str">
        <f t="shared" si="157"/>
        <v>08_80&gt;</v>
      </c>
      <c r="Q1760" s="9" t="s">
        <v>904</v>
      </c>
      <c r="R1760" s="9" t="s">
        <v>968</v>
      </c>
      <c r="S1760" s="9">
        <f t="shared" si="158"/>
        <v>45652236</v>
      </c>
      <c r="T1760" s="9">
        <f t="shared" si="159"/>
        <v>604665</v>
      </c>
    </row>
    <row r="1761" spans="1:20" x14ac:dyDescent="0.25">
      <c r="A1761" s="9">
        <v>206</v>
      </c>
      <c r="B1761" s="9" t="s">
        <v>15</v>
      </c>
      <c r="C1761" s="9" t="s">
        <v>218</v>
      </c>
      <c r="D1761" s="9" t="s">
        <v>228</v>
      </c>
      <c r="E1761" s="9" t="s">
        <v>227</v>
      </c>
      <c r="F1761" s="9" t="s">
        <v>5</v>
      </c>
      <c r="G1761" s="9" t="s">
        <v>169</v>
      </c>
      <c r="H1761" s="9" t="s">
        <v>2</v>
      </c>
      <c r="I1761" s="9">
        <v>13</v>
      </c>
      <c r="J1761" s="9" t="s">
        <v>8</v>
      </c>
      <c r="L1761" s="9" t="s">
        <v>50</v>
      </c>
      <c r="M1761" s="9">
        <v>82250</v>
      </c>
      <c r="N1761" s="17" t="str">
        <f t="shared" si="155"/>
        <v>16_80-85</v>
      </c>
      <c r="O1761" s="17" t="str">
        <f t="shared" si="156"/>
        <v>8_80-90</v>
      </c>
      <c r="P1761" s="17" t="str">
        <f t="shared" si="157"/>
        <v>08_80&gt;</v>
      </c>
      <c r="Q1761" s="9" t="s">
        <v>904</v>
      </c>
      <c r="R1761" s="9" t="s">
        <v>968</v>
      </c>
      <c r="S1761" s="9">
        <f t="shared" si="158"/>
        <v>16943500</v>
      </c>
      <c r="T1761" s="9">
        <f t="shared" si="159"/>
        <v>224417</v>
      </c>
    </row>
    <row r="1762" spans="1:20" x14ac:dyDescent="0.25">
      <c r="A1762" s="9">
        <v>144</v>
      </c>
      <c r="B1762" s="9" t="s">
        <v>15</v>
      </c>
      <c r="C1762" s="9" t="s">
        <v>606</v>
      </c>
      <c r="D1762" s="9" t="s">
        <v>228</v>
      </c>
      <c r="E1762" s="9" t="s">
        <v>227</v>
      </c>
      <c r="F1762" s="9" t="s">
        <v>5</v>
      </c>
      <c r="G1762" s="9" t="s">
        <v>524</v>
      </c>
      <c r="H1762" s="9" t="s">
        <v>2</v>
      </c>
      <c r="I1762" s="9">
        <v>13</v>
      </c>
      <c r="J1762" s="9" t="s">
        <v>8</v>
      </c>
      <c r="L1762" s="9" t="s">
        <v>50</v>
      </c>
      <c r="M1762" s="9">
        <v>69953</v>
      </c>
      <c r="N1762" s="17" t="str">
        <f t="shared" si="155"/>
        <v>13_65-70</v>
      </c>
      <c r="O1762" s="17" t="str">
        <f t="shared" si="156"/>
        <v>6_60-70</v>
      </c>
      <c r="P1762" s="17" t="str">
        <f t="shared" si="157"/>
        <v>06_60-70</v>
      </c>
      <c r="Q1762" s="9" t="s">
        <v>904</v>
      </c>
      <c r="R1762" s="9" t="s">
        <v>968</v>
      </c>
      <c r="S1762" s="9">
        <f t="shared" si="158"/>
        <v>10073232</v>
      </c>
      <c r="T1762" s="9">
        <f t="shared" si="159"/>
        <v>133420</v>
      </c>
    </row>
    <row r="1763" spans="1:20" x14ac:dyDescent="0.25">
      <c r="A1763" s="9">
        <v>39</v>
      </c>
      <c r="B1763" s="9" t="s">
        <v>15</v>
      </c>
      <c r="C1763" s="9" t="s">
        <v>219</v>
      </c>
      <c r="D1763" s="9" t="s">
        <v>228</v>
      </c>
      <c r="E1763" s="9" t="s">
        <v>227</v>
      </c>
      <c r="F1763" s="9" t="s">
        <v>5</v>
      </c>
      <c r="G1763" s="9" t="s">
        <v>169</v>
      </c>
      <c r="H1763" s="9" t="s">
        <v>2</v>
      </c>
      <c r="I1763" s="9">
        <v>13</v>
      </c>
      <c r="J1763" s="9" t="s">
        <v>8</v>
      </c>
      <c r="K1763" s="9" t="s">
        <v>7</v>
      </c>
      <c r="L1763" s="9" t="s">
        <v>50</v>
      </c>
      <c r="M1763" s="9">
        <v>91716</v>
      </c>
      <c r="N1763" s="17" t="str">
        <f t="shared" si="155"/>
        <v>18_90-95</v>
      </c>
      <c r="O1763" s="17" t="str">
        <f t="shared" si="156"/>
        <v>9_90-100</v>
      </c>
      <c r="P1763" s="17" t="str">
        <f t="shared" si="157"/>
        <v>08_80&gt;</v>
      </c>
      <c r="Q1763" s="9" t="s">
        <v>904</v>
      </c>
      <c r="R1763" s="9" t="s">
        <v>968</v>
      </c>
      <c r="S1763" s="9">
        <f t="shared" si="158"/>
        <v>3576924</v>
      </c>
      <c r="T1763" s="9">
        <f t="shared" si="159"/>
        <v>47376</v>
      </c>
    </row>
    <row r="1764" spans="1:20" x14ac:dyDescent="0.25">
      <c r="A1764" s="9">
        <v>20</v>
      </c>
      <c r="B1764" s="9" t="s">
        <v>15</v>
      </c>
      <c r="C1764" s="9" t="s">
        <v>768</v>
      </c>
      <c r="D1764" s="9" t="s">
        <v>228</v>
      </c>
      <c r="E1764" s="9" t="s">
        <v>227</v>
      </c>
      <c r="F1764" s="9" t="s">
        <v>5</v>
      </c>
      <c r="G1764" s="9" t="s">
        <v>524</v>
      </c>
      <c r="H1764" s="9" t="s">
        <v>2</v>
      </c>
      <c r="I1764" s="9">
        <v>13</v>
      </c>
      <c r="J1764" s="9" t="s">
        <v>8</v>
      </c>
      <c r="K1764" s="9" t="s">
        <v>7</v>
      </c>
      <c r="L1764" s="9" t="s">
        <v>50</v>
      </c>
      <c r="M1764" s="9">
        <v>113450</v>
      </c>
      <c r="N1764" s="17" t="str">
        <f t="shared" si="155"/>
        <v>22_110-115</v>
      </c>
      <c r="O1764" s="17" t="str">
        <f t="shared" si="156"/>
        <v>11_110-120</v>
      </c>
      <c r="P1764" s="17" t="str">
        <f t="shared" si="157"/>
        <v>08_80&gt;</v>
      </c>
      <c r="Q1764" s="9" t="s">
        <v>904</v>
      </c>
      <c r="R1764" s="9" t="s">
        <v>968</v>
      </c>
      <c r="S1764" s="9">
        <f t="shared" si="158"/>
        <v>2269000</v>
      </c>
      <c r="T1764" s="9">
        <f t="shared" si="159"/>
        <v>30053</v>
      </c>
    </row>
    <row r="1765" spans="1:20" x14ac:dyDescent="0.25">
      <c r="A1765" s="9">
        <v>87</v>
      </c>
      <c r="B1765" s="9" t="s">
        <v>15</v>
      </c>
      <c r="C1765" s="9" t="s">
        <v>607</v>
      </c>
      <c r="D1765" s="9" t="s">
        <v>228</v>
      </c>
      <c r="E1765" s="9" t="s">
        <v>227</v>
      </c>
      <c r="F1765" s="9" t="s">
        <v>1</v>
      </c>
      <c r="G1765" s="9" t="s">
        <v>305</v>
      </c>
      <c r="H1765" s="9" t="s">
        <v>2</v>
      </c>
      <c r="I1765" s="9">
        <v>14</v>
      </c>
      <c r="J1765" s="9" t="s">
        <v>8</v>
      </c>
      <c r="K1765" s="9" t="s">
        <v>7</v>
      </c>
      <c r="L1765" s="9" t="s">
        <v>50</v>
      </c>
      <c r="M1765" s="9">
        <v>96300</v>
      </c>
      <c r="N1765" s="17" t="str">
        <f t="shared" si="155"/>
        <v>19_95-100</v>
      </c>
      <c r="O1765" s="17" t="str">
        <f t="shared" si="156"/>
        <v>9_90-100</v>
      </c>
      <c r="P1765" s="17" t="str">
        <f t="shared" si="157"/>
        <v>08_80&gt;</v>
      </c>
      <c r="Q1765" s="9" t="s">
        <v>904</v>
      </c>
      <c r="R1765" s="9" t="s">
        <v>968</v>
      </c>
      <c r="S1765" s="9">
        <f t="shared" si="158"/>
        <v>8378100</v>
      </c>
      <c r="T1765" s="9">
        <f t="shared" si="159"/>
        <v>110968</v>
      </c>
    </row>
    <row r="1766" spans="1:20" x14ac:dyDescent="0.25">
      <c r="A1766" s="9">
        <v>358</v>
      </c>
      <c r="B1766" s="9" t="s">
        <v>15</v>
      </c>
      <c r="C1766" s="9" t="s">
        <v>474</v>
      </c>
      <c r="D1766" s="9" t="s">
        <v>228</v>
      </c>
      <c r="E1766" s="9" t="s">
        <v>227</v>
      </c>
      <c r="F1766" s="9" t="s">
        <v>5</v>
      </c>
      <c r="G1766" s="9" t="s">
        <v>169</v>
      </c>
      <c r="H1766" s="9" t="s">
        <v>2</v>
      </c>
      <c r="I1766" s="9">
        <v>14</v>
      </c>
      <c r="J1766" s="9" t="s">
        <v>8</v>
      </c>
      <c r="K1766" s="9" t="s">
        <v>7</v>
      </c>
      <c r="L1766" s="9" t="s">
        <v>50</v>
      </c>
      <c r="M1766" s="9">
        <v>120595</v>
      </c>
      <c r="N1766" s="17" t="str">
        <f t="shared" si="155"/>
        <v>24_120-125</v>
      </c>
      <c r="O1766" s="17" t="str">
        <f t="shared" si="156"/>
        <v>12_120-130</v>
      </c>
      <c r="P1766" s="17" t="str">
        <f t="shared" si="157"/>
        <v>08_80&gt;</v>
      </c>
      <c r="Q1766" s="9" t="s">
        <v>904</v>
      </c>
      <c r="R1766" s="9" t="s">
        <v>968</v>
      </c>
      <c r="S1766" s="9">
        <f t="shared" si="158"/>
        <v>43173010</v>
      </c>
      <c r="T1766" s="9">
        <f t="shared" si="159"/>
        <v>571828</v>
      </c>
    </row>
    <row r="1767" spans="1:20" x14ac:dyDescent="0.25">
      <c r="A1767" s="9">
        <v>78</v>
      </c>
      <c r="B1767" s="9" t="s">
        <v>15</v>
      </c>
      <c r="C1767" s="9" t="s">
        <v>510</v>
      </c>
      <c r="D1767" s="9" t="s">
        <v>224</v>
      </c>
      <c r="E1767" s="9" t="s">
        <v>227</v>
      </c>
      <c r="F1767" s="9" t="s">
        <v>5</v>
      </c>
      <c r="G1767" s="9" t="s">
        <v>353</v>
      </c>
      <c r="H1767" s="9" t="s">
        <v>2</v>
      </c>
      <c r="I1767" s="9">
        <v>15</v>
      </c>
      <c r="J1767" s="9" t="s">
        <v>8</v>
      </c>
      <c r="L1767" s="9" t="s">
        <v>50</v>
      </c>
      <c r="M1767" s="9">
        <v>132149</v>
      </c>
      <c r="N1767" s="17" t="str">
        <f t="shared" si="155"/>
        <v>26_130-135</v>
      </c>
      <c r="O1767" s="17" t="str">
        <f t="shared" si="156"/>
        <v>13_130-140</v>
      </c>
      <c r="P1767" s="17" t="str">
        <f t="shared" si="157"/>
        <v>08_80&gt;</v>
      </c>
      <c r="Q1767" s="9" t="s">
        <v>904</v>
      </c>
      <c r="R1767" s="9" t="s">
        <v>968</v>
      </c>
      <c r="S1767" s="9">
        <f t="shared" si="158"/>
        <v>10307622</v>
      </c>
      <c r="T1767" s="9">
        <f t="shared" si="159"/>
        <v>136525</v>
      </c>
    </row>
    <row r="1768" spans="1:20" x14ac:dyDescent="0.25">
      <c r="A1768" s="9">
        <v>1</v>
      </c>
      <c r="B1768" s="9" t="s">
        <v>15</v>
      </c>
      <c r="C1768" s="9" t="s">
        <v>952</v>
      </c>
      <c r="D1768" s="9" t="s">
        <v>228</v>
      </c>
      <c r="E1768" s="9" t="s">
        <v>227</v>
      </c>
      <c r="F1768" s="9" t="s">
        <v>5</v>
      </c>
      <c r="G1768" s="9" t="s">
        <v>93</v>
      </c>
      <c r="H1768" s="9" t="s">
        <v>2</v>
      </c>
      <c r="I1768" s="9">
        <v>13</v>
      </c>
      <c r="J1768" s="9" t="s">
        <v>8</v>
      </c>
      <c r="L1768" s="9" t="s">
        <v>50</v>
      </c>
      <c r="M1768" s="9">
        <v>84000</v>
      </c>
      <c r="N1768" s="17" t="str">
        <f t="shared" si="155"/>
        <v>16_80-85</v>
      </c>
      <c r="O1768" s="17" t="str">
        <f t="shared" si="156"/>
        <v>8_80-90</v>
      </c>
      <c r="P1768" s="17" t="str">
        <f t="shared" si="157"/>
        <v>08_80&gt;</v>
      </c>
      <c r="Q1768" s="9" t="s">
        <v>904</v>
      </c>
      <c r="R1768" s="9" t="s">
        <v>968</v>
      </c>
      <c r="S1768" s="9">
        <f t="shared" si="158"/>
        <v>84000</v>
      </c>
      <c r="T1768" s="9">
        <f t="shared" si="159"/>
        <v>1113</v>
      </c>
    </row>
    <row r="1769" spans="1:20" x14ac:dyDescent="0.25">
      <c r="A1769" s="9">
        <v>1</v>
      </c>
      <c r="B1769" s="9" t="s">
        <v>15</v>
      </c>
      <c r="C1769" s="9" t="s">
        <v>953</v>
      </c>
      <c r="D1769" s="9" t="s">
        <v>228</v>
      </c>
      <c r="E1769" s="9" t="s">
        <v>227</v>
      </c>
      <c r="F1769" s="9" t="s">
        <v>5</v>
      </c>
      <c r="G1769" s="9" t="s">
        <v>67</v>
      </c>
      <c r="H1769" s="9" t="s">
        <v>2</v>
      </c>
      <c r="I1769" s="9">
        <v>14</v>
      </c>
      <c r="J1769" s="9" t="s">
        <v>11</v>
      </c>
      <c r="L1769" s="9" t="s">
        <v>50</v>
      </c>
      <c r="M1769" s="9">
        <v>55000</v>
      </c>
      <c r="N1769" s="17" t="str">
        <f t="shared" si="155"/>
        <v>11_55-60</v>
      </c>
      <c r="O1769" s="17" t="str">
        <f t="shared" si="156"/>
        <v>5_50-60</v>
      </c>
      <c r="P1769" s="17" t="str">
        <f t="shared" si="157"/>
        <v>05_50-60</v>
      </c>
      <c r="Q1769" s="9" t="s">
        <v>904</v>
      </c>
      <c r="R1769" s="9" t="s">
        <v>968</v>
      </c>
      <c r="S1769" s="9">
        <f t="shared" si="158"/>
        <v>55000</v>
      </c>
      <c r="T1769" s="9">
        <f t="shared" si="159"/>
        <v>728</v>
      </c>
    </row>
    <row r="1770" spans="1:20" x14ac:dyDescent="0.25">
      <c r="A1770" s="9">
        <v>1</v>
      </c>
      <c r="B1770" s="9" t="s">
        <v>15</v>
      </c>
      <c r="C1770" s="9" t="s">
        <v>954</v>
      </c>
      <c r="D1770" s="9" t="s">
        <v>224</v>
      </c>
      <c r="E1770" s="9" t="s">
        <v>227</v>
      </c>
      <c r="F1770" s="9" t="s">
        <v>5</v>
      </c>
      <c r="G1770" s="9" t="s">
        <v>67</v>
      </c>
      <c r="H1770" s="9" t="s">
        <v>2</v>
      </c>
      <c r="I1770" s="9">
        <v>15</v>
      </c>
      <c r="J1770" s="9" t="s">
        <v>4</v>
      </c>
      <c r="L1770" s="9" t="s">
        <v>50</v>
      </c>
      <c r="M1770" s="9">
        <v>69990</v>
      </c>
      <c r="N1770" s="17" t="str">
        <f t="shared" si="155"/>
        <v>13_65-70</v>
      </c>
      <c r="O1770" s="17" t="str">
        <f t="shared" si="156"/>
        <v>6_60-70</v>
      </c>
      <c r="P1770" s="17" t="str">
        <f t="shared" si="157"/>
        <v>06_60-70</v>
      </c>
      <c r="Q1770" s="9" t="s">
        <v>904</v>
      </c>
      <c r="R1770" s="9" t="s">
        <v>968</v>
      </c>
      <c r="S1770" s="9">
        <f t="shared" si="158"/>
        <v>69990</v>
      </c>
      <c r="T1770" s="9">
        <f t="shared" si="159"/>
        <v>927</v>
      </c>
    </row>
    <row r="1771" spans="1:20" x14ac:dyDescent="0.25">
      <c r="A1771" s="9">
        <v>1</v>
      </c>
      <c r="B1771" s="9" t="s">
        <v>15</v>
      </c>
      <c r="C1771" s="9" t="s">
        <v>955</v>
      </c>
      <c r="D1771" s="9" t="s">
        <v>224</v>
      </c>
      <c r="E1771" s="9" t="s">
        <v>227</v>
      </c>
      <c r="F1771" s="9" t="s">
        <v>5</v>
      </c>
      <c r="G1771" s="9" t="s">
        <v>93</v>
      </c>
      <c r="H1771" s="9" t="s">
        <v>2</v>
      </c>
      <c r="I1771" s="9">
        <v>15</v>
      </c>
      <c r="J1771" s="9" t="s">
        <v>8</v>
      </c>
      <c r="L1771" s="9" t="s">
        <v>50</v>
      </c>
      <c r="M1771" s="9">
        <v>71200</v>
      </c>
      <c r="N1771" s="17" t="str">
        <f t="shared" ref="N1771:N1833" si="160">CONCATENATE(ROUNDDOWN(M1771/5000,0),"_",ROUNDDOWN(M1771/5000,0)*5,"-",ROUNDUP((M1771+1)/5000,0)*5)</f>
        <v>14_70-75</v>
      </c>
      <c r="O1771" s="17" t="str">
        <f t="shared" ref="O1771:O1833" si="161">CONCATENATE(ROUNDDOWN(M1771/10000,0),"_",ROUNDDOWN(M1771/10000,0)*10,"-",ROUNDUP((M1771+1)/10000,0)*10)</f>
        <v>7_70-80</v>
      </c>
      <c r="P1771" s="17" t="str">
        <f t="shared" ref="P1771:P1833" si="162">IF(M1771&lt;20000,"01_&lt;20",IF(M1771&lt;80000,CONCATENATE(IF((ROUNDDOWN(M1771/10000,0)+1)&lt;10,0,),ROUNDDOWN(M1771/10000,0),"_",ROUNDDOWN(M1771/10000,0)*10,"-",ROUNDUP((M1771+1)/10000,0)*10),"08_80&gt;"))</f>
        <v>07_70-80</v>
      </c>
      <c r="Q1771" s="9" t="s">
        <v>904</v>
      </c>
      <c r="R1771" s="9" t="s">
        <v>968</v>
      </c>
      <c r="S1771" s="9">
        <f t="shared" ref="S1771:S1833" si="163">M1771*A1771</f>
        <v>71200</v>
      </c>
      <c r="T1771" s="9">
        <f t="shared" ref="T1771:T1833" si="164">ROUND(S1771/75.5,0)</f>
        <v>943</v>
      </c>
    </row>
    <row r="1772" spans="1:20" x14ac:dyDescent="0.25">
      <c r="A1772" s="9">
        <v>1</v>
      </c>
      <c r="B1772" s="9" t="s">
        <v>15</v>
      </c>
      <c r="C1772" s="9" t="s">
        <v>183</v>
      </c>
      <c r="D1772" s="9" t="s">
        <v>230</v>
      </c>
      <c r="E1772" s="9" t="s">
        <v>227</v>
      </c>
      <c r="F1772" s="9" t="s">
        <v>5</v>
      </c>
      <c r="G1772" s="9" t="s">
        <v>75</v>
      </c>
      <c r="H1772" s="9" t="s">
        <v>184</v>
      </c>
      <c r="I1772" s="9">
        <v>15</v>
      </c>
      <c r="J1772" s="9" t="s">
        <v>52</v>
      </c>
      <c r="L1772" s="9" t="s">
        <v>50</v>
      </c>
      <c r="M1772" s="9">
        <v>216540</v>
      </c>
      <c r="N1772" s="17" t="str">
        <f t="shared" si="160"/>
        <v>43_215-220</v>
      </c>
      <c r="O1772" s="17" t="str">
        <f t="shared" si="161"/>
        <v>21_210-220</v>
      </c>
      <c r="P1772" s="17" t="str">
        <f t="shared" si="162"/>
        <v>08_80&gt;</v>
      </c>
      <c r="Q1772" s="9" t="s">
        <v>904</v>
      </c>
      <c r="R1772" s="9" t="s">
        <v>968</v>
      </c>
      <c r="S1772" s="9">
        <f t="shared" si="163"/>
        <v>216540</v>
      </c>
      <c r="T1772" s="9">
        <f t="shared" si="164"/>
        <v>2868</v>
      </c>
    </row>
    <row r="1773" spans="1:20" x14ac:dyDescent="0.25">
      <c r="A1773" s="9">
        <v>30</v>
      </c>
      <c r="B1773" s="9" t="s">
        <v>15</v>
      </c>
      <c r="C1773" s="9" t="s">
        <v>536</v>
      </c>
      <c r="D1773" s="9" t="s">
        <v>230</v>
      </c>
      <c r="E1773" s="9" t="s">
        <v>227</v>
      </c>
      <c r="F1773" s="9" t="s">
        <v>5</v>
      </c>
      <c r="G1773" s="9" t="s">
        <v>353</v>
      </c>
      <c r="H1773" s="9" t="s">
        <v>608</v>
      </c>
      <c r="I1773" s="9">
        <v>15</v>
      </c>
      <c r="J1773" s="9" t="s">
        <v>52</v>
      </c>
      <c r="L1773" s="9" t="s">
        <v>50</v>
      </c>
      <c r="M1773" s="9">
        <v>275893</v>
      </c>
      <c r="N1773" s="17" t="str">
        <f t="shared" si="160"/>
        <v>55_275-280</v>
      </c>
      <c r="O1773" s="17" t="str">
        <f t="shared" si="161"/>
        <v>27_270-280</v>
      </c>
      <c r="P1773" s="17" t="str">
        <f t="shared" si="162"/>
        <v>08_80&gt;</v>
      </c>
      <c r="Q1773" s="9" t="s">
        <v>904</v>
      </c>
      <c r="R1773" s="9" t="s">
        <v>968</v>
      </c>
      <c r="S1773" s="9">
        <f t="shared" si="163"/>
        <v>8276790</v>
      </c>
      <c r="T1773" s="9">
        <f t="shared" si="164"/>
        <v>109626</v>
      </c>
    </row>
    <row r="1774" spans="1:20" x14ac:dyDescent="0.25">
      <c r="A1774" s="9">
        <v>6</v>
      </c>
      <c r="B1774" s="9" t="s">
        <v>15</v>
      </c>
      <c r="C1774" s="9" t="s">
        <v>609</v>
      </c>
      <c r="D1774" s="9" t="s">
        <v>230</v>
      </c>
      <c r="E1774" s="9" t="s">
        <v>227</v>
      </c>
      <c r="F1774" s="9" t="s">
        <v>1</v>
      </c>
      <c r="G1774" s="9" t="s">
        <v>305</v>
      </c>
      <c r="H1774" s="9" t="s">
        <v>2</v>
      </c>
      <c r="I1774" s="9">
        <v>14</v>
      </c>
      <c r="J1774" s="9" t="s">
        <v>52</v>
      </c>
      <c r="L1774" s="9" t="s">
        <v>50</v>
      </c>
      <c r="M1774" s="9">
        <v>117890</v>
      </c>
      <c r="N1774" s="17" t="str">
        <f t="shared" si="160"/>
        <v>23_115-120</v>
      </c>
      <c r="O1774" s="17" t="str">
        <f t="shared" si="161"/>
        <v>11_110-120</v>
      </c>
      <c r="P1774" s="17" t="str">
        <f t="shared" si="162"/>
        <v>08_80&gt;</v>
      </c>
      <c r="Q1774" s="9" t="s">
        <v>904</v>
      </c>
      <c r="R1774" s="9" t="s">
        <v>968</v>
      </c>
      <c r="S1774" s="9">
        <f t="shared" si="163"/>
        <v>707340</v>
      </c>
      <c r="T1774" s="9">
        <f t="shared" si="164"/>
        <v>9369</v>
      </c>
    </row>
    <row r="1775" spans="1:20" x14ac:dyDescent="0.25">
      <c r="A1775" s="9">
        <v>30</v>
      </c>
      <c r="B1775" s="9" t="s">
        <v>15</v>
      </c>
      <c r="C1775" s="9" t="s">
        <v>475</v>
      </c>
      <c r="D1775" s="9" t="s">
        <v>230</v>
      </c>
      <c r="E1775" s="9" t="s">
        <v>227</v>
      </c>
      <c r="F1775" s="9" t="s">
        <v>5</v>
      </c>
      <c r="G1775" s="9" t="s">
        <v>169</v>
      </c>
      <c r="H1775" s="9" t="s">
        <v>187</v>
      </c>
      <c r="I1775" s="9">
        <v>14</v>
      </c>
      <c r="J1775" s="9" t="s">
        <v>52</v>
      </c>
      <c r="L1775" s="9" t="s">
        <v>50</v>
      </c>
      <c r="M1775" s="9">
        <v>123379</v>
      </c>
      <c r="N1775" s="17" t="str">
        <f t="shared" si="160"/>
        <v>24_120-125</v>
      </c>
      <c r="O1775" s="17" t="str">
        <f t="shared" si="161"/>
        <v>12_120-130</v>
      </c>
      <c r="P1775" s="17" t="str">
        <f t="shared" si="162"/>
        <v>08_80&gt;</v>
      </c>
      <c r="Q1775" s="9" t="s">
        <v>904</v>
      </c>
      <c r="R1775" s="9" t="s">
        <v>968</v>
      </c>
      <c r="S1775" s="9">
        <f t="shared" si="163"/>
        <v>3701370</v>
      </c>
      <c r="T1775" s="9">
        <f t="shared" si="164"/>
        <v>49025</v>
      </c>
    </row>
    <row r="1776" spans="1:20" x14ac:dyDescent="0.25">
      <c r="A1776" s="9">
        <v>73</v>
      </c>
      <c r="B1776" s="9" t="s">
        <v>15</v>
      </c>
      <c r="C1776" s="9" t="s">
        <v>558</v>
      </c>
      <c r="D1776" s="9" t="s">
        <v>230</v>
      </c>
      <c r="E1776" s="9" t="s">
        <v>227</v>
      </c>
      <c r="F1776" s="9" t="s">
        <v>5</v>
      </c>
      <c r="G1776" s="9" t="s">
        <v>353</v>
      </c>
      <c r="H1776" s="9" t="s">
        <v>157</v>
      </c>
      <c r="I1776" s="9">
        <v>15</v>
      </c>
      <c r="J1776" s="9" t="s">
        <v>52</v>
      </c>
      <c r="L1776" s="9" t="s">
        <v>50</v>
      </c>
      <c r="M1776" s="9">
        <v>216365</v>
      </c>
      <c r="N1776" s="17" t="str">
        <f t="shared" si="160"/>
        <v>43_215-220</v>
      </c>
      <c r="O1776" s="17" t="str">
        <f t="shared" si="161"/>
        <v>21_210-220</v>
      </c>
      <c r="P1776" s="17" t="str">
        <f t="shared" si="162"/>
        <v>08_80&gt;</v>
      </c>
      <c r="Q1776" s="9" t="s">
        <v>904</v>
      </c>
      <c r="R1776" s="9" t="s">
        <v>968</v>
      </c>
      <c r="S1776" s="9">
        <f t="shared" si="163"/>
        <v>15794645</v>
      </c>
      <c r="T1776" s="9">
        <f t="shared" si="164"/>
        <v>209201</v>
      </c>
    </row>
    <row r="1777" spans="1:20" x14ac:dyDescent="0.25">
      <c r="A1777" s="9">
        <v>23</v>
      </c>
      <c r="B1777" s="9" t="s">
        <v>15</v>
      </c>
      <c r="C1777" s="9" t="s">
        <v>476</v>
      </c>
      <c r="D1777" s="9" t="s">
        <v>230</v>
      </c>
      <c r="E1777" s="9" t="s">
        <v>227</v>
      </c>
      <c r="F1777" s="9" t="s">
        <v>5</v>
      </c>
      <c r="G1777" s="9" t="s">
        <v>169</v>
      </c>
      <c r="H1777" s="9" t="s">
        <v>186</v>
      </c>
      <c r="I1777" s="9">
        <v>15</v>
      </c>
      <c r="J1777" s="9" t="s">
        <v>8</v>
      </c>
      <c r="L1777" s="9" t="s">
        <v>50</v>
      </c>
      <c r="M1777" s="9">
        <v>143850</v>
      </c>
      <c r="N1777" s="17" t="str">
        <f t="shared" si="160"/>
        <v>28_140-145</v>
      </c>
      <c r="O1777" s="17" t="str">
        <f t="shared" si="161"/>
        <v>14_140-150</v>
      </c>
      <c r="P1777" s="17" t="str">
        <f t="shared" si="162"/>
        <v>08_80&gt;</v>
      </c>
      <c r="Q1777" s="9" t="s">
        <v>904</v>
      </c>
      <c r="R1777" s="9" t="s">
        <v>968</v>
      </c>
      <c r="S1777" s="9">
        <f t="shared" si="163"/>
        <v>3308550</v>
      </c>
      <c r="T1777" s="9">
        <f t="shared" si="164"/>
        <v>43822</v>
      </c>
    </row>
    <row r="1778" spans="1:20" x14ac:dyDescent="0.25">
      <c r="A1778" s="9">
        <v>35</v>
      </c>
      <c r="B1778" s="9" t="s">
        <v>15</v>
      </c>
      <c r="C1778" s="9" t="s">
        <v>537</v>
      </c>
      <c r="D1778" s="9" t="s">
        <v>230</v>
      </c>
      <c r="E1778" s="9" t="s">
        <v>227</v>
      </c>
      <c r="F1778" s="9" t="s">
        <v>5</v>
      </c>
      <c r="G1778" s="9" t="s">
        <v>353</v>
      </c>
      <c r="H1778" s="9" t="s">
        <v>538</v>
      </c>
      <c r="I1778" s="9">
        <v>15</v>
      </c>
      <c r="J1778" s="9" t="s">
        <v>8</v>
      </c>
      <c r="L1778" s="9" t="s">
        <v>50</v>
      </c>
      <c r="M1778" s="9">
        <v>118354</v>
      </c>
      <c r="N1778" s="17" t="str">
        <f t="shared" si="160"/>
        <v>23_115-120</v>
      </c>
      <c r="O1778" s="17" t="str">
        <f t="shared" si="161"/>
        <v>11_110-120</v>
      </c>
      <c r="P1778" s="17" t="str">
        <f t="shared" si="162"/>
        <v>08_80&gt;</v>
      </c>
      <c r="Q1778" s="9" t="s">
        <v>904</v>
      </c>
      <c r="R1778" s="9" t="s">
        <v>968</v>
      </c>
      <c r="S1778" s="9">
        <f t="shared" si="163"/>
        <v>4142390</v>
      </c>
      <c r="T1778" s="9">
        <f t="shared" si="164"/>
        <v>54866</v>
      </c>
    </row>
    <row r="1779" spans="1:20" x14ac:dyDescent="0.25">
      <c r="A1779" s="9">
        <v>32</v>
      </c>
      <c r="B1779" s="9" t="s">
        <v>15</v>
      </c>
      <c r="C1779" s="9" t="s">
        <v>559</v>
      </c>
      <c r="D1779" s="9" t="s">
        <v>230</v>
      </c>
      <c r="E1779" s="9" t="s">
        <v>227</v>
      </c>
      <c r="F1779" s="9" t="s">
        <v>5</v>
      </c>
      <c r="G1779" s="9" t="s">
        <v>353</v>
      </c>
      <c r="H1779" s="9" t="s">
        <v>560</v>
      </c>
      <c r="I1779" s="9">
        <v>17</v>
      </c>
      <c r="J1779" s="9" t="s">
        <v>52</v>
      </c>
      <c r="L1779" s="9" t="s">
        <v>50</v>
      </c>
      <c r="M1779" s="9">
        <v>215440</v>
      </c>
      <c r="N1779" s="17" t="str">
        <f t="shared" si="160"/>
        <v>43_215-220</v>
      </c>
      <c r="O1779" s="17" t="str">
        <f t="shared" si="161"/>
        <v>21_210-220</v>
      </c>
      <c r="P1779" s="17" t="str">
        <f t="shared" si="162"/>
        <v>08_80&gt;</v>
      </c>
      <c r="Q1779" s="9" t="s">
        <v>904</v>
      </c>
      <c r="R1779" s="9" t="s">
        <v>968</v>
      </c>
      <c r="S1779" s="9">
        <f t="shared" si="163"/>
        <v>6894080</v>
      </c>
      <c r="T1779" s="9">
        <f t="shared" si="164"/>
        <v>91312</v>
      </c>
    </row>
    <row r="1780" spans="1:20" x14ac:dyDescent="0.25">
      <c r="A1780" s="9">
        <v>1</v>
      </c>
      <c r="B1780" s="9" t="s">
        <v>15</v>
      </c>
      <c r="C1780" s="9" t="s">
        <v>769</v>
      </c>
      <c r="D1780" s="9" t="s">
        <v>230</v>
      </c>
      <c r="E1780" s="9" t="s">
        <v>227</v>
      </c>
      <c r="F1780" s="9" t="s">
        <v>5</v>
      </c>
      <c r="G1780" s="9" t="s">
        <v>75</v>
      </c>
      <c r="H1780" s="9" t="s">
        <v>770</v>
      </c>
      <c r="I1780" s="9">
        <v>17</v>
      </c>
      <c r="J1780" s="9" t="s">
        <v>771</v>
      </c>
      <c r="L1780" s="9" t="s">
        <v>50</v>
      </c>
      <c r="M1780" s="9">
        <v>294940</v>
      </c>
      <c r="N1780" s="17" t="str">
        <f t="shared" si="160"/>
        <v>58_290-295</v>
      </c>
      <c r="O1780" s="17" t="str">
        <f t="shared" si="161"/>
        <v>29_290-300</v>
      </c>
      <c r="P1780" s="17" t="str">
        <f t="shared" si="162"/>
        <v>08_80&gt;</v>
      </c>
      <c r="Q1780" s="9" t="s">
        <v>904</v>
      </c>
      <c r="R1780" s="9" t="s">
        <v>968</v>
      </c>
      <c r="S1780" s="9">
        <f t="shared" si="163"/>
        <v>294940</v>
      </c>
      <c r="T1780" s="9">
        <f t="shared" si="164"/>
        <v>3906</v>
      </c>
    </row>
    <row r="1781" spans="1:20" x14ac:dyDescent="0.25">
      <c r="A1781" s="9">
        <v>140</v>
      </c>
      <c r="B1781" s="9" t="s">
        <v>15</v>
      </c>
      <c r="C1781" s="9" t="s">
        <v>477</v>
      </c>
      <c r="D1781" s="9" t="s">
        <v>228</v>
      </c>
      <c r="E1781" s="9" t="s">
        <v>227</v>
      </c>
      <c r="F1781" s="9" t="s">
        <v>1</v>
      </c>
      <c r="G1781" s="9" t="s">
        <v>305</v>
      </c>
      <c r="H1781" s="9" t="s">
        <v>2</v>
      </c>
      <c r="I1781" s="9">
        <v>14</v>
      </c>
      <c r="J1781" s="9" t="s">
        <v>8</v>
      </c>
      <c r="L1781" s="9" t="s">
        <v>50</v>
      </c>
      <c r="M1781" s="9">
        <v>99332</v>
      </c>
      <c r="N1781" s="17" t="str">
        <f t="shared" si="160"/>
        <v>19_95-100</v>
      </c>
      <c r="O1781" s="17" t="str">
        <f t="shared" si="161"/>
        <v>9_90-100</v>
      </c>
      <c r="P1781" s="17" t="str">
        <f t="shared" si="162"/>
        <v>08_80&gt;</v>
      </c>
      <c r="Q1781" s="9" t="s">
        <v>904</v>
      </c>
      <c r="R1781" s="9" t="s">
        <v>968</v>
      </c>
      <c r="S1781" s="9">
        <f t="shared" si="163"/>
        <v>13906480</v>
      </c>
      <c r="T1781" s="9">
        <f t="shared" si="164"/>
        <v>184192</v>
      </c>
    </row>
    <row r="1782" spans="1:20" x14ac:dyDescent="0.25">
      <c r="A1782" s="9">
        <v>850</v>
      </c>
      <c r="B1782" s="9" t="s">
        <v>15</v>
      </c>
      <c r="C1782" s="9" t="s">
        <v>374</v>
      </c>
      <c r="D1782" s="9" t="s">
        <v>228</v>
      </c>
      <c r="E1782" s="9" t="s">
        <v>227</v>
      </c>
      <c r="F1782" s="9" t="s">
        <v>5</v>
      </c>
      <c r="G1782" s="9" t="s">
        <v>169</v>
      </c>
      <c r="H1782" s="9" t="s">
        <v>2</v>
      </c>
      <c r="I1782" s="9">
        <v>14</v>
      </c>
      <c r="J1782" s="9" t="s">
        <v>52</v>
      </c>
      <c r="L1782" s="9" t="s">
        <v>50</v>
      </c>
      <c r="M1782" s="9">
        <v>118409</v>
      </c>
      <c r="N1782" s="17" t="str">
        <f t="shared" si="160"/>
        <v>23_115-120</v>
      </c>
      <c r="O1782" s="17" t="str">
        <f t="shared" si="161"/>
        <v>11_110-120</v>
      </c>
      <c r="P1782" s="17" t="str">
        <f t="shared" si="162"/>
        <v>08_80&gt;</v>
      </c>
      <c r="Q1782" s="9" t="s">
        <v>904</v>
      </c>
      <c r="R1782" s="9" t="s">
        <v>968</v>
      </c>
      <c r="S1782" s="9">
        <f t="shared" si="163"/>
        <v>100647650</v>
      </c>
      <c r="T1782" s="9">
        <f t="shared" si="164"/>
        <v>1333081</v>
      </c>
    </row>
    <row r="1783" spans="1:20" x14ac:dyDescent="0.25">
      <c r="A1783" s="9">
        <v>22</v>
      </c>
      <c r="B1783" s="9" t="s">
        <v>15</v>
      </c>
      <c r="C1783" s="9" t="s">
        <v>511</v>
      </c>
      <c r="D1783" s="9" t="s">
        <v>228</v>
      </c>
      <c r="E1783" s="9" t="s">
        <v>227</v>
      </c>
      <c r="F1783" s="9" t="s">
        <v>1</v>
      </c>
      <c r="G1783" s="9" t="s">
        <v>305</v>
      </c>
      <c r="H1783" s="9" t="s">
        <v>2</v>
      </c>
      <c r="I1783" s="9">
        <v>14</v>
      </c>
      <c r="J1783" s="9" t="s">
        <v>8</v>
      </c>
      <c r="L1783" s="9" t="s">
        <v>50</v>
      </c>
      <c r="M1783" s="9">
        <v>128253</v>
      </c>
      <c r="N1783" s="17" t="str">
        <f t="shared" si="160"/>
        <v>25_125-130</v>
      </c>
      <c r="O1783" s="17" t="str">
        <f t="shared" si="161"/>
        <v>12_120-130</v>
      </c>
      <c r="P1783" s="17" t="str">
        <f t="shared" si="162"/>
        <v>08_80&gt;</v>
      </c>
      <c r="Q1783" s="9" t="s">
        <v>904</v>
      </c>
      <c r="R1783" s="9" t="s">
        <v>968</v>
      </c>
      <c r="S1783" s="9">
        <f t="shared" si="163"/>
        <v>2821566</v>
      </c>
      <c r="T1783" s="9">
        <f t="shared" si="164"/>
        <v>37372</v>
      </c>
    </row>
    <row r="1784" spans="1:20" x14ac:dyDescent="0.25">
      <c r="A1784" s="9">
        <v>1811</v>
      </c>
      <c r="B1784" s="9" t="s">
        <v>15</v>
      </c>
      <c r="C1784" s="9" t="s">
        <v>375</v>
      </c>
      <c r="D1784" s="9" t="s">
        <v>228</v>
      </c>
      <c r="E1784" s="9" t="s">
        <v>227</v>
      </c>
      <c r="F1784" s="9" t="s">
        <v>5</v>
      </c>
      <c r="G1784" s="9" t="s">
        <v>169</v>
      </c>
      <c r="H1784" s="9" t="s">
        <v>2</v>
      </c>
      <c r="I1784" s="9">
        <v>14</v>
      </c>
      <c r="J1784" s="9" t="s">
        <v>8</v>
      </c>
      <c r="L1784" s="9" t="s">
        <v>50</v>
      </c>
      <c r="M1784" s="9">
        <v>124990</v>
      </c>
      <c r="N1784" s="17" t="str">
        <f t="shared" si="160"/>
        <v>24_120-125</v>
      </c>
      <c r="O1784" s="17" t="str">
        <f t="shared" si="161"/>
        <v>12_120-130</v>
      </c>
      <c r="P1784" s="17" t="str">
        <f t="shared" si="162"/>
        <v>08_80&gt;</v>
      </c>
      <c r="Q1784" s="9" t="s">
        <v>904</v>
      </c>
      <c r="R1784" s="9" t="s">
        <v>968</v>
      </c>
      <c r="S1784" s="9">
        <f t="shared" si="163"/>
        <v>226356890</v>
      </c>
      <c r="T1784" s="9">
        <f t="shared" si="164"/>
        <v>2998105</v>
      </c>
    </row>
    <row r="1785" spans="1:20" x14ac:dyDescent="0.25">
      <c r="A1785" s="9">
        <v>324</v>
      </c>
      <c r="B1785" s="9" t="s">
        <v>15</v>
      </c>
      <c r="C1785" s="9" t="s">
        <v>428</v>
      </c>
      <c r="D1785" s="9" t="s">
        <v>222</v>
      </c>
      <c r="E1785" s="9" t="s">
        <v>227</v>
      </c>
      <c r="F1785" s="9" t="s">
        <v>5</v>
      </c>
      <c r="G1785" s="9" t="s">
        <v>169</v>
      </c>
      <c r="H1785" s="9" t="s">
        <v>370</v>
      </c>
      <c r="I1785" s="9">
        <v>15</v>
      </c>
      <c r="J1785" s="9" t="s">
        <v>8</v>
      </c>
      <c r="L1785" s="9" t="s">
        <v>50</v>
      </c>
      <c r="M1785" s="9">
        <v>112156</v>
      </c>
      <c r="N1785" s="17" t="str">
        <f t="shared" si="160"/>
        <v>22_110-115</v>
      </c>
      <c r="O1785" s="17" t="str">
        <f t="shared" si="161"/>
        <v>11_110-120</v>
      </c>
      <c r="P1785" s="17" t="str">
        <f t="shared" si="162"/>
        <v>08_80&gt;</v>
      </c>
      <c r="Q1785" s="9" t="s">
        <v>904</v>
      </c>
      <c r="R1785" s="9" t="s">
        <v>968</v>
      </c>
      <c r="S1785" s="9">
        <f t="shared" si="163"/>
        <v>36338544</v>
      </c>
      <c r="T1785" s="9">
        <f t="shared" si="164"/>
        <v>481305</v>
      </c>
    </row>
    <row r="1786" spans="1:20" x14ac:dyDescent="0.25">
      <c r="A1786" s="9">
        <v>10</v>
      </c>
      <c r="B1786" s="9" t="s">
        <v>15</v>
      </c>
      <c r="C1786" s="9" t="s">
        <v>873</v>
      </c>
      <c r="D1786" s="9" t="s">
        <v>225</v>
      </c>
      <c r="E1786" s="9" t="s">
        <v>227</v>
      </c>
      <c r="F1786" s="9" t="s">
        <v>5</v>
      </c>
      <c r="G1786" s="9" t="s">
        <v>353</v>
      </c>
      <c r="H1786" s="9" t="s">
        <v>99</v>
      </c>
      <c r="I1786" s="9">
        <v>15</v>
      </c>
      <c r="J1786" s="9" t="s">
        <v>55</v>
      </c>
      <c r="L1786" s="9" t="s">
        <v>50</v>
      </c>
      <c r="M1786" s="9">
        <v>284780</v>
      </c>
      <c r="N1786" s="17" t="str">
        <f t="shared" si="160"/>
        <v>56_280-285</v>
      </c>
      <c r="O1786" s="17" t="str">
        <f t="shared" si="161"/>
        <v>28_280-290</v>
      </c>
      <c r="P1786" s="17" t="str">
        <f t="shared" si="162"/>
        <v>08_80&gt;</v>
      </c>
      <c r="Q1786" s="9" t="s">
        <v>904</v>
      </c>
      <c r="R1786" s="9" t="s">
        <v>968</v>
      </c>
      <c r="S1786" s="9">
        <f t="shared" si="163"/>
        <v>2847800</v>
      </c>
      <c r="T1786" s="9">
        <f t="shared" si="164"/>
        <v>37719</v>
      </c>
    </row>
    <row r="1787" spans="1:20" x14ac:dyDescent="0.25">
      <c r="A1787" s="9">
        <v>42</v>
      </c>
      <c r="B1787" s="9" t="s">
        <v>15</v>
      </c>
      <c r="C1787" s="9" t="s">
        <v>562</v>
      </c>
      <c r="D1787" s="9" t="s">
        <v>222</v>
      </c>
      <c r="E1787" s="9" t="s">
        <v>227</v>
      </c>
      <c r="F1787" s="9" t="s">
        <v>5</v>
      </c>
      <c r="G1787" s="9" t="s">
        <v>353</v>
      </c>
      <c r="H1787" s="9" t="s">
        <v>563</v>
      </c>
      <c r="I1787" s="9">
        <v>15</v>
      </c>
      <c r="J1787" s="9" t="s">
        <v>52</v>
      </c>
      <c r="L1787" s="9" t="s">
        <v>50</v>
      </c>
      <c r="M1787" s="9">
        <v>116820</v>
      </c>
      <c r="N1787" s="17" t="str">
        <f t="shared" si="160"/>
        <v>23_115-120</v>
      </c>
      <c r="O1787" s="17" t="str">
        <f t="shared" si="161"/>
        <v>11_110-120</v>
      </c>
      <c r="P1787" s="17" t="str">
        <f t="shared" si="162"/>
        <v>08_80&gt;</v>
      </c>
      <c r="Q1787" s="9" t="s">
        <v>904</v>
      </c>
      <c r="R1787" s="9" t="s">
        <v>968</v>
      </c>
      <c r="S1787" s="9">
        <f t="shared" si="163"/>
        <v>4906440</v>
      </c>
      <c r="T1787" s="9">
        <f t="shared" si="164"/>
        <v>64986</v>
      </c>
    </row>
    <row r="1788" spans="1:20" x14ac:dyDescent="0.25">
      <c r="A1788" s="9">
        <v>47</v>
      </c>
      <c r="B1788" s="9" t="s">
        <v>15</v>
      </c>
      <c r="C1788" s="9" t="s">
        <v>772</v>
      </c>
      <c r="D1788" s="9" t="s">
        <v>228</v>
      </c>
      <c r="E1788" s="9" t="s">
        <v>227</v>
      </c>
      <c r="F1788" s="9" t="s">
        <v>1</v>
      </c>
      <c r="G1788" s="9" t="s">
        <v>97</v>
      </c>
      <c r="H1788" s="9" t="s">
        <v>2</v>
      </c>
      <c r="I1788" s="9">
        <v>14</v>
      </c>
      <c r="J1788" s="9" t="s">
        <v>8</v>
      </c>
      <c r="L1788" s="9" t="s">
        <v>50</v>
      </c>
      <c r="M1788" s="9">
        <v>96203</v>
      </c>
      <c r="N1788" s="17" t="str">
        <f t="shared" si="160"/>
        <v>19_95-100</v>
      </c>
      <c r="O1788" s="17" t="str">
        <f t="shared" si="161"/>
        <v>9_90-100</v>
      </c>
      <c r="P1788" s="17" t="str">
        <f t="shared" si="162"/>
        <v>08_80&gt;</v>
      </c>
      <c r="Q1788" s="9" t="s">
        <v>904</v>
      </c>
      <c r="R1788" s="9" t="s">
        <v>968</v>
      </c>
      <c r="S1788" s="9">
        <f t="shared" si="163"/>
        <v>4521541</v>
      </c>
      <c r="T1788" s="9">
        <f t="shared" si="164"/>
        <v>59888</v>
      </c>
    </row>
    <row r="1789" spans="1:20" x14ac:dyDescent="0.25">
      <c r="A1789" s="9">
        <v>4</v>
      </c>
      <c r="B1789" s="9" t="s">
        <v>15</v>
      </c>
      <c r="C1789" s="9" t="s">
        <v>122</v>
      </c>
      <c r="D1789" s="9" t="s">
        <v>228</v>
      </c>
      <c r="E1789" s="9" t="s">
        <v>227</v>
      </c>
      <c r="F1789" s="9" t="s">
        <v>5</v>
      </c>
      <c r="G1789" s="9" t="s">
        <v>93</v>
      </c>
      <c r="H1789" s="9" t="s">
        <v>2</v>
      </c>
      <c r="I1789" s="9">
        <v>14</v>
      </c>
      <c r="J1789" s="9" t="s">
        <v>49</v>
      </c>
      <c r="L1789" s="9" t="s">
        <v>50</v>
      </c>
      <c r="M1789" s="9">
        <v>159138</v>
      </c>
      <c r="N1789" s="17" t="str">
        <f t="shared" si="160"/>
        <v>31_155-160</v>
      </c>
      <c r="O1789" s="17" t="str">
        <f t="shared" si="161"/>
        <v>15_150-160</v>
      </c>
      <c r="P1789" s="17" t="str">
        <f t="shared" si="162"/>
        <v>08_80&gt;</v>
      </c>
      <c r="Q1789" s="9" t="s">
        <v>904</v>
      </c>
      <c r="R1789" s="9" t="s">
        <v>968</v>
      </c>
      <c r="S1789" s="9">
        <f t="shared" si="163"/>
        <v>636552</v>
      </c>
      <c r="T1789" s="9">
        <f t="shared" si="164"/>
        <v>8431</v>
      </c>
    </row>
    <row r="1790" spans="1:20" x14ac:dyDescent="0.25">
      <c r="A1790" s="9">
        <v>380</v>
      </c>
      <c r="B1790" s="9" t="s">
        <v>15</v>
      </c>
      <c r="C1790" s="9" t="s">
        <v>376</v>
      </c>
      <c r="D1790" s="9" t="s">
        <v>228</v>
      </c>
      <c r="E1790" s="9" t="s">
        <v>227</v>
      </c>
      <c r="F1790" s="9" t="s">
        <v>5</v>
      </c>
      <c r="G1790" s="9" t="s">
        <v>169</v>
      </c>
      <c r="H1790" s="9" t="s">
        <v>2</v>
      </c>
      <c r="I1790" s="9">
        <v>14</v>
      </c>
      <c r="J1790" s="9" t="s">
        <v>52</v>
      </c>
      <c r="K1790" s="9" t="s">
        <v>7</v>
      </c>
      <c r="L1790" s="9" t="s">
        <v>50</v>
      </c>
      <c r="M1790" s="9">
        <v>158757</v>
      </c>
      <c r="N1790" s="17" t="str">
        <f t="shared" si="160"/>
        <v>31_155-160</v>
      </c>
      <c r="O1790" s="17" t="str">
        <f t="shared" si="161"/>
        <v>15_150-160</v>
      </c>
      <c r="P1790" s="17" t="str">
        <f t="shared" si="162"/>
        <v>08_80&gt;</v>
      </c>
      <c r="Q1790" s="9" t="s">
        <v>904</v>
      </c>
      <c r="R1790" s="9" t="s">
        <v>968</v>
      </c>
      <c r="S1790" s="9">
        <f t="shared" si="163"/>
        <v>60327660</v>
      </c>
      <c r="T1790" s="9">
        <f t="shared" si="164"/>
        <v>799042</v>
      </c>
    </row>
    <row r="1791" spans="1:20" x14ac:dyDescent="0.25">
      <c r="A1791" s="9">
        <v>2</v>
      </c>
      <c r="B1791" s="9" t="s">
        <v>15</v>
      </c>
      <c r="C1791" s="9" t="s">
        <v>185</v>
      </c>
      <c r="D1791" s="9" t="s">
        <v>225</v>
      </c>
      <c r="E1791" s="9" t="s">
        <v>227</v>
      </c>
      <c r="F1791" s="9" t="s">
        <v>5</v>
      </c>
      <c r="G1791" s="9" t="s">
        <v>75</v>
      </c>
      <c r="H1791" s="9" t="s">
        <v>112</v>
      </c>
      <c r="I1791" s="9">
        <v>15</v>
      </c>
      <c r="J1791" s="9" t="s">
        <v>8</v>
      </c>
      <c r="L1791" s="9" t="s">
        <v>50</v>
      </c>
      <c r="M1791" s="9">
        <v>223240</v>
      </c>
      <c r="N1791" s="17" t="str">
        <f t="shared" si="160"/>
        <v>44_220-225</v>
      </c>
      <c r="O1791" s="17" t="str">
        <f t="shared" si="161"/>
        <v>22_220-230</v>
      </c>
      <c r="P1791" s="17" t="str">
        <f t="shared" si="162"/>
        <v>08_80&gt;</v>
      </c>
      <c r="Q1791" s="9" t="s">
        <v>904</v>
      </c>
      <c r="R1791" s="9" t="s">
        <v>968</v>
      </c>
      <c r="S1791" s="9">
        <f t="shared" si="163"/>
        <v>446480</v>
      </c>
      <c r="T1791" s="9">
        <f t="shared" si="164"/>
        <v>5914</v>
      </c>
    </row>
    <row r="1792" spans="1:20" x14ac:dyDescent="0.25">
      <c r="A1792" s="9">
        <v>20</v>
      </c>
      <c r="B1792" s="9" t="s">
        <v>15</v>
      </c>
      <c r="C1792" s="9" t="s">
        <v>564</v>
      </c>
      <c r="D1792" s="9" t="s">
        <v>225</v>
      </c>
      <c r="E1792" s="9" t="s">
        <v>227</v>
      </c>
      <c r="F1792" s="9" t="s">
        <v>5</v>
      </c>
      <c r="G1792" s="9" t="s">
        <v>353</v>
      </c>
      <c r="H1792" s="9" t="s">
        <v>112</v>
      </c>
      <c r="I1792" s="9">
        <v>15</v>
      </c>
      <c r="J1792" s="9" t="s">
        <v>52</v>
      </c>
      <c r="L1792" s="9" t="s">
        <v>50</v>
      </c>
      <c r="M1792" s="9">
        <v>195313</v>
      </c>
      <c r="N1792" s="17" t="str">
        <f t="shared" si="160"/>
        <v>39_195-200</v>
      </c>
      <c r="O1792" s="17" t="str">
        <f t="shared" si="161"/>
        <v>19_190-200</v>
      </c>
      <c r="P1792" s="17" t="str">
        <f t="shared" si="162"/>
        <v>08_80&gt;</v>
      </c>
      <c r="Q1792" s="9" t="s">
        <v>904</v>
      </c>
      <c r="R1792" s="9" t="s">
        <v>968</v>
      </c>
      <c r="S1792" s="9">
        <f t="shared" si="163"/>
        <v>3906260</v>
      </c>
      <c r="T1792" s="9">
        <f t="shared" si="164"/>
        <v>51739</v>
      </c>
    </row>
    <row r="1793" spans="1:20" x14ac:dyDescent="0.25">
      <c r="A1793" s="9">
        <v>89</v>
      </c>
      <c r="B1793" s="9" t="s">
        <v>15</v>
      </c>
      <c r="C1793" s="9" t="s">
        <v>773</v>
      </c>
      <c r="D1793" s="9" t="s">
        <v>228</v>
      </c>
      <c r="E1793" s="9" t="s">
        <v>227</v>
      </c>
      <c r="F1793" s="9" t="s">
        <v>5</v>
      </c>
      <c r="G1793" s="9" t="s">
        <v>524</v>
      </c>
      <c r="H1793" s="9" t="s">
        <v>2</v>
      </c>
      <c r="I1793" s="9">
        <v>13</v>
      </c>
      <c r="J1793" s="9" t="s">
        <v>774</v>
      </c>
      <c r="K1793" s="9" t="s">
        <v>7</v>
      </c>
      <c r="L1793" s="9" t="s">
        <v>50</v>
      </c>
      <c r="M1793" s="9">
        <v>145132</v>
      </c>
      <c r="N1793" s="17" t="str">
        <f t="shared" si="160"/>
        <v>29_145-150</v>
      </c>
      <c r="O1793" s="17" t="str">
        <f t="shared" si="161"/>
        <v>14_140-150</v>
      </c>
      <c r="P1793" s="17" t="str">
        <f t="shared" si="162"/>
        <v>08_80&gt;</v>
      </c>
      <c r="Q1793" s="9" t="s">
        <v>904</v>
      </c>
      <c r="R1793" s="9" t="s">
        <v>968</v>
      </c>
      <c r="S1793" s="9">
        <f t="shared" si="163"/>
        <v>12916748</v>
      </c>
      <c r="T1793" s="9">
        <f t="shared" si="164"/>
        <v>171083</v>
      </c>
    </row>
    <row r="1794" spans="1:20" x14ac:dyDescent="0.25">
      <c r="A1794" s="9">
        <v>1</v>
      </c>
      <c r="B1794" s="9" t="s">
        <v>15</v>
      </c>
      <c r="C1794" s="9" t="s">
        <v>969</v>
      </c>
      <c r="D1794" s="9" t="s">
        <v>228</v>
      </c>
      <c r="E1794" s="9" t="s">
        <v>227</v>
      </c>
      <c r="F1794" s="9" t="s">
        <v>5</v>
      </c>
      <c r="G1794" s="9" t="s">
        <v>524</v>
      </c>
      <c r="H1794" s="9" t="s">
        <v>2</v>
      </c>
      <c r="I1794" s="9">
        <v>13</v>
      </c>
      <c r="J1794" s="9" t="s">
        <v>820</v>
      </c>
      <c r="K1794" s="9" t="s">
        <v>7</v>
      </c>
      <c r="L1794" s="9" t="s">
        <v>50</v>
      </c>
      <c r="M1794" s="9">
        <v>204690</v>
      </c>
      <c r="N1794" s="17" t="str">
        <f t="shared" si="160"/>
        <v>40_200-205</v>
      </c>
      <c r="O1794" s="17" t="str">
        <f t="shared" si="161"/>
        <v>20_200-210</v>
      </c>
      <c r="P1794" s="17" t="str">
        <f t="shared" si="162"/>
        <v>08_80&gt;</v>
      </c>
      <c r="Q1794" s="9" t="s">
        <v>904</v>
      </c>
      <c r="R1794" s="9" t="s">
        <v>968</v>
      </c>
      <c r="S1794" s="9">
        <f t="shared" si="163"/>
        <v>204690</v>
      </c>
      <c r="T1794" s="9">
        <f t="shared" si="164"/>
        <v>2711</v>
      </c>
    </row>
    <row r="1795" spans="1:20" x14ac:dyDescent="0.25">
      <c r="A1795" s="9">
        <v>1</v>
      </c>
      <c r="B1795" s="9" t="s">
        <v>15</v>
      </c>
      <c r="C1795" s="9" t="s">
        <v>143</v>
      </c>
      <c r="D1795" s="9" t="s">
        <v>228</v>
      </c>
      <c r="E1795" s="9" t="s">
        <v>227</v>
      </c>
      <c r="F1795" s="9" t="s">
        <v>5</v>
      </c>
      <c r="G1795" s="9" t="s">
        <v>93</v>
      </c>
      <c r="H1795" s="9" t="s">
        <v>2</v>
      </c>
      <c r="I1795" s="9">
        <v>14</v>
      </c>
      <c r="J1795" s="9" t="s">
        <v>144</v>
      </c>
      <c r="K1795" s="9" t="s">
        <v>7</v>
      </c>
      <c r="L1795" s="9" t="s">
        <v>50</v>
      </c>
      <c r="M1795" s="9">
        <v>99400</v>
      </c>
      <c r="N1795" s="17" t="str">
        <f t="shared" si="160"/>
        <v>19_95-100</v>
      </c>
      <c r="O1795" s="17" t="str">
        <f t="shared" si="161"/>
        <v>9_90-100</v>
      </c>
      <c r="P1795" s="17" t="str">
        <f t="shared" si="162"/>
        <v>08_80&gt;</v>
      </c>
      <c r="Q1795" s="9" t="s">
        <v>904</v>
      </c>
      <c r="R1795" s="9" t="s">
        <v>968</v>
      </c>
      <c r="S1795" s="9">
        <f t="shared" si="163"/>
        <v>99400</v>
      </c>
      <c r="T1795" s="9">
        <f t="shared" si="164"/>
        <v>1317</v>
      </c>
    </row>
    <row r="1796" spans="1:20" x14ac:dyDescent="0.25">
      <c r="A1796" s="9">
        <v>42</v>
      </c>
      <c r="B1796" s="9" t="s">
        <v>15</v>
      </c>
      <c r="C1796" s="9" t="s">
        <v>429</v>
      </c>
      <c r="D1796" s="9" t="s">
        <v>228</v>
      </c>
      <c r="E1796" s="9" t="s">
        <v>227</v>
      </c>
      <c r="F1796" s="9" t="s">
        <v>5</v>
      </c>
      <c r="G1796" s="9" t="s">
        <v>169</v>
      </c>
      <c r="H1796" s="9" t="s">
        <v>2</v>
      </c>
      <c r="I1796" s="9">
        <v>14</v>
      </c>
      <c r="J1796" s="9" t="s">
        <v>771</v>
      </c>
      <c r="K1796" s="9" t="s">
        <v>7</v>
      </c>
      <c r="L1796" s="9" t="s">
        <v>50</v>
      </c>
      <c r="M1796" s="9">
        <v>173807</v>
      </c>
      <c r="N1796" s="17" t="str">
        <f t="shared" si="160"/>
        <v>34_170-175</v>
      </c>
      <c r="O1796" s="17" t="str">
        <f t="shared" si="161"/>
        <v>17_170-180</v>
      </c>
      <c r="P1796" s="17" t="str">
        <f t="shared" si="162"/>
        <v>08_80&gt;</v>
      </c>
      <c r="Q1796" s="9" t="s">
        <v>904</v>
      </c>
      <c r="R1796" s="9" t="s">
        <v>968</v>
      </c>
      <c r="S1796" s="9">
        <f t="shared" si="163"/>
        <v>7299894</v>
      </c>
      <c r="T1796" s="9">
        <f t="shared" si="164"/>
        <v>96687</v>
      </c>
    </row>
    <row r="1797" spans="1:20" x14ac:dyDescent="0.25">
      <c r="A1797" s="9">
        <v>7</v>
      </c>
      <c r="B1797" s="9" t="s">
        <v>15</v>
      </c>
      <c r="C1797" s="9" t="s">
        <v>956</v>
      </c>
      <c r="D1797" s="9" t="s">
        <v>228</v>
      </c>
      <c r="E1797" s="9" t="s">
        <v>227</v>
      </c>
      <c r="F1797" s="9" t="s">
        <v>5</v>
      </c>
      <c r="G1797" s="9" t="s">
        <v>524</v>
      </c>
      <c r="H1797" s="9" t="s">
        <v>2</v>
      </c>
      <c r="I1797" s="9">
        <v>14</v>
      </c>
      <c r="J1797" s="9" t="s">
        <v>179</v>
      </c>
      <c r="K1797" s="9" t="s">
        <v>7</v>
      </c>
      <c r="L1797" s="9" t="s">
        <v>50</v>
      </c>
      <c r="M1797" s="9">
        <v>142190</v>
      </c>
      <c r="N1797" s="17" t="str">
        <f t="shared" si="160"/>
        <v>28_140-145</v>
      </c>
      <c r="O1797" s="17" t="str">
        <f t="shared" si="161"/>
        <v>14_140-150</v>
      </c>
      <c r="P1797" s="17" t="str">
        <f t="shared" si="162"/>
        <v>08_80&gt;</v>
      </c>
      <c r="Q1797" s="9" t="s">
        <v>904</v>
      </c>
      <c r="R1797" s="9" t="s">
        <v>968</v>
      </c>
      <c r="S1797" s="9">
        <f t="shared" si="163"/>
        <v>995330</v>
      </c>
      <c r="T1797" s="9">
        <f t="shared" si="164"/>
        <v>13183</v>
      </c>
    </row>
    <row r="1798" spans="1:20" x14ac:dyDescent="0.25">
      <c r="A1798" s="9">
        <v>33</v>
      </c>
      <c r="B1798" s="9" t="s">
        <v>15</v>
      </c>
      <c r="C1798" s="9" t="s">
        <v>505</v>
      </c>
      <c r="D1798" s="9" t="s">
        <v>228</v>
      </c>
      <c r="E1798" s="9" t="s">
        <v>227</v>
      </c>
      <c r="F1798" s="9" t="s">
        <v>1</v>
      </c>
      <c r="G1798" s="9" t="s">
        <v>305</v>
      </c>
      <c r="H1798" s="9" t="s">
        <v>2</v>
      </c>
      <c r="I1798" s="9">
        <v>13</v>
      </c>
      <c r="J1798" s="9" t="s">
        <v>8</v>
      </c>
      <c r="L1798" s="9" t="s">
        <v>50</v>
      </c>
      <c r="M1798" s="9">
        <v>101662</v>
      </c>
      <c r="N1798" s="17" t="str">
        <f t="shared" si="160"/>
        <v>20_100-105</v>
      </c>
      <c r="O1798" s="17" t="str">
        <f t="shared" si="161"/>
        <v>10_100-110</v>
      </c>
      <c r="P1798" s="17" t="str">
        <f t="shared" si="162"/>
        <v>08_80&gt;</v>
      </c>
      <c r="Q1798" s="9" t="s">
        <v>904</v>
      </c>
      <c r="R1798" s="9" t="s">
        <v>968</v>
      </c>
      <c r="S1798" s="9">
        <f t="shared" si="163"/>
        <v>3354846</v>
      </c>
      <c r="T1798" s="9">
        <f t="shared" si="164"/>
        <v>44435</v>
      </c>
    </row>
    <row r="1799" spans="1:20" x14ac:dyDescent="0.25">
      <c r="A1799" s="9">
        <v>583</v>
      </c>
      <c r="B1799" s="9" t="s">
        <v>15</v>
      </c>
      <c r="C1799" s="9" t="s">
        <v>372</v>
      </c>
      <c r="D1799" s="9" t="s">
        <v>228</v>
      </c>
      <c r="E1799" s="9" t="s">
        <v>227</v>
      </c>
      <c r="F1799" s="9" t="s">
        <v>5</v>
      </c>
      <c r="G1799" s="9" t="s">
        <v>169</v>
      </c>
      <c r="H1799" s="9" t="s">
        <v>2</v>
      </c>
      <c r="I1799" s="9">
        <v>13</v>
      </c>
      <c r="J1799" s="9" t="s">
        <v>8</v>
      </c>
      <c r="L1799" s="9" t="s">
        <v>50</v>
      </c>
      <c r="M1799" s="9">
        <v>110290</v>
      </c>
      <c r="N1799" s="17" t="str">
        <f t="shared" si="160"/>
        <v>22_110-115</v>
      </c>
      <c r="O1799" s="17" t="str">
        <f t="shared" si="161"/>
        <v>11_110-120</v>
      </c>
      <c r="P1799" s="17" t="str">
        <f t="shared" si="162"/>
        <v>08_80&gt;</v>
      </c>
      <c r="Q1799" s="9" t="s">
        <v>904</v>
      </c>
      <c r="R1799" s="9" t="s">
        <v>968</v>
      </c>
      <c r="S1799" s="9">
        <f t="shared" si="163"/>
        <v>64299070</v>
      </c>
      <c r="T1799" s="9">
        <f t="shared" si="164"/>
        <v>851643</v>
      </c>
    </row>
    <row r="1800" spans="1:20" x14ac:dyDescent="0.25">
      <c r="A1800" s="9">
        <v>55</v>
      </c>
      <c r="B1800" s="9" t="s">
        <v>15</v>
      </c>
      <c r="C1800" s="9" t="s">
        <v>473</v>
      </c>
      <c r="D1800" s="9" t="s">
        <v>228</v>
      </c>
      <c r="E1800" s="9" t="s">
        <v>227</v>
      </c>
      <c r="F1800" s="9" t="s">
        <v>5</v>
      </c>
      <c r="G1800" s="9" t="s">
        <v>169</v>
      </c>
      <c r="H1800" s="9" t="s">
        <v>2</v>
      </c>
      <c r="I1800" s="9">
        <v>13</v>
      </c>
      <c r="J1800" s="9" t="s">
        <v>8</v>
      </c>
      <c r="K1800" s="9" t="s">
        <v>7</v>
      </c>
      <c r="L1800" s="9" t="s">
        <v>50</v>
      </c>
      <c r="M1800" s="9">
        <v>143226</v>
      </c>
      <c r="N1800" s="17" t="str">
        <f t="shared" si="160"/>
        <v>28_140-145</v>
      </c>
      <c r="O1800" s="17" t="str">
        <f t="shared" si="161"/>
        <v>14_140-150</v>
      </c>
      <c r="P1800" s="17" t="str">
        <f t="shared" si="162"/>
        <v>08_80&gt;</v>
      </c>
      <c r="Q1800" s="9" t="s">
        <v>904</v>
      </c>
      <c r="R1800" s="9" t="s">
        <v>968</v>
      </c>
      <c r="S1800" s="9">
        <f t="shared" si="163"/>
        <v>7877430</v>
      </c>
      <c r="T1800" s="9">
        <f t="shared" si="164"/>
        <v>104337</v>
      </c>
    </row>
    <row r="1801" spans="1:20" x14ac:dyDescent="0.25">
      <c r="A1801" s="9">
        <v>198</v>
      </c>
      <c r="B1801" s="9" t="s">
        <v>15</v>
      </c>
      <c r="C1801" s="9" t="s">
        <v>874</v>
      </c>
      <c r="D1801" s="9" t="s">
        <v>228</v>
      </c>
      <c r="E1801" s="9" t="s">
        <v>227</v>
      </c>
      <c r="F1801" s="9" t="s">
        <v>1</v>
      </c>
      <c r="G1801" s="9" t="s">
        <v>97</v>
      </c>
      <c r="H1801" s="9" t="s">
        <v>2</v>
      </c>
      <c r="I1801" s="9">
        <v>13</v>
      </c>
      <c r="J1801" s="9" t="s">
        <v>8</v>
      </c>
      <c r="L1801" s="9" t="s">
        <v>50</v>
      </c>
      <c r="M1801" s="9">
        <v>79990</v>
      </c>
      <c r="N1801" s="17" t="str">
        <f t="shared" si="160"/>
        <v>15_75-80</v>
      </c>
      <c r="O1801" s="17" t="str">
        <f t="shared" si="161"/>
        <v>7_70-80</v>
      </c>
      <c r="P1801" s="17" t="str">
        <f t="shared" si="162"/>
        <v>07_70-80</v>
      </c>
      <c r="Q1801" s="9" t="s">
        <v>904</v>
      </c>
      <c r="R1801" s="9" t="s">
        <v>968</v>
      </c>
      <c r="S1801" s="9">
        <f t="shared" si="163"/>
        <v>15838020</v>
      </c>
      <c r="T1801" s="9">
        <f t="shared" si="164"/>
        <v>209775</v>
      </c>
    </row>
    <row r="1802" spans="1:20" x14ac:dyDescent="0.25">
      <c r="A1802" s="9">
        <v>380</v>
      </c>
      <c r="B1802" s="9" t="s">
        <v>15</v>
      </c>
      <c r="C1802" s="9" t="s">
        <v>317</v>
      </c>
      <c r="D1802" s="9" t="s">
        <v>224</v>
      </c>
      <c r="E1802" s="9" t="s">
        <v>227</v>
      </c>
      <c r="F1802" s="9" t="s">
        <v>5</v>
      </c>
      <c r="G1802" s="9" t="s">
        <v>60</v>
      </c>
      <c r="H1802" s="9" t="s">
        <v>2</v>
      </c>
      <c r="I1802" s="9">
        <v>15</v>
      </c>
      <c r="J1802" s="9" t="s">
        <v>8</v>
      </c>
      <c r="L1802" s="9" t="s">
        <v>50</v>
      </c>
      <c r="M1802" s="9">
        <v>41307</v>
      </c>
      <c r="N1802" s="17" t="str">
        <f t="shared" si="160"/>
        <v>8_40-45</v>
      </c>
      <c r="O1802" s="17" t="str">
        <f t="shared" si="161"/>
        <v>4_40-50</v>
      </c>
      <c r="P1802" s="17" t="str">
        <f t="shared" si="162"/>
        <v>04_40-50</v>
      </c>
      <c r="Q1802" s="9" t="s">
        <v>904</v>
      </c>
      <c r="R1802" s="9" t="s">
        <v>968</v>
      </c>
      <c r="S1802" s="9">
        <f t="shared" si="163"/>
        <v>15696660</v>
      </c>
      <c r="T1802" s="9">
        <f t="shared" si="164"/>
        <v>207903</v>
      </c>
    </row>
    <row r="1803" spans="1:20" x14ac:dyDescent="0.25">
      <c r="A1803" s="9">
        <v>2604</v>
      </c>
      <c r="B1803" s="9" t="s">
        <v>15</v>
      </c>
      <c r="C1803" s="9" t="s">
        <v>318</v>
      </c>
      <c r="D1803" s="9" t="s">
        <v>224</v>
      </c>
      <c r="E1803" s="9" t="s">
        <v>227</v>
      </c>
      <c r="F1803" s="9" t="s">
        <v>1</v>
      </c>
      <c r="G1803" s="9" t="s">
        <v>59</v>
      </c>
      <c r="H1803" s="9" t="s">
        <v>2</v>
      </c>
      <c r="I1803" s="9">
        <v>15</v>
      </c>
      <c r="J1803" s="9" t="s">
        <v>8</v>
      </c>
      <c r="L1803" s="9" t="s">
        <v>50</v>
      </c>
      <c r="M1803" s="9">
        <v>33884</v>
      </c>
      <c r="N1803" s="17" t="str">
        <f t="shared" si="160"/>
        <v>6_30-35</v>
      </c>
      <c r="O1803" s="17" t="str">
        <f t="shared" si="161"/>
        <v>3_30-40</v>
      </c>
      <c r="P1803" s="17" t="str">
        <f t="shared" si="162"/>
        <v>03_30-40</v>
      </c>
      <c r="Q1803" s="9" t="s">
        <v>904</v>
      </c>
      <c r="R1803" s="9" t="s">
        <v>968</v>
      </c>
      <c r="S1803" s="9">
        <f t="shared" si="163"/>
        <v>88233936</v>
      </c>
      <c r="T1803" s="9">
        <f t="shared" si="164"/>
        <v>1168661</v>
      </c>
    </row>
    <row r="1804" spans="1:20" x14ac:dyDescent="0.25">
      <c r="A1804" s="9">
        <v>223</v>
      </c>
      <c r="B1804" s="9" t="s">
        <v>15</v>
      </c>
      <c r="C1804" s="9" t="s">
        <v>430</v>
      </c>
      <c r="D1804" s="9" t="s">
        <v>228</v>
      </c>
      <c r="E1804" s="9" t="s">
        <v>227</v>
      </c>
      <c r="F1804" s="9" t="s">
        <v>1</v>
      </c>
      <c r="G1804" s="9" t="s">
        <v>97</v>
      </c>
      <c r="H1804" s="9" t="s">
        <v>2</v>
      </c>
      <c r="I1804" s="9">
        <v>14</v>
      </c>
      <c r="J1804" s="9" t="s">
        <v>8</v>
      </c>
      <c r="L1804" s="9" t="s">
        <v>50</v>
      </c>
      <c r="M1804" s="9">
        <v>42059</v>
      </c>
      <c r="N1804" s="17" t="str">
        <f t="shared" si="160"/>
        <v>8_40-45</v>
      </c>
      <c r="O1804" s="17" t="str">
        <f t="shared" si="161"/>
        <v>4_40-50</v>
      </c>
      <c r="P1804" s="17" t="str">
        <f t="shared" si="162"/>
        <v>04_40-50</v>
      </c>
      <c r="Q1804" s="9" t="s">
        <v>904</v>
      </c>
      <c r="R1804" s="9" t="s">
        <v>968</v>
      </c>
      <c r="S1804" s="9">
        <f t="shared" si="163"/>
        <v>9379157</v>
      </c>
      <c r="T1804" s="9">
        <f t="shared" si="164"/>
        <v>124227</v>
      </c>
    </row>
    <row r="1805" spans="1:20" x14ac:dyDescent="0.25">
      <c r="A1805" s="9">
        <v>340</v>
      </c>
      <c r="B1805" s="9" t="s">
        <v>15</v>
      </c>
      <c r="C1805" s="9" t="s">
        <v>775</v>
      </c>
      <c r="D1805" s="9" t="s">
        <v>228</v>
      </c>
      <c r="E1805" s="9" t="s">
        <v>227</v>
      </c>
      <c r="F1805" s="9" t="s">
        <v>5</v>
      </c>
      <c r="G1805" s="9" t="s">
        <v>76</v>
      </c>
      <c r="H1805" s="9" t="s">
        <v>2</v>
      </c>
      <c r="I1805" s="9">
        <v>14</v>
      </c>
      <c r="J1805" s="9" t="s">
        <v>8</v>
      </c>
      <c r="L1805" s="9" t="s">
        <v>46</v>
      </c>
      <c r="M1805" s="9">
        <v>27234</v>
      </c>
      <c r="N1805" s="17" t="str">
        <f t="shared" si="160"/>
        <v>5_25-30</v>
      </c>
      <c r="O1805" s="17" t="str">
        <f t="shared" si="161"/>
        <v>2_20-30</v>
      </c>
      <c r="P1805" s="17" t="str">
        <f t="shared" si="162"/>
        <v>02_20-30</v>
      </c>
      <c r="Q1805" s="9" t="s">
        <v>904</v>
      </c>
      <c r="R1805" s="9" t="s">
        <v>968</v>
      </c>
      <c r="S1805" s="9">
        <f t="shared" si="163"/>
        <v>9259560</v>
      </c>
      <c r="T1805" s="9">
        <f t="shared" si="164"/>
        <v>122643</v>
      </c>
    </row>
    <row r="1806" spans="1:20" x14ac:dyDescent="0.25">
      <c r="A1806" s="9">
        <v>41</v>
      </c>
      <c r="B1806" s="9" t="s">
        <v>15</v>
      </c>
      <c r="C1806" s="9" t="s">
        <v>322</v>
      </c>
      <c r="D1806" s="9" t="s">
        <v>228</v>
      </c>
      <c r="E1806" s="9" t="s">
        <v>227</v>
      </c>
      <c r="F1806" s="9" t="s">
        <v>5</v>
      </c>
      <c r="G1806" s="9" t="s">
        <v>182</v>
      </c>
      <c r="H1806" s="9" t="s">
        <v>2</v>
      </c>
      <c r="I1806" s="9">
        <v>14</v>
      </c>
      <c r="J1806" s="9" t="s">
        <v>8</v>
      </c>
      <c r="L1806" s="9" t="s">
        <v>50</v>
      </c>
      <c r="M1806" s="9">
        <v>50050</v>
      </c>
      <c r="N1806" s="17" t="str">
        <f t="shared" si="160"/>
        <v>10_50-55</v>
      </c>
      <c r="O1806" s="17" t="str">
        <f t="shared" si="161"/>
        <v>5_50-60</v>
      </c>
      <c r="P1806" s="17" t="str">
        <f t="shared" si="162"/>
        <v>05_50-60</v>
      </c>
      <c r="Q1806" s="9" t="s">
        <v>904</v>
      </c>
      <c r="R1806" s="9" t="s">
        <v>968</v>
      </c>
      <c r="S1806" s="9">
        <f t="shared" si="163"/>
        <v>2052050</v>
      </c>
      <c r="T1806" s="9">
        <f t="shared" si="164"/>
        <v>27179</v>
      </c>
    </row>
    <row r="1807" spans="1:20" x14ac:dyDescent="0.25">
      <c r="A1807" s="9">
        <v>165</v>
      </c>
      <c r="B1807" s="9" t="s">
        <v>15</v>
      </c>
      <c r="C1807" s="9" t="s">
        <v>320</v>
      </c>
      <c r="D1807" s="9" t="s">
        <v>224</v>
      </c>
      <c r="E1807" s="9" t="s">
        <v>227</v>
      </c>
      <c r="F1807" s="9" t="s">
        <v>1</v>
      </c>
      <c r="G1807" s="9" t="s">
        <v>97</v>
      </c>
      <c r="H1807" s="9" t="s">
        <v>2</v>
      </c>
      <c r="I1807" s="9">
        <v>15</v>
      </c>
      <c r="J1807" s="9" t="s">
        <v>8</v>
      </c>
      <c r="L1807" s="9" t="s">
        <v>50</v>
      </c>
      <c r="M1807" s="9">
        <v>44163</v>
      </c>
      <c r="N1807" s="17" t="str">
        <f t="shared" si="160"/>
        <v>8_40-45</v>
      </c>
      <c r="O1807" s="17" t="str">
        <f t="shared" si="161"/>
        <v>4_40-50</v>
      </c>
      <c r="P1807" s="17" t="str">
        <f t="shared" si="162"/>
        <v>04_40-50</v>
      </c>
      <c r="Q1807" s="9" t="s">
        <v>904</v>
      </c>
      <c r="R1807" s="9" t="s">
        <v>968</v>
      </c>
      <c r="S1807" s="9">
        <f t="shared" si="163"/>
        <v>7286895</v>
      </c>
      <c r="T1807" s="9">
        <f t="shared" si="164"/>
        <v>96515</v>
      </c>
    </row>
    <row r="1808" spans="1:20" x14ac:dyDescent="0.25">
      <c r="A1808" s="9">
        <v>1405</v>
      </c>
      <c r="B1808" s="9" t="s">
        <v>15</v>
      </c>
      <c r="C1808" s="9" t="s">
        <v>431</v>
      </c>
      <c r="D1808" s="9" t="s">
        <v>224</v>
      </c>
      <c r="E1808" s="9" t="s">
        <v>227</v>
      </c>
      <c r="F1808" s="9" t="s">
        <v>1</v>
      </c>
      <c r="G1808" s="9" t="s">
        <v>97</v>
      </c>
      <c r="H1808" s="9" t="s">
        <v>2</v>
      </c>
      <c r="I1808" s="9">
        <v>15</v>
      </c>
      <c r="J1808" s="9" t="s">
        <v>8</v>
      </c>
      <c r="L1808" s="9" t="s">
        <v>50</v>
      </c>
      <c r="M1808" s="9">
        <v>46604</v>
      </c>
      <c r="N1808" s="17" t="str">
        <f t="shared" si="160"/>
        <v>9_45-50</v>
      </c>
      <c r="O1808" s="17" t="str">
        <f t="shared" si="161"/>
        <v>4_40-50</v>
      </c>
      <c r="P1808" s="17" t="str">
        <f t="shared" si="162"/>
        <v>04_40-50</v>
      </c>
      <c r="Q1808" s="9" t="s">
        <v>904</v>
      </c>
      <c r="R1808" s="9" t="s">
        <v>968</v>
      </c>
      <c r="S1808" s="9">
        <f t="shared" si="163"/>
        <v>65478620</v>
      </c>
      <c r="T1808" s="9">
        <f t="shared" si="164"/>
        <v>867266</v>
      </c>
    </row>
    <row r="1809" spans="1:20" x14ac:dyDescent="0.25">
      <c r="A1809" s="9">
        <v>221</v>
      </c>
      <c r="B1809" s="9" t="s">
        <v>15</v>
      </c>
      <c r="C1809" s="9" t="s">
        <v>321</v>
      </c>
      <c r="D1809" s="9" t="s">
        <v>224</v>
      </c>
      <c r="E1809" s="9" t="s">
        <v>227</v>
      </c>
      <c r="F1809" s="9" t="s">
        <v>5</v>
      </c>
      <c r="G1809" s="9" t="s">
        <v>182</v>
      </c>
      <c r="H1809" s="9" t="s">
        <v>2</v>
      </c>
      <c r="I1809" s="9">
        <v>15</v>
      </c>
      <c r="J1809" s="9" t="s">
        <v>8</v>
      </c>
      <c r="L1809" s="9" t="s">
        <v>50</v>
      </c>
      <c r="M1809" s="9">
        <v>59772</v>
      </c>
      <c r="N1809" s="17" t="str">
        <f t="shared" si="160"/>
        <v>11_55-60</v>
      </c>
      <c r="O1809" s="17" t="str">
        <f t="shared" si="161"/>
        <v>5_50-60</v>
      </c>
      <c r="P1809" s="17" t="str">
        <f t="shared" si="162"/>
        <v>05_50-60</v>
      </c>
      <c r="Q1809" s="9" t="s">
        <v>904</v>
      </c>
      <c r="R1809" s="9" t="s">
        <v>968</v>
      </c>
      <c r="S1809" s="9">
        <f t="shared" si="163"/>
        <v>13209612</v>
      </c>
      <c r="T1809" s="9">
        <f t="shared" si="164"/>
        <v>174962</v>
      </c>
    </row>
    <row r="1810" spans="1:20" x14ac:dyDescent="0.25">
      <c r="A1810" s="9">
        <v>92</v>
      </c>
      <c r="B1810" s="9" t="s">
        <v>15</v>
      </c>
      <c r="C1810" s="9" t="s">
        <v>612</v>
      </c>
      <c r="D1810" s="9" t="s">
        <v>222</v>
      </c>
      <c r="E1810" s="9" t="s">
        <v>227</v>
      </c>
      <c r="F1810" s="9" t="s">
        <v>5</v>
      </c>
      <c r="G1810" s="9" t="s">
        <v>182</v>
      </c>
      <c r="H1810" s="9" t="s">
        <v>370</v>
      </c>
      <c r="I1810" s="9">
        <v>17</v>
      </c>
      <c r="J1810" s="9" t="s">
        <v>8</v>
      </c>
      <c r="L1810" s="9" t="s">
        <v>50</v>
      </c>
      <c r="M1810" s="9">
        <v>71078</v>
      </c>
      <c r="N1810" s="17" t="str">
        <f t="shared" si="160"/>
        <v>14_70-75</v>
      </c>
      <c r="O1810" s="17" t="str">
        <f t="shared" si="161"/>
        <v>7_70-80</v>
      </c>
      <c r="P1810" s="17" t="str">
        <f t="shared" si="162"/>
        <v>07_70-80</v>
      </c>
      <c r="Q1810" s="9" t="s">
        <v>904</v>
      </c>
      <c r="R1810" s="9" t="s">
        <v>968</v>
      </c>
      <c r="S1810" s="9">
        <f t="shared" si="163"/>
        <v>6539176</v>
      </c>
      <c r="T1810" s="9">
        <f t="shared" si="164"/>
        <v>86612</v>
      </c>
    </row>
    <row r="1811" spans="1:20" x14ac:dyDescent="0.25">
      <c r="A1811" s="9">
        <v>55</v>
      </c>
      <c r="B1811" s="9" t="s">
        <v>15</v>
      </c>
      <c r="C1811" s="9" t="s">
        <v>319</v>
      </c>
      <c r="D1811" s="9" t="s">
        <v>224</v>
      </c>
      <c r="E1811" s="9" t="s">
        <v>227</v>
      </c>
      <c r="F1811" s="9" t="s">
        <v>5</v>
      </c>
      <c r="G1811" s="9" t="s">
        <v>93</v>
      </c>
      <c r="H1811" s="9" t="s">
        <v>2</v>
      </c>
      <c r="I1811" s="9">
        <v>17</v>
      </c>
      <c r="J1811" s="9" t="s">
        <v>8</v>
      </c>
      <c r="L1811" s="9" t="s">
        <v>50</v>
      </c>
      <c r="M1811" s="9">
        <v>68374</v>
      </c>
      <c r="N1811" s="17" t="str">
        <f t="shared" si="160"/>
        <v>13_65-70</v>
      </c>
      <c r="O1811" s="17" t="str">
        <f t="shared" si="161"/>
        <v>6_60-70</v>
      </c>
      <c r="P1811" s="17" t="str">
        <f t="shared" si="162"/>
        <v>06_60-70</v>
      </c>
      <c r="Q1811" s="9" t="s">
        <v>904</v>
      </c>
      <c r="R1811" s="9" t="s">
        <v>968</v>
      </c>
      <c r="S1811" s="9">
        <f t="shared" si="163"/>
        <v>3760570</v>
      </c>
      <c r="T1811" s="9">
        <f t="shared" si="164"/>
        <v>49809</v>
      </c>
    </row>
    <row r="1812" spans="1:20" x14ac:dyDescent="0.25">
      <c r="A1812" s="9">
        <v>1</v>
      </c>
      <c r="B1812" s="9" t="s">
        <v>15</v>
      </c>
      <c r="C1812" s="9" t="s">
        <v>149</v>
      </c>
      <c r="D1812" s="9" t="s">
        <v>229</v>
      </c>
      <c r="E1812" s="9" t="s">
        <v>223</v>
      </c>
      <c r="F1812" s="9" t="s">
        <v>5</v>
      </c>
      <c r="G1812" s="9" t="s">
        <v>61</v>
      </c>
      <c r="H1812" s="9" t="s">
        <v>2</v>
      </c>
      <c r="I1812" s="9">
        <v>11</v>
      </c>
      <c r="J1812" s="9" t="s">
        <v>4</v>
      </c>
      <c r="K1812" s="9" t="s">
        <v>7</v>
      </c>
      <c r="L1812" s="9" t="s">
        <v>46</v>
      </c>
      <c r="M1812" s="9">
        <v>38200</v>
      </c>
      <c r="N1812" s="17" t="str">
        <f t="shared" si="160"/>
        <v>7_35-40</v>
      </c>
      <c r="O1812" s="17" t="str">
        <f t="shared" si="161"/>
        <v>3_30-40</v>
      </c>
      <c r="P1812" s="17" t="str">
        <f t="shared" si="162"/>
        <v>03_30-40</v>
      </c>
      <c r="Q1812" s="9" t="s">
        <v>904</v>
      </c>
      <c r="R1812" s="9" t="s">
        <v>968</v>
      </c>
      <c r="S1812" s="9">
        <f t="shared" si="163"/>
        <v>38200</v>
      </c>
      <c r="T1812" s="9">
        <f t="shared" si="164"/>
        <v>506</v>
      </c>
    </row>
    <row r="1813" spans="1:20" x14ac:dyDescent="0.25">
      <c r="A1813" s="9">
        <v>168</v>
      </c>
      <c r="B1813" s="9" t="s">
        <v>15</v>
      </c>
      <c r="C1813" s="9" t="s">
        <v>613</v>
      </c>
      <c r="D1813" s="9" t="s">
        <v>228</v>
      </c>
      <c r="E1813" s="9" t="s">
        <v>223</v>
      </c>
      <c r="F1813" s="9" t="s">
        <v>5</v>
      </c>
      <c r="G1813" s="9" t="s">
        <v>524</v>
      </c>
      <c r="H1813" s="9" t="s">
        <v>2</v>
      </c>
      <c r="I1813" s="9">
        <v>14</v>
      </c>
      <c r="J1813" s="9" t="s">
        <v>8</v>
      </c>
      <c r="K1813" s="9" t="s">
        <v>7</v>
      </c>
      <c r="L1813" s="9" t="s">
        <v>50</v>
      </c>
      <c r="M1813" s="9">
        <v>94752</v>
      </c>
      <c r="N1813" s="17" t="str">
        <f t="shared" si="160"/>
        <v>18_90-95</v>
      </c>
      <c r="O1813" s="17" t="str">
        <f t="shared" si="161"/>
        <v>9_90-100</v>
      </c>
      <c r="P1813" s="17" t="str">
        <f t="shared" si="162"/>
        <v>08_80&gt;</v>
      </c>
      <c r="Q1813" s="9" t="s">
        <v>904</v>
      </c>
      <c r="R1813" s="9" t="s">
        <v>968</v>
      </c>
      <c r="S1813" s="9">
        <f t="shared" si="163"/>
        <v>15918336</v>
      </c>
      <c r="T1813" s="9">
        <f t="shared" si="164"/>
        <v>210839</v>
      </c>
    </row>
    <row r="1814" spans="1:20" x14ac:dyDescent="0.25">
      <c r="A1814" s="9">
        <v>2</v>
      </c>
      <c r="B1814" s="9" t="s">
        <v>15</v>
      </c>
      <c r="C1814" s="9" t="s">
        <v>957</v>
      </c>
      <c r="D1814" s="9" t="s">
        <v>224</v>
      </c>
      <c r="E1814" s="9" t="s">
        <v>223</v>
      </c>
      <c r="F1814" s="9" t="s">
        <v>5</v>
      </c>
      <c r="G1814" s="9" t="s">
        <v>93</v>
      </c>
      <c r="H1814" s="9" t="s">
        <v>2</v>
      </c>
      <c r="I1814" s="9">
        <v>15</v>
      </c>
      <c r="J1814" s="9" t="s">
        <v>8</v>
      </c>
      <c r="K1814" s="9" t="s">
        <v>7</v>
      </c>
      <c r="L1814" s="9" t="s">
        <v>50</v>
      </c>
      <c r="M1814" s="9">
        <v>69157</v>
      </c>
      <c r="N1814" s="17" t="str">
        <f t="shared" si="160"/>
        <v>13_65-70</v>
      </c>
      <c r="O1814" s="17" t="str">
        <f t="shared" si="161"/>
        <v>6_60-70</v>
      </c>
      <c r="P1814" s="17" t="str">
        <f t="shared" si="162"/>
        <v>06_60-70</v>
      </c>
      <c r="Q1814" s="9" t="s">
        <v>904</v>
      </c>
      <c r="R1814" s="9" t="s">
        <v>968</v>
      </c>
      <c r="S1814" s="9">
        <f t="shared" si="163"/>
        <v>138314</v>
      </c>
      <c r="T1814" s="9">
        <f t="shared" si="164"/>
        <v>1832</v>
      </c>
    </row>
    <row r="1815" spans="1:20" x14ac:dyDescent="0.25">
      <c r="A1815" s="9">
        <v>21</v>
      </c>
      <c r="B1815" s="9" t="s">
        <v>15</v>
      </c>
      <c r="C1815" s="9" t="s">
        <v>632</v>
      </c>
      <c r="D1815" s="9" t="s">
        <v>224</v>
      </c>
      <c r="E1815" s="9" t="s">
        <v>223</v>
      </c>
      <c r="F1815" s="9" t="s">
        <v>5</v>
      </c>
      <c r="G1815" s="9" t="s">
        <v>524</v>
      </c>
      <c r="H1815" s="9" t="s">
        <v>2</v>
      </c>
      <c r="I1815" s="9">
        <v>15</v>
      </c>
      <c r="J1815" s="9" t="s">
        <v>8</v>
      </c>
      <c r="K1815" s="9" t="s">
        <v>7</v>
      </c>
      <c r="L1815" s="9" t="s">
        <v>50</v>
      </c>
      <c r="M1815" s="9">
        <v>90864</v>
      </c>
      <c r="N1815" s="17" t="str">
        <f t="shared" si="160"/>
        <v>18_90-95</v>
      </c>
      <c r="O1815" s="17" t="str">
        <f t="shared" si="161"/>
        <v>9_90-100</v>
      </c>
      <c r="P1815" s="17" t="str">
        <f t="shared" si="162"/>
        <v>08_80&gt;</v>
      </c>
      <c r="Q1815" s="9" t="s">
        <v>904</v>
      </c>
      <c r="R1815" s="9" t="s">
        <v>968</v>
      </c>
      <c r="S1815" s="9">
        <f t="shared" si="163"/>
        <v>1908144</v>
      </c>
      <c r="T1815" s="9">
        <f t="shared" si="164"/>
        <v>25273</v>
      </c>
    </row>
    <row r="1816" spans="1:20" x14ac:dyDescent="0.25">
      <c r="A1816" s="9">
        <v>7</v>
      </c>
      <c r="B1816" s="9" t="s">
        <v>15</v>
      </c>
      <c r="C1816" s="9" t="s">
        <v>777</v>
      </c>
      <c r="D1816" s="9" t="s">
        <v>225</v>
      </c>
      <c r="E1816" s="9" t="s">
        <v>223</v>
      </c>
      <c r="F1816" s="9" t="s">
        <v>5</v>
      </c>
      <c r="G1816" s="9" t="s">
        <v>353</v>
      </c>
      <c r="H1816" s="9" t="s">
        <v>112</v>
      </c>
      <c r="I1816" s="9">
        <v>15</v>
      </c>
      <c r="J1816" s="9" t="s">
        <v>8</v>
      </c>
      <c r="K1816" s="9" t="s">
        <v>7</v>
      </c>
      <c r="L1816" s="9" t="s">
        <v>50</v>
      </c>
      <c r="M1816" s="9">
        <v>171646</v>
      </c>
      <c r="N1816" s="17" t="str">
        <f t="shared" si="160"/>
        <v>34_170-175</v>
      </c>
      <c r="O1816" s="17" t="str">
        <f t="shared" si="161"/>
        <v>17_170-180</v>
      </c>
      <c r="P1816" s="17" t="str">
        <f t="shared" si="162"/>
        <v>08_80&gt;</v>
      </c>
      <c r="Q1816" s="9" t="s">
        <v>904</v>
      </c>
      <c r="R1816" s="9" t="s">
        <v>968</v>
      </c>
      <c r="S1816" s="9">
        <f t="shared" si="163"/>
        <v>1201522</v>
      </c>
      <c r="T1816" s="9">
        <f t="shared" si="164"/>
        <v>15914</v>
      </c>
    </row>
    <row r="1817" spans="1:20" x14ac:dyDescent="0.25">
      <c r="A1817" s="9">
        <v>10</v>
      </c>
      <c r="B1817" s="9" t="s">
        <v>15</v>
      </c>
      <c r="C1817" s="9" t="s">
        <v>633</v>
      </c>
      <c r="D1817" s="9" t="s">
        <v>228</v>
      </c>
      <c r="E1817" s="9" t="s">
        <v>223</v>
      </c>
      <c r="F1817" s="9" t="s">
        <v>5</v>
      </c>
      <c r="G1817" s="9" t="s">
        <v>524</v>
      </c>
      <c r="H1817" s="9" t="s">
        <v>2</v>
      </c>
      <c r="I1817" s="9">
        <v>14</v>
      </c>
      <c r="J1817" s="9" t="s">
        <v>55</v>
      </c>
      <c r="K1817" s="9" t="s">
        <v>7</v>
      </c>
      <c r="L1817" s="9" t="s">
        <v>50</v>
      </c>
      <c r="M1817" s="9">
        <v>157613</v>
      </c>
      <c r="N1817" s="17" t="str">
        <f t="shared" si="160"/>
        <v>31_155-160</v>
      </c>
      <c r="O1817" s="17" t="str">
        <f t="shared" si="161"/>
        <v>15_150-160</v>
      </c>
      <c r="P1817" s="17" t="str">
        <f t="shared" si="162"/>
        <v>08_80&gt;</v>
      </c>
      <c r="Q1817" s="9" t="s">
        <v>904</v>
      </c>
      <c r="R1817" s="9" t="s">
        <v>968</v>
      </c>
      <c r="S1817" s="9">
        <f t="shared" si="163"/>
        <v>1576130</v>
      </c>
      <c r="T1817" s="9">
        <f t="shared" si="164"/>
        <v>20876</v>
      </c>
    </row>
    <row r="1818" spans="1:20" x14ac:dyDescent="0.25">
      <c r="A1818" s="9">
        <v>2</v>
      </c>
      <c r="B1818" s="9" t="s">
        <v>15</v>
      </c>
      <c r="C1818" s="9" t="s">
        <v>778</v>
      </c>
      <c r="D1818" s="9" t="s">
        <v>225</v>
      </c>
      <c r="E1818" s="9" t="s">
        <v>223</v>
      </c>
      <c r="F1818" s="9" t="s">
        <v>5</v>
      </c>
      <c r="G1818" s="9" t="s">
        <v>75</v>
      </c>
      <c r="H1818" s="9" t="s">
        <v>112</v>
      </c>
      <c r="I1818" s="9">
        <v>15</v>
      </c>
      <c r="J1818" s="9" t="s">
        <v>52</v>
      </c>
      <c r="K1818" s="9" t="s">
        <v>7</v>
      </c>
      <c r="L1818" s="9" t="s">
        <v>50</v>
      </c>
      <c r="M1818" s="9">
        <v>158095</v>
      </c>
      <c r="N1818" s="17" t="str">
        <f t="shared" si="160"/>
        <v>31_155-160</v>
      </c>
      <c r="O1818" s="17" t="str">
        <f t="shared" si="161"/>
        <v>15_150-160</v>
      </c>
      <c r="P1818" s="17" t="str">
        <f t="shared" si="162"/>
        <v>08_80&gt;</v>
      </c>
      <c r="Q1818" s="9" t="s">
        <v>904</v>
      </c>
      <c r="R1818" s="9" t="s">
        <v>968</v>
      </c>
      <c r="S1818" s="9">
        <f t="shared" si="163"/>
        <v>316190</v>
      </c>
      <c r="T1818" s="9">
        <f t="shared" si="164"/>
        <v>4188</v>
      </c>
    </row>
    <row r="1819" spans="1:20" x14ac:dyDescent="0.25">
      <c r="A1819" s="9">
        <v>16</v>
      </c>
      <c r="B1819" s="9" t="s">
        <v>15</v>
      </c>
      <c r="C1819" s="9" t="s">
        <v>634</v>
      </c>
      <c r="D1819" s="9" t="s">
        <v>225</v>
      </c>
      <c r="E1819" s="9" t="s">
        <v>223</v>
      </c>
      <c r="F1819" s="9" t="s">
        <v>5</v>
      </c>
      <c r="G1819" s="9" t="s">
        <v>353</v>
      </c>
      <c r="H1819" s="9" t="s">
        <v>112</v>
      </c>
      <c r="I1819" s="9">
        <v>15</v>
      </c>
      <c r="J1819" s="9" t="s">
        <v>8</v>
      </c>
      <c r="K1819" s="9" t="s">
        <v>7</v>
      </c>
      <c r="L1819" s="9" t="s">
        <v>50</v>
      </c>
      <c r="M1819" s="9">
        <v>126999</v>
      </c>
      <c r="N1819" s="17" t="str">
        <f t="shared" si="160"/>
        <v>25_125-130</v>
      </c>
      <c r="O1819" s="17" t="str">
        <f t="shared" si="161"/>
        <v>12_120-130</v>
      </c>
      <c r="P1819" s="17" t="str">
        <f t="shared" si="162"/>
        <v>08_80&gt;</v>
      </c>
      <c r="Q1819" s="9" t="s">
        <v>904</v>
      </c>
      <c r="R1819" s="9" t="s">
        <v>968</v>
      </c>
      <c r="S1819" s="9">
        <f t="shared" si="163"/>
        <v>2031984</v>
      </c>
      <c r="T1819" s="9">
        <f t="shared" si="164"/>
        <v>26914</v>
      </c>
    </row>
    <row r="1820" spans="1:20" x14ac:dyDescent="0.25">
      <c r="A1820" s="9">
        <v>7</v>
      </c>
      <c r="B1820" s="9" t="s">
        <v>15</v>
      </c>
      <c r="C1820" s="9" t="s">
        <v>220</v>
      </c>
      <c r="D1820" s="9" t="s">
        <v>225</v>
      </c>
      <c r="E1820" s="9" t="s">
        <v>223</v>
      </c>
      <c r="F1820" s="9" t="s">
        <v>5</v>
      </c>
      <c r="G1820" s="9" t="s">
        <v>75</v>
      </c>
      <c r="H1820" s="9" t="s">
        <v>112</v>
      </c>
      <c r="I1820" s="9">
        <v>15</v>
      </c>
      <c r="J1820" s="9" t="s">
        <v>8</v>
      </c>
      <c r="K1820" s="9" t="s">
        <v>7</v>
      </c>
      <c r="L1820" s="9" t="s">
        <v>50</v>
      </c>
      <c r="M1820" s="9">
        <v>124218</v>
      </c>
      <c r="N1820" s="17" t="str">
        <f t="shared" si="160"/>
        <v>24_120-125</v>
      </c>
      <c r="O1820" s="17" t="str">
        <f t="shared" si="161"/>
        <v>12_120-130</v>
      </c>
      <c r="P1820" s="17" t="str">
        <f t="shared" si="162"/>
        <v>08_80&gt;</v>
      </c>
      <c r="Q1820" s="9" t="s">
        <v>904</v>
      </c>
      <c r="R1820" s="9" t="s">
        <v>968</v>
      </c>
      <c r="S1820" s="9">
        <f t="shared" si="163"/>
        <v>869526</v>
      </c>
      <c r="T1820" s="9">
        <f t="shared" si="164"/>
        <v>11517</v>
      </c>
    </row>
    <row r="1821" spans="1:20" x14ac:dyDescent="0.25">
      <c r="A1821" s="9">
        <v>229</v>
      </c>
      <c r="B1821" s="9" t="s">
        <v>15</v>
      </c>
      <c r="C1821" s="9" t="s">
        <v>468</v>
      </c>
      <c r="D1821" s="9" t="s">
        <v>228</v>
      </c>
      <c r="E1821" s="9" t="s">
        <v>223</v>
      </c>
      <c r="F1821" s="9" t="s">
        <v>1</v>
      </c>
      <c r="G1821" s="9" t="s">
        <v>305</v>
      </c>
      <c r="H1821" s="9" t="s">
        <v>2</v>
      </c>
      <c r="I1821" s="9">
        <v>14</v>
      </c>
      <c r="J1821" s="9" t="s">
        <v>8</v>
      </c>
      <c r="K1821" s="9" t="s">
        <v>7</v>
      </c>
      <c r="L1821" s="9" t="s">
        <v>50</v>
      </c>
      <c r="M1821" s="9">
        <v>88266</v>
      </c>
      <c r="N1821" s="17" t="str">
        <f t="shared" si="160"/>
        <v>17_85-90</v>
      </c>
      <c r="O1821" s="17" t="str">
        <f t="shared" si="161"/>
        <v>8_80-90</v>
      </c>
      <c r="P1821" s="17" t="str">
        <f t="shared" si="162"/>
        <v>08_80&gt;</v>
      </c>
      <c r="Q1821" s="9" t="s">
        <v>904</v>
      </c>
      <c r="R1821" s="9" t="s">
        <v>968</v>
      </c>
      <c r="S1821" s="9">
        <f t="shared" si="163"/>
        <v>20212914</v>
      </c>
      <c r="T1821" s="9">
        <f t="shared" si="164"/>
        <v>267721</v>
      </c>
    </row>
    <row r="1822" spans="1:20" x14ac:dyDescent="0.25">
      <c r="A1822" s="9">
        <v>28</v>
      </c>
      <c r="B1822" s="9" t="s">
        <v>15</v>
      </c>
      <c r="C1822" s="9" t="s">
        <v>504</v>
      </c>
      <c r="D1822" s="9" t="s">
        <v>228</v>
      </c>
      <c r="E1822" s="9" t="s">
        <v>223</v>
      </c>
      <c r="F1822" s="9" t="s">
        <v>5</v>
      </c>
      <c r="G1822" s="9" t="s">
        <v>182</v>
      </c>
      <c r="H1822" s="9" t="s">
        <v>2</v>
      </c>
      <c r="I1822" s="9">
        <v>14</v>
      </c>
      <c r="J1822" s="9" t="s">
        <v>8</v>
      </c>
      <c r="K1822" s="9" t="s">
        <v>7</v>
      </c>
      <c r="L1822" s="9" t="s">
        <v>50</v>
      </c>
      <c r="M1822" s="9">
        <v>87806</v>
      </c>
      <c r="N1822" s="17" t="str">
        <f t="shared" si="160"/>
        <v>17_85-90</v>
      </c>
      <c r="O1822" s="17" t="str">
        <f t="shared" si="161"/>
        <v>8_80-90</v>
      </c>
      <c r="P1822" s="17" t="str">
        <f t="shared" si="162"/>
        <v>08_80&gt;</v>
      </c>
      <c r="Q1822" s="9" t="s">
        <v>904</v>
      </c>
      <c r="R1822" s="9" t="s">
        <v>968</v>
      </c>
      <c r="S1822" s="9">
        <f t="shared" si="163"/>
        <v>2458568</v>
      </c>
      <c r="T1822" s="9">
        <f t="shared" si="164"/>
        <v>32564</v>
      </c>
    </row>
    <row r="1823" spans="1:20" x14ac:dyDescent="0.25">
      <c r="A1823" s="9">
        <v>21</v>
      </c>
      <c r="B1823" s="9" t="s">
        <v>15</v>
      </c>
      <c r="C1823" s="9" t="s">
        <v>614</v>
      </c>
      <c r="D1823" s="9" t="s">
        <v>228</v>
      </c>
      <c r="E1823" s="9" t="s">
        <v>223</v>
      </c>
      <c r="F1823" s="9" t="s">
        <v>5</v>
      </c>
      <c r="G1823" s="9" t="s">
        <v>524</v>
      </c>
      <c r="H1823" s="9" t="s">
        <v>2</v>
      </c>
      <c r="I1823" s="9">
        <v>14</v>
      </c>
      <c r="J1823" s="9" t="s">
        <v>8</v>
      </c>
      <c r="K1823" s="9" t="s">
        <v>7</v>
      </c>
      <c r="L1823" s="9" t="s">
        <v>50</v>
      </c>
      <c r="M1823" s="9">
        <v>93131</v>
      </c>
      <c r="N1823" s="17" t="str">
        <f t="shared" si="160"/>
        <v>18_90-95</v>
      </c>
      <c r="O1823" s="17" t="str">
        <f t="shared" si="161"/>
        <v>9_90-100</v>
      </c>
      <c r="P1823" s="17" t="str">
        <f t="shared" si="162"/>
        <v>08_80&gt;</v>
      </c>
      <c r="Q1823" s="9" t="s">
        <v>904</v>
      </c>
      <c r="R1823" s="9" t="s">
        <v>968</v>
      </c>
      <c r="S1823" s="9">
        <f t="shared" si="163"/>
        <v>1955751</v>
      </c>
      <c r="T1823" s="9">
        <f t="shared" si="164"/>
        <v>25904</v>
      </c>
    </row>
    <row r="1824" spans="1:20" x14ac:dyDescent="0.25">
      <c r="A1824" s="9">
        <v>33</v>
      </c>
      <c r="B1824" s="9" t="s">
        <v>15</v>
      </c>
      <c r="C1824" s="9" t="s">
        <v>506</v>
      </c>
      <c r="D1824" s="9" t="s">
        <v>224</v>
      </c>
      <c r="E1824" s="9" t="s">
        <v>223</v>
      </c>
      <c r="F1824" s="9" t="s">
        <v>5</v>
      </c>
      <c r="G1824" s="9" t="s">
        <v>182</v>
      </c>
      <c r="H1824" s="9" t="s">
        <v>2</v>
      </c>
      <c r="I1824" s="9">
        <v>15</v>
      </c>
      <c r="J1824" s="9" t="s">
        <v>8</v>
      </c>
      <c r="K1824" s="9" t="s">
        <v>7</v>
      </c>
      <c r="L1824" s="9" t="s">
        <v>50</v>
      </c>
      <c r="M1824" s="9">
        <v>70057</v>
      </c>
      <c r="N1824" s="17" t="str">
        <f t="shared" si="160"/>
        <v>14_70-75</v>
      </c>
      <c r="O1824" s="17" t="str">
        <f t="shared" si="161"/>
        <v>7_70-80</v>
      </c>
      <c r="P1824" s="17" t="str">
        <f t="shared" si="162"/>
        <v>07_70-80</v>
      </c>
      <c r="Q1824" s="9" t="s">
        <v>904</v>
      </c>
      <c r="R1824" s="9" t="s">
        <v>968</v>
      </c>
      <c r="S1824" s="9">
        <f t="shared" si="163"/>
        <v>2311881</v>
      </c>
      <c r="T1824" s="9">
        <f t="shared" si="164"/>
        <v>30621</v>
      </c>
    </row>
    <row r="1825" spans="1:20" x14ac:dyDescent="0.25">
      <c r="A1825" s="9">
        <v>268</v>
      </c>
      <c r="B1825" s="9" t="s">
        <v>15</v>
      </c>
      <c r="C1825" s="9" t="s">
        <v>780</v>
      </c>
      <c r="D1825" s="9" t="s">
        <v>225</v>
      </c>
      <c r="E1825" s="9" t="s">
        <v>223</v>
      </c>
      <c r="F1825" s="9" t="s">
        <v>5</v>
      </c>
      <c r="G1825" s="9" t="s">
        <v>353</v>
      </c>
      <c r="H1825" s="9" t="s">
        <v>112</v>
      </c>
      <c r="I1825" s="9">
        <v>15</v>
      </c>
      <c r="J1825" s="9" t="s">
        <v>8</v>
      </c>
      <c r="K1825" s="9" t="s">
        <v>7</v>
      </c>
      <c r="L1825" s="9" t="s">
        <v>50</v>
      </c>
      <c r="M1825" s="9">
        <v>124990</v>
      </c>
      <c r="N1825" s="17" t="str">
        <f t="shared" si="160"/>
        <v>24_120-125</v>
      </c>
      <c r="O1825" s="17" t="str">
        <f t="shared" si="161"/>
        <v>12_120-130</v>
      </c>
      <c r="P1825" s="17" t="str">
        <f t="shared" si="162"/>
        <v>08_80&gt;</v>
      </c>
      <c r="Q1825" s="9" t="s">
        <v>904</v>
      </c>
      <c r="R1825" s="9" t="s">
        <v>968</v>
      </c>
      <c r="S1825" s="9">
        <f t="shared" si="163"/>
        <v>33497320</v>
      </c>
      <c r="T1825" s="9">
        <f t="shared" si="164"/>
        <v>443673</v>
      </c>
    </row>
    <row r="1826" spans="1:20" x14ac:dyDescent="0.25">
      <c r="A1826" s="9">
        <v>131</v>
      </c>
      <c r="B1826" s="9" t="s">
        <v>15</v>
      </c>
      <c r="C1826" s="9" t="s">
        <v>781</v>
      </c>
      <c r="D1826" s="9" t="s">
        <v>224</v>
      </c>
      <c r="E1826" s="9" t="s">
        <v>223</v>
      </c>
      <c r="F1826" s="9" t="s">
        <v>5</v>
      </c>
      <c r="G1826" s="9" t="s">
        <v>524</v>
      </c>
      <c r="H1826" s="9" t="s">
        <v>2</v>
      </c>
      <c r="I1826" s="9">
        <v>15</v>
      </c>
      <c r="J1826" s="9" t="s">
        <v>8</v>
      </c>
      <c r="K1826" s="9" t="s">
        <v>7</v>
      </c>
      <c r="L1826" s="9" t="s">
        <v>50</v>
      </c>
      <c r="M1826" s="9">
        <v>84193</v>
      </c>
      <c r="N1826" s="17" t="str">
        <f t="shared" si="160"/>
        <v>16_80-85</v>
      </c>
      <c r="O1826" s="17" t="str">
        <f t="shared" si="161"/>
        <v>8_80-90</v>
      </c>
      <c r="P1826" s="17" t="str">
        <f t="shared" si="162"/>
        <v>08_80&gt;</v>
      </c>
      <c r="Q1826" s="9" t="s">
        <v>904</v>
      </c>
      <c r="R1826" s="9" t="s">
        <v>968</v>
      </c>
      <c r="S1826" s="9">
        <f t="shared" si="163"/>
        <v>11029283</v>
      </c>
      <c r="T1826" s="9">
        <f t="shared" si="164"/>
        <v>146083</v>
      </c>
    </row>
    <row r="1827" spans="1:20" x14ac:dyDescent="0.25">
      <c r="A1827" s="9">
        <v>19</v>
      </c>
      <c r="B1827" s="9" t="s">
        <v>16</v>
      </c>
      <c r="C1827" s="9" t="s">
        <v>565</v>
      </c>
      <c r="D1827" s="9" t="s">
        <v>225</v>
      </c>
      <c r="E1827" s="9" t="s">
        <v>223</v>
      </c>
      <c r="F1827" s="9" t="s">
        <v>1</v>
      </c>
      <c r="G1827" s="9" t="s">
        <v>305</v>
      </c>
      <c r="H1827" s="9" t="s">
        <v>840</v>
      </c>
      <c r="I1827" s="9">
        <v>15</v>
      </c>
      <c r="J1827" s="9" t="s">
        <v>8</v>
      </c>
      <c r="L1827" s="9" t="s">
        <v>50</v>
      </c>
      <c r="M1827" s="9">
        <v>112301</v>
      </c>
      <c r="N1827" s="17" t="str">
        <f t="shared" si="160"/>
        <v>22_110-115</v>
      </c>
      <c r="O1827" s="17" t="str">
        <f t="shared" si="161"/>
        <v>11_110-120</v>
      </c>
      <c r="P1827" s="17" t="str">
        <f t="shared" si="162"/>
        <v>08_80&gt;</v>
      </c>
      <c r="Q1827" s="9" t="s">
        <v>904</v>
      </c>
      <c r="R1827" s="9" t="s">
        <v>968</v>
      </c>
      <c r="S1827" s="9">
        <f t="shared" si="163"/>
        <v>2133719</v>
      </c>
      <c r="T1827" s="9">
        <f t="shared" si="164"/>
        <v>28261</v>
      </c>
    </row>
    <row r="1828" spans="1:20" x14ac:dyDescent="0.25">
      <c r="A1828" s="9">
        <v>51</v>
      </c>
      <c r="B1828" s="9" t="s">
        <v>16</v>
      </c>
      <c r="C1828" s="9" t="s">
        <v>387</v>
      </c>
      <c r="D1828" s="9" t="s">
        <v>225</v>
      </c>
      <c r="E1828" s="9" t="s">
        <v>223</v>
      </c>
      <c r="F1828" s="9" t="s">
        <v>1</v>
      </c>
      <c r="G1828" s="9" t="s">
        <v>305</v>
      </c>
      <c r="H1828" s="9" t="s">
        <v>221</v>
      </c>
      <c r="I1828" s="9">
        <v>15</v>
      </c>
      <c r="J1828" s="9" t="s">
        <v>55</v>
      </c>
      <c r="L1828" s="9" t="s">
        <v>50</v>
      </c>
      <c r="M1828" s="9">
        <v>80865</v>
      </c>
      <c r="N1828" s="17" t="str">
        <f t="shared" si="160"/>
        <v>16_80-85</v>
      </c>
      <c r="O1828" s="17" t="str">
        <f t="shared" si="161"/>
        <v>8_80-90</v>
      </c>
      <c r="P1828" s="17" t="str">
        <f t="shared" si="162"/>
        <v>08_80&gt;</v>
      </c>
      <c r="Q1828" s="9" t="s">
        <v>904</v>
      </c>
      <c r="R1828" s="9" t="s">
        <v>968</v>
      </c>
      <c r="S1828" s="9">
        <f t="shared" si="163"/>
        <v>4124115</v>
      </c>
      <c r="T1828" s="9">
        <f t="shared" si="164"/>
        <v>54624</v>
      </c>
    </row>
    <row r="1829" spans="1:20" x14ac:dyDescent="0.25">
      <c r="A1829" s="9">
        <v>8</v>
      </c>
      <c r="B1829" s="9" t="s">
        <v>16</v>
      </c>
      <c r="C1829" s="9" t="s">
        <v>438</v>
      </c>
      <c r="D1829" s="9" t="s">
        <v>225</v>
      </c>
      <c r="E1829" s="9" t="s">
        <v>223</v>
      </c>
      <c r="F1829" s="9" t="s">
        <v>5</v>
      </c>
      <c r="G1829" s="9" t="s">
        <v>353</v>
      </c>
      <c r="H1829" s="9" t="s">
        <v>345</v>
      </c>
      <c r="I1829" s="9">
        <v>15</v>
      </c>
      <c r="J1829" s="9" t="s">
        <v>8</v>
      </c>
      <c r="L1829" s="9" t="s">
        <v>50</v>
      </c>
      <c r="M1829" s="9">
        <v>194229</v>
      </c>
      <c r="N1829" s="17" t="str">
        <f t="shared" si="160"/>
        <v>38_190-195</v>
      </c>
      <c r="O1829" s="17" t="str">
        <f t="shared" si="161"/>
        <v>19_190-200</v>
      </c>
      <c r="P1829" s="17" t="str">
        <f t="shared" si="162"/>
        <v>08_80&gt;</v>
      </c>
      <c r="Q1829" s="9" t="s">
        <v>904</v>
      </c>
      <c r="R1829" s="9" t="s">
        <v>968</v>
      </c>
      <c r="S1829" s="9">
        <f t="shared" si="163"/>
        <v>1553832</v>
      </c>
      <c r="T1829" s="9">
        <f t="shared" si="164"/>
        <v>20581</v>
      </c>
    </row>
    <row r="1830" spans="1:20" x14ac:dyDescent="0.25">
      <c r="A1830" s="9">
        <v>7</v>
      </c>
      <c r="B1830" s="9" t="s">
        <v>16</v>
      </c>
      <c r="C1830" s="9" t="s">
        <v>958</v>
      </c>
      <c r="D1830" s="9" t="s">
        <v>225</v>
      </c>
      <c r="E1830" s="9" t="s">
        <v>223</v>
      </c>
      <c r="F1830" s="9" t="s">
        <v>5</v>
      </c>
      <c r="G1830" s="9" t="s">
        <v>353</v>
      </c>
      <c r="H1830" s="9" t="s">
        <v>345</v>
      </c>
      <c r="I1830" s="9">
        <v>15</v>
      </c>
      <c r="J1830" s="9" t="s">
        <v>8</v>
      </c>
      <c r="K1830" s="9" t="s">
        <v>7</v>
      </c>
      <c r="L1830" s="9" t="s">
        <v>50</v>
      </c>
      <c r="M1830" s="9">
        <v>168300</v>
      </c>
      <c r="N1830" s="17" t="str">
        <f t="shared" si="160"/>
        <v>33_165-170</v>
      </c>
      <c r="O1830" s="17" t="str">
        <f t="shared" si="161"/>
        <v>16_160-170</v>
      </c>
      <c r="P1830" s="17" t="str">
        <f t="shared" si="162"/>
        <v>08_80&gt;</v>
      </c>
      <c r="Q1830" s="9" t="s">
        <v>904</v>
      </c>
      <c r="R1830" s="9" t="s">
        <v>968</v>
      </c>
      <c r="S1830" s="9">
        <f t="shared" si="163"/>
        <v>1178100</v>
      </c>
      <c r="T1830" s="9">
        <f t="shared" si="164"/>
        <v>15604</v>
      </c>
    </row>
    <row r="1831" spans="1:20" x14ac:dyDescent="0.25">
      <c r="A1831" s="9">
        <v>42</v>
      </c>
      <c r="B1831" s="9" t="s">
        <v>16</v>
      </c>
      <c r="C1831" s="9" t="s">
        <v>782</v>
      </c>
      <c r="D1831" s="9" t="s">
        <v>225</v>
      </c>
      <c r="E1831" s="9" t="s">
        <v>223</v>
      </c>
      <c r="F1831" s="9" t="s">
        <v>5</v>
      </c>
      <c r="G1831" s="9" t="s">
        <v>353</v>
      </c>
      <c r="H1831" s="9" t="s">
        <v>783</v>
      </c>
      <c r="I1831" s="9">
        <v>15</v>
      </c>
      <c r="J1831" s="9" t="s">
        <v>52</v>
      </c>
      <c r="L1831" s="9" t="s">
        <v>50</v>
      </c>
      <c r="M1831" s="9">
        <v>236321</v>
      </c>
      <c r="N1831" s="17" t="str">
        <f t="shared" si="160"/>
        <v>47_235-240</v>
      </c>
      <c r="O1831" s="17" t="str">
        <f t="shared" si="161"/>
        <v>23_230-240</v>
      </c>
      <c r="P1831" s="17" t="str">
        <f t="shared" si="162"/>
        <v>08_80&gt;</v>
      </c>
      <c r="Q1831" s="9" t="s">
        <v>904</v>
      </c>
      <c r="R1831" s="9" t="s">
        <v>968</v>
      </c>
      <c r="S1831" s="9">
        <f t="shared" si="163"/>
        <v>9925482</v>
      </c>
      <c r="T1831" s="9">
        <f t="shared" si="164"/>
        <v>131463</v>
      </c>
    </row>
    <row r="1832" spans="1:20" x14ac:dyDescent="0.25">
      <c r="A1832" s="9">
        <v>15</v>
      </c>
      <c r="B1832" s="9" t="s">
        <v>16</v>
      </c>
      <c r="C1832" s="9" t="s">
        <v>959</v>
      </c>
      <c r="D1832" s="9" t="s">
        <v>225</v>
      </c>
      <c r="E1832" s="9" t="s">
        <v>223</v>
      </c>
      <c r="F1832" s="9" t="s">
        <v>5</v>
      </c>
      <c r="G1832" s="9" t="s">
        <v>353</v>
      </c>
      <c r="H1832" s="9" t="s">
        <v>783</v>
      </c>
      <c r="I1832" s="9">
        <v>15</v>
      </c>
      <c r="J1832" s="9" t="s">
        <v>8</v>
      </c>
      <c r="K1832" s="9" t="s">
        <v>7</v>
      </c>
      <c r="L1832" s="9" t="s">
        <v>50</v>
      </c>
      <c r="M1832" s="9">
        <v>184300</v>
      </c>
      <c r="N1832" s="17" t="str">
        <f t="shared" si="160"/>
        <v>36_180-185</v>
      </c>
      <c r="O1832" s="17" t="str">
        <f t="shared" si="161"/>
        <v>18_180-190</v>
      </c>
      <c r="P1832" s="17" t="str">
        <f t="shared" si="162"/>
        <v>08_80&gt;</v>
      </c>
      <c r="Q1832" s="9" t="s">
        <v>904</v>
      </c>
      <c r="R1832" s="9" t="s">
        <v>968</v>
      </c>
      <c r="S1832" s="9">
        <f t="shared" si="163"/>
        <v>2764500</v>
      </c>
      <c r="T1832" s="9">
        <f t="shared" si="164"/>
        <v>36616</v>
      </c>
    </row>
    <row r="1833" spans="1:20" x14ac:dyDescent="0.25">
      <c r="A1833" s="9">
        <v>6</v>
      </c>
      <c r="B1833" s="9" t="s">
        <v>16</v>
      </c>
      <c r="C1833" s="9" t="s">
        <v>480</v>
      </c>
      <c r="D1833" s="9" t="s">
        <v>225</v>
      </c>
      <c r="E1833" s="9" t="s">
        <v>223</v>
      </c>
      <c r="F1833" s="9" t="s">
        <v>5</v>
      </c>
      <c r="G1833" s="9" t="s">
        <v>353</v>
      </c>
      <c r="H1833" s="9" t="s">
        <v>153</v>
      </c>
      <c r="I1833" s="9">
        <v>15</v>
      </c>
      <c r="J1833" s="9" t="s">
        <v>8</v>
      </c>
      <c r="L1833" s="9" t="s">
        <v>50</v>
      </c>
      <c r="M1833" s="9">
        <v>119020</v>
      </c>
      <c r="N1833" s="17" t="str">
        <f t="shared" si="160"/>
        <v>23_115-120</v>
      </c>
      <c r="O1833" s="17" t="str">
        <f t="shared" si="161"/>
        <v>11_110-120</v>
      </c>
      <c r="P1833" s="17" t="str">
        <f t="shared" si="162"/>
        <v>08_80&gt;</v>
      </c>
      <c r="Q1833" s="9" t="s">
        <v>904</v>
      </c>
      <c r="R1833" s="9" t="s">
        <v>968</v>
      </c>
      <c r="S1833" s="9">
        <f t="shared" si="163"/>
        <v>714120</v>
      </c>
      <c r="T1833" s="9">
        <f t="shared" si="164"/>
        <v>9459</v>
      </c>
    </row>
    <row r="1834" spans="1:20" x14ac:dyDescent="0.25">
      <c r="A1834" s="9">
        <v>8</v>
      </c>
      <c r="B1834" s="9" t="s">
        <v>16</v>
      </c>
      <c r="C1834" s="9" t="s">
        <v>481</v>
      </c>
      <c r="D1834" s="9" t="s">
        <v>225</v>
      </c>
      <c r="E1834" s="9" t="s">
        <v>223</v>
      </c>
      <c r="F1834" s="9" t="s">
        <v>5</v>
      </c>
      <c r="G1834" s="9" t="s">
        <v>353</v>
      </c>
      <c r="H1834" s="9" t="s">
        <v>345</v>
      </c>
      <c r="I1834" s="9">
        <v>17</v>
      </c>
      <c r="J1834" s="9" t="s">
        <v>52</v>
      </c>
      <c r="L1834" s="9" t="s">
        <v>50</v>
      </c>
      <c r="M1834" s="9">
        <v>270001</v>
      </c>
      <c r="N1834" s="17" t="str">
        <f t="shared" ref="N1834:N1891" si="165">CONCATENATE(ROUNDDOWN(M1834/5000,0),"_",ROUNDDOWN(M1834/5000,0)*5,"-",ROUNDUP((M1834+1)/5000,0)*5)</f>
        <v>54_270-275</v>
      </c>
      <c r="O1834" s="17" t="str">
        <f t="shared" ref="O1834:O1891" si="166">CONCATENATE(ROUNDDOWN(M1834/10000,0),"_",ROUNDDOWN(M1834/10000,0)*10,"-",ROUNDUP((M1834+1)/10000,0)*10)</f>
        <v>27_270-280</v>
      </c>
      <c r="P1834" s="17" t="str">
        <f t="shared" ref="P1834:P1891" si="167">IF(M1834&lt;20000,"01_&lt;20",IF(M1834&lt;80000,CONCATENATE(IF((ROUNDDOWN(M1834/10000,0)+1)&lt;10,0,),ROUNDDOWN(M1834/10000,0),"_",ROUNDDOWN(M1834/10000,0)*10,"-",ROUNDUP((M1834+1)/10000,0)*10),"08_80&gt;"))</f>
        <v>08_80&gt;</v>
      </c>
      <c r="Q1834" s="9" t="s">
        <v>904</v>
      </c>
      <c r="R1834" s="9" t="s">
        <v>968</v>
      </c>
      <c r="S1834" s="9">
        <f t="shared" ref="S1834:S1891" si="168">M1834*A1834</f>
        <v>2160008</v>
      </c>
      <c r="T1834" s="9">
        <f t="shared" ref="T1834:T1891" si="169">ROUND(S1834/75.5,0)</f>
        <v>28609</v>
      </c>
    </row>
    <row r="1835" spans="1:20" x14ac:dyDescent="0.25">
      <c r="A1835" s="9">
        <v>4</v>
      </c>
      <c r="B1835" s="9" t="s">
        <v>16</v>
      </c>
      <c r="C1835" s="9" t="s">
        <v>380</v>
      </c>
      <c r="D1835" s="9" t="s">
        <v>225</v>
      </c>
      <c r="E1835" s="9" t="s">
        <v>223</v>
      </c>
      <c r="F1835" s="9" t="s">
        <v>5</v>
      </c>
      <c r="G1835" s="9" t="s">
        <v>353</v>
      </c>
      <c r="H1835" s="9" t="s">
        <v>118</v>
      </c>
      <c r="I1835" s="9">
        <v>17</v>
      </c>
      <c r="J1835" s="9" t="s">
        <v>52</v>
      </c>
      <c r="L1835" s="9" t="s">
        <v>50</v>
      </c>
      <c r="M1835" s="9">
        <v>134990</v>
      </c>
      <c r="N1835" s="17" t="str">
        <f t="shared" si="165"/>
        <v>26_130-135</v>
      </c>
      <c r="O1835" s="17" t="str">
        <f t="shared" si="166"/>
        <v>13_130-140</v>
      </c>
      <c r="P1835" s="17" t="str">
        <f t="shared" si="167"/>
        <v>08_80&gt;</v>
      </c>
      <c r="Q1835" s="9" t="s">
        <v>904</v>
      </c>
      <c r="R1835" s="9" t="s">
        <v>968</v>
      </c>
      <c r="S1835" s="9">
        <f t="shared" si="168"/>
        <v>539960</v>
      </c>
      <c r="T1835" s="9">
        <f t="shared" si="169"/>
        <v>7152</v>
      </c>
    </row>
    <row r="1836" spans="1:20" x14ac:dyDescent="0.25">
      <c r="A1836" s="9">
        <v>87</v>
      </c>
      <c r="B1836" s="9" t="s">
        <v>16</v>
      </c>
      <c r="C1836" s="9" t="s">
        <v>388</v>
      </c>
      <c r="D1836" s="9" t="s">
        <v>228</v>
      </c>
      <c r="E1836" s="9" t="s">
        <v>223</v>
      </c>
      <c r="F1836" s="9" t="s">
        <v>5</v>
      </c>
      <c r="G1836" s="9" t="s">
        <v>169</v>
      </c>
      <c r="H1836" s="9" t="s">
        <v>2</v>
      </c>
      <c r="I1836" s="9">
        <v>14</v>
      </c>
      <c r="J1836" s="9" t="s">
        <v>8</v>
      </c>
      <c r="L1836" s="9" t="s">
        <v>50</v>
      </c>
      <c r="M1836" s="9">
        <v>63693</v>
      </c>
      <c r="N1836" s="17" t="str">
        <f t="shared" si="165"/>
        <v>12_60-65</v>
      </c>
      <c r="O1836" s="17" t="str">
        <f t="shared" si="166"/>
        <v>6_60-70</v>
      </c>
      <c r="P1836" s="17" t="str">
        <f t="shared" si="167"/>
        <v>06_60-70</v>
      </c>
      <c r="Q1836" s="9" t="s">
        <v>904</v>
      </c>
      <c r="R1836" s="9" t="s">
        <v>968</v>
      </c>
      <c r="S1836" s="9">
        <f t="shared" si="168"/>
        <v>5541291</v>
      </c>
      <c r="T1836" s="9">
        <f t="shared" si="169"/>
        <v>73395</v>
      </c>
    </row>
    <row r="1837" spans="1:20" x14ac:dyDescent="0.25">
      <c r="A1837" s="9">
        <v>49</v>
      </c>
      <c r="B1837" s="9" t="s">
        <v>16</v>
      </c>
      <c r="C1837" s="9" t="s">
        <v>567</v>
      </c>
      <c r="D1837" s="9" t="s">
        <v>228</v>
      </c>
      <c r="E1837" s="9" t="s">
        <v>223</v>
      </c>
      <c r="F1837" s="9" t="s">
        <v>5</v>
      </c>
      <c r="G1837" s="9" t="s">
        <v>524</v>
      </c>
      <c r="H1837" s="9" t="s">
        <v>2</v>
      </c>
      <c r="I1837" s="9">
        <v>14</v>
      </c>
      <c r="J1837" s="9" t="s">
        <v>8</v>
      </c>
      <c r="L1837" s="9" t="s">
        <v>50</v>
      </c>
      <c r="M1837" s="9">
        <v>71986</v>
      </c>
      <c r="N1837" s="17" t="str">
        <f t="shared" si="165"/>
        <v>14_70-75</v>
      </c>
      <c r="O1837" s="17" t="str">
        <f t="shared" si="166"/>
        <v>7_70-80</v>
      </c>
      <c r="P1837" s="17" t="str">
        <f t="shared" si="167"/>
        <v>07_70-80</v>
      </c>
      <c r="Q1837" s="9" t="s">
        <v>904</v>
      </c>
      <c r="R1837" s="9" t="s">
        <v>968</v>
      </c>
      <c r="S1837" s="9">
        <f t="shared" si="168"/>
        <v>3527314</v>
      </c>
      <c r="T1837" s="9">
        <f t="shared" si="169"/>
        <v>46719</v>
      </c>
    </row>
    <row r="1838" spans="1:20" x14ac:dyDescent="0.25">
      <c r="A1838" s="9">
        <v>21</v>
      </c>
      <c r="B1838" s="9" t="s">
        <v>16</v>
      </c>
      <c r="C1838" s="9" t="s">
        <v>960</v>
      </c>
      <c r="D1838" s="9" t="s">
        <v>228</v>
      </c>
      <c r="E1838" s="9" t="s">
        <v>223</v>
      </c>
      <c r="F1838" s="9" t="s">
        <v>5</v>
      </c>
      <c r="G1838" s="9" t="s">
        <v>524</v>
      </c>
      <c r="H1838" s="9" t="s">
        <v>569</v>
      </c>
      <c r="I1838" s="9">
        <v>14</v>
      </c>
      <c r="J1838" s="9" t="s">
        <v>8</v>
      </c>
      <c r="L1838" s="9" t="s">
        <v>50</v>
      </c>
      <c r="M1838" s="9">
        <v>81103</v>
      </c>
      <c r="N1838" s="17" t="str">
        <f t="shared" si="165"/>
        <v>16_80-85</v>
      </c>
      <c r="O1838" s="17" t="str">
        <f t="shared" si="166"/>
        <v>8_80-90</v>
      </c>
      <c r="P1838" s="17" t="str">
        <f t="shared" si="167"/>
        <v>08_80&gt;</v>
      </c>
      <c r="Q1838" s="9" t="s">
        <v>904</v>
      </c>
      <c r="R1838" s="9" t="s">
        <v>968</v>
      </c>
      <c r="S1838" s="9">
        <f t="shared" si="168"/>
        <v>1703163</v>
      </c>
      <c r="T1838" s="9">
        <f t="shared" si="169"/>
        <v>22558</v>
      </c>
    </row>
    <row r="1839" spans="1:20" x14ac:dyDescent="0.25">
      <c r="A1839" s="9">
        <v>9</v>
      </c>
      <c r="B1839" s="9" t="s">
        <v>16</v>
      </c>
      <c r="C1839" s="9" t="s">
        <v>439</v>
      </c>
      <c r="D1839" s="9" t="s">
        <v>228</v>
      </c>
      <c r="E1839" s="9" t="s">
        <v>223</v>
      </c>
      <c r="F1839" s="9" t="s">
        <v>1</v>
      </c>
      <c r="G1839" s="9" t="s">
        <v>305</v>
      </c>
      <c r="H1839" s="9" t="s">
        <v>2</v>
      </c>
      <c r="I1839" s="9">
        <v>14</v>
      </c>
      <c r="J1839" s="9" t="s">
        <v>8</v>
      </c>
      <c r="L1839" s="9" t="s">
        <v>50</v>
      </c>
      <c r="M1839" s="9">
        <v>56245</v>
      </c>
      <c r="N1839" s="17" t="str">
        <f t="shared" si="165"/>
        <v>11_55-60</v>
      </c>
      <c r="O1839" s="17" t="str">
        <f t="shared" si="166"/>
        <v>5_50-60</v>
      </c>
      <c r="P1839" s="17" t="str">
        <f t="shared" si="167"/>
        <v>05_50-60</v>
      </c>
      <c r="Q1839" s="9" t="s">
        <v>904</v>
      </c>
      <c r="R1839" s="9" t="s">
        <v>968</v>
      </c>
      <c r="S1839" s="9">
        <f t="shared" si="168"/>
        <v>506205</v>
      </c>
      <c r="T1839" s="9">
        <f t="shared" si="169"/>
        <v>6705</v>
      </c>
    </row>
    <row r="1840" spans="1:20" x14ac:dyDescent="0.25">
      <c r="A1840" s="9">
        <v>2</v>
      </c>
      <c r="B1840" s="9" t="s">
        <v>16</v>
      </c>
      <c r="C1840" s="9" t="s">
        <v>961</v>
      </c>
      <c r="D1840" s="9" t="s">
        <v>222</v>
      </c>
      <c r="E1840" s="9" t="s">
        <v>223</v>
      </c>
      <c r="F1840" s="9" t="s">
        <v>5</v>
      </c>
      <c r="G1840" s="9" t="s">
        <v>169</v>
      </c>
      <c r="H1840" s="9" t="s">
        <v>107</v>
      </c>
      <c r="I1840" s="9">
        <v>15</v>
      </c>
      <c r="J1840" s="9" t="s">
        <v>8</v>
      </c>
      <c r="L1840" s="9" t="s">
        <v>50</v>
      </c>
      <c r="M1840" s="9">
        <v>77407</v>
      </c>
      <c r="N1840" s="17" t="str">
        <f t="shared" si="165"/>
        <v>15_75-80</v>
      </c>
      <c r="O1840" s="17" t="str">
        <f t="shared" si="166"/>
        <v>7_70-80</v>
      </c>
      <c r="P1840" s="17" t="str">
        <f t="shared" si="167"/>
        <v>07_70-80</v>
      </c>
      <c r="Q1840" s="9" t="s">
        <v>904</v>
      </c>
      <c r="R1840" s="9" t="s">
        <v>968</v>
      </c>
      <c r="S1840" s="9">
        <f t="shared" si="168"/>
        <v>154814</v>
      </c>
      <c r="T1840" s="9">
        <f t="shared" si="169"/>
        <v>2051</v>
      </c>
    </row>
    <row r="1841" spans="1:20" x14ac:dyDescent="0.25">
      <c r="A1841" s="9">
        <v>240</v>
      </c>
      <c r="B1841" s="9" t="s">
        <v>16</v>
      </c>
      <c r="C1841" s="9" t="s">
        <v>785</v>
      </c>
      <c r="D1841" s="9" t="s">
        <v>224</v>
      </c>
      <c r="E1841" s="9" t="s">
        <v>223</v>
      </c>
      <c r="F1841" s="9" t="s">
        <v>5</v>
      </c>
      <c r="G1841" s="9" t="s">
        <v>524</v>
      </c>
      <c r="H1841" s="9" t="s">
        <v>2</v>
      </c>
      <c r="I1841" s="9">
        <v>15</v>
      </c>
      <c r="J1841" s="9" t="s">
        <v>8</v>
      </c>
      <c r="L1841" s="9" t="s">
        <v>50</v>
      </c>
      <c r="M1841" s="9">
        <v>69990</v>
      </c>
      <c r="N1841" s="17" t="str">
        <f t="shared" si="165"/>
        <v>13_65-70</v>
      </c>
      <c r="O1841" s="17" t="str">
        <f t="shared" si="166"/>
        <v>6_60-70</v>
      </c>
      <c r="P1841" s="17" t="str">
        <f t="shared" si="167"/>
        <v>06_60-70</v>
      </c>
      <c r="Q1841" s="9" t="s">
        <v>904</v>
      </c>
      <c r="R1841" s="9" t="s">
        <v>968</v>
      </c>
      <c r="S1841" s="9">
        <f t="shared" si="168"/>
        <v>16797600</v>
      </c>
      <c r="T1841" s="9">
        <f t="shared" si="169"/>
        <v>222485</v>
      </c>
    </row>
    <row r="1842" spans="1:20" x14ac:dyDescent="0.25">
      <c r="A1842" s="9">
        <v>2</v>
      </c>
      <c r="B1842" s="9" t="s">
        <v>16</v>
      </c>
      <c r="C1842" s="9" t="s">
        <v>568</v>
      </c>
      <c r="D1842" s="9" t="s">
        <v>222</v>
      </c>
      <c r="E1842" s="9" t="s">
        <v>223</v>
      </c>
      <c r="F1842" s="9" t="s">
        <v>5</v>
      </c>
      <c r="G1842" s="9" t="s">
        <v>524</v>
      </c>
      <c r="H1842" s="9" t="s">
        <v>569</v>
      </c>
      <c r="I1842" s="9">
        <v>15</v>
      </c>
      <c r="J1842" s="9" t="s">
        <v>8</v>
      </c>
      <c r="L1842" s="9" t="s">
        <v>50</v>
      </c>
      <c r="M1842" s="9">
        <v>140828</v>
      </c>
      <c r="N1842" s="17" t="str">
        <f t="shared" si="165"/>
        <v>28_140-145</v>
      </c>
      <c r="O1842" s="17" t="str">
        <f t="shared" si="166"/>
        <v>14_140-150</v>
      </c>
      <c r="P1842" s="17" t="str">
        <f t="shared" si="167"/>
        <v>08_80&gt;</v>
      </c>
      <c r="Q1842" s="9" t="s">
        <v>904</v>
      </c>
      <c r="R1842" s="9" t="s">
        <v>968</v>
      </c>
      <c r="S1842" s="9">
        <f t="shared" si="168"/>
        <v>281656</v>
      </c>
      <c r="T1842" s="9">
        <f t="shared" si="169"/>
        <v>3731</v>
      </c>
    </row>
    <row r="1843" spans="1:20" x14ac:dyDescent="0.25">
      <c r="A1843" s="9">
        <v>2</v>
      </c>
      <c r="B1843" s="9" t="s">
        <v>16</v>
      </c>
      <c r="C1843" s="9" t="s">
        <v>381</v>
      </c>
      <c r="D1843" s="9" t="s">
        <v>225</v>
      </c>
      <c r="E1843" s="9" t="s">
        <v>223</v>
      </c>
      <c r="F1843" s="9" t="s">
        <v>5</v>
      </c>
      <c r="G1843" s="9" t="s">
        <v>353</v>
      </c>
      <c r="H1843" s="9" t="s">
        <v>345</v>
      </c>
      <c r="I1843" s="9">
        <v>15</v>
      </c>
      <c r="J1843" s="9" t="s">
        <v>8</v>
      </c>
      <c r="L1843" s="9" t="s">
        <v>50</v>
      </c>
      <c r="M1843" s="9">
        <v>166603</v>
      </c>
      <c r="N1843" s="17" t="str">
        <f t="shared" si="165"/>
        <v>33_165-170</v>
      </c>
      <c r="O1843" s="17" t="str">
        <f t="shared" si="166"/>
        <v>16_160-170</v>
      </c>
      <c r="P1843" s="17" t="str">
        <f t="shared" si="167"/>
        <v>08_80&gt;</v>
      </c>
      <c r="Q1843" s="9" t="s">
        <v>904</v>
      </c>
      <c r="R1843" s="9" t="s">
        <v>968</v>
      </c>
      <c r="S1843" s="9">
        <f t="shared" si="168"/>
        <v>333206</v>
      </c>
      <c r="T1843" s="9">
        <f t="shared" si="169"/>
        <v>4413</v>
      </c>
    </row>
    <row r="1844" spans="1:20" x14ac:dyDescent="0.25">
      <c r="A1844" s="9">
        <v>31</v>
      </c>
      <c r="B1844" s="9" t="s">
        <v>16</v>
      </c>
      <c r="C1844" s="9" t="s">
        <v>788</v>
      </c>
      <c r="D1844" s="9" t="s">
        <v>225</v>
      </c>
      <c r="E1844" s="9" t="s">
        <v>223</v>
      </c>
      <c r="F1844" s="9" t="s">
        <v>5</v>
      </c>
      <c r="G1844" s="9" t="s">
        <v>353</v>
      </c>
      <c r="H1844" s="9" t="s">
        <v>789</v>
      </c>
      <c r="I1844" s="9">
        <v>15</v>
      </c>
      <c r="J1844" s="9" t="s">
        <v>8</v>
      </c>
      <c r="L1844" s="9" t="s">
        <v>50</v>
      </c>
      <c r="M1844" s="9">
        <v>250495</v>
      </c>
      <c r="N1844" s="17" t="str">
        <f t="shared" si="165"/>
        <v>50_250-255</v>
      </c>
      <c r="O1844" s="17" t="str">
        <f t="shared" si="166"/>
        <v>25_250-260</v>
      </c>
      <c r="P1844" s="17" t="str">
        <f t="shared" si="167"/>
        <v>08_80&gt;</v>
      </c>
      <c r="Q1844" s="9" t="s">
        <v>904</v>
      </c>
      <c r="R1844" s="9" t="s">
        <v>968</v>
      </c>
      <c r="S1844" s="9">
        <f t="shared" si="168"/>
        <v>7765345</v>
      </c>
      <c r="T1844" s="9">
        <f t="shared" si="169"/>
        <v>102852</v>
      </c>
    </row>
    <row r="1845" spans="1:20" x14ac:dyDescent="0.25">
      <c r="A1845" s="9">
        <v>36</v>
      </c>
      <c r="B1845" s="9" t="s">
        <v>16</v>
      </c>
      <c r="C1845" s="9" t="s">
        <v>790</v>
      </c>
      <c r="D1845" s="9" t="s">
        <v>225</v>
      </c>
      <c r="E1845" s="9" t="s">
        <v>223</v>
      </c>
      <c r="F1845" s="9" t="s">
        <v>5</v>
      </c>
      <c r="G1845" s="9" t="s">
        <v>353</v>
      </c>
      <c r="H1845" s="9" t="s">
        <v>673</v>
      </c>
      <c r="I1845" s="9">
        <v>17</v>
      </c>
      <c r="J1845" s="9" t="s">
        <v>8</v>
      </c>
      <c r="L1845" s="9" t="s">
        <v>50</v>
      </c>
      <c r="M1845" s="9">
        <v>284990</v>
      </c>
      <c r="N1845" s="17" t="str">
        <f t="shared" si="165"/>
        <v>56_280-285</v>
      </c>
      <c r="O1845" s="17" t="str">
        <f t="shared" si="166"/>
        <v>28_280-290</v>
      </c>
      <c r="P1845" s="17" t="str">
        <f t="shared" si="167"/>
        <v>08_80&gt;</v>
      </c>
      <c r="Q1845" s="9" t="s">
        <v>904</v>
      </c>
      <c r="R1845" s="9" t="s">
        <v>968</v>
      </c>
      <c r="S1845" s="9">
        <f t="shared" si="168"/>
        <v>10259640</v>
      </c>
      <c r="T1845" s="9">
        <f t="shared" si="169"/>
        <v>135889</v>
      </c>
    </row>
    <row r="1846" spans="1:20" x14ac:dyDescent="0.25">
      <c r="A1846" s="9">
        <v>1339</v>
      </c>
      <c r="B1846" s="9" t="s">
        <v>16</v>
      </c>
      <c r="C1846" s="9" t="s">
        <v>84</v>
      </c>
      <c r="D1846" s="9" t="s">
        <v>225</v>
      </c>
      <c r="E1846" s="9" t="s">
        <v>223</v>
      </c>
      <c r="F1846" s="9" t="s">
        <v>5</v>
      </c>
      <c r="G1846" s="9" t="s">
        <v>75</v>
      </c>
      <c r="H1846" s="9" t="s">
        <v>82</v>
      </c>
      <c r="I1846" s="9">
        <v>15</v>
      </c>
      <c r="J1846" s="9" t="s">
        <v>8</v>
      </c>
      <c r="L1846" s="9" t="s">
        <v>50</v>
      </c>
      <c r="M1846" s="9">
        <v>68837</v>
      </c>
      <c r="N1846" s="17" t="str">
        <f t="shared" si="165"/>
        <v>13_65-70</v>
      </c>
      <c r="O1846" s="17" t="str">
        <f t="shared" si="166"/>
        <v>6_60-70</v>
      </c>
      <c r="P1846" s="17" t="str">
        <f t="shared" si="167"/>
        <v>06_60-70</v>
      </c>
      <c r="Q1846" s="9" t="s">
        <v>904</v>
      </c>
      <c r="R1846" s="9" t="s">
        <v>968</v>
      </c>
      <c r="S1846" s="9">
        <f t="shared" si="168"/>
        <v>92172743</v>
      </c>
      <c r="T1846" s="9">
        <f t="shared" si="169"/>
        <v>1220831</v>
      </c>
    </row>
    <row r="1847" spans="1:20" x14ac:dyDescent="0.25">
      <c r="A1847" s="9">
        <v>620</v>
      </c>
      <c r="B1847" s="9" t="s">
        <v>16</v>
      </c>
      <c r="C1847" s="9" t="s">
        <v>382</v>
      </c>
      <c r="D1847" s="9" t="s">
        <v>225</v>
      </c>
      <c r="E1847" s="9" t="s">
        <v>223</v>
      </c>
      <c r="F1847" s="9" t="s">
        <v>5</v>
      </c>
      <c r="G1847" s="9" t="s">
        <v>75</v>
      </c>
      <c r="H1847" s="9" t="s">
        <v>98</v>
      </c>
      <c r="I1847" s="9">
        <v>15</v>
      </c>
      <c r="J1847" s="9" t="s">
        <v>8</v>
      </c>
      <c r="L1847" s="9" t="s">
        <v>50</v>
      </c>
      <c r="M1847" s="9">
        <v>82780</v>
      </c>
      <c r="N1847" s="17" t="str">
        <f t="shared" si="165"/>
        <v>16_80-85</v>
      </c>
      <c r="O1847" s="17" t="str">
        <f t="shared" si="166"/>
        <v>8_80-90</v>
      </c>
      <c r="P1847" s="17" t="str">
        <f t="shared" si="167"/>
        <v>08_80&gt;</v>
      </c>
      <c r="Q1847" s="9" t="s">
        <v>904</v>
      </c>
      <c r="R1847" s="9" t="s">
        <v>968</v>
      </c>
      <c r="S1847" s="9">
        <f t="shared" si="168"/>
        <v>51323600</v>
      </c>
      <c r="T1847" s="9">
        <f t="shared" si="169"/>
        <v>679783</v>
      </c>
    </row>
    <row r="1848" spans="1:20" x14ac:dyDescent="0.25">
      <c r="A1848" s="9">
        <v>591</v>
      </c>
      <c r="B1848" s="9" t="s">
        <v>16</v>
      </c>
      <c r="C1848" s="9" t="s">
        <v>791</v>
      </c>
      <c r="D1848" s="9" t="s">
        <v>225</v>
      </c>
      <c r="E1848" s="9" t="s">
        <v>223</v>
      </c>
      <c r="F1848" s="9" t="s">
        <v>5</v>
      </c>
      <c r="G1848" s="9" t="s">
        <v>353</v>
      </c>
      <c r="H1848" s="9" t="s">
        <v>792</v>
      </c>
      <c r="I1848" s="9">
        <v>15</v>
      </c>
      <c r="J1848" s="9" t="s">
        <v>8</v>
      </c>
      <c r="L1848" s="9" t="s">
        <v>50</v>
      </c>
      <c r="M1848" s="9">
        <v>102993</v>
      </c>
      <c r="N1848" s="17" t="str">
        <f t="shared" si="165"/>
        <v>20_100-105</v>
      </c>
      <c r="O1848" s="17" t="str">
        <f t="shared" si="166"/>
        <v>10_100-110</v>
      </c>
      <c r="P1848" s="17" t="str">
        <f t="shared" si="167"/>
        <v>08_80&gt;</v>
      </c>
      <c r="Q1848" s="9" t="s">
        <v>904</v>
      </c>
      <c r="R1848" s="9" t="s">
        <v>968</v>
      </c>
      <c r="S1848" s="9">
        <f t="shared" si="168"/>
        <v>60868863</v>
      </c>
      <c r="T1848" s="9">
        <f t="shared" si="169"/>
        <v>806210</v>
      </c>
    </row>
    <row r="1849" spans="1:20" x14ac:dyDescent="0.25">
      <c r="A1849" s="9">
        <v>1046</v>
      </c>
      <c r="B1849" s="9" t="s">
        <v>16</v>
      </c>
      <c r="C1849" s="9" t="s">
        <v>105</v>
      </c>
      <c r="D1849" s="9" t="s">
        <v>225</v>
      </c>
      <c r="E1849" s="9" t="s">
        <v>223</v>
      </c>
      <c r="F1849" s="9" t="s">
        <v>5</v>
      </c>
      <c r="G1849" s="9" t="s">
        <v>75</v>
      </c>
      <c r="H1849" s="9" t="s">
        <v>63</v>
      </c>
      <c r="I1849" s="9">
        <v>17</v>
      </c>
      <c r="J1849" s="9" t="s">
        <v>8</v>
      </c>
      <c r="L1849" s="9" t="s">
        <v>50</v>
      </c>
      <c r="M1849" s="9">
        <v>82472</v>
      </c>
      <c r="N1849" s="17" t="str">
        <f t="shared" si="165"/>
        <v>16_80-85</v>
      </c>
      <c r="O1849" s="17" t="str">
        <f t="shared" si="166"/>
        <v>8_80-90</v>
      </c>
      <c r="P1849" s="17" t="str">
        <f t="shared" si="167"/>
        <v>08_80&gt;</v>
      </c>
      <c r="Q1849" s="9" t="s">
        <v>904</v>
      </c>
      <c r="R1849" s="9" t="s">
        <v>968</v>
      </c>
      <c r="S1849" s="9">
        <f t="shared" si="168"/>
        <v>86265712</v>
      </c>
      <c r="T1849" s="9">
        <f t="shared" si="169"/>
        <v>1142592</v>
      </c>
    </row>
    <row r="1850" spans="1:20" x14ac:dyDescent="0.25">
      <c r="A1850" s="9">
        <v>150</v>
      </c>
      <c r="B1850" s="9" t="s">
        <v>16</v>
      </c>
      <c r="C1850" s="9" t="s">
        <v>793</v>
      </c>
      <c r="D1850" s="9" t="s">
        <v>225</v>
      </c>
      <c r="E1850" s="9" t="s">
        <v>223</v>
      </c>
      <c r="F1850" s="9" t="s">
        <v>5</v>
      </c>
      <c r="G1850" s="9" t="s">
        <v>353</v>
      </c>
      <c r="H1850" s="9" t="s">
        <v>792</v>
      </c>
      <c r="I1850" s="9">
        <v>17</v>
      </c>
      <c r="J1850" s="9" t="s">
        <v>8</v>
      </c>
      <c r="L1850" s="9" t="s">
        <v>50</v>
      </c>
      <c r="M1850" s="9">
        <v>131326</v>
      </c>
      <c r="N1850" s="17" t="str">
        <f t="shared" si="165"/>
        <v>26_130-135</v>
      </c>
      <c r="O1850" s="17" t="str">
        <f t="shared" si="166"/>
        <v>13_130-140</v>
      </c>
      <c r="P1850" s="17" t="str">
        <f t="shared" si="167"/>
        <v>08_80&gt;</v>
      </c>
      <c r="Q1850" s="9" t="s">
        <v>904</v>
      </c>
      <c r="R1850" s="9" t="s">
        <v>968</v>
      </c>
      <c r="S1850" s="9">
        <f t="shared" si="168"/>
        <v>19698900</v>
      </c>
      <c r="T1850" s="9">
        <f t="shared" si="169"/>
        <v>260913</v>
      </c>
    </row>
    <row r="1851" spans="1:20" x14ac:dyDescent="0.25">
      <c r="A1851" s="9">
        <v>198</v>
      </c>
      <c r="B1851" s="9" t="s">
        <v>16</v>
      </c>
      <c r="C1851" s="9" t="s">
        <v>346</v>
      </c>
      <c r="D1851" s="9" t="s">
        <v>225</v>
      </c>
      <c r="E1851" s="9" t="s">
        <v>223</v>
      </c>
      <c r="F1851" s="9" t="s">
        <v>5</v>
      </c>
      <c r="G1851" s="9" t="s">
        <v>353</v>
      </c>
      <c r="H1851" s="9" t="s">
        <v>197</v>
      </c>
      <c r="I1851" s="9">
        <v>15</v>
      </c>
      <c r="J1851" s="9" t="s">
        <v>8</v>
      </c>
      <c r="L1851" s="9" t="s">
        <v>50</v>
      </c>
      <c r="M1851" s="9">
        <v>86457</v>
      </c>
      <c r="N1851" s="17" t="str">
        <f t="shared" si="165"/>
        <v>17_85-90</v>
      </c>
      <c r="O1851" s="17" t="str">
        <f t="shared" si="166"/>
        <v>8_80-90</v>
      </c>
      <c r="P1851" s="17" t="str">
        <f t="shared" si="167"/>
        <v>08_80&gt;</v>
      </c>
      <c r="Q1851" s="9" t="s">
        <v>904</v>
      </c>
      <c r="R1851" s="9" t="s">
        <v>968</v>
      </c>
      <c r="S1851" s="9">
        <f t="shared" si="168"/>
        <v>17118486</v>
      </c>
      <c r="T1851" s="9">
        <f t="shared" si="169"/>
        <v>226735</v>
      </c>
    </row>
    <row r="1852" spans="1:20" x14ac:dyDescent="0.25">
      <c r="A1852" s="9">
        <v>43</v>
      </c>
      <c r="B1852" s="9" t="s">
        <v>16</v>
      </c>
      <c r="C1852" s="9" t="s">
        <v>168</v>
      </c>
      <c r="D1852" s="9" t="s">
        <v>225</v>
      </c>
      <c r="E1852" s="9" t="s">
        <v>223</v>
      </c>
      <c r="F1852" s="9" t="s">
        <v>5</v>
      </c>
      <c r="G1852" s="9" t="s">
        <v>75</v>
      </c>
      <c r="H1852" s="9" t="s">
        <v>148</v>
      </c>
      <c r="I1852" s="9">
        <v>17</v>
      </c>
      <c r="J1852" s="9" t="s">
        <v>8</v>
      </c>
      <c r="L1852" s="9" t="s">
        <v>50</v>
      </c>
      <c r="M1852" s="9">
        <v>92918</v>
      </c>
      <c r="N1852" s="17" t="str">
        <f t="shared" si="165"/>
        <v>18_90-95</v>
      </c>
      <c r="O1852" s="17" t="str">
        <f t="shared" si="166"/>
        <v>9_90-100</v>
      </c>
      <c r="P1852" s="17" t="str">
        <f t="shared" si="167"/>
        <v>08_80&gt;</v>
      </c>
      <c r="Q1852" s="9" t="s">
        <v>904</v>
      </c>
      <c r="R1852" s="9" t="s">
        <v>968</v>
      </c>
      <c r="S1852" s="9">
        <f t="shared" si="168"/>
        <v>3995474</v>
      </c>
      <c r="T1852" s="9">
        <f t="shared" si="169"/>
        <v>52920</v>
      </c>
    </row>
    <row r="1853" spans="1:20" x14ac:dyDescent="0.25">
      <c r="A1853" s="9">
        <v>248</v>
      </c>
      <c r="B1853" s="9" t="s">
        <v>16</v>
      </c>
      <c r="C1853" s="9" t="s">
        <v>347</v>
      </c>
      <c r="D1853" s="9" t="s">
        <v>225</v>
      </c>
      <c r="E1853" s="9" t="s">
        <v>223</v>
      </c>
      <c r="F1853" s="9" t="s">
        <v>5</v>
      </c>
      <c r="G1853" s="9" t="s">
        <v>169</v>
      </c>
      <c r="H1853" s="9" t="s">
        <v>197</v>
      </c>
      <c r="I1853" s="9">
        <v>17</v>
      </c>
      <c r="J1853" s="9" t="s">
        <v>8</v>
      </c>
      <c r="L1853" s="9" t="s">
        <v>50</v>
      </c>
      <c r="M1853" s="9">
        <v>95214</v>
      </c>
      <c r="N1853" s="17" t="str">
        <f t="shared" si="165"/>
        <v>19_95-100</v>
      </c>
      <c r="O1853" s="17" t="str">
        <f t="shared" si="166"/>
        <v>9_90-100</v>
      </c>
      <c r="P1853" s="17" t="str">
        <f t="shared" si="167"/>
        <v>08_80&gt;</v>
      </c>
      <c r="Q1853" s="9" t="s">
        <v>904</v>
      </c>
      <c r="R1853" s="9" t="s">
        <v>968</v>
      </c>
      <c r="S1853" s="9">
        <f t="shared" si="168"/>
        <v>23613072</v>
      </c>
      <c r="T1853" s="9">
        <f t="shared" si="169"/>
        <v>312756</v>
      </c>
    </row>
    <row r="1854" spans="1:20" x14ac:dyDescent="0.25">
      <c r="A1854" s="9">
        <v>37</v>
      </c>
      <c r="B1854" s="9" t="s">
        <v>16</v>
      </c>
      <c r="C1854" s="9" t="s">
        <v>383</v>
      </c>
      <c r="D1854" s="9" t="s">
        <v>225</v>
      </c>
      <c r="E1854" s="9" t="s">
        <v>223</v>
      </c>
      <c r="F1854" s="9" t="s">
        <v>5</v>
      </c>
      <c r="G1854" s="9" t="s">
        <v>353</v>
      </c>
      <c r="H1854" s="9" t="s">
        <v>99</v>
      </c>
      <c r="I1854" s="9">
        <v>15</v>
      </c>
      <c r="J1854" s="9" t="s">
        <v>8</v>
      </c>
      <c r="L1854" s="9" t="s">
        <v>50</v>
      </c>
      <c r="M1854" s="9">
        <v>143741</v>
      </c>
      <c r="N1854" s="17" t="str">
        <f t="shared" si="165"/>
        <v>28_140-145</v>
      </c>
      <c r="O1854" s="17" t="str">
        <f t="shared" si="166"/>
        <v>14_140-150</v>
      </c>
      <c r="P1854" s="17" t="str">
        <f t="shared" si="167"/>
        <v>08_80&gt;</v>
      </c>
      <c r="Q1854" s="9" t="s">
        <v>904</v>
      </c>
      <c r="R1854" s="9" t="s">
        <v>968</v>
      </c>
      <c r="S1854" s="9">
        <f t="shared" si="168"/>
        <v>5318417</v>
      </c>
      <c r="T1854" s="9">
        <f t="shared" si="169"/>
        <v>70443</v>
      </c>
    </row>
    <row r="1855" spans="1:20" x14ac:dyDescent="0.25">
      <c r="A1855" s="9">
        <v>892</v>
      </c>
      <c r="B1855" s="9" t="s">
        <v>16</v>
      </c>
      <c r="C1855" s="9" t="s">
        <v>794</v>
      </c>
      <c r="D1855" s="9" t="s">
        <v>225</v>
      </c>
      <c r="E1855" s="9" t="s">
        <v>223</v>
      </c>
      <c r="F1855" s="9" t="s">
        <v>5</v>
      </c>
      <c r="G1855" s="9" t="s">
        <v>353</v>
      </c>
      <c r="H1855" s="9" t="s">
        <v>666</v>
      </c>
      <c r="I1855" s="9">
        <v>15</v>
      </c>
      <c r="J1855" s="9" t="s">
        <v>8</v>
      </c>
      <c r="L1855" s="9" t="s">
        <v>50</v>
      </c>
      <c r="M1855" s="9">
        <v>159990</v>
      </c>
      <c r="N1855" s="17" t="str">
        <f t="shared" si="165"/>
        <v>31_155-160</v>
      </c>
      <c r="O1855" s="17" t="str">
        <f t="shared" si="166"/>
        <v>15_150-160</v>
      </c>
      <c r="P1855" s="17" t="str">
        <f t="shared" si="167"/>
        <v>08_80&gt;</v>
      </c>
      <c r="Q1855" s="9" t="s">
        <v>904</v>
      </c>
      <c r="R1855" s="9" t="s">
        <v>968</v>
      </c>
      <c r="S1855" s="9">
        <f t="shared" si="168"/>
        <v>142711080</v>
      </c>
      <c r="T1855" s="9">
        <f t="shared" si="169"/>
        <v>1890213</v>
      </c>
    </row>
    <row r="1856" spans="1:20" x14ac:dyDescent="0.25">
      <c r="A1856" s="9">
        <v>2</v>
      </c>
      <c r="B1856" s="9" t="s">
        <v>16</v>
      </c>
      <c r="C1856" s="9" t="s">
        <v>962</v>
      </c>
      <c r="D1856" s="9" t="s">
        <v>225</v>
      </c>
      <c r="E1856" s="9" t="s">
        <v>223</v>
      </c>
      <c r="F1856" s="9" t="s">
        <v>5</v>
      </c>
      <c r="G1856" s="9" t="s">
        <v>75</v>
      </c>
      <c r="H1856" s="9" t="s">
        <v>147</v>
      </c>
      <c r="I1856" s="9">
        <v>17</v>
      </c>
      <c r="J1856" s="9" t="s">
        <v>8</v>
      </c>
      <c r="L1856" s="9" t="s">
        <v>50</v>
      </c>
      <c r="M1856" s="9">
        <v>125990</v>
      </c>
      <c r="N1856" s="17" t="str">
        <f t="shared" si="165"/>
        <v>25_125-130</v>
      </c>
      <c r="O1856" s="17" t="str">
        <f t="shared" si="166"/>
        <v>12_120-130</v>
      </c>
      <c r="P1856" s="17" t="str">
        <f t="shared" si="167"/>
        <v>08_80&gt;</v>
      </c>
      <c r="Q1856" s="9" t="s">
        <v>904</v>
      </c>
      <c r="R1856" s="9" t="s">
        <v>968</v>
      </c>
      <c r="S1856" s="9">
        <f t="shared" si="168"/>
        <v>251980</v>
      </c>
      <c r="T1856" s="9">
        <f t="shared" si="169"/>
        <v>3337</v>
      </c>
    </row>
    <row r="1857" spans="1:20" x14ac:dyDescent="0.25">
      <c r="A1857" s="9">
        <v>36</v>
      </c>
      <c r="B1857" s="9" t="s">
        <v>16</v>
      </c>
      <c r="C1857" s="9" t="s">
        <v>384</v>
      </c>
      <c r="D1857" s="9" t="s">
        <v>225</v>
      </c>
      <c r="E1857" s="9" t="s">
        <v>223</v>
      </c>
      <c r="F1857" s="9" t="s">
        <v>5</v>
      </c>
      <c r="G1857" s="9" t="s">
        <v>353</v>
      </c>
      <c r="H1857" s="9" t="s">
        <v>99</v>
      </c>
      <c r="I1857" s="9">
        <v>17</v>
      </c>
      <c r="J1857" s="9" t="s">
        <v>8</v>
      </c>
      <c r="L1857" s="9" t="s">
        <v>50</v>
      </c>
      <c r="M1857" s="9">
        <v>150990</v>
      </c>
      <c r="N1857" s="17" t="str">
        <f t="shared" si="165"/>
        <v>30_150-155</v>
      </c>
      <c r="O1857" s="17" t="str">
        <f t="shared" si="166"/>
        <v>15_150-160</v>
      </c>
      <c r="P1857" s="17" t="str">
        <f t="shared" si="167"/>
        <v>08_80&gt;</v>
      </c>
      <c r="Q1857" s="9" t="s">
        <v>904</v>
      </c>
      <c r="R1857" s="9" t="s">
        <v>968</v>
      </c>
      <c r="S1857" s="9">
        <f t="shared" si="168"/>
        <v>5435640</v>
      </c>
      <c r="T1857" s="9">
        <f t="shared" si="169"/>
        <v>71995</v>
      </c>
    </row>
    <row r="1858" spans="1:20" x14ac:dyDescent="0.25">
      <c r="A1858" s="9">
        <v>150</v>
      </c>
      <c r="B1858" s="9" t="s">
        <v>16</v>
      </c>
      <c r="C1858" s="9" t="s">
        <v>795</v>
      </c>
      <c r="D1858" s="9" t="s">
        <v>225</v>
      </c>
      <c r="E1858" s="9" t="s">
        <v>223</v>
      </c>
      <c r="F1858" s="9" t="s">
        <v>5</v>
      </c>
      <c r="G1858" s="9" t="s">
        <v>353</v>
      </c>
      <c r="H1858" s="9" t="s">
        <v>796</v>
      </c>
      <c r="I1858" s="9">
        <v>17</v>
      </c>
      <c r="J1858" s="9" t="s">
        <v>8</v>
      </c>
      <c r="L1858" s="9" t="s">
        <v>50</v>
      </c>
      <c r="M1858" s="9">
        <v>168730</v>
      </c>
      <c r="N1858" s="17" t="str">
        <f t="shared" si="165"/>
        <v>33_165-170</v>
      </c>
      <c r="O1858" s="17" t="str">
        <f t="shared" si="166"/>
        <v>16_160-170</v>
      </c>
      <c r="P1858" s="17" t="str">
        <f t="shared" si="167"/>
        <v>08_80&gt;</v>
      </c>
      <c r="Q1858" s="9" t="s">
        <v>904</v>
      </c>
      <c r="R1858" s="9" t="s">
        <v>968</v>
      </c>
      <c r="S1858" s="9">
        <f t="shared" si="168"/>
        <v>25309500</v>
      </c>
      <c r="T1858" s="9">
        <f t="shared" si="169"/>
        <v>335225</v>
      </c>
    </row>
    <row r="1859" spans="1:20" x14ac:dyDescent="0.25">
      <c r="A1859" s="9">
        <v>5</v>
      </c>
      <c r="B1859" s="9" t="s">
        <v>16</v>
      </c>
      <c r="C1859" s="9" t="s">
        <v>385</v>
      </c>
      <c r="D1859" s="9" t="s">
        <v>225</v>
      </c>
      <c r="E1859" s="9" t="s">
        <v>223</v>
      </c>
      <c r="F1859" s="9" t="s">
        <v>5</v>
      </c>
      <c r="G1859" s="9" t="s">
        <v>353</v>
      </c>
      <c r="H1859" s="9" t="s">
        <v>99</v>
      </c>
      <c r="I1859" s="9">
        <v>15</v>
      </c>
      <c r="J1859" s="9" t="s">
        <v>8</v>
      </c>
      <c r="L1859" s="9" t="s">
        <v>50</v>
      </c>
      <c r="M1859" s="9">
        <v>212120</v>
      </c>
      <c r="N1859" s="17" t="str">
        <f t="shared" si="165"/>
        <v>42_210-215</v>
      </c>
      <c r="O1859" s="17" t="str">
        <f t="shared" si="166"/>
        <v>21_210-220</v>
      </c>
      <c r="P1859" s="17" t="str">
        <f t="shared" si="167"/>
        <v>08_80&gt;</v>
      </c>
      <c r="Q1859" s="9" t="s">
        <v>904</v>
      </c>
      <c r="R1859" s="9" t="s">
        <v>968</v>
      </c>
      <c r="S1859" s="9">
        <f t="shared" si="168"/>
        <v>1060600</v>
      </c>
      <c r="T1859" s="9">
        <f t="shared" si="169"/>
        <v>14048</v>
      </c>
    </row>
    <row r="1860" spans="1:20" x14ac:dyDescent="0.25">
      <c r="A1860" s="9">
        <v>58</v>
      </c>
      <c r="B1860" s="9" t="s">
        <v>16</v>
      </c>
      <c r="C1860" s="9" t="s">
        <v>797</v>
      </c>
      <c r="D1860" s="9" t="s">
        <v>225</v>
      </c>
      <c r="E1860" s="9" t="s">
        <v>223</v>
      </c>
      <c r="F1860" s="9" t="s">
        <v>5</v>
      </c>
      <c r="G1860" s="9" t="s">
        <v>353</v>
      </c>
      <c r="H1860" s="9" t="s">
        <v>792</v>
      </c>
      <c r="I1860" s="9">
        <v>15</v>
      </c>
      <c r="J1860" s="9" t="s">
        <v>8</v>
      </c>
      <c r="L1860" s="9" t="s">
        <v>50</v>
      </c>
      <c r="M1860" s="9">
        <v>267051</v>
      </c>
      <c r="N1860" s="17" t="str">
        <f t="shared" si="165"/>
        <v>53_265-270</v>
      </c>
      <c r="O1860" s="17" t="str">
        <f t="shared" si="166"/>
        <v>26_260-270</v>
      </c>
      <c r="P1860" s="17" t="str">
        <f t="shared" si="167"/>
        <v>08_80&gt;</v>
      </c>
      <c r="Q1860" s="9" t="s">
        <v>904</v>
      </c>
      <c r="R1860" s="9" t="s">
        <v>968</v>
      </c>
      <c r="S1860" s="9">
        <f t="shared" si="168"/>
        <v>15488958</v>
      </c>
      <c r="T1860" s="9">
        <f t="shared" si="169"/>
        <v>205152</v>
      </c>
    </row>
    <row r="1861" spans="1:20" x14ac:dyDescent="0.25">
      <c r="A1861" s="9">
        <v>6</v>
      </c>
      <c r="B1861" s="9" t="s">
        <v>16</v>
      </c>
      <c r="C1861" s="9" t="s">
        <v>386</v>
      </c>
      <c r="D1861" s="9" t="s">
        <v>225</v>
      </c>
      <c r="E1861" s="9" t="s">
        <v>223</v>
      </c>
      <c r="F1861" s="9" t="s">
        <v>5</v>
      </c>
      <c r="G1861" s="9" t="s">
        <v>353</v>
      </c>
      <c r="H1861" s="9" t="s">
        <v>345</v>
      </c>
      <c r="I1861" s="9">
        <v>17</v>
      </c>
      <c r="J1861" s="9" t="s">
        <v>8</v>
      </c>
      <c r="L1861" s="9" t="s">
        <v>50</v>
      </c>
      <c r="M1861" s="9">
        <v>173025</v>
      </c>
      <c r="N1861" s="17" t="str">
        <f t="shared" si="165"/>
        <v>34_170-175</v>
      </c>
      <c r="O1861" s="17" t="str">
        <f t="shared" si="166"/>
        <v>17_170-180</v>
      </c>
      <c r="P1861" s="17" t="str">
        <f t="shared" si="167"/>
        <v>08_80&gt;</v>
      </c>
      <c r="Q1861" s="9" t="s">
        <v>904</v>
      </c>
      <c r="R1861" s="9" t="s">
        <v>968</v>
      </c>
      <c r="S1861" s="9">
        <f t="shared" si="168"/>
        <v>1038150</v>
      </c>
      <c r="T1861" s="9">
        <f t="shared" si="169"/>
        <v>13750</v>
      </c>
    </row>
    <row r="1862" spans="1:20" x14ac:dyDescent="0.25">
      <c r="A1862" s="9">
        <v>1</v>
      </c>
      <c r="B1862" s="9" t="s">
        <v>16</v>
      </c>
      <c r="C1862" s="9" t="s">
        <v>798</v>
      </c>
      <c r="D1862" s="9" t="s">
        <v>225</v>
      </c>
      <c r="E1862" s="9" t="s">
        <v>223</v>
      </c>
      <c r="F1862" s="9" t="s">
        <v>5</v>
      </c>
      <c r="G1862" s="9" t="s">
        <v>353</v>
      </c>
      <c r="H1862" s="9" t="s">
        <v>345</v>
      </c>
      <c r="I1862" s="9">
        <v>17</v>
      </c>
      <c r="J1862" s="9" t="s">
        <v>52</v>
      </c>
      <c r="L1862" s="9" t="s">
        <v>50</v>
      </c>
      <c r="M1862" s="9">
        <v>326990</v>
      </c>
      <c r="N1862" s="17" t="str">
        <f t="shared" si="165"/>
        <v>65_325-330</v>
      </c>
      <c r="O1862" s="17" t="str">
        <f t="shared" si="166"/>
        <v>32_320-330</v>
      </c>
      <c r="P1862" s="17" t="str">
        <f t="shared" si="167"/>
        <v>08_80&gt;</v>
      </c>
      <c r="Q1862" s="9" t="s">
        <v>904</v>
      </c>
      <c r="R1862" s="9" t="s">
        <v>968</v>
      </c>
      <c r="S1862" s="9">
        <f t="shared" si="168"/>
        <v>326990</v>
      </c>
      <c r="T1862" s="9">
        <f t="shared" si="169"/>
        <v>4331</v>
      </c>
    </row>
    <row r="1863" spans="1:20" x14ac:dyDescent="0.25">
      <c r="A1863" s="9">
        <v>12</v>
      </c>
      <c r="B1863" s="9" t="s">
        <v>16</v>
      </c>
      <c r="C1863" s="9" t="s">
        <v>877</v>
      </c>
      <c r="D1863" s="9" t="s">
        <v>230</v>
      </c>
      <c r="E1863" s="9" t="s">
        <v>223</v>
      </c>
      <c r="F1863" s="9" t="s">
        <v>5</v>
      </c>
      <c r="G1863" s="9" t="s">
        <v>353</v>
      </c>
      <c r="H1863" s="9" t="s">
        <v>878</v>
      </c>
      <c r="I1863" s="9">
        <v>15</v>
      </c>
      <c r="J1863" s="9" t="s">
        <v>8</v>
      </c>
      <c r="L1863" s="9" t="s">
        <v>50</v>
      </c>
      <c r="M1863" s="9">
        <v>144966</v>
      </c>
      <c r="N1863" s="17" t="str">
        <f t="shared" si="165"/>
        <v>28_140-145</v>
      </c>
      <c r="O1863" s="17" t="str">
        <f t="shared" si="166"/>
        <v>14_140-150</v>
      </c>
      <c r="P1863" s="17" t="str">
        <f t="shared" si="167"/>
        <v>08_80&gt;</v>
      </c>
      <c r="Q1863" s="9" t="s">
        <v>904</v>
      </c>
      <c r="R1863" s="9" t="s">
        <v>968</v>
      </c>
      <c r="S1863" s="9">
        <f t="shared" si="168"/>
        <v>1739592</v>
      </c>
      <c r="T1863" s="9">
        <f t="shared" si="169"/>
        <v>23041</v>
      </c>
    </row>
    <row r="1864" spans="1:20" x14ac:dyDescent="0.25">
      <c r="A1864" s="9">
        <v>2</v>
      </c>
      <c r="B1864" s="9" t="s">
        <v>16</v>
      </c>
      <c r="C1864" s="9" t="s">
        <v>879</v>
      </c>
      <c r="D1864" s="9" t="s">
        <v>230</v>
      </c>
      <c r="E1864" s="9" t="s">
        <v>227</v>
      </c>
      <c r="F1864" s="9" t="s">
        <v>5</v>
      </c>
      <c r="G1864" s="9" t="s">
        <v>353</v>
      </c>
      <c r="H1864" s="9" t="s">
        <v>815</v>
      </c>
      <c r="I1864" s="9">
        <v>15</v>
      </c>
      <c r="J1864" s="9" t="s">
        <v>880</v>
      </c>
      <c r="L1864" s="9" t="s">
        <v>50</v>
      </c>
      <c r="M1864" s="9">
        <v>259116</v>
      </c>
      <c r="N1864" s="17" t="str">
        <f t="shared" si="165"/>
        <v>51_255-260</v>
      </c>
      <c r="O1864" s="17" t="str">
        <f t="shared" si="166"/>
        <v>25_250-260</v>
      </c>
      <c r="P1864" s="17" t="str">
        <f t="shared" si="167"/>
        <v>08_80&gt;</v>
      </c>
      <c r="Q1864" s="9" t="s">
        <v>904</v>
      </c>
      <c r="R1864" s="9" t="s">
        <v>968</v>
      </c>
      <c r="S1864" s="9">
        <f t="shared" si="168"/>
        <v>518232</v>
      </c>
      <c r="T1864" s="9">
        <f t="shared" si="169"/>
        <v>6864</v>
      </c>
    </row>
    <row r="1865" spans="1:20" x14ac:dyDescent="0.25">
      <c r="A1865" s="9">
        <v>7</v>
      </c>
      <c r="B1865" s="9" t="s">
        <v>16</v>
      </c>
      <c r="C1865" s="9" t="s">
        <v>440</v>
      </c>
      <c r="D1865" s="9" t="s">
        <v>228</v>
      </c>
      <c r="E1865" s="9" t="s">
        <v>223</v>
      </c>
      <c r="F1865" s="9" t="s">
        <v>5</v>
      </c>
      <c r="G1865" s="9" t="s">
        <v>169</v>
      </c>
      <c r="H1865" s="9" t="s">
        <v>340</v>
      </c>
      <c r="I1865" s="9">
        <v>14</v>
      </c>
      <c r="J1865" s="9" t="s">
        <v>8</v>
      </c>
      <c r="L1865" s="9" t="s">
        <v>50</v>
      </c>
      <c r="M1865" s="9">
        <v>90937</v>
      </c>
      <c r="N1865" s="17" t="str">
        <f t="shared" si="165"/>
        <v>18_90-95</v>
      </c>
      <c r="O1865" s="17" t="str">
        <f t="shared" si="166"/>
        <v>9_90-100</v>
      </c>
      <c r="P1865" s="17" t="str">
        <f t="shared" si="167"/>
        <v>08_80&gt;</v>
      </c>
      <c r="Q1865" s="9" t="s">
        <v>904</v>
      </c>
      <c r="R1865" s="9" t="s">
        <v>968</v>
      </c>
      <c r="S1865" s="9">
        <f t="shared" si="168"/>
        <v>636559</v>
      </c>
      <c r="T1865" s="9">
        <f t="shared" si="169"/>
        <v>8431</v>
      </c>
    </row>
    <row r="1866" spans="1:20" x14ac:dyDescent="0.25">
      <c r="A1866" s="9">
        <v>32</v>
      </c>
      <c r="B1866" s="9" t="s">
        <v>16</v>
      </c>
      <c r="C1866" s="9" t="s">
        <v>205</v>
      </c>
      <c r="D1866" s="9" t="s">
        <v>228</v>
      </c>
      <c r="E1866" s="9" t="s">
        <v>223</v>
      </c>
      <c r="F1866" s="9" t="s">
        <v>5</v>
      </c>
      <c r="G1866" s="9" t="s">
        <v>169</v>
      </c>
      <c r="H1866" s="9" t="s">
        <v>112</v>
      </c>
      <c r="I1866" s="9">
        <v>14</v>
      </c>
      <c r="J1866" s="9" t="s">
        <v>8</v>
      </c>
      <c r="L1866" s="9" t="s">
        <v>50</v>
      </c>
      <c r="M1866" s="9">
        <v>103974</v>
      </c>
      <c r="N1866" s="17" t="str">
        <f t="shared" si="165"/>
        <v>20_100-105</v>
      </c>
      <c r="O1866" s="17" t="str">
        <f t="shared" si="166"/>
        <v>10_100-110</v>
      </c>
      <c r="P1866" s="17" t="str">
        <f t="shared" si="167"/>
        <v>08_80&gt;</v>
      </c>
      <c r="Q1866" s="9" t="s">
        <v>904</v>
      </c>
      <c r="R1866" s="9" t="s">
        <v>968</v>
      </c>
      <c r="S1866" s="9">
        <f t="shared" si="168"/>
        <v>3327168</v>
      </c>
      <c r="T1866" s="9">
        <f t="shared" si="169"/>
        <v>44068</v>
      </c>
    </row>
    <row r="1867" spans="1:20" x14ac:dyDescent="0.25">
      <c r="A1867" s="9">
        <v>12</v>
      </c>
      <c r="B1867" s="9" t="s">
        <v>16</v>
      </c>
      <c r="C1867" s="9" t="s">
        <v>570</v>
      </c>
      <c r="D1867" s="9" t="s">
        <v>228</v>
      </c>
      <c r="E1867" s="9" t="s">
        <v>223</v>
      </c>
      <c r="F1867" s="9" t="s">
        <v>5</v>
      </c>
      <c r="G1867" s="9" t="s">
        <v>524</v>
      </c>
      <c r="H1867" s="9" t="s">
        <v>112</v>
      </c>
      <c r="I1867" s="9">
        <v>14</v>
      </c>
      <c r="J1867" s="9" t="s">
        <v>8</v>
      </c>
      <c r="L1867" s="9" t="s">
        <v>50</v>
      </c>
      <c r="M1867" s="9">
        <v>121713</v>
      </c>
      <c r="N1867" s="17" t="str">
        <f t="shared" si="165"/>
        <v>24_120-125</v>
      </c>
      <c r="O1867" s="17" t="str">
        <f t="shared" si="166"/>
        <v>12_120-130</v>
      </c>
      <c r="P1867" s="17" t="str">
        <f t="shared" si="167"/>
        <v>08_80&gt;</v>
      </c>
      <c r="Q1867" s="9" t="s">
        <v>904</v>
      </c>
      <c r="R1867" s="9" t="s">
        <v>968</v>
      </c>
      <c r="S1867" s="9">
        <f t="shared" si="168"/>
        <v>1460556</v>
      </c>
      <c r="T1867" s="9">
        <f t="shared" si="169"/>
        <v>19345</v>
      </c>
    </row>
    <row r="1868" spans="1:20" x14ac:dyDescent="0.25">
      <c r="A1868" s="9">
        <v>59</v>
      </c>
      <c r="B1868" s="9" t="s">
        <v>16</v>
      </c>
      <c r="C1868" s="9" t="s">
        <v>963</v>
      </c>
      <c r="D1868" s="9" t="s">
        <v>228</v>
      </c>
      <c r="E1868" s="9" t="s">
        <v>223</v>
      </c>
      <c r="F1868" s="9" t="s">
        <v>5</v>
      </c>
      <c r="G1868" s="9" t="s">
        <v>524</v>
      </c>
      <c r="H1868" s="9" t="s">
        <v>2</v>
      </c>
      <c r="I1868" s="9">
        <v>14</v>
      </c>
      <c r="J1868" s="9" t="s">
        <v>8</v>
      </c>
      <c r="L1868" s="9" t="s">
        <v>50</v>
      </c>
      <c r="M1868" s="9">
        <v>114990</v>
      </c>
      <c r="N1868" s="17" t="str">
        <f t="shared" si="165"/>
        <v>22_110-115</v>
      </c>
      <c r="O1868" s="17" t="str">
        <f t="shared" si="166"/>
        <v>11_110-120</v>
      </c>
      <c r="P1868" s="17" t="str">
        <f t="shared" si="167"/>
        <v>08_80&gt;</v>
      </c>
      <c r="Q1868" s="9" t="s">
        <v>904</v>
      </c>
      <c r="R1868" s="9" t="s">
        <v>968</v>
      </c>
      <c r="S1868" s="9">
        <f t="shared" si="168"/>
        <v>6784410</v>
      </c>
      <c r="T1868" s="9">
        <f t="shared" si="169"/>
        <v>89860</v>
      </c>
    </row>
    <row r="1869" spans="1:20" x14ac:dyDescent="0.25">
      <c r="A1869" s="9">
        <v>13</v>
      </c>
      <c r="B1869" s="9" t="s">
        <v>16</v>
      </c>
      <c r="C1869" s="9" t="s">
        <v>188</v>
      </c>
      <c r="D1869" s="9" t="s">
        <v>225</v>
      </c>
      <c r="E1869" s="9" t="s">
        <v>223</v>
      </c>
      <c r="F1869" s="9" t="s">
        <v>5</v>
      </c>
      <c r="G1869" s="9" t="s">
        <v>169</v>
      </c>
      <c r="H1869" s="9" t="s">
        <v>112</v>
      </c>
      <c r="I1869" s="9">
        <v>15</v>
      </c>
      <c r="J1869" s="9" t="s">
        <v>8</v>
      </c>
      <c r="L1869" s="9" t="s">
        <v>50</v>
      </c>
      <c r="M1869" s="9">
        <v>95383</v>
      </c>
      <c r="N1869" s="17" t="str">
        <f t="shared" si="165"/>
        <v>19_95-100</v>
      </c>
      <c r="O1869" s="17" t="str">
        <f t="shared" si="166"/>
        <v>9_90-100</v>
      </c>
      <c r="P1869" s="17" t="str">
        <f t="shared" si="167"/>
        <v>08_80&gt;</v>
      </c>
      <c r="Q1869" s="9" t="s">
        <v>904</v>
      </c>
      <c r="R1869" s="9" t="s">
        <v>968</v>
      </c>
      <c r="S1869" s="9">
        <f t="shared" si="168"/>
        <v>1239979</v>
      </c>
      <c r="T1869" s="9">
        <f t="shared" si="169"/>
        <v>16424</v>
      </c>
    </row>
    <row r="1870" spans="1:20" x14ac:dyDescent="0.25">
      <c r="A1870" s="9">
        <v>56</v>
      </c>
      <c r="B1870" s="9" t="s">
        <v>16</v>
      </c>
      <c r="C1870" s="9" t="s">
        <v>571</v>
      </c>
      <c r="D1870" s="9" t="s">
        <v>225</v>
      </c>
      <c r="E1870" s="9" t="s">
        <v>223</v>
      </c>
      <c r="F1870" s="9" t="s">
        <v>5</v>
      </c>
      <c r="G1870" s="9" t="s">
        <v>524</v>
      </c>
      <c r="H1870" s="9" t="s">
        <v>112</v>
      </c>
      <c r="I1870" s="9">
        <v>15</v>
      </c>
      <c r="J1870" s="9" t="s">
        <v>8</v>
      </c>
      <c r="L1870" s="9" t="s">
        <v>50</v>
      </c>
      <c r="M1870" s="9">
        <v>129598</v>
      </c>
      <c r="N1870" s="17" t="str">
        <f t="shared" si="165"/>
        <v>25_125-130</v>
      </c>
      <c r="O1870" s="17" t="str">
        <f t="shared" si="166"/>
        <v>12_120-130</v>
      </c>
      <c r="P1870" s="17" t="str">
        <f t="shared" si="167"/>
        <v>08_80&gt;</v>
      </c>
      <c r="Q1870" s="9" t="s">
        <v>904</v>
      </c>
      <c r="R1870" s="9" t="s">
        <v>968</v>
      </c>
      <c r="S1870" s="9">
        <f t="shared" si="168"/>
        <v>7257488</v>
      </c>
      <c r="T1870" s="9">
        <f t="shared" si="169"/>
        <v>96126</v>
      </c>
    </row>
    <row r="1871" spans="1:20" x14ac:dyDescent="0.25">
      <c r="A1871" s="9">
        <v>622</v>
      </c>
      <c r="B1871" s="9" t="s">
        <v>16</v>
      </c>
      <c r="C1871" s="9" t="s">
        <v>615</v>
      </c>
      <c r="D1871" s="9" t="s">
        <v>225</v>
      </c>
      <c r="E1871" s="9" t="s">
        <v>223</v>
      </c>
      <c r="F1871" s="9" t="s">
        <v>5</v>
      </c>
      <c r="G1871" s="9" t="s">
        <v>524</v>
      </c>
      <c r="H1871" s="9" t="s">
        <v>98</v>
      </c>
      <c r="I1871" s="9">
        <v>15</v>
      </c>
      <c r="J1871" s="9" t="s">
        <v>8</v>
      </c>
      <c r="L1871" s="9" t="s">
        <v>50</v>
      </c>
      <c r="M1871" s="9">
        <v>111937</v>
      </c>
      <c r="N1871" s="17" t="str">
        <f t="shared" si="165"/>
        <v>22_110-115</v>
      </c>
      <c r="O1871" s="17" t="str">
        <f t="shared" si="166"/>
        <v>11_110-120</v>
      </c>
      <c r="P1871" s="17" t="str">
        <f t="shared" si="167"/>
        <v>08_80&gt;</v>
      </c>
      <c r="Q1871" s="9" t="s">
        <v>904</v>
      </c>
      <c r="R1871" s="9" t="s">
        <v>968</v>
      </c>
      <c r="S1871" s="9">
        <f t="shared" si="168"/>
        <v>69624814</v>
      </c>
      <c r="T1871" s="9">
        <f t="shared" si="169"/>
        <v>922183</v>
      </c>
    </row>
    <row r="1872" spans="1:20" x14ac:dyDescent="0.25">
      <c r="A1872" s="9">
        <v>4</v>
      </c>
      <c r="B1872" s="9" t="s">
        <v>16</v>
      </c>
      <c r="C1872" s="9" t="s">
        <v>964</v>
      </c>
      <c r="D1872" s="9" t="s">
        <v>228</v>
      </c>
      <c r="E1872" s="9" t="s">
        <v>223</v>
      </c>
      <c r="F1872" s="9" t="s">
        <v>5</v>
      </c>
      <c r="G1872" s="9" t="s">
        <v>524</v>
      </c>
      <c r="H1872" s="9" t="s">
        <v>2</v>
      </c>
      <c r="I1872" s="9">
        <v>14</v>
      </c>
      <c r="J1872" s="9" t="s">
        <v>8</v>
      </c>
      <c r="K1872" s="9" t="s">
        <v>7</v>
      </c>
      <c r="L1872" s="9" t="s">
        <v>50</v>
      </c>
      <c r="M1872" s="9">
        <v>91200</v>
      </c>
      <c r="N1872" s="17" t="str">
        <f t="shared" si="165"/>
        <v>18_90-95</v>
      </c>
      <c r="O1872" s="17" t="str">
        <f t="shared" si="166"/>
        <v>9_90-100</v>
      </c>
      <c r="P1872" s="17" t="str">
        <f t="shared" si="167"/>
        <v>08_80&gt;</v>
      </c>
      <c r="Q1872" s="9" t="s">
        <v>904</v>
      </c>
      <c r="R1872" s="9" t="s">
        <v>968</v>
      </c>
      <c r="S1872" s="9">
        <f t="shared" si="168"/>
        <v>364800</v>
      </c>
      <c r="T1872" s="9">
        <f t="shared" si="169"/>
        <v>4832</v>
      </c>
    </row>
    <row r="1873" spans="1:20" x14ac:dyDescent="0.25">
      <c r="A1873" s="9">
        <v>13</v>
      </c>
      <c r="B1873" s="9" t="s">
        <v>16</v>
      </c>
      <c r="C1873" s="9" t="s">
        <v>965</v>
      </c>
      <c r="D1873" s="9" t="s">
        <v>225</v>
      </c>
      <c r="E1873" s="9" t="s">
        <v>223</v>
      </c>
      <c r="F1873" s="9" t="s">
        <v>5</v>
      </c>
      <c r="G1873" s="9" t="s">
        <v>524</v>
      </c>
      <c r="H1873" s="9" t="s">
        <v>2</v>
      </c>
      <c r="I1873" s="9">
        <v>15</v>
      </c>
      <c r="J1873" s="9" t="s">
        <v>8</v>
      </c>
      <c r="K1873" s="9" t="s">
        <v>7</v>
      </c>
      <c r="L1873" s="9" t="s">
        <v>50</v>
      </c>
      <c r="M1873" s="9">
        <v>88870</v>
      </c>
      <c r="N1873" s="17" t="str">
        <f t="shared" si="165"/>
        <v>17_85-90</v>
      </c>
      <c r="O1873" s="17" t="str">
        <f t="shared" si="166"/>
        <v>8_80-90</v>
      </c>
      <c r="P1873" s="17" t="str">
        <f t="shared" si="167"/>
        <v>08_80&gt;</v>
      </c>
      <c r="Q1873" s="9" t="s">
        <v>904</v>
      </c>
      <c r="R1873" s="9" t="s">
        <v>968</v>
      </c>
      <c r="S1873" s="9">
        <f t="shared" si="168"/>
        <v>1155310</v>
      </c>
      <c r="T1873" s="9">
        <f t="shared" si="169"/>
        <v>15302</v>
      </c>
    </row>
    <row r="1874" spans="1:20" x14ac:dyDescent="0.25">
      <c r="A1874" s="9">
        <v>19</v>
      </c>
      <c r="B1874" s="9" t="s">
        <v>16</v>
      </c>
      <c r="C1874" s="9" t="s">
        <v>572</v>
      </c>
      <c r="D1874" s="9" t="s">
        <v>228</v>
      </c>
      <c r="E1874" s="9" t="s">
        <v>223</v>
      </c>
      <c r="F1874" s="9" t="s">
        <v>5</v>
      </c>
      <c r="G1874" s="9" t="s">
        <v>524</v>
      </c>
      <c r="H1874" s="9" t="s">
        <v>112</v>
      </c>
      <c r="I1874" s="9">
        <v>14</v>
      </c>
      <c r="J1874" s="9" t="s">
        <v>8</v>
      </c>
      <c r="K1874" s="9" t="s">
        <v>7</v>
      </c>
      <c r="L1874" s="9" t="s">
        <v>50</v>
      </c>
      <c r="M1874" s="9">
        <v>131688</v>
      </c>
      <c r="N1874" s="17" t="str">
        <f t="shared" si="165"/>
        <v>26_130-135</v>
      </c>
      <c r="O1874" s="17" t="str">
        <f t="shared" si="166"/>
        <v>13_130-140</v>
      </c>
      <c r="P1874" s="17" t="str">
        <f t="shared" si="167"/>
        <v>08_80&gt;</v>
      </c>
      <c r="Q1874" s="9" t="s">
        <v>904</v>
      </c>
      <c r="R1874" s="9" t="s">
        <v>968</v>
      </c>
      <c r="S1874" s="9">
        <f t="shared" si="168"/>
        <v>2502072</v>
      </c>
      <c r="T1874" s="9">
        <f t="shared" si="169"/>
        <v>33140</v>
      </c>
    </row>
    <row r="1875" spans="1:20" x14ac:dyDescent="0.25">
      <c r="A1875" s="9">
        <v>8</v>
      </c>
      <c r="B1875" s="9" t="s">
        <v>16</v>
      </c>
      <c r="C1875" s="9" t="s">
        <v>573</v>
      </c>
      <c r="D1875" s="9" t="s">
        <v>225</v>
      </c>
      <c r="E1875" s="9" t="s">
        <v>223</v>
      </c>
      <c r="F1875" s="9" t="s">
        <v>5</v>
      </c>
      <c r="G1875" s="9" t="s">
        <v>524</v>
      </c>
      <c r="H1875" s="9" t="s">
        <v>112</v>
      </c>
      <c r="I1875" s="9">
        <v>15</v>
      </c>
      <c r="J1875" s="9" t="s">
        <v>8</v>
      </c>
      <c r="K1875" s="9" t="s">
        <v>7</v>
      </c>
      <c r="L1875" s="9" t="s">
        <v>50</v>
      </c>
      <c r="M1875" s="9">
        <v>132325</v>
      </c>
      <c r="N1875" s="17" t="str">
        <f t="shared" si="165"/>
        <v>26_130-135</v>
      </c>
      <c r="O1875" s="17" t="str">
        <f t="shared" si="166"/>
        <v>13_130-140</v>
      </c>
      <c r="P1875" s="17" t="str">
        <f t="shared" si="167"/>
        <v>08_80&gt;</v>
      </c>
      <c r="Q1875" s="9" t="s">
        <v>904</v>
      </c>
      <c r="R1875" s="9" t="s">
        <v>968</v>
      </c>
      <c r="S1875" s="9">
        <f t="shared" si="168"/>
        <v>1058600</v>
      </c>
      <c r="T1875" s="9">
        <f t="shared" si="169"/>
        <v>14021</v>
      </c>
    </row>
    <row r="1876" spans="1:20" x14ac:dyDescent="0.25">
      <c r="A1876" s="9">
        <v>61</v>
      </c>
      <c r="B1876" s="9" t="s">
        <v>286</v>
      </c>
      <c r="C1876" s="9" t="s">
        <v>389</v>
      </c>
      <c r="D1876" s="9" t="s">
        <v>228</v>
      </c>
      <c r="E1876" s="9" t="s">
        <v>223</v>
      </c>
      <c r="F1876" s="9" t="s">
        <v>1</v>
      </c>
      <c r="G1876" s="9" t="s">
        <v>97</v>
      </c>
      <c r="H1876" s="9" t="s">
        <v>2</v>
      </c>
      <c r="I1876" s="9">
        <v>13</v>
      </c>
      <c r="J1876" s="9" t="s">
        <v>390</v>
      </c>
      <c r="L1876" s="9" t="s">
        <v>50</v>
      </c>
      <c r="M1876" s="9">
        <v>65390</v>
      </c>
      <c r="N1876" s="17" t="str">
        <f t="shared" si="165"/>
        <v>13_65-70</v>
      </c>
      <c r="O1876" s="17" t="str">
        <f t="shared" si="166"/>
        <v>6_60-70</v>
      </c>
      <c r="P1876" s="17" t="str">
        <f t="shared" si="167"/>
        <v>06_60-70</v>
      </c>
      <c r="Q1876" s="9" t="s">
        <v>904</v>
      </c>
      <c r="R1876" s="9" t="s">
        <v>968</v>
      </c>
      <c r="S1876" s="9">
        <f t="shared" si="168"/>
        <v>3988790</v>
      </c>
      <c r="T1876" s="9">
        <f t="shared" si="169"/>
        <v>52832</v>
      </c>
    </row>
    <row r="1877" spans="1:20" x14ac:dyDescent="0.25">
      <c r="A1877" s="9">
        <v>22</v>
      </c>
      <c r="B1877" s="9" t="s">
        <v>286</v>
      </c>
      <c r="C1877" s="9" t="s">
        <v>636</v>
      </c>
      <c r="D1877" s="9" t="s">
        <v>228</v>
      </c>
      <c r="E1877" s="9" t="s">
        <v>223</v>
      </c>
      <c r="F1877" s="9" t="s">
        <v>1</v>
      </c>
      <c r="G1877" s="9" t="s">
        <v>305</v>
      </c>
      <c r="H1877" s="9" t="s">
        <v>2</v>
      </c>
      <c r="I1877" s="9">
        <v>14</v>
      </c>
      <c r="J1877" s="9" t="s">
        <v>8</v>
      </c>
      <c r="L1877" s="9" t="s">
        <v>50</v>
      </c>
      <c r="M1877" s="9">
        <v>59990</v>
      </c>
      <c r="N1877" s="17" t="str">
        <f t="shared" si="165"/>
        <v>11_55-60</v>
      </c>
      <c r="O1877" s="17" t="str">
        <f t="shared" si="166"/>
        <v>5_50-60</v>
      </c>
      <c r="P1877" s="17" t="str">
        <f t="shared" si="167"/>
        <v>05_50-60</v>
      </c>
      <c r="Q1877" s="9" t="s">
        <v>904</v>
      </c>
      <c r="R1877" s="9" t="s">
        <v>968</v>
      </c>
      <c r="S1877" s="9">
        <f t="shared" si="168"/>
        <v>1319780</v>
      </c>
      <c r="T1877" s="9">
        <f t="shared" si="169"/>
        <v>17481</v>
      </c>
    </row>
    <row r="1878" spans="1:20" x14ac:dyDescent="0.25">
      <c r="A1878" s="9">
        <v>240</v>
      </c>
      <c r="B1878" s="9" t="s">
        <v>286</v>
      </c>
      <c r="C1878" s="9" t="s">
        <v>325</v>
      </c>
      <c r="D1878" s="9" t="s">
        <v>224</v>
      </c>
      <c r="E1878" s="9" t="s">
        <v>223</v>
      </c>
      <c r="F1878" s="9" t="s">
        <v>1</v>
      </c>
      <c r="G1878" s="9" t="s">
        <v>97</v>
      </c>
      <c r="H1878" s="9" t="s">
        <v>2</v>
      </c>
      <c r="I1878" s="9">
        <v>15</v>
      </c>
      <c r="J1878" s="9" t="s">
        <v>8</v>
      </c>
      <c r="L1878" s="9" t="s">
        <v>50</v>
      </c>
      <c r="M1878" s="9">
        <v>55658</v>
      </c>
      <c r="N1878" s="17" t="str">
        <f t="shared" si="165"/>
        <v>11_55-60</v>
      </c>
      <c r="O1878" s="17" t="str">
        <f t="shared" si="166"/>
        <v>5_50-60</v>
      </c>
      <c r="P1878" s="17" t="str">
        <f t="shared" si="167"/>
        <v>05_50-60</v>
      </c>
      <c r="Q1878" s="9" t="s">
        <v>904</v>
      </c>
      <c r="R1878" s="9" t="s">
        <v>968</v>
      </c>
      <c r="S1878" s="9">
        <f t="shared" si="168"/>
        <v>13357920</v>
      </c>
      <c r="T1878" s="9">
        <f t="shared" si="169"/>
        <v>176926</v>
      </c>
    </row>
    <row r="1879" spans="1:20" x14ac:dyDescent="0.25">
      <c r="A1879" s="9">
        <v>101</v>
      </c>
      <c r="B1879" s="9" t="s">
        <v>286</v>
      </c>
      <c r="C1879" s="9" t="s">
        <v>616</v>
      </c>
      <c r="D1879" s="9" t="s">
        <v>224</v>
      </c>
      <c r="E1879" s="9" t="s">
        <v>223</v>
      </c>
      <c r="F1879" s="9" t="s">
        <v>1</v>
      </c>
      <c r="G1879" s="9" t="s">
        <v>305</v>
      </c>
      <c r="H1879" s="9" t="s">
        <v>2</v>
      </c>
      <c r="I1879" s="9">
        <v>15</v>
      </c>
      <c r="J1879" s="9" t="s">
        <v>8</v>
      </c>
      <c r="L1879" s="9" t="s">
        <v>50</v>
      </c>
      <c r="M1879" s="9">
        <v>56660</v>
      </c>
      <c r="N1879" s="17" t="str">
        <f t="shared" si="165"/>
        <v>11_55-60</v>
      </c>
      <c r="O1879" s="17" t="str">
        <f t="shared" si="166"/>
        <v>5_50-60</v>
      </c>
      <c r="P1879" s="17" t="str">
        <f t="shared" si="167"/>
        <v>05_50-60</v>
      </c>
      <c r="Q1879" s="9" t="s">
        <v>904</v>
      </c>
      <c r="R1879" s="9" t="s">
        <v>968</v>
      </c>
      <c r="S1879" s="9">
        <f t="shared" si="168"/>
        <v>5722660</v>
      </c>
      <c r="T1879" s="9">
        <f t="shared" si="169"/>
        <v>75797</v>
      </c>
    </row>
    <row r="1880" spans="1:20" x14ac:dyDescent="0.25">
      <c r="A1880" s="9">
        <v>31</v>
      </c>
      <c r="B1880" s="9" t="s">
        <v>286</v>
      </c>
      <c r="C1880" s="9" t="s">
        <v>881</v>
      </c>
      <c r="D1880" s="9" t="s">
        <v>224</v>
      </c>
      <c r="E1880" s="9" t="s">
        <v>223</v>
      </c>
      <c r="F1880" s="9" t="s">
        <v>1</v>
      </c>
      <c r="G1880" s="9" t="s">
        <v>305</v>
      </c>
      <c r="H1880" s="9" t="s">
        <v>2</v>
      </c>
      <c r="I1880" s="9">
        <v>16</v>
      </c>
      <c r="J1880" s="9" t="s">
        <v>8</v>
      </c>
      <c r="L1880" s="9" t="s">
        <v>50</v>
      </c>
      <c r="M1880" s="9">
        <v>69037</v>
      </c>
      <c r="N1880" s="17" t="str">
        <f t="shared" si="165"/>
        <v>13_65-70</v>
      </c>
      <c r="O1880" s="17" t="str">
        <f t="shared" si="166"/>
        <v>6_60-70</v>
      </c>
      <c r="P1880" s="17" t="str">
        <f t="shared" si="167"/>
        <v>06_60-70</v>
      </c>
      <c r="Q1880" s="9" t="s">
        <v>904</v>
      </c>
      <c r="R1880" s="9" t="s">
        <v>968</v>
      </c>
      <c r="S1880" s="9">
        <f t="shared" si="168"/>
        <v>2140147</v>
      </c>
      <c r="T1880" s="9">
        <f t="shared" si="169"/>
        <v>28346</v>
      </c>
    </row>
    <row r="1881" spans="1:20" x14ac:dyDescent="0.25">
      <c r="A1881" s="9">
        <v>15</v>
      </c>
      <c r="B1881" s="9" t="s">
        <v>286</v>
      </c>
      <c r="C1881" s="9" t="s">
        <v>800</v>
      </c>
      <c r="D1881" s="9" t="s">
        <v>228</v>
      </c>
      <c r="E1881" s="9" t="s">
        <v>223</v>
      </c>
      <c r="F1881" s="9" t="s">
        <v>5</v>
      </c>
      <c r="G1881" s="9" t="s">
        <v>169</v>
      </c>
      <c r="H1881" s="9" t="s">
        <v>2</v>
      </c>
      <c r="I1881" s="9">
        <v>13</v>
      </c>
      <c r="J1881" s="9" t="s">
        <v>479</v>
      </c>
      <c r="K1881" s="9" t="s">
        <v>7</v>
      </c>
      <c r="L1881" s="9" t="s">
        <v>50</v>
      </c>
      <c r="M1881" s="9">
        <v>99991</v>
      </c>
      <c r="N1881" s="17" t="str">
        <f t="shared" si="165"/>
        <v>19_95-100</v>
      </c>
      <c r="O1881" s="17" t="str">
        <f t="shared" si="166"/>
        <v>9_90-100</v>
      </c>
      <c r="P1881" s="17" t="str">
        <f t="shared" si="167"/>
        <v>08_80&gt;</v>
      </c>
      <c r="Q1881" s="9" t="s">
        <v>904</v>
      </c>
      <c r="R1881" s="9" t="s">
        <v>968</v>
      </c>
      <c r="S1881" s="9">
        <f t="shared" si="168"/>
        <v>1499865</v>
      </c>
      <c r="T1881" s="9">
        <f t="shared" si="169"/>
        <v>19866</v>
      </c>
    </row>
    <row r="1882" spans="1:20" x14ac:dyDescent="0.25">
      <c r="A1882" s="9">
        <v>40</v>
      </c>
      <c r="B1882" s="9" t="s">
        <v>286</v>
      </c>
      <c r="C1882" s="9" t="s">
        <v>326</v>
      </c>
      <c r="D1882" s="9" t="s">
        <v>228</v>
      </c>
      <c r="E1882" s="9" t="s">
        <v>223</v>
      </c>
      <c r="F1882" s="9" t="s">
        <v>5</v>
      </c>
      <c r="G1882" s="9" t="s">
        <v>169</v>
      </c>
      <c r="H1882" s="9" t="s">
        <v>512</v>
      </c>
      <c r="I1882" s="9">
        <v>14</v>
      </c>
      <c r="J1882" s="9" t="s">
        <v>393</v>
      </c>
      <c r="L1882" s="9" t="s">
        <v>50</v>
      </c>
      <c r="M1882" s="9">
        <v>112003</v>
      </c>
      <c r="N1882" s="17" t="str">
        <f t="shared" si="165"/>
        <v>22_110-115</v>
      </c>
      <c r="O1882" s="17" t="str">
        <f t="shared" si="166"/>
        <v>11_110-120</v>
      </c>
      <c r="P1882" s="17" t="str">
        <f t="shared" si="167"/>
        <v>08_80&gt;</v>
      </c>
      <c r="Q1882" s="9" t="s">
        <v>904</v>
      </c>
      <c r="R1882" s="9" t="s">
        <v>968</v>
      </c>
      <c r="S1882" s="9">
        <f t="shared" si="168"/>
        <v>4480120</v>
      </c>
      <c r="T1882" s="9">
        <f t="shared" si="169"/>
        <v>59339</v>
      </c>
    </row>
    <row r="1883" spans="1:20" x14ac:dyDescent="0.25">
      <c r="A1883" s="9">
        <v>11</v>
      </c>
      <c r="B1883" s="9" t="s">
        <v>637</v>
      </c>
      <c r="C1883" s="9" t="s">
        <v>801</v>
      </c>
      <c r="D1883" s="9" t="s">
        <v>225</v>
      </c>
      <c r="E1883" s="9" t="s">
        <v>223</v>
      </c>
      <c r="F1883" s="9" t="s">
        <v>5</v>
      </c>
      <c r="G1883" s="9" t="s">
        <v>353</v>
      </c>
      <c r="H1883" s="9" t="s">
        <v>98</v>
      </c>
      <c r="I1883" s="9">
        <v>16</v>
      </c>
      <c r="J1883" s="9" t="s">
        <v>8</v>
      </c>
      <c r="L1883" s="9" t="s">
        <v>50</v>
      </c>
      <c r="M1883" s="9">
        <v>134792</v>
      </c>
      <c r="N1883" s="17" t="str">
        <f t="shared" si="165"/>
        <v>26_130-135</v>
      </c>
      <c r="O1883" s="17" t="str">
        <f t="shared" si="166"/>
        <v>13_130-140</v>
      </c>
      <c r="P1883" s="17" t="str">
        <f t="shared" si="167"/>
        <v>08_80&gt;</v>
      </c>
      <c r="Q1883" s="9" t="s">
        <v>904</v>
      </c>
      <c r="R1883" s="9" t="s">
        <v>968</v>
      </c>
      <c r="S1883" s="9">
        <f t="shared" si="168"/>
        <v>1482712</v>
      </c>
      <c r="T1883" s="9">
        <f t="shared" si="169"/>
        <v>19639</v>
      </c>
    </row>
    <row r="1884" spans="1:20" x14ac:dyDescent="0.25">
      <c r="A1884" s="9">
        <v>611</v>
      </c>
      <c r="B1884" s="9" t="s">
        <v>637</v>
      </c>
      <c r="C1884" s="9" t="s">
        <v>966</v>
      </c>
      <c r="D1884" s="9" t="s">
        <v>228</v>
      </c>
      <c r="E1884" s="9" t="s">
        <v>223</v>
      </c>
      <c r="F1884" s="9" t="s">
        <v>5</v>
      </c>
      <c r="G1884" s="9" t="s">
        <v>524</v>
      </c>
      <c r="H1884" s="9" t="s">
        <v>2</v>
      </c>
      <c r="I1884" s="9">
        <v>14</v>
      </c>
      <c r="J1884" s="9" t="s">
        <v>8</v>
      </c>
      <c r="L1884" s="9" t="s">
        <v>50</v>
      </c>
      <c r="M1884" s="9">
        <v>89942</v>
      </c>
      <c r="N1884" s="17" t="str">
        <f t="shared" si="165"/>
        <v>17_85-90</v>
      </c>
      <c r="O1884" s="17" t="str">
        <f t="shared" si="166"/>
        <v>8_80-90</v>
      </c>
      <c r="P1884" s="17" t="str">
        <f t="shared" si="167"/>
        <v>08_80&gt;</v>
      </c>
      <c r="Q1884" s="9" t="s">
        <v>904</v>
      </c>
      <c r="R1884" s="9" t="s">
        <v>968</v>
      </c>
      <c r="S1884" s="9">
        <f t="shared" si="168"/>
        <v>54954562</v>
      </c>
      <c r="T1884" s="9">
        <f t="shared" si="169"/>
        <v>727875</v>
      </c>
    </row>
    <row r="1885" spans="1:20" x14ac:dyDescent="0.25">
      <c r="A1885" s="9">
        <v>8</v>
      </c>
      <c r="B1885" s="9" t="s">
        <v>637</v>
      </c>
      <c r="C1885" s="9" t="s">
        <v>802</v>
      </c>
      <c r="D1885" s="9" t="s">
        <v>228</v>
      </c>
      <c r="E1885" s="9" t="s">
        <v>223</v>
      </c>
      <c r="F1885" s="9" t="s">
        <v>1</v>
      </c>
      <c r="G1885" s="9" t="s">
        <v>305</v>
      </c>
      <c r="H1885" s="9" t="s">
        <v>2</v>
      </c>
      <c r="I1885" s="9">
        <v>14</v>
      </c>
      <c r="J1885" s="9" t="s">
        <v>8</v>
      </c>
      <c r="L1885" s="9" t="s">
        <v>50</v>
      </c>
      <c r="M1885" s="9">
        <v>54999</v>
      </c>
      <c r="N1885" s="17" t="str">
        <f t="shared" si="165"/>
        <v>10_50-55</v>
      </c>
      <c r="O1885" s="17" t="str">
        <f t="shared" si="166"/>
        <v>5_50-60</v>
      </c>
      <c r="P1885" s="17" t="str">
        <f t="shared" si="167"/>
        <v>05_50-60</v>
      </c>
      <c r="Q1885" s="9" t="s">
        <v>904</v>
      </c>
      <c r="R1885" s="9" t="s">
        <v>968</v>
      </c>
      <c r="S1885" s="9">
        <f t="shared" si="168"/>
        <v>439992</v>
      </c>
      <c r="T1885" s="9">
        <f t="shared" si="169"/>
        <v>5828</v>
      </c>
    </row>
    <row r="1886" spans="1:20" x14ac:dyDescent="0.25">
      <c r="A1886" s="9">
        <v>310</v>
      </c>
      <c r="B1886" s="9" t="s">
        <v>637</v>
      </c>
      <c r="C1886" s="9" t="s">
        <v>394</v>
      </c>
      <c r="D1886" s="9" t="s">
        <v>228</v>
      </c>
      <c r="E1886" s="9" t="s">
        <v>223</v>
      </c>
      <c r="F1886" s="9" t="s">
        <v>1</v>
      </c>
      <c r="G1886" s="9" t="s">
        <v>97</v>
      </c>
      <c r="H1886" s="9" t="s">
        <v>2</v>
      </c>
      <c r="I1886" s="9">
        <v>14</v>
      </c>
      <c r="J1886" s="9" t="s">
        <v>8</v>
      </c>
      <c r="L1886" s="9" t="s">
        <v>50</v>
      </c>
      <c r="M1886" s="9">
        <v>57292</v>
      </c>
      <c r="N1886" s="17" t="str">
        <f t="shared" si="165"/>
        <v>11_55-60</v>
      </c>
      <c r="O1886" s="17" t="str">
        <f t="shared" si="166"/>
        <v>5_50-60</v>
      </c>
      <c r="P1886" s="17" t="str">
        <f t="shared" si="167"/>
        <v>05_50-60</v>
      </c>
      <c r="Q1886" s="9" t="s">
        <v>904</v>
      </c>
      <c r="R1886" s="9" t="s">
        <v>968</v>
      </c>
      <c r="S1886" s="9">
        <f t="shared" si="168"/>
        <v>17760520</v>
      </c>
      <c r="T1886" s="9">
        <f t="shared" si="169"/>
        <v>235239</v>
      </c>
    </row>
    <row r="1887" spans="1:20" x14ac:dyDescent="0.25">
      <c r="A1887" s="9">
        <v>325</v>
      </c>
      <c r="B1887" s="9" t="s">
        <v>637</v>
      </c>
      <c r="C1887" s="9" t="s">
        <v>967</v>
      </c>
      <c r="D1887" s="9" t="s">
        <v>224</v>
      </c>
      <c r="E1887" s="9" t="s">
        <v>223</v>
      </c>
      <c r="F1887" s="9" t="s">
        <v>5</v>
      </c>
      <c r="G1887" s="9" t="s">
        <v>524</v>
      </c>
      <c r="H1887" s="9" t="s">
        <v>2</v>
      </c>
      <c r="I1887" s="9">
        <v>15</v>
      </c>
      <c r="J1887" s="9" t="s">
        <v>8</v>
      </c>
      <c r="L1887" s="9" t="s">
        <v>50</v>
      </c>
      <c r="M1887" s="9">
        <v>89878</v>
      </c>
      <c r="N1887" s="17" t="str">
        <f t="shared" si="165"/>
        <v>17_85-90</v>
      </c>
      <c r="O1887" s="17" t="str">
        <f t="shared" si="166"/>
        <v>8_80-90</v>
      </c>
      <c r="P1887" s="17" t="str">
        <f t="shared" si="167"/>
        <v>08_80&gt;</v>
      </c>
      <c r="Q1887" s="9" t="s">
        <v>904</v>
      </c>
      <c r="R1887" s="9" t="s">
        <v>968</v>
      </c>
      <c r="S1887" s="9">
        <f t="shared" si="168"/>
        <v>29210350</v>
      </c>
      <c r="T1887" s="9">
        <f t="shared" si="169"/>
        <v>386892</v>
      </c>
    </row>
    <row r="1888" spans="1:20" x14ac:dyDescent="0.25">
      <c r="A1888" s="9">
        <v>695</v>
      </c>
      <c r="B1888" s="9" t="s">
        <v>637</v>
      </c>
      <c r="C1888" s="9" t="s">
        <v>395</v>
      </c>
      <c r="D1888" s="9" t="s">
        <v>224</v>
      </c>
      <c r="E1888" s="9" t="s">
        <v>223</v>
      </c>
      <c r="F1888" s="9" t="s">
        <v>1</v>
      </c>
      <c r="G1888" s="9" t="s">
        <v>97</v>
      </c>
      <c r="H1888" s="9" t="s">
        <v>2</v>
      </c>
      <c r="I1888" s="9">
        <v>15</v>
      </c>
      <c r="J1888" s="9" t="s">
        <v>8</v>
      </c>
      <c r="L1888" s="9" t="s">
        <v>50</v>
      </c>
      <c r="M1888" s="9">
        <v>56641</v>
      </c>
      <c r="N1888" s="17" t="str">
        <f t="shared" si="165"/>
        <v>11_55-60</v>
      </c>
      <c r="O1888" s="17" t="str">
        <f t="shared" si="166"/>
        <v>5_50-60</v>
      </c>
      <c r="P1888" s="17" t="str">
        <f t="shared" si="167"/>
        <v>05_50-60</v>
      </c>
      <c r="Q1888" s="9" t="s">
        <v>904</v>
      </c>
      <c r="R1888" s="9" t="s">
        <v>968</v>
      </c>
      <c r="S1888" s="9">
        <f t="shared" si="168"/>
        <v>39365495</v>
      </c>
      <c r="T1888" s="9">
        <f t="shared" si="169"/>
        <v>521397</v>
      </c>
    </row>
    <row r="1889" spans="1:20" x14ac:dyDescent="0.25">
      <c r="A1889" s="9">
        <v>14</v>
      </c>
      <c r="B1889" s="9" t="s">
        <v>637</v>
      </c>
      <c r="C1889" s="9" t="s">
        <v>327</v>
      </c>
      <c r="D1889" s="9" t="s">
        <v>224</v>
      </c>
      <c r="E1889" s="9" t="s">
        <v>223</v>
      </c>
      <c r="F1889" s="9" t="s">
        <v>1</v>
      </c>
      <c r="G1889" s="9" t="s">
        <v>97</v>
      </c>
      <c r="H1889" s="9" t="s">
        <v>2</v>
      </c>
      <c r="I1889" s="9">
        <v>16</v>
      </c>
      <c r="J1889" s="9" t="s">
        <v>8</v>
      </c>
      <c r="L1889" s="9" t="s">
        <v>50</v>
      </c>
      <c r="M1889" s="9">
        <v>66173</v>
      </c>
      <c r="N1889" s="17" t="str">
        <f t="shared" si="165"/>
        <v>13_65-70</v>
      </c>
      <c r="O1889" s="17" t="str">
        <f t="shared" si="166"/>
        <v>6_60-70</v>
      </c>
      <c r="P1889" s="17" t="str">
        <f t="shared" si="167"/>
        <v>06_60-70</v>
      </c>
      <c r="Q1889" s="9" t="s">
        <v>904</v>
      </c>
      <c r="R1889" s="9" t="s">
        <v>968</v>
      </c>
      <c r="S1889" s="9">
        <f t="shared" si="168"/>
        <v>926422</v>
      </c>
      <c r="T1889" s="9">
        <f t="shared" si="169"/>
        <v>12270</v>
      </c>
    </row>
    <row r="1890" spans="1:20" x14ac:dyDescent="0.25">
      <c r="A1890" s="9">
        <v>85</v>
      </c>
      <c r="B1890" s="9" t="s">
        <v>637</v>
      </c>
      <c r="C1890" s="9" t="s">
        <v>574</v>
      </c>
      <c r="D1890" s="9" t="s">
        <v>222</v>
      </c>
      <c r="E1890" s="9" t="s">
        <v>223</v>
      </c>
      <c r="F1890" s="9" t="s">
        <v>5</v>
      </c>
      <c r="G1890" s="9" t="s">
        <v>169</v>
      </c>
      <c r="H1890" s="9" t="s">
        <v>334</v>
      </c>
      <c r="I1890" s="9">
        <v>16</v>
      </c>
      <c r="J1890" s="9" t="s">
        <v>8</v>
      </c>
      <c r="L1890" s="9" t="s">
        <v>50</v>
      </c>
      <c r="M1890" s="9">
        <v>89997</v>
      </c>
      <c r="N1890" s="17" t="str">
        <f t="shared" si="165"/>
        <v>17_85-90</v>
      </c>
      <c r="O1890" s="17" t="str">
        <f t="shared" si="166"/>
        <v>8_80-90</v>
      </c>
      <c r="P1890" s="17" t="str">
        <f t="shared" si="167"/>
        <v>08_80&gt;</v>
      </c>
      <c r="Q1890" s="9" t="s">
        <v>904</v>
      </c>
      <c r="R1890" s="9" t="s">
        <v>968</v>
      </c>
      <c r="S1890" s="9">
        <f t="shared" si="168"/>
        <v>7649745</v>
      </c>
      <c r="T1890" s="9">
        <f t="shared" si="169"/>
        <v>101321</v>
      </c>
    </row>
    <row r="1891" spans="1:20" x14ac:dyDescent="0.25">
      <c r="A1891" s="9">
        <v>651</v>
      </c>
      <c r="B1891" s="9" t="s">
        <v>637</v>
      </c>
      <c r="C1891" s="9" t="s">
        <v>803</v>
      </c>
      <c r="D1891" s="9" t="s">
        <v>224</v>
      </c>
      <c r="E1891" s="9" t="s">
        <v>223</v>
      </c>
      <c r="F1891" s="9" t="s">
        <v>1</v>
      </c>
      <c r="G1891" s="9" t="s">
        <v>305</v>
      </c>
      <c r="H1891" s="9" t="s">
        <v>2</v>
      </c>
      <c r="I1891" s="9">
        <v>16</v>
      </c>
      <c r="J1891" s="9" t="s">
        <v>8</v>
      </c>
      <c r="L1891" s="9" t="s">
        <v>50</v>
      </c>
      <c r="M1891" s="9">
        <v>67592</v>
      </c>
      <c r="N1891" s="17" t="str">
        <f t="shared" si="165"/>
        <v>13_65-70</v>
      </c>
      <c r="O1891" s="17" t="str">
        <f t="shared" si="166"/>
        <v>6_60-70</v>
      </c>
      <c r="P1891" s="17" t="str">
        <f t="shared" si="167"/>
        <v>06_60-70</v>
      </c>
      <c r="Q1891" s="9" t="s">
        <v>904</v>
      </c>
      <c r="R1891" s="9" t="s">
        <v>968</v>
      </c>
      <c r="S1891" s="9">
        <f t="shared" si="168"/>
        <v>44002392</v>
      </c>
      <c r="T1891" s="9">
        <f t="shared" si="169"/>
        <v>582813</v>
      </c>
    </row>
    <row r="1892" spans="1:20" x14ac:dyDescent="0.25">
      <c r="A1892" s="9">
        <v>50</v>
      </c>
      <c r="B1892" s="9" t="s">
        <v>29</v>
      </c>
      <c r="C1892" s="9" t="s">
        <v>29</v>
      </c>
      <c r="D1892" s="9" t="s">
        <v>228</v>
      </c>
      <c r="E1892" s="9" t="s">
        <v>223</v>
      </c>
      <c r="F1892" s="9" t="s">
        <v>5</v>
      </c>
      <c r="G1892" s="9" t="s">
        <v>56</v>
      </c>
      <c r="H1892" s="9" t="s">
        <v>2</v>
      </c>
      <c r="I1892" s="9">
        <v>14</v>
      </c>
      <c r="J1892" s="9" t="s">
        <v>4</v>
      </c>
      <c r="L1892" s="9" t="s">
        <v>47</v>
      </c>
      <c r="M1892" s="9">
        <v>25400</v>
      </c>
      <c r="N1892" s="17" t="str">
        <f t="shared" ref="N1892:N1916" si="170">CONCATENATE(ROUNDDOWN(M1892/5000,0),"_",ROUNDDOWN(M1892/5000,0)*5,"-",ROUNDUP((M1892+1)/5000,0)*5)</f>
        <v>5_25-30</v>
      </c>
      <c r="O1892" s="17" t="str">
        <f t="shared" ref="O1892:O1916" si="171">CONCATENATE(ROUNDDOWN(M1892/10000,0),"_",ROUNDDOWN(M1892/10000,0)*10,"-",ROUNDUP((M1892+1)/10000,0)*10)</f>
        <v>2_20-30</v>
      </c>
      <c r="P1892" s="17" t="str">
        <f t="shared" ref="P1892:P1916" si="172">IF(M1892&lt;20000,"01_&lt;20",IF(M1892&lt;80000,CONCATENATE(IF((ROUNDDOWN(M1892/10000,0)+1)&lt;10,0,),ROUNDDOWN(M1892/10000,0),"_",ROUNDDOWN(M1892/10000,0)*10,"-",ROUNDUP((M1892+1)/10000,0)*10),"08_80&gt;"))</f>
        <v>02_20-30</v>
      </c>
      <c r="Q1892" s="9" t="s">
        <v>904</v>
      </c>
      <c r="R1892" s="9" t="s">
        <v>968</v>
      </c>
      <c r="S1892" s="9">
        <f t="shared" ref="S1892:S1916" si="173">M1892*A1892</f>
        <v>1270000</v>
      </c>
      <c r="T1892" s="9">
        <f t="shared" ref="T1892:T1916" si="174">ROUND(S1892/74.3,0)</f>
        <v>17093</v>
      </c>
    </row>
    <row r="1893" spans="1:20" x14ac:dyDescent="0.25">
      <c r="A1893" s="9">
        <v>670</v>
      </c>
      <c r="B1893" s="9" t="s">
        <v>29</v>
      </c>
      <c r="C1893" s="9" t="s">
        <v>29</v>
      </c>
      <c r="D1893" s="9" t="s">
        <v>224</v>
      </c>
      <c r="E1893" s="9" t="s">
        <v>223</v>
      </c>
      <c r="F1893" s="9" t="s">
        <v>5</v>
      </c>
      <c r="G1893" s="9" t="s">
        <v>76</v>
      </c>
      <c r="H1893" s="9" t="s">
        <v>2</v>
      </c>
      <c r="I1893" s="9">
        <v>15</v>
      </c>
      <c r="L1893" s="9" t="s">
        <v>46</v>
      </c>
      <c r="M1893" s="9">
        <v>31000</v>
      </c>
      <c r="N1893" s="17" t="str">
        <f t="shared" si="170"/>
        <v>6_30-35</v>
      </c>
      <c r="O1893" s="17" t="str">
        <f t="shared" si="171"/>
        <v>3_30-40</v>
      </c>
      <c r="P1893" s="17" t="str">
        <f t="shared" si="172"/>
        <v>03_30-40</v>
      </c>
      <c r="Q1893" s="9" t="s">
        <v>904</v>
      </c>
      <c r="R1893" s="9" t="s">
        <v>968</v>
      </c>
      <c r="S1893" s="9">
        <f t="shared" si="173"/>
        <v>20770000</v>
      </c>
      <c r="T1893" s="9">
        <f t="shared" si="174"/>
        <v>279542</v>
      </c>
    </row>
    <row r="1894" spans="1:20" x14ac:dyDescent="0.25">
      <c r="A1894" s="9">
        <v>1450</v>
      </c>
      <c r="B1894" s="9" t="s">
        <v>29</v>
      </c>
      <c r="C1894" s="9" t="s">
        <v>29</v>
      </c>
      <c r="D1894" s="9" t="s">
        <v>224</v>
      </c>
      <c r="E1894" s="9" t="s">
        <v>223</v>
      </c>
      <c r="F1894" s="9" t="s">
        <v>5</v>
      </c>
      <c r="G1894" s="9" t="s">
        <v>61</v>
      </c>
      <c r="H1894" s="9" t="s">
        <v>2</v>
      </c>
      <c r="I1894" s="9">
        <v>15</v>
      </c>
      <c r="L1894" s="9" t="s">
        <v>46</v>
      </c>
      <c r="M1894" s="9">
        <v>27400</v>
      </c>
      <c r="N1894" s="17" t="str">
        <f t="shared" si="170"/>
        <v>5_25-30</v>
      </c>
      <c r="O1894" s="17" t="str">
        <f t="shared" si="171"/>
        <v>2_20-30</v>
      </c>
      <c r="P1894" s="17" t="str">
        <f t="shared" si="172"/>
        <v>02_20-30</v>
      </c>
      <c r="Q1894" s="9" t="s">
        <v>904</v>
      </c>
      <c r="R1894" s="9" t="s">
        <v>968</v>
      </c>
      <c r="S1894" s="9">
        <f t="shared" si="173"/>
        <v>39730000</v>
      </c>
      <c r="T1894" s="9">
        <f t="shared" si="174"/>
        <v>534724</v>
      </c>
    </row>
    <row r="1895" spans="1:20" x14ac:dyDescent="0.25">
      <c r="A1895" s="9">
        <v>640</v>
      </c>
      <c r="B1895" s="9" t="s">
        <v>29</v>
      </c>
      <c r="C1895" s="9" t="s">
        <v>29</v>
      </c>
      <c r="D1895" s="9" t="s">
        <v>224</v>
      </c>
      <c r="E1895" s="9" t="s">
        <v>223</v>
      </c>
      <c r="F1895" s="9" t="s">
        <v>5</v>
      </c>
      <c r="G1895" s="9" t="s">
        <v>93</v>
      </c>
      <c r="H1895" s="9" t="s">
        <v>2</v>
      </c>
      <c r="I1895" s="9">
        <v>15</v>
      </c>
      <c r="L1895" s="9" t="s">
        <v>50</v>
      </c>
      <c r="M1895" s="9">
        <v>35700</v>
      </c>
      <c r="N1895" s="17" t="str">
        <f t="shared" si="170"/>
        <v>7_35-40</v>
      </c>
      <c r="O1895" s="17" t="str">
        <f t="shared" si="171"/>
        <v>3_30-40</v>
      </c>
      <c r="P1895" s="17" t="str">
        <f t="shared" si="172"/>
        <v>03_30-40</v>
      </c>
      <c r="Q1895" s="9" t="s">
        <v>904</v>
      </c>
      <c r="R1895" s="9" t="s">
        <v>968</v>
      </c>
      <c r="S1895" s="9">
        <f t="shared" si="173"/>
        <v>22848000</v>
      </c>
      <c r="T1895" s="9">
        <f t="shared" si="174"/>
        <v>307510</v>
      </c>
    </row>
    <row r="1896" spans="1:20" x14ac:dyDescent="0.25">
      <c r="A1896" s="9">
        <v>120</v>
      </c>
      <c r="B1896" s="9" t="s">
        <v>29</v>
      </c>
      <c r="C1896" s="9" t="s">
        <v>29</v>
      </c>
      <c r="D1896" s="9" t="s">
        <v>224</v>
      </c>
      <c r="E1896" s="9" t="s">
        <v>223</v>
      </c>
      <c r="F1896" s="9" t="s">
        <v>5</v>
      </c>
      <c r="G1896" s="9" t="s">
        <v>169</v>
      </c>
      <c r="H1896" s="9" t="s">
        <v>2</v>
      </c>
      <c r="I1896" s="9">
        <v>15</v>
      </c>
      <c r="L1896" s="9" t="s">
        <v>50</v>
      </c>
      <c r="M1896" s="9">
        <v>38000</v>
      </c>
      <c r="N1896" s="17" t="str">
        <f t="shared" si="170"/>
        <v>7_35-40</v>
      </c>
      <c r="O1896" s="17" t="str">
        <f t="shared" si="171"/>
        <v>3_30-40</v>
      </c>
      <c r="P1896" s="17" t="str">
        <f t="shared" si="172"/>
        <v>03_30-40</v>
      </c>
      <c r="Q1896" s="9" t="s">
        <v>904</v>
      </c>
      <c r="R1896" s="9" t="s">
        <v>968</v>
      </c>
      <c r="S1896" s="9">
        <f t="shared" si="173"/>
        <v>4560000</v>
      </c>
      <c r="T1896" s="9">
        <f t="shared" si="174"/>
        <v>61373</v>
      </c>
    </row>
    <row r="1897" spans="1:20" x14ac:dyDescent="0.25">
      <c r="A1897" s="9">
        <v>30</v>
      </c>
      <c r="B1897" s="9" t="s">
        <v>29</v>
      </c>
      <c r="C1897" s="9" t="s">
        <v>29</v>
      </c>
      <c r="D1897" s="9" t="s">
        <v>224</v>
      </c>
      <c r="E1897" s="9" t="s">
        <v>223</v>
      </c>
      <c r="F1897" s="9" t="s">
        <v>5</v>
      </c>
      <c r="G1897" s="9" t="s">
        <v>182</v>
      </c>
      <c r="H1897" s="9" t="s">
        <v>2</v>
      </c>
      <c r="I1897" s="9">
        <v>15</v>
      </c>
      <c r="L1897" s="9" t="s">
        <v>50</v>
      </c>
      <c r="M1897" s="9">
        <v>38500</v>
      </c>
      <c r="N1897" s="17" t="str">
        <f t="shared" si="170"/>
        <v>7_35-40</v>
      </c>
      <c r="O1897" s="17" t="str">
        <f t="shared" si="171"/>
        <v>3_30-40</v>
      </c>
      <c r="P1897" s="17" t="str">
        <f t="shared" si="172"/>
        <v>03_30-40</v>
      </c>
      <c r="Q1897" s="9" t="s">
        <v>904</v>
      </c>
      <c r="R1897" s="9" t="s">
        <v>968</v>
      </c>
      <c r="S1897" s="9">
        <f t="shared" si="173"/>
        <v>1155000</v>
      </c>
      <c r="T1897" s="9">
        <f t="shared" si="174"/>
        <v>15545</v>
      </c>
    </row>
    <row r="1898" spans="1:20" x14ac:dyDescent="0.25">
      <c r="A1898" s="9">
        <v>110</v>
      </c>
      <c r="B1898" s="9" t="s">
        <v>29</v>
      </c>
      <c r="C1898" s="9" t="s">
        <v>29</v>
      </c>
      <c r="D1898" s="9" t="s">
        <v>222</v>
      </c>
      <c r="E1898" s="9" t="s">
        <v>223</v>
      </c>
      <c r="F1898" s="9" t="s">
        <v>1</v>
      </c>
      <c r="G1898" s="9" t="s">
        <v>97</v>
      </c>
      <c r="H1898" s="9" t="s">
        <v>2</v>
      </c>
      <c r="I1898" s="9">
        <v>15</v>
      </c>
      <c r="L1898" s="9" t="s">
        <v>50</v>
      </c>
      <c r="M1898" s="9">
        <v>35000</v>
      </c>
      <c r="N1898" s="17" t="str">
        <f t="shared" si="170"/>
        <v>7_35-40</v>
      </c>
      <c r="O1898" s="17" t="str">
        <f t="shared" si="171"/>
        <v>3_30-40</v>
      </c>
      <c r="P1898" s="17" t="str">
        <f t="shared" si="172"/>
        <v>03_30-40</v>
      </c>
      <c r="Q1898" s="9" t="s">
        <v>904</v>
      </c>
      <c r="R1898" s="9" t="s">
        <v>968</v>
      </c>
      <c r="S1898" s="9">
        <f t="shared" si="173"/>
        <v>3850000</v>
      </c>
      <c r="T1898" s="9">
        <f t="shared" si="174"/>
        <v>51817</v>
      </c>
    </row>
    <row r="1899" spans="1:20" x14ac:dyDescent="0.25">
      <c r="A1899" s="9">
        <v>120</v>
      </c>
      <c r="B1899" s="9" t="s">
        <v>29</v>
      </c>
      <c r="C1899" s="9" t="s">
        <v>29</v>
      </c>
      <c r="D1899" s="9" t="s">
        <v>222</v>
      </c>
      <c r="E1899" s="9" t="s">
        <v>223</v>
      </c>
      <c r="F1899" s="9" t="s">
        <v>1</v>
      </c>
      <c r="G1899" s="9" t="s">
        <v>305</v>
      </c>
      <c r="H1899" s="9" t="s">
        <v>2</v>
      </c>
      <c r="I1899" s="9">
        <v>15</v>
      </c>
      <c r="L1899" s="9" t="s">
        <v>50</v>
      </c>
      <c r="M1899" s="9">
        <v>35000</v>
      </c>
      <c r="N1899" s="17" t="str">
        <f t="shared" si="170"/>
        <v>7_35-40</v>
      </c>
      <c r="O1899" s="17" t="str">
        <f t="shared" si="171"/>
        <v>3_30-40</v>
      </c>
      <c r="P1899" s="17" t="str">
        <f t="shared" si="172"/>
        <v>03_30-40</v>
      </c>
      <c r="Q1899" s="9" t="s">
        <v>904</v>
      </c>
      <c r="R1899" s="9" t="s">
        <v>968</v>
      </c>
      <c r="S1899" s="9">
        <f t="shared" si="173"/>
        <v>4200000</v>
      </c>
      <c r="T1899" s="9">
        <f t="shared" si="174"/>
        <v>56528</v>
      </c>
    </row>
    <row r="1900" spans="1:20" x14ac:dyDescent="0.25">
      <c r="A1900" s="9">
        <v>40</v>
      </c>
      <c r="B1900" s="9" t="s">
        <v>29</v>
      </c>
      <c r="C1900" s="9" t="s">
        <v>29</v>
      </c>
      <c r="D1900" s="9" t="s">
        <v>225</v>
      </c>
      <c r="E1900" s="9" t="s">
        <v>223</v>
      </c>
      <c r="F1900" s="9" t="s">
        <v>5</v>
      </c>
      <c r="G1900" s="9" t="s">
        <v>75</v>
      </c>
      <c r="H1900" s="9" t="s">
        <v>2</v>
      </c>
      <c r="I1900" s="9">
        <v>15</v>
      </c>
      <c r="L1900" s="9" t="s">
        <v>50</v>
      </c>
      <c r="M1900" s="9">
        <v>61000</v>
      </c>
      <c r="N1900" s="17" t="str">
        <f t="shared" si="170"/>
        <v>12_60-65</v>
      </c>
      <c r="O1900" s="17" t="str">
        <f t="shared" si="171"/>
        <v>6_60-70</v>
      </c>
      <c r="P1900" s="17" t="str">
        <f t="shared" si="172"/>
        <v>06_60-70</v>
      </c>
      <c r="Q1900" s="9" t="s">
        <v>904</v>
      </c>
      <c r="R1900" s="9" t="s">
        <v>968</v>
      </c>
      <c r="S1900" s="9">
        <f t="shared" si="173"/>
        <v>2440000</v>
      </c>
      <c r="T1900" s="9">
        <f t="shared" si="174"/>
        <v>32840</v>
      </c>
    </row>
    <row r="1901" spans="1:20" x14ac:dyDescent="0.25">
      <c r="A1901" s="9">
        <v>160</v>
      </c>
      <c r="B1901" s="9" t="s">
        <v>29</v>
      </c>
      <c r="C1901" s="9" t="s">
        <v>29</v>
      </c>
      <c r="D1901" s="9" t="s">
        <v>228</v>
      </c>
      <c r="E1901" s="9" t="s">
        <v>223</v>
      </c>
      <c r="F1901" s="9" t="s">
        <v>5</v>
      </c>
      <c r="G1901" s="9" t="s">
        <v>56</v>
      </c>
      <c r="H1901" s="9" t="s">
        <v>2</v>
      </c>
      <c r="I1901" s="9">
        <v>13</v>
      </c>
      <c r="K1901" s="9" t="s">
        <v>7</v>
      </c>
      <c r="L1901" s="9" t="s">
        <v>47</v>
      </c>
      <c r="M1901" s="9">
        <v>28600</v>
      </c>
      <c r="N1901" s="17" t="str">
        <f t="shared" si="170"/>
        <v>5_25-30</v>
      </c>
      <c r="O1901" s="17" t="str">
        <f t="shared" si="171"/>
        <v>2_20-30</v>
      </c>
      <c r="P1901" s="17" t="str">
        <f t="shared" si="172"/>
        <v>02_20-30</v>
      </c>
      <c r="Q1901" s="9" t="s">
        <v>904</v>
      </c>
      <c r="R1901" s="9" t="s">
        <v>968</v>
      </c>
      <c r="S1901" s="9">
        <f t="shared" si="173"/>
        <v>4576000</v>
      </c>
      <c r="T1901" s="9">
        <f t="shared" si="174"/>
        <v>61588</v>
      </c>
    </row>
    <row r="1902" spans="1:20" x14ac:dyDescent="0.25">
      <c r="A1902" s="9">
        <v>830</v>
      </c>
      <c r="B1902" s="9" t="s">
        <v>29</v>
      </c>
      <c r="C1902" s="9" t="s">
        <v>29</v>
      </c>
      <c r="D1902" s="9" t="s">
        <v>228</v>
      </c>
      <c r="E1902" s="9" t="s">
        <v>223</v>
      </c>
      <c r="F1902" s="9" t="s">
        <v>5</v>
      </c>
      <c r="G1902" s="9" t="s">
        <v>76</v>
      </c>
      <c r="H1902" s="9" t="s">
        <v>2</v>
      </c>
      <c r="I1902" s="9">
        <v>13</v>
      </c>
      <c r="L1902" s="9" t="s">
        <v>46</v>
      </c>
      <c r="M1902" s="9">
        <v>25400</v>
      </c>
      <c r="N1902" s="17" t="str">
        <f t="shared" si="170"/>
        <v>5_25-30</v>
      </c>
      <c r="O1902" s="17" t="str">
        <f t="shared" si="171"/>
        <v>2_20-30</v>
      </c>
      <c r="P1902" s="17" t="str">
        <f t="shared" si="172"/>
        <v>02_20-30</v>
      </c>
      <c r="Q1902" s="9" t="s">
        <v>904</v>
      </c>
      <c r="R1902" s="9" t="s">
        <v>968</v>
      </c>
      <c r="S1902" s="9">
        <f t="shared" si="173"/>
        <v>21082000</v>
      </c>
      <c r="T1902" s="9">
        <f t="shared" si="174"/>
        <v>283742</v>
      </c>
    </row>
    <row r="1903" spans="1:20" x14ac:dyDescent="0.25">
      <c r="A1903" s="9">
        <v>10</v>
      </c>
      <c r="B1903" s="9" t="s">
        <v>29</v>
      </c>
      <c r="C1903" s="9" t="s">
        <v>29</v>
      </c>
      <c r="D1903" s="9" t="s">
        <v>228</v>
      </c>
      <c r="E1903" s="9" t="s">
        <v>223</v>
      </c>
      <c r="F1903" s="9" t="s">
        <v>5</v>
      </c>
      <c r="G1903" s="9" t="s">
        <v>169</v>
      </c>
      <c r="H1903" s="9" t="s">
        <v>2</v>
      </c>
      <c r="I1903" s="9">
        <v>13</v>
      </c>
      <c r="L1903" s="9" t="s">
        <v>50</v>
      </c>
      <c r="M1903" s="9">
        <v>31000</v>
      </c>
      <c r="N1903" s="17" t="str">
        <f t="shared" si="170"/>
        <v>6_30-35</v>
      </c>
      <c r="O1903" s="17" t="str">
        <f t="shared" si="171"/>
        <v>3_30-40</v>
      </c>
      <c r="P1903" s="17" t="str">
        <f t="shared" si="172"/>
        <v>03_30-40</v>
      </c>
      <c r="Q1903" s="9" t="s">
        <v>904</v>
      </c>
      <c r="R1903" s="9" t="s">
        <v>968</v>
      </c>
      <c r="S1903" s="9">
        <f t="shared" si="173"/>
        <v>310000</v>
      </c>
      <c r="T1903" s="9">
        <f t="shared" si="174"/>
        <v>4172</v>
      </c>
    </row>
    <row r="1904" spans="1:20" x14ac:dyDescent="0.25">
      <c r="A1904" s="9">
        <v>10</v>
      </c>
      <c r="B1904" s="9" t="s">
        <v>29</v>
      </c>
      <c r="C1904" s="9" t="s">
        <v>29</v>
      </c>
      <c r="D1904" s="9" t="s">
        <v>228</v>
      </c>
      <c r="E1904" s="9" t="s">
        <v>223</v>
      </c>
      <c r="F1904" s="9" t="s">
        <v>5</v>
      </c>
      <c r="G1904" s="9" t="s">
        <v>93</v>
      </c>
      <c r="H1904" s="9" t="s">
        <v>2</v>
      </c>
      <c r="I1904" s="9">
        <v>14</v>
      </c>
      <c r="L1904" s="9" t="s">
        <v>50</v>
      </c>
      <c r="M1904" s="9">
        <v>29000</v>
      </c>
      <c r="N1904" s="17" t="str">
        <f t="shared" si="170"/>
        <v>5_25-30</v>
      </c>
      <c r="O1904" s="17" t="str">
        <f t="shared" si="171"/>
        <v>2_20-30</v>
      </c>
      <c r="P1904" s="17" t="str">
        <f t="shared" si="172"/>
        <v>02_20-30</v>
      </c>
      <c r="Q1904" s="9" t="s">
        <v>904</v>
      </c>
      <c r="R1904" s="9" t="s">
        <v>968</v>
      </c>
      <c r="S1904" s="9">
        <f t="shared" si="173"/>
        <v>290000</v>
      </c>
      <c r="T1904" s="9">
        <f t="shared" si="174"/>
        <v>3903</v>
      </c>
    </row>
    <row r="1905" spans="1:22" x14ac:dyDescent="0.25">
      <c r="A1905" s="9">
        <v>20</v>
      </c>
      <c r="B1905" s="9" t="s">
        <v>29</v>
      </c>
      <c r="C1905" s="9" t="s">
        <v>29</v>
      </c>
      <c r="D1905" s="9" t="s">
        <v>228</v>
      </c>
      <c r="E1905" s="9" t="s">
        <v>223</v>
      </c>
      <c r="F1905" s="9" t="s">
        <v>5</v>
      </c>
      <c r="G1905" s="9" t="s">
        <v>76</v>
      </c>
      <c r="H1905" s="9" t="s">
        <v>2</v>
      </c>
      <c r="I1905" s="9">
        <v>14</v>
      </c>
      <c r="L1905" s="9" t="s">
        <v>46</v>
      </c>
      <c r="M1905" s="9">
        <v>28300</v>
      </c>
      <c r="N1905" s="17" t="str">
        <f t="shared" si="170"/>
        <v>5_25-30</v>
      </c>
      <c r="O1905" s="17" t="str">
        <f t="shared" si="171"/>
        <v>2_20-30</v>
      </c>
      <c r="P1905" s="17" t="str">
        <f t="shared" si="172"/>
        <v>02_20-30</v>
      </c>
      <c r="Q1905" s="9" t="s">
        <v>904</v>
      </c>
      <c r="R1905" s="9" t="s">
        <v>968</v>
      </c>
      <c r="S1905" s="9">
        <f t="shared" si="173"/>
        <v>566000</v>
      </c>
      <c r="T1905" s="9">
        <f t="shared" si="174"/>
        <v>7618</v>
      </c>
    </row>
    <row r="1906" spans="1:22" x14ac:dyDescent="0.25">
      <c r="A1906" s="9">
        <v>90</v>
      </c>
      <c r="B1906" s="9" t="s">
        <v>29</v>
      </c>
      <c r="C1906" s="9" t="s">
        <v>29</v>
      </c>
      <c r="D1906" s="9" t="s">
        <v>228</v>
      </c>
      <c r="E1906" s="9" t="s">
        <v>223</v>
      </c>
      <c r="F1906" s="9" t="s">
        <v>1</v>
      </c>
      <c r="G1906" s="9" t="s">
        <v>59</v>
      </c>
      <c r="H1906" s="9" t="s">
        <v>2</v>
      </c>
      <c r="I1906" s="9">
        <v>14</v>
      </c>
      <c r="L1906" s="9" t="s">
        <v>50</v>
      </c>
      <c r="M1906" s="9">
        <v>27300</v>
      </c>
      <c r="N1906" s="17" t="str">
        <f t="shared" si="170"/>
        <v>5_25-30</v>
      </c>
      <c r="O1906" s="17" t="str">
        <f t="shared" si="171"/>
        <v>2_20-30</v>
      </c>
      <c r="P1906" s="17" t="str">
        <f t="shared" si="172"/>
        <v>02_20-30</v>
      </c>
      <c r="Q1906" s="9" t="s">
        <v>904</v>
      </c>
      <c r="R1906" s="9" t="s">
        <v>968</v>
      </c>
      <c r="S1906" s="9">
        <f t="shared" si="173"/>
        <v>2457000</v>
      </c>
      <c r="T1906" s="9">
        <f t="shared" si="174"/>
        <v>33069</v>
      </c>
    </row>
    <row r="1907" spans="1:22" x14ac:dyDescent="0.25">
      <c r="A1907" s="9">
        <v>1250</v>
      </c>
      <c r="B1907" s="9" t="s">
        <v>29</v>
      </c>
      <c r="C1907" s="9" t="s">
        <v>29</v>
      </c>
      <c r="D1907" s="9" t="s">
        <v>228</v>
      </c>
      <c r="E1907" s="9" t="s">
        <v>223</v>
      </c>
      <c r="F1907" s="9" t="s">
        <v>5</v>
      </c>
      <c r="G1907" s="9" t="s">
        <v>61</v>
      </c>
      <c r="H1907" s="9" t="s">
        <v>2</v>
      </c>
      <c r="I1907" s="9">
        <v>14</v>
      </c>
      <c r="L1907" s="9" t="s">
        <v>46</v>
      </c>
      <c r="M1907" s="9">
        <v>24500</v>
      </c>
      <c r="N1907" s="17" t="str">
        <f t="shared" si="170"/>
        <v>4_20-25</v>
      </c>
      <c r="O1907" s="17" t="str">
        <f t="shared" si="171"/>
        <v>2_20-30</v>
      </c>
      <c r="P1907" s="17" t="str">
        <f t="shared" si="172"/>
        <v>02_20-30</v>
      </c>
      <c r="Q1907" s="9" t="s">
        <v>904</v>
      </c>
      <c r="R1907" s="9" t="s">
        <v>968</v>
      </c>
      <c r="S1907" s="9">
        <f t="shared" si="173"/>
        <v>30625000</v>
      </c>
      <c r="T1907" s="9">
        <f t="shared" si="174"/>
        <v>412180</v>
      </c>
    </row>
    <row r="1908" spans="1:22" x14ac:dyDescent="0.25">
      <c r="A1908" s="9">
        <v>350</v>
      </c>
      <c r="B1908" s="9" t="s">
        <v>29</v>
      </c>
      <c r="C1908" s="9" t="s">
        <v>29</v>
      </c>
      <c r="D1908" s="9" t="s">
        <v>228</v>
      </c>
      <c r="E1908" s="9" t="s">
        <v>223</v>
      </c>
      <c r="F1908" s="9" t="s">
        <v>5</v>
      </c>
      <c r="G1908" s="9" t="s">
        <v>56</v>
      </c>
      <c r="H1908" s="9" t="s">
        <v>2</v>
      </c>
      <c r="I1908" s="9">
        <v>14</v>
      </c>
      <c r="L1908" s="9" t="s">
        <v>47</v>
      </c>
      <c r="M1908" s="9">
        <v>19900</v>
      </c>
      <c r="N1908" s="17" t="str">
        <f t="shared" si="170"/>
        <v>3_15-20</v>
      </c>
      <c r="O1908" s="17" t="str">
        <f t="shared" si="171"/>
        <v>1_10-20</v>
      </c>
      <c r="P1908" s="17" t="str">
        <f t="shared" si="172"/>
        <v>01_&lt;20</v>
      </c>
      <c r="Q1908" s="9" t="s">
        <v>904</v>
      </c>
      <c r="R1908" s="9" t="s">
        <v>968</v>
      </c>
      <c r="S1908" s="9">
        <f t="shared" si="173"/>
        <v>6965000</v>
      </c>
      <c r="T1908" s="9">
        <f t="shared" si="174"/>
        <v>93742</v>
      </c>
    </row>
    <row r="1909" spans="1:22" x14ac:dyDescent="0.25">
      <c r="A1909" s="9">
        <v>120</v>
      </c>
      <c r="B1909" s="9" t="s">
        <v>29</v>
      </c>
      <c r="C1909" s="9" t="s">
        <v>29</v>
      </c>
      <c r="D1909" s="9" t="s">
        <v>228</v>
      </c>
      <c r="E1909" s="9" t="s">
        <v>223</v>
      </c>
      <c r="F1909" s="9" t="s">
        <v>5</v>
      </c>
      <c r="G1909" s="9" t="s">
        <v>182</v>
      </c>
      <c r="H1909" s="9" t="s">
        <v>2</v>
      </c>
      <c r="I1909" s="9">
        <v>13</v>
      </c>
      <c r="L1909" s="9" t="s">
        <v>50</v>
      </c>
      <c r="M1909" s="9">
        <v>60000</v>
      </c>
      <c r="N1909" s="17" t="str">
        <f t="shared" si="170"/>
        <v>12_60-65</v>
      </c>
      <c r="O1909" s="17" t="str">
        <f t="shared" si="171"/>
        <v>6_60-70</v>
      </c>
      <c r="P1909" s="17" t="str">
        <f t="shared" si="172"/>
        <v>06_60-70</v>
      </c>
      <c r="Q1909" s="9" t="s">
        <v>904</v>
      </c>
      <c r="R1909" s="9" t="s">
        <v>968</v>
      </c>
      <c r="S1909" s="9">
        <f t="shared" si="173"/>
        <v>7200000</v>
      </c>
      <c r="T1909" s="9">
        <f t="shared" si="174"/>
        <v>96904</v>
      </c>
    </row>
    <row r="1910" spans="1:22" x14ac:dyDescent="0.25">
      <c r="A1910" s="9">
        <v>250</v>
      </c>
      <c r="B1910" s="9" t="s">
        <v>29</v>
      </c>
      <c r="C1910" s="9" t="s">
        <v>29</v>
      </c>
      <c r="D1910" s="9" t="s">
        <v>228</v>
      </c>
      <c r="E1910" s="9" t="s">
        <v>223</v>
      </c>
      <c r="F1910" s="9" t="s">
        <v>5</v>
      </c>
      <c r="G1910" s="9" t="s">
        <v>182</v>
      </c>
      <c r="H1910" s="9" t="s">
        <v>2</v>
      </c>
      <c r="I1910" s="9">
        <v>14</v>
      </c>
      <c r="L1910" s="9" t="s">
        <v>50</v>
      </c>
      <c r="M1910" s="9">
        <v>65000</v>
      </c>
      <c r="N1910" s="17" t="str">
        <f t="shared" si="170"/>
        <v>13_65-70</v>
      </c>
      <c r="O1910" s="17" t="str">
        <f t="shared" si="171"/>
        <v>6_60-70</v>
      </c>
      <c r="P1910" s="17" t="str">
        <f t="shared" si="172"/>
        <v>06_60-70</v>
      </c>
      <c r="Q1910" s="9" t="s">
        <v>904</v>
      </c>
      <c r="R1910" s="9" t="s">
        <v>968</v>
      </c>
      <c r="S1910" s="9">
        <f t="shared" si="173"/>
        <v>16250000</v>
      </c>
      <c r="T1910" s="9">
        <f t="shared" si="174"/>
        <v>218708</v>
      </c>
    </row>
    <row r="1911" spans="1:22" x14ac:dyDescent="0.25">
      <c r="A1911" s="9">
        <v>10</v>
      </c>
      <c r="B1911" s="9" t="s">
        <v>29</v>
      </c>
      <c r="C1911" s="9" t="s">
        <v>29</v>
      </c>
      <c r="D1911" s="9" t="s">
        <v>229</v>
      </c>
      <c r="E1911" s="9" t="s">
        <v>223</v>
      </c>
      <c r="F1911" s="9" t="s">
        <v>5</v>
      </c>
      <c r="G1911" s="9" t="s">
        <v>56</v>
      </c>
      <c r="H1911" s="9" t="s">
        <v>2</v>
      </c>
      <c r="I1911" s="9">
        <v>10</v>
      </c>
      <c r="L1911" s="9" t="s">
        <v>47</v>
      </c>
      <c r="M1911" s="9">
        <v>17800</v>
      </c>
      <c r="N1911" s="17" t="str">
        <f t="shared" si="170"/>
        <v>3_15-20</v>
      </c>
      <c r="O1911" s="17" t="str">
        <f t="shared" si="171"/>
        <v>1_10-20</v>
      </c>
      <c r="P1911" s="17" t="str">
        <f t="shared" si="172"/>
        <v>01_&lt;20</v>
      </c>
      <c r="Q1911" s="9" t="s">
        <v>904</v>
      </c>
      <c r="R1911" s="9" t="s">
        <v>968</v>
      </c>
      <c r="S1911" s="9">
        <f t="shared" si="173"/>
        <v>178000</v>
      </c>
      <c r="T1911" s="9">
        <f t="shared" si="174"/>
        <v>2396</v>
      </c>
    </row>
    <row r="1912" spans="1:22" x14ac:dyDescent="0.25">
      <c r="A1912" s="9">
        <v>260</v>
      </c>
      <c r="B1912" s="9" t="s">
        <v>29</v>
      </c>
      <c r="C1912" s="9" t="s">
        <v>29</v>
      </c>
      <c r="D1912" s="9" t="s">
        <v>229</v>
      </c>
      <c r="E1912" s="9" t="s">
        <v>223</v>
      </c>
      <c r="F1912" s="9" t="s">
        <v>5</v>
      </c>
      <c r="G1912" s="9" t="s">
        <v>54</v>
      </c>
      <c r="H1912" s="9" t="s">
        <v>2</v>
      </c>
      <c r="I1912" s="9">
        <v>10</v>
      </c>
      <c r="K1912" s="9" t="s">
        <v>7</v>
      </c>
      <c r="L1912" s="9" t="s">
        <v>47</v>
      </c>
      <c r="M1912" s="9">
        <v>19300</v>
      </c>
      <c r="N1912" s="17" t="str">
        <f t="shared" si="170"/>
        <v>3_15-20</v>
      </c>
      <c r="O1912" s="17" t="str">
        <f t="shared" si="171"/>
        <v>1_10-20</v>
      </c>
      <c r="P1912" s="17" t="str">
        <f t="shared" si="172"/>
        <v>01_&lt;20</v>
      </c>
      <c r="Q1912" s="9" t="s">
        <v>904</v>
      </c>
      <c r="R1912" s="9" t="s">
        <v>968</v>
      </c>
      <c r="S1912" s="9">
        <f t="shared" si="173"/>
        <v>5018000</v>
      </c>
      <c r="T1912" s="9">
        <f t="shared" si="174"/>
        <v>67537</v>
      </c>
    </row>
    <row r="1913" spans="1:22" x14ac:dyDescent="0.25">
      <c r="A1913" s="9">
        <v>160</v>
      </c>
      <c r="B1913" s="9" t="s">
        <v>29</v>
      </c>
      <c r="C1913" s="9" t="s">
        <v>29</v>
      </c>
      <c r="D1913" s="9" t="s">
        <v>229</v>
      </c>
      <c r="E1913" s="9" t="s">
        <v>223</v>
      </c>
      <c r="F1913" s="9" t="s">
        <v>5</v>
      </c>
      <c r="G1913" s="9" t="s">
        <v>76</v>
      </c>
      <c r="H1913" s="9" t="s">
        <v>2</v>
      </c>
      <c r="I1913" s="9">
        <v>11</v>
      </c>
      <c r="L1913" s="9" t="s">
        <v>46</v>
      </c>
      <c r="M1913" s="9">
        <v>21300</v>
      </c>
      <c r="N1913" s="17" t="str">
        <f t="shared" si="170"/>
        <v>4_20-25</v>
      </c>
      <c r="O1913" s="17" t="str">
        <f t="shared" si="171"/>
        <v>2_20-30</v>
      </c>
      <c r="P1913" s="17" t="str">
        <f t="shared" si="172"/>
        <v>02_20-30</v>
      </c>
      <c r="Q1913" s="9" t="s">
        <v>904</v>
      </c>
      <c r="R1913" s="9" t="s">
        <v>968</v>
      </c>
      <c r="S1913" s="9">
        <f t="shared" si="173"/>
        <v>3408000</v>
      </c>
      <c r="T1913" s="9">
        <f t="shared" si="174"/>
        <v>45868</v>
      </c>
    </row>
    <row r="1914" spans="1:22" x14ac:dyDescent="0.25">
      <c r="A1914" s="9">
        <v>670</v>
      </c>
      <c r="B1914" s="9" t="s">
        <v>29</v>
      </c>
      <c r="C1914" s="9" t="s">
        <v>29</v>
      </c>
      <c r="D1914" s="9" t="s">
        <v>229</v>
      </c>
      <c r="E1914" s="9" t="s">
        <v>227</v>
      </c>
      <c r="F1914" s="9" t="s">
        <v>5</v>
      </c>
      <c r="G1914" s="9" t="s">
        <v>56</v>
      </c>
      <c r="H1914" s="9" t="s">
        <v>2</v>
      </c>
      <c r="I1914" s="9">
        <v>11</v>
      </c>
      <c r="K1914" s="9" t="s">
        <v>7</v>
      </c>
      <c r="L1914" s="9" t="s">
        <v>47</v>
      </c>
      <c r="M1914" s="9">
        <v>25600</v>
      </c>
      <c r="N1914" s="17" t="str">
        <f t="shared" si="170"/>
        <v>5_25-30</v>
      </c>
      <c r="O1914" s="17" t="str">
        <f t="shared" si="171"/>
        <v>2_20-30</v>
      </c>
      <c r="P1914" s="17" t="str">
        <f t="shared" si="172"/>
        <v>02_20-30</v>
      </c>
      <c r="Q1914" s="9" t="s">
        <v>904</v>
      </c>
      <c r="R1914" s="9" t="s">
        <v>968</v>
      </c>
      <c r="S1914" s="9">
        <f t="shared" si="173"/>
        <v>17152000</v>
      </c>
      <c r="T1914" s="9">
        <f t="shared" si="174"/>
        <v>230848</v>
      </c>
    </row>
    <row r="1915" spans="1:22" x14ac:dyDescent="0.25">
      <c r="A1915" s="9">
        <v>2610</v>
      </c>
      <c r="B1915" s="9" t="s">
        <v>29</v>
      </c>
      <c r="C1915" s="9" t="s">
        <v>29</v>
      </c>
      <c r="D1915" s="9" t="s">
        <v>229</v>
      </c>
      <c r="E1915" s="9" t="s">
        <v>227</v>
      </c>
      <c r="F1915" s="9" t="s">
        <v>5</v>
      </c>
      <c r="G1915" s="9" t="s">
        <v>76</v>
      </c>
      <c r="H1915" s="9" t="s">
        <v>2</v>
      </c>
      <c r="I1915" s="9">
        <v>11</v>
      </c>
      <c r="K1915" s="9" t="s">
        <v>7</v>
      </c>
      <c r="L1915" s="9" t="s">
        <v>46</v>
      </c>
      <c r="M1915" s="9">
        <v>26700</v>
      </c>
      <c r="N1915" s="17" t="str">
        <f t="shared" si="170"/>
        <v>5_25-30</v>
      </c>
      <c r="O1915" s="17" t="str">
        <f t="shared" si="171"/>
        <v>2_20-30</v>
      </c>
      <c r="P1915" s="17" t="str">
        <f t="shared" si="172"/>
        <v>02_20-30</v>
      </c>
      <c r="Q1915" s="9" t="s">
        <v>904</v>
      </c>
      <c r="R1915" s="9" t="s">
        <v>968</v>
      </c>
      <c r="S1915" s="9">
        <f t="shared" si="173"/>
        <v>69687000</v>
      </c>
      <c r="T1915" s="9">
        <f t="shared" si="174"/>
        <v>937914</v>
      </c>
    </row>
    <row r="1916" spans="1:22" x14ac:dyDescent="0.25">
      <c r="A1916" s="9">
        <v>870</v>
      </c>
      <c r="B1916" s="9" t="s">
        <v>29</v>
      </c>
      <c r="C1916" s="9" t="s">
        <v>29</v>
      </c>
      <c r="D1916" s="9" t="s">
        <v>228</v>
      </c>
      <c r="E1916" s="9" t="s">
        <v>227</v>
      </c>
      <c r="F1916" s="9" t="s">
        <v>5</v>
      </c>
      <c r="G1916" s="9" t="s">
        <v>93</v>
      </c>
      <c r="H1916" s="9" t="s">
        <v>2</v>
      </c>
      <c r="I1916" s="9">
        <v>14</v>
      </c>
      <c r="K1916" s="9" t="s">
        <v>7</v>
      </c>
      <c r="L1916" s="9" t="s">
        <v>50</v>
      </c>
      <c r="M1916" s="9">
        <v>30120</v>
      </c>
      <c r="N1916" s="17" t="str">
        <f t="shared" si="170"/>
        <v>6_30-35</v>
      </c>
      <c r="O1916" s="17" t="str">
        <f t="shared" si="171"/>
        <v>3_30-40</v>
      </c>
      <c r="P1916" s="17" t="str">
        <f t="shared" si="172"/>
        <v>03_30-40</v>
      </c>
      <c r="Q1916" s="9" t="s">
        <v>904</v>
      </c>
      <c r="R1916" s="9" t="s">
        <v>968</v>
      </c>
      <c r="S1916" s="9">
        <f t="shared" si="173"/>
        <v>26204400</v>
      </c>
      <c r="T1916" s="9">
        <f t="shared" si="174"/>
        <v>352684</v>
      </c>
    </row>
    <row r="1917" spans="1:22" x14ac:dyDescent="0.25">
      <c r="A1917" s="9">
        <v>1221</v>
      </c>
      <c r="B1917" s="9" t="s">
        <v>0</v>
      </c>
      <c r="C1917" s="9" t="s">
        <v>884</v>
      </c>
      <c r="D1917" s="9" t="s">
        <v>228</v>
      </c>
      <c r="E1917" s="9" t="s">
        <v>223</v>
      </c>
      <c r="F1917" s="9" t="s">
        <v>5</v>
      </c>
      <c r="G1917" s="9" t="s">
        <v>76</v>
      </c>
      <c r="H1917" s="9" t="s">
        <v>2</v>
      </c>
      <c r="I1917" s="9">
        <v>14</v>
      </c>
      <c r="J1917" s="9" t="s">
        <v>4</v>
      </c>
      <c r="L1917" s="9" t="s">
        <v>46</v>
      </c>
      <c r="M1917" s="9">
        <v>26294</v>
      </c>
      <c r="N1917" s="17" t="str">
        <f t="shared" ref="N1917" si="175">CONCATENATE(ROUNDDOWN(M1917/5000,0),"_",ROUNDDOWN(M1917/5000,0)*5,"-",ROUNDUP((M1917+1)/5000,0)*5)</f>
        <v>5_25-30</v>
      </c>
      <c r="O1917" s="17" t="str">
        <f t="shared" ref="O1917" si="176">CONCATENATE(ROUNDDOWN(M1917/10000,0),"_",ROUNDDOWN(M1917/10000,0)*10,"-",ROUNDUP((M1917+1)/10000,0)*10)</f>
        <v>2_20-30</v>
      </c>
      <c r="P1917" s="17" t="str">
        <f t="shared" ref="P1917" si="177">IF(M1917&lt;20000,"01_&lt;20",IF(M1917&lt;80000,CONCATENATE(IF((ROUNDDOWN(M1917/10000,0)+1)&lt;10,0,),ROUNDDOWN(M1917/10000,0),"_",ROUNDDOWN(M1917/10000,0)*10,"-",ROUNDUP((M1917+1)/10000,0)*10),"08_80&gt;"))</f>
        <v>02_20-30</v>
      </c>
      <c r="Q1917" s="9" t="s">
        <v>1014</v>
      </c>
      <c r="R1917" s="9" t="s">
        <v>968</v>
      </c>
      <c r="S1917" s="9">
        <f t="shared" ref="S1917" si="178">M1917*A1917</f>
        <v>32104974</v>
      </c>
      <c r="T1917" s="9">
        <f>ROUND(S1917/73.8,0)</f>
        <v>435027</v>
      </c>
      <c r="V1917" s="9">
        <f>VLOOKUP(C1917,[1]Models!$C:$AI,33,0)</f>
        <v>0</v>
      </c>
    </row>
    <row r="1918" spans="1:22" x14ac:dyDescent="0.25">
      <c r="A1918" s="9">
        <v>1308</v>
      </c>
      <c r="B1918" s="9" t="s">
        <v>0</v>
      </c>
      <c r="C1918" s="9" t="s">
        <v>885</v>
      </c>
      <c r="D1918" s="9" t="s">
        <v>224</v>
      </c>
      <c r="E1918" s="9" t="s">
        <v>223</v>
      </c>
      <c r="F1918" s="9" t="s">
        <v>5</v>
      </c>
      <c r="G1918" s="9" t="s">
        <v>810</v>
      </c>
      <c r="H1918" s="9" t="s">
        <v>2</v>
      </c>
      <c r="I1918" s="9">
        <v>15</v>
      </c>
      <c r="J1918" s="9" t="s">
        <v>4</v>
      </c>
      <c r="L1918" s="9" t="s">
        <v>46</v>
      </c>
      <c r="M1918" s="9">
        <v>27893</v>
      </c>
      <c r="N1918" s="17" t="str">
        <f t="shared" ref="N1918" si="179">CONCATENATE(ROUNDDOWN(M1918/5000,0),"_",ROUNDDOWN(M1918/5000,0)*5,"-",ROUNDUP((M1918+1)/5000,0)*5)</f>
        <v>5_25-30</v>
      </c>
      <c r="O1918" s="17" t="str">
        <f t="shared" ref="O1918" si="180">CONCATENATE(ROUNDDOWN(M1918/10000,0),"_",ROUNDDOWN(M1918/10000,0)*10,"-",ROUNDUP((M1918+1)/10000,0)*10)</f>
        <v>2_20-30</v>
      </c>
      <c r="P1918" s="17" t="str">
        <f t="shared" ref="P1918" si="181">IF(M1918&lt;20000,"01_&lt;20",IF(M1918&lt;80000,CONCATENATE(IF((ROUNDDOWN(M1918/10000,0)+1)&lt;10,0,),ROUNDDOWN(M1918/10000,0),"_",ROUNDDOWN(M1918/10000,0)*10,"-",ROUNDUP((M1918+1)/10000,0)*10),"08_80&gt;"))</f>
        <v>02_20-30</v>
      </c>
      <c r="Q1918" s="9" t="s">
        <v>1014</v>
      </c>
      <c r="R1918" s="9" t="s">
        <v>968</v>
      </c>
      <c r="S1918" s="9">
        <f t="shared" ref="S1918" si="182">M1918*A1918</f>
        <v>36484044</v>
      </c>
      <c r="T1918" s="9">
        <f t="shared" ref="T1918:T1981" si="183">ROUND(S1918/73.8,0)</f>
        <v>494364</v>
      </c>
      <c r="V1918" s="9">
        <f>VLOOKUP(C1918,[1]Models!$C:$AI,33,0)</f>
        <v>0</v>
      </c>
    </row>
    <row r="1919" spans="1:22" x14ac:dyDescent="0.25">
      <c r="A1919" s="9">
        <v>646</v>
      </c>
      <c r="B1919" s="9" t="s">
        <v>0</v>
      </c>
      <c r="C1919" s="9" t="s">
        <v>171</v>
      </c>
      <c r="D1919" s="9" t="s">
        <v>224</v>
      </c>
      <c r="E1919" s="9" t="s">
        <v>223</v>
      </c>
      <c r="F1919" s="9" t="s">
        <v>1</v>
      </c>
      <c r="G1919" s="9" t="s">
        <v>59</v>
      </c>
      <c r="H1919" s="9" t="s">
        <v>2</v>
      </c>
      <c r="I1919" s="9">
        <v>15</v>
      </c>
      <c r="J1919" s="9" t="s">
        <v>4</v>
      </c>
      <c r="L1919" s="9" t="s">
        <v>50</v>
      </c>
      <c r="M1919" s="9">
        <v>25220</v>
      </c>
      <c r="N1919" s="17" t="str">
        <f t="shared" ref="N1919:N1982" si="184">CONCATENATE(ROUNDDOWN(M1919/5000,0),"_",ROUNDDOWN(M1919/5000,0)*5,"-",ROUNDUP((M1919+1)/5000,0)*5)</f>
        <v>5_25-30</v>
      </c>
      <c r="O1919" s="17" t="str">
        <f t="shared" ref="O1919:O1982" si="185">CONCATENATE(ROUNDDOWN(M1919/10000,0),"_",ROUNDDOWN(M1919/10000,0)*10,"-",ROUNDUP((M1919+1)/10000,0)*10)</f>
        <v>2_20-30</v>
      </c>
      <c r="P1919" s="17" t="str">
        <f t="shared" ref="P1919:P1982" si="186">IF(M1919&lt;20000,"01_&lt;20",IF(M1919&lt;80000,CONCATENATE(IF((ROUNDDOWN(M1919/10000,0)+1)&lt;10,0,),ROUNDDOWN(M1919/10000,0),"_",ROUNDDOWN(M1919/10000,0)*10,"-",ROUNDUP((M1919+1)/10000,0)*10),"08_80&gt;"))</f>
        <v>02_20-30</v>
      </c>
      <c r="Q1919" s="9" t="s">
        <v>1014</v>
      </c>
      <c r="R1919" s="9" t="s">
        <v>968</v>
      </c>
      <c r="S1919" s="9">
        <f t="shared" ref="S1919:S1982" si="187">M1919*A1919</f>
        <v>16292120</v>
      </c>
      <c r="T1919" s="9">
        <f t="shared" si="183"/>
        <v>220760</v>
      </c>
      <c r="V1919" s="9">
        <f>VLOOKUP(C1919,[1]Models!$C:$AI,33,0)</f>
        <v>0</v>
      </c>
    </row>
    <row r="1920" spans="1:22" x14ac:dyDescent="0.25">
      <c r="A1920" s="9">
        <v>23</v>
      </c>
      <c r="B1920" s="9" t="s">
        <v>0</v>
      </c>
      <c r="C1920" s="9" t="s">
        <v>448</v>
      </c>
      <c r="D1920" s="9" t="s">
        <v>224</v>
      </c>
      <c r="E1920" s="9" t="s">
        <v>223</v>
      </c>
      <c r="F1920" s="9" t="s">
        <v>1</v>
      </c>
      <c r="G1920" s="9" t="s">
        <v>97</v>
      </c>
      <c r="H1920" s="9" t="s">
        <v>2</v>
      </c>
      <c r="I1920" s="9">
        <v>15</v>
      </c>
      <c r="J1920" s="9" t="s">
        <v>8</v>
      </c>
      <c r="L1920" s="9" t="s">
        <v>50</v>
      </c>
      <c r="M1920" s="9">
        <v>39741</v>
      </c>
      <c r="N1920" s="17" t="str">
        <f t="shared" si="184"/>
        <v>7_35-40</v>
      </c>
      <c r="O1920" s="17" t="str">
        <f t="shared" si="185"/>
        <v>3_30-40</v>
      </c>
      <c r="P1920" s="17" t="str">
        <f t="shared" si="186"/>
        <v>03_30-40</v>
      </c>
      <c r="Q1920" s="9" t="s">
        <v>1014</v>
      </c>
      <c r="R1920" s="9" t="s">
        <v>968</v>
      </c>
      <c r="S1920" s="9">
        <f t="shared" si="187"/>
        <v>914043</v>
      </c>
      <c r="T1920" s="9">
        <f t="shared" si="183"/>
        <v>12385</v>
      </c>
      <c r="V1920" s="9">
        <f>VLOOKUP(C1920,[1]Models!$C:$AI,33,0)</f>
        <v>0</v>
      </c>
    </row>
    <row r="1921" spans="1:22" x14ac:dyDescent="0.25">
      <c r="A1921" s="9">
        <v>124</v>
      </c>
      <c r="B1921" s="9" t="s">
        <v>0</v>
      </c>
      <c r="C1921" s="9" t="s">
        <v>447</v>
      </c>
      <c r="D1921" s="9" t="s">
        <v>222</v>
      </c>
      <c r="E1921" s="9" t="s">
        <v>223</v>
      </c>
      <c r="F1921" s="9" t="s">
        <v>1</v>
      </c>
      <c r="G1921" s="9" t="s">
        <v>97</v>
      </c>
      <c r="H1921" s="9" t="s">
        <v>887</v>
      </c>
      <c r="I1921" s="9">
        <v>15</v>
      </c>
      <c r="J1921" s="9" t="s">
        <v>8</v>
      </c>
      <c r="L1921" s="9" t="s">
        <v>50</v>
      </c>
      <c r="M1921" s="9">
        <v>42667</v>
      </c>
      <c r="N1921" s="17" t="str">
        <f t="shared" si="184"/>
        <v>8_40-45</v>
      </c>
      <c r="O1921" s="17" t="str">
        <f t="shared" si="185"/>
        <v>4_40-50</v>
      </c>
      <c r="P1921" s="17" t="str">
        <f t="shared" si="186"/>
        <v>04_40-50</v>
      </c>
      <c r="Q1921" s="9" t="s">
        <v>1014</v>
      </c>
      <c r="R1921" s="9" t="s">
        <v>968</v>
      </c>
      <c r="S1921" s="9">
        <f t="shared" si="187"/>
        <v>5290708</v>
      </c>
      <c r="T1921" s="9">
        <f t="shared" si="183"/>
        <v>71690</v>
      </c>
      <c r="V1921" s="9">
        <f>VLOOKUP(C1921,[1]Models!$C:$AI,33,0)</f>
        <v>0</v>
      </c>
    </row>
    <row r="1922" spans="1:22" x14ac:dyDescent="0.25">
      <c r="A1922" s="9">
        <v>3</v>
      </c>
      <c r="B1922" s="9" t="s">
        <v>0</v>
      </c>
      <c r="C1922" s="9" t="s">
        <v>123</v>
      </c>
      <c r="D1922" s="9" t="s">
        <v>224</v>
      </c>
      <c r="E1922" s="9" t="s">
        <v>223</v>
      </c>
      <c r="F1922" s="9" t="s">
        <v>1</v>
      </c>
      <c r="G1922" s="9" t="s">
        <v>97</v>
      </c>
      <c r="H1922" s="9" t="s">
        <v>2</v>
      </c>
      <c r="I1922" s="9">
        <v>15</v>
      </c>
      <c r="J1922" s="9" t="s">
        <v>91</v>
      </c>
      <c r="L1922" s="9" t="s">
        <v>50</v>
      </c>
      <c r="M1922" s="9">
        <v>42873</v>
      </c>
      <c r="N1922" s="17" t="str">
        <f t="shared" si="184"/>
        <v>8_40-45</v>
      </c>
      <c r="O1922" s="17" t="str">
        <f t="shared" si="185"/>
        <v>4_40-50</v>
      </c>
      <c r="P1922" s="17" t="str">
        <f t="shared" si="186"/>
        <v>04_40-50</v>
      </c>
      <c r="Q1922" s="9" t="s">
        <v>1014</v>
      </c>
      <c r="R1922" s="9" t="s">
        <v>968</v>
      </c>
      <c r="S1922" s="9">
        <f t="shared" si="187"/>
        <v>128619</v>
      </c>
      <c r="T1922" s="9">
        <f t="shared" si="183"/>
        <v>1743</v>
      </c>
      <c r="V1922" s="9">
        <f>VLOOKUP(C1922,[1]Models!$C:$AI,33,0)</f>
        <v>0</v>
      </c>
    </row>
    <row r="1923" spans="1:22" x14ac:dyDescent="0.25">
      <c r="A1923" s="9">
        <v>1077</v>
      </c>
      <c r="B1923" s="9" t="s">
        <v>0</v>
      </c>
      <c r="C1923" s="9" t="s">
        <v>226</v>
      </c>
      <c r="D1923" s="9" t="s">
        <v>224</v>
      </c>
      <c r="E1923" s="9" t="s">
        <v>223</v>
      </c>
      <c r="F1923" s="9" t="s">
        <v>5</v>
      </c>
      <c r="G1923" s="9" t="s">
        <v>182</v>
      </c>
      <c r="H1923" s="9" t="s">
        <v>2</v>
      </c>
      <c r="I1923" s="9">
        <v>15</v>
      </c>
      <c r="J1923" s="9" t="s">
        <v>8</v>
      </c>
      <c r="L1923" s="9" t="s">
        <v>50</v>
      </c>
      <c r="M1923" s="9">
        <v>42484</v>
      </c>
      <c r="N1923" s="17" t="str">
        <f t="shared" si="184"/>
        <v>8_40-45</v>
      </c>
      <c r="O1923" s="17" t="str">
        <f t="shared" si="185"/>
        <v>4_40-50</v>
      </c>
      <c r="P1923" s="17" t="str">
        <f t="shared" si="186"/>
        <v>04_40-50</v>
      </c>
      <c r="Q1923" s="9" t="s">
        <v>1014</v>
      </c>
      <c r="R1923" s="9" t="s">
        <v>968</v>
      </c>
      <c r="S1923" s="9">
        <f t="shared" si="187"/>
        <v>45755268</v>
      </c>
      <c r="T1923" s="9">
        <f t="shared" si="183"/>
        <v>619990</v>
      </c>
      <c r="V1923" s="9">
        <f>VLOOKUP(C1923,[1]Models!$C:$AI,33,0)</f>
        <v>0</v>
      </c>
    </row>
    <row r="1924" spans="1:22" x14ac:dyDescent="0.25">
      <c r="A1924" s="9">
        <v>343</v>
      </c>
      <c r="B1924" s="9" t="s">
        <v>0</v>
      </c>
      <c r="C1924" s="9" t="s">
        <v>515</v>
      </c>
      <c r="D1924" s="9" t="s">
        <v>222</v>
      </c>
      <c r="E1924" s="9" t="s">
        <v>223</v>
      </c>
      <c r="F1924" s="9" t="s">
        <v>5</v>
      </c>
      <c r="G1924" s="9" t="s">
        <v>182</v>
      </c>
      <c r="H1924" s="9" t="s">
        <v>340</v>
      </c>
      <c r="I1924" s="9">
        <v>15</v>
      </c>
      <c r="J1924" s="9" t="s">
        <v>8</v>
      </c>
      <c r="L1924" s="9" t="s">
        <v>50</v>
      </c>
      <c r="M1924" s="9">
        <v>46159</v>
      </c>
      <c r="N1924" s="17" t="str">
        <f t="shared" si="184"/>
        <v>9_45-50</v>
      </c>
      <c r="O1924" s="17" t="str">
        <f t="shared" si="185"/>
        <v>4_40-50</v>
      </c>
      <c r="P1924" s="17" t="str">
        <f t="shared" si="186"/>
        <v>04_40-50</v>
      </c>
      <c r="Q1924" s="9" t="s">
        <v>1014</v>
      </c>
      <c r="R1924" s="9" t="s">
        <v>968</v>
      </c>
      <c r="S1924" s="9">
        <f t="shared" si="187"/>
        <v>15832537</v>
      </c>
      <c r="T1924" s="9">
        <f t="shared" si="183"/>
        <v>214533</v>
      </c>
      <c r="V1924" s="9">
        <f>VLOOKUP(C1924,[1]Models!$C:$AI,33,0)</f>
        <v>0</v>
      </c>
    </row>
    <row r="1925" spans="1:22" x14ac:dyDescent="0.25">
      <c r="A1925" s="9">
        <v>189</v>
      </c>
      <c r="B1925" s="9" t="s">
        <v>0</v>
      </c>
      <c r="C1925" s="9" t="s">
        <v>332</v>
      </c>
      <c r="D1925" s="9" t="s">
        <v>224</v>
      </c>
      <c r="E1925" s="9" t="s">
        <v>223</v>
      </c>
      <c r="F1925" s="9" t="s">
        <v>5</v>
      </c>
      <c r="G1925" s="9" t="s">
        <v>76</v>
      </c>
      <c r="H1925" s="9" t="s">
        <v>2</v>
      </c>
      <c r="I1925" s="9">
        <v>17</v>
      </c>
      <c r="J1925" s="9" t="s">
        <v>6</v>
      </c>
      <c r="L1925" s="9" t="s">
        <v>46</v>
      </c>
      <c r="M1925" s="9">
        <v>35496</v>
      </c>
      <c r="N1925" s="17" t="str">
        <f t="shared" si="184"/>
        <v>7_35-40</v>
      </c>
      <c r="O1925" s="17" t="str">
        <f t="shared" si="185"/>
        <v>3_30-40</v>
      </c>
      <c r="P1925" s="17" t="str">
        <f t="shared" si="186"/>
        <v>03_30-40</v>
      </c>
      <c r="Q1925" s="9" t="s">
        <v>1014</v>
      </c>
      <c r="R1925" s="9" t="s">
        <v>968</v>
      </c>
      <c r="S1925" s="9">
        <f t="shared" si="187"/>
        <v>6708744</v>
      </c>
      <c r="T1925" s="9">
        <f t="shared" si="183"/>
        <v>90904</v>
      </c>
      <c r="V1925" s="9">
        <f>VLOOKUP(C1925,[1]Models!$C:$AI,33,0)</f>
        <v>0</v>
      </c>
    </row>
    <row r="1926" spans="1:22" x14ac:dyDescent="0.25">
      <c r="A1926" s="9">
        <v>1309</v>
      </c>
      <c r="B1926" s="9" t="s">
        <v>0</v>
      </c>
      <c r="C1926" s="9" t="s">
        <v>451</v>
      </c>
      <c r="D1926" s="9" t="s">
        <v>224</v>
      </c>
      <c r="E1926" s="9" t="s">
        <v>223</v>
      </c>
      <c r="F1926" s="9" t="s">
        <v>5</v>
      </c>
      <c r="G1926" s="9" t="s">
        <v>182</v>
      </c>
      <c r="H1926" s="9" t="s">
        <v>2</v>
      </c>
      <c r="I1926" s="9">
        <v>17</v>
      </c>
      <c r="J1926" s="9" t="s">
        <v>8</v>
      </c>
      <c r="L1926" s="9" t="s">
        <v>50</v>
      </c>
      <c r="M1926" s="9">
        <v>50034</v>
      </c>
      <c r="N1926" s="17" t="str">
        <f t="shared" si="184"/>
        <v>10_50-55</v>
      </c>
      <c r="O1926" s="17" t="str">
        <f t="shared" si="185"/>
        <v>5_50-60</v>
      </c>
      <c r="P1926" s="17" t="str">
        <f t="shared" si="186"/>
        <v>05_50-60</v>
      </c>
      <c r="Q1926" s="9" t="s">
        <v>1014</v>
      </c>
      <c r="R1926" s="9" t="s">
        <v>968</v>
      </c>
      <c r="S1926" s="9">
        <f t="shared" si="187"/>
        <v>65494506</v>
      </c>
      <c r="T1926" s="9">
        <f t="shared" si="183"/>
        <v>887459</v>
      </c>
      <c r="V1926" s="9">
        <f>VLOOKUP(C1926,[1]Models!$C:$AI,33,0)</f>
        <v>0</v>
      </c>
    </row>
    <row r="1927" spans="1:22" x14ac:dyDescent="0.25">
      <c r="A1927" s="9">
        <v>283</v>
      </c>
      <c r="B1927" s="9" t="s">
        <v>0</v>
      </c>
      <c r="C1927" s="9" t="s">
        <v>811</v>
      </c>
      <c r="D1927" s="9" t="s">
        <v>228</v>
      </c>
      <c r="E1927" s="9" t="s">
        <v>223</v>
      </c>
      <c r="F1927" s="9" t="s">
        <v>5</v>
      </c>
      <c r="G1927" s="9" t="s">
        <v>182</v>
      </c>
      <c r="H1927" s="9" t="s">
        <v>2</v>
      </c>
      <c r="I1927" s="9">
        <v>14</v>
      </c>
      <c r="J1927" s="9" t="s">
        <v>8</v>
      </c>
      <c r="L1927" s="9" t="s">
        <v>50</v>
      </c>
      <c r="M1927" s="9">
        <v>43805</v>
      </c>
      <c r="N1927" s="17" t="str">
        <f t="shared" si="184"/>
        <v>8_40-45</v>
      </c>
      <c r="O1927" s="17" t="str">
        <f t="shared" si="185"/>
        <v>4_40-50</v>
      </c>
      <c r="P1927" s="17" t="str">
        <f t="shared" si="186"/>
        <v>04_40-50</v>
      </c>
      <c r="Q1927" s="9" t="s">
        <v>1014</v>
      </c>
      <c r="R1927" s="9" t="s">
        <v>968</v>
      </c>
      <c r="S1927" s="9">
        <f t="shared" si="187"/>
        <v>12396815</v>
      </c>
      <c r="T1927" s="9">
        <f t="shared" si="183"/>
        <v>167979</v>
      </c>
      <c r="V1927" s="9">
        <f>VLOOKUP(C1927,[1]Models!$C:$AI,33,0)</f>
        <v>1</v>
      </c>
    </row>
    <row r="1928" spans="1:22" x14ac:dyDescent="0.25">
      <c r="A1928" s="9">
        <v>46</v>
      </c>
      <c r="B1928" s="9" t="s">
        <v>0</v>
      </c>
      <c r="C1928" s="9" t="s">
        <v>541</v>
      </c>
      <c r="D1928" s="9" t="s">
        <v>228</v>
      </c>
      <c r="E1928" s="9" t="s">
        <v>223</v>
      </c>
      <c r="F1928" s="9" t="s">
        <v>5</v>
      </c>
      <c r="G1928" s="9" t="s">
        <v>524</v>
      </c>
      <c r="H1928" s="9" t="s">
        <v>2</v>
      </c>
      <c r="I1928" s="9">
        <v>14</v>
      </c>
      <c r="J1928" s="9" t="s">
        <v>8</v>
      </c>
      <c r="L1928" s="9" t="s">
        <v>50</v>
      </c>
      <c r="M1928" s="9">
        <v>50899</v>
      </c>
      <c r="N1928" s="17" t="str">
        <f t="shared" si="184"/>
        <v>10_50-55</v>
      </c>
      <c r="O1928" s="17" t="str">
        <f t="shared" si="185"/>
        <v>5_50-60</v>
      </c>
      <c r="P1928" s="17" t="str">
        <f t="shared" si="186"/>
        <v>05_50-60</v>
      </c>
      <c r="Q1928" s="9" t="s">
        <v>1014</v>
      </c>
      <c r="R1928" s="9" t="s">
        <v>968</v>
      </c>
      <c r="S1928" s="9">
        <f t="shared" si="187"/>
        <v>2341354</v>
      </c>
      <c r="T1928" s="9">
        <f t="shared" si="183"/>
        <v>31726</v>
      </c>
      <c r="V1928" s="9">
        <f>VLOOKUP(C1928,[1]Models!$C:$AI,33,0)</f>
        <v>1</v>
      </c>
    </row>
    <row r="1929" spans="1:22" x14ac:dyDescent="0.25">
      <c r="A1929" s="9">
        <v>1163</v>
      </c>
      <c r="B1929" s="9" t="s">
        <v>0</v>
      </c>
      <c r="C1929" s="9" t="s">
        <v>487</v>
      </c>
      <c r="D1929" s="9" t="s">
        <v>224</v>
      </c>
      <c r="E1929" s="9" t="s">
        <v>223</v>
      </c>
      <c r="F1929" s="9" t="s">
        <v>1</v>
      </c>
      <c r="G1929" s="9" t="s">
        <v>305</v>
      </c>
      <c r="H1929" s="9" t="s">
        <v>2</v>
      </c>
      <c r="I1929" s="9">
        <v>15</v>
      </c>
      <c r="J1929" s="9" t="s">
        <v>8</v>
      </c>
      <c r="L1929" s="9" t="s">
        <v>50</v>
      </c>
      <c r="M1929" s="9">
        <v>54235</v>
      </c>
      <c r="N1929" s="17" t="str">
        <f t="shared" si="184"/>
        <v>10_50-55</v>
      </c>
      <c r="O1929" s="17" t="str">
        <f t="shared" si="185"/>
        <v>5_50-60</v>
      </c>
      <c r="P1929" s="17" t="str">
        <f t="shared" si="186"/>
        <v>05_50-60</v>
      </c>
      <c r="Q1929" s="9" t="s">
        <v>1014</v>
      </c>
      <c r="R1929" s="9" t="s">
        <v>968</v>
      </c>
      <c r="S1929" s="9">
        <f t="shared" si="187"/>
        <v>63075305</v>
      </c>
      <c r="T1929" s="9">
        <f t="shared" si="183"/>
        <v>854679</v>
      </c>
      <c r="V1929" s="9">
        <f>VLOOKUP(C1929,[1]Models!$C:$AI,33,0)</f>
        <v>0</v>
      </c>
    </row>
    <row r="1930" spans="1:22" x14ac:dyDescent="0.25">
      <c r="A1930" s="9">
        <v>8</v>
      </c>
      <c r="B1930" s="9" t="s">
        <v>0</v>
      </c>
      <c r="C1930" s="9" t="s">
        <v>812</v>
      </c>
      <c r="D1930" s="9" t="s">
        <v>222</v>
      </c>
      <c r="E1930" s="9" t="s">
        <v>223</v>
      </c>
      <c r="F1930" s="9" t="s">
        <v>1</v>
      </c>
      <c r="G1930" s="9" t="s">
        <v>305</v>
      </c>
      <c r="H1930" s="9" t="s">
        <v>813</v>
      </c>
      <c r="I1930" s="9">
        <v>15</v>
      </c>
      <c r="J1930" s="9" t="s">
        <v>8</v>
      </c>
      <c r="L1930" s="9" t="s">
        <v>50</v>
      </c>
      <c r="M1930" s="9">
        <v>57645</v>
      </c>
      <c r="N1930" s="17" t="str">
        <f t="shared" si="184"/>
        <v>11_55-60</v>
      </c>
      <c r="O1930" s="17" t="str">
        <f t="shared" si="185"/>
        <v>5_50-60</v>
      </c>
      <c r="P1930" s="17" t="str">
        <f t="shared" si="186"/>
        <v>05_50-60</v>
      </c>
      <c r="Q1930" s="9" t="s">
        <v>1014</v>
      </c>
      <c r="R1930" s="9" t="s">
        <v>968</v>
      </c>
      <c r="S1930" s="9">
        <f t="shared" si="187"/>
        <v>461160</v>
      </c>
      <c r="T1930" s="9">
        <f t="shared" si="183"/>
        <v>6249</v>
      </c>
      <c r="V1930" s="9">
        <f>VLOOKUP(C1930,[1]Models!$C:$AI,33,0)</f>
        <v>0</v>
      </c>
    </row>
    <row r="1931" spans="1:22" x14ac:dyDescent="0.25">
      <c r="A1931" s="9">
        <v>13</v>
      </c>
      <c r="B1931" s="9" t="s">
        <v>0</v>
      </c>
      <c r="C1931" s="9" t="s">
        <v>516</v>
      </c>
      <c r="D1931" s="9" t="s">
        <v>222</v>
      </c>
      <c r="E1931" s="9" t="s">
        <v>223</v>
      </c>
      <c r="F1931" s="9" t="s">
        <v>5</v>
      </c>
      <c r="G1931" s="9" t="s">
        <v>182</v>
      </c>
      <c r="H1931" s="9" t="s">
        <v>334</v>
      </c>
      <c r="I1931" s="9">
        <v>15</v>
      </c>
      <c r="J1931" s="9" t="s">
        <v>8</v>
      </c>
      <c r="L1931" s="9" t="s">
        <v>50</v>
      </c>
      <c r="M1931" s="9">
        <v>50931</v>
      </c>
      <c r="N1931" s="17" t="str">
        <f t="shared" si="184"/>
        <v>10_50-55</v>
      </c>
      <c r="O1931" s="17" t="str">
        <f t="shared" si="185"/>
        <v>5_50-60</v>
      </c>
      <c r="P1931" s="17" t="str">
        <f t="shared" si="186"/>
        <v>05_50-60</v>
      </c>
      <c r="Q1931" s="9" t="s">
        <v>1014</v>
      </c>
      <c r="R1931" s="9" t="s">
        <v>968</v>
      </c>
      <c r="S1931" s="9">
        <f t="shared" si="187"/>
        <v>662103</v>
      </c>
      <c r="T1931" s="9">
        <f t="shared" si="183"/>
        <v>8972</v>
      </c>
      <c r="V1931" s="9">
        <f>VLOOKUP(C1931,[1]Models!$C:$AI,33,0)</f>
        <v>0</v>
      </c>
    </row>
    <row r="1932" spans="1:22" x14ac:dyDescent="0.25">
      <c r="A1932" s="9">
        <v>247</v>
      </c>
      <c r="B1932" s="9" t="s">
        <v>0</v>
      </c>
      <c r="C1932" s="9" t="s">
        <v>890</v>
      </c>
      <c r="D1932" s="9" t="s">
        <v>224</v>
      </c>
      <c r="E1932" s="9" t="s">
        <v>223</v>
      </c>
      <c r="F1932" s="9" t="s">
        <v>5</v>
      </c>
      <c r="G1932" s="9" t="s">
        <v>524</v>
      </c>
      <c r="H1932" s="9" t="s">
        <v>2</v>
      </c>
      <c r="I1932" s="9">
        <v>17</v>
      </c>
      <c r="J1932" s="9" t="s">
        <v>8</v>
      </c>
      <c r="L1932" s="9" t="s">
        <v>50</v>
      </c>
      <c r="M1932" s="9">
        <v>62330</v>
      </c>
      <c r="N1932" s="17" t="str">
        <f t="shared" si="184"/>
        <v>12_60-65</v>
      </c>
      <c r="O1932" s="17" t="str">
        <f t="shared" si="185"/>
        <v>6_60-70</v>
      </c>
      <c r="P1932" s="17" t="str">
        <f t="shared" si="186"/>
        <v>06_60-70</v>
      </c>
      <c r="Q1932" s="9" t="s">
        <v>1014</v>
      </c>
      <c r="R1932" s="9" t="s">
        <v>968</v>
      </c>
      <c r="S1932" s="9">
        <f t="shared" si="187"/>
        <v>15395510</v>
      </c>
      <c r="T1932" s="9">
        <f t="shared" si="183"/>
        <v>208611</v>
      </c>
      <c r="V1932" s="9">
        <f>VLOOKUP(C1932,[1]Models!$C:$AI,33,0)</f>
        <v>0</v>
      </c>
    </row>
    <row r="1933" spans="1:22" x14ac:dyDescent="0.25">
      <c r="A1933" s="9">
        <v>11</v>
      </c>
      <c r="B1933" s="9" t="s">
        <v>0</v>
      </c>
      <c r="C1933" s="9" t="s">
        <v>488</v>
      </c>
      <c r="D1933" s="9" t="s">
        <v>225</v>
      </c>
      <c r="E1933" s="9" t="s">
        <v>223</v>
      </c>
      <c r="F1933" s="9" t="s">
        <v>1</v>
      </c>
      <c r="G1933" s="9" t="s">
        <v>97</v>
      </c>
      <c r="H1933" s="9" t="s">
        <v>112</v>
      </c>
      <c r="I1933" s="9">
        <v>15</v>
      </c>
      <c r="J1933" s="9" t="s">
        <v>8</v>
      </c>
      <c r="L1933" s="9" t="s">
        <v>50</v>
      </c>
      <c r="M1933" s="9">
        <v>64664</v>
      </c>
      <c r="N1933" s="17" t="str">
        <f t="shared" si="184"/>
        <v>12_60-65</v>
      </c>
      <c r="O1933" s="17" t="str">
        <f t="shared" si="185"/>
        <v>6_60-70</v>
      </c>
      <c r="P1933" s="17" t="str">
        <f t="shared" si="186"/>
        <v>06_60-70</v>
      </c>
      <c r="Q1933" s="9" t="s">
        <v>1014</v>
      </c>
      <c r="R1933" s="9" t="s">
        <v>968</v>
      </c>
      <c r="S1933" s="9">
        <f t="shared" si="187"/>
        <v>711304</v>
      </c>
      <c r="T1933" s="9">
        <f t="shared" si="183"/>
        <v>9638</v>
      </c>
      <c r="V1933" s="9">
        <f>VLOOKUP(C1933,[1]Models!$C:$AI,33,0)</f>
        <v>0</v>
      </c>
    </row>
    <row r="1934" spans="1:22" x14ac:dyDescent="0.25">
      <c r="A1934" s="9">
        <v>3224</v>
      </c>
      <c r="B1934" s="9" t="s">
        <v>0</v>
      </c>
      <c r="C1934" s="9" t="s">
        <v>972</v>
      </c>
      <c r="D1934" s="9" t="s">
        <v>225</v>
      </c>
      <c r="E1934" s="9" t="s">
        <v>223</v>
      </c>
      <c r="F1934" s="9" t="s">
        <v>1</v>
      </c>
      <c r="G1934" s="9" t="s">
        <v>669</v>
      </c>
      <c r="H1934" s="9" t="s">
        <v>112</v>
      </c>
      <c r="I1934" s="9">
        <v>15</v>
      </c>
      <c r="J1934" s="9" t="s">
        <v>8</v>
      </c>
      <c r="L1934" s="9" t="s">
        <v>50</v>
      </c>
      <c r="M1934" s="9">
        <v>58990</v>
      </c>
      <c r="N1934" s="17" t="str">
        <f t="shared" si="184"/>
        <v>11_55-60</v>
      </c>
      <c r="O1934" s="17" t="str">
        <f t="shared" si="185"/>
        <v>5_50-60</v>
      </c>
      <c r="P1934" s="17" t="str">
        <f t="shared" si="186"/>
        <v>05_50-60</v>
      </c>
      <c r="Q1934" s="9" t="s">
        <v>1014</v>
      </c>
      <c r="R1934" s="9" t="s">
        <v>968</v>
      </c>
      <c r="S1934" s="9">
        <f t="shared" si="187"/>
        <v>190183760</v>
      </c>
      <c r="T1934" s="9">
        <f t="shared" si="183"/>
        <v>2577016</v>
      </c>
      <c r="V1934" s="9">
        <f>VLOOKUP(C1934,[1]Models!$C:$AI,33,0)</f>
        <v>0</v>
      </c>
    </row>
    <row r="1935" spans="1:22" x14ac:dyDescent="0.25">
      <c r="A1935" s="9">
        <v>208</v>
      </c>
      <c r="B1935" s="9" t="s">
        <v>0</v>
      </c>
      <c r="C1935" s="9" t="s">
        <v>645</v>
      </c>
      <c r="D1935" s="9" t="s">
        <v>225</v>
      </c>
      <c r="E1935" s="9" t="s">
        <v>223</v>
      </c>
      <c r="F1935" s="9" t="s">
        <v>5</v>
      </c>
      <c r="G1935" s="9" t="s">
        <v>75</v>
      </c>
      <c r="H1935" s="9" t="s">
        <v>112</v>
      </c>
      <c r="I1935" s="9">
        <v>15</v>
      </c>
      <c r="J1935" s="9" t="s">
        <v>8</v>
      </c>
      <c r="L1935" s="9" t="s">
        <v>50</v>
      </c>
      <c r="M1935" s="9">
        <v>69153</v>
      </c>
      <c r="N1935" s="17" t="str">
        <f t="shared" si="184"/>
        <v>13_65-70</v>
      </c>
      <c r="O1935" s="17" t="str">
        <f t="shared" si="185"/>
        <v>6_60-70</v>
      </c>
      <c r="P1935" s="17" t="str">
        <f t="shared" si="186"/>
        <v>06_60-70</v>
      </c>
      <c r="Q1935" s="9" t="s">
        <v>1014</v>
      </c>
      <c r="R1935" s="9" t="s">
        <v>968</v>
      </c>
      <c r="S1935" s="9">
        <f t="shared" si="187"/>
        <v>14383824</v>
      </c>
      <c r="T1935" s="9">
        <f t="shared" si="183"/>
        <v>194903</v>
      </c>
      <c r="V1935" s="9">
        <f>VLOOKUP(C1935,[1]Models!$C:$AI,33,0)</f>
        <v>0</v>
      </c>
    </row>
    <row r="1936" spans="1:22" x14ac:dyDescent="0.25">
      <c r="A1936" s="9">
        <v>174</v>
      </c>
      <c r="B1936" s="9" t="s">
        <v>0</v>
      </c>
      <c r="C1936" s="9" t="s">
        <v>452</v>
      </c>
      <c r="D1936" s="9" t="s">
        <v>225</v>
      </c>
      <c r="E1936" s="9" t="s">
        <v>223</v>
      </c>
      <c r="F1936" s="9" t="s">
        <v>1</v>
      </c>
      <c r="G1936" s="9" t="s">
        <v>305</v>
      </c>
      <c r="H1936" s="9" t="s">
        <v>112</v>
      </c>
      <c r="I1936" s="9">
        <v>15</v>
      </c>
      <c r="J1936" s="9" t="s">
        <v>8</v>
      </c>
      <c r="L1936" s="9" t="s">
        <v>50</v>
      </c>
      <c r="M1936" s="9">
        <v>78195</v>
      </c>
      <c r="N1936" s="17" t="str">
        <f t="shared" si="184"/>
        <v>15_75-80</v>
      </c>
      <c r="O1936" s="17" t="str">
        <f t="shared" si="185"/>
        <v>7_70-80</v>
      </c>
      <c r="P1936" s="17" t="str">
        <f t="shared" si="186"/>
        <v>07_70-80</v>
      </c>
      <c r="Q1936" s="9" t="s">
        <v>1014</v>
      </c>
      <c r="R1936" s="9" t="s">
        <v>968</v>
      </c>
      <c r="S1936" s="9">
        <f t="shared" si="187"/>
        <v>13605930</v>
      </c>
      <c r="T1936" s="9">
        <f t="shared" si="183"/>
        <v>184362</v>
      </c>
      <c r="V1936" s="9">
        <f>VLOOKUP(C1936,[1]Models!$C:$AI,33,0)</f>
        <v>0</v>
      </c>
    </row>
    <row r="1937" spans="1:22" x14ac:dyDescent="0.25">
      <c r="A1937" s="9">
        <v>67</v>
      </c>
      <c r="B1937" s="9" t="s">
        <v>0</v>
      </c>
      <c r="C1937" s="9" t="s">
        <v>891</v>
      </c>
      <c r="D1937" s="9" t="s">
        <v>225</v>
      </c>
      <c r="E1937" s="9" t="s">
        <v>223</v>
      </c>
      <c r="F1937" s="9" t="s">
        <v>1</v>
      </c>
      <c r="G1937" s="9" t="s">
        <v>669</v>
      </c>
      <c r="H1937" s="9" t="s">
        <v>792</v>
      </c>
      <c r="I1937" s="9">
        <v>15</v>
      </c>
      <c r="J1937" s="9" t="s">
        <v>8</v>
      </c>
      <c r="L1937" s="9" t="s">
        <v>50</v>
      </c>
      <c r="M1937" s="9">
        <v>125146</v>
      </c>
      <c r="N1937" s="17" t="str">
        <f t="shared" si="184"/>
        <v>25_125-130</v>
      </c>
      <c r="O1937" s="17" t="str">
        <f t="shared" si="185"/>
        <v>12_120-130</v>
      </c>
      <c r="P1937" s="17" t="str">
        <f t="shared" si="186"/>
        <v>08_80&gt;</v>
      </c>
      <c r="Q1937" s="9" t="s">
        <v>1014</v>
      </c>
      <c r="R1937" s="9" t="s">
        <v>968</v>
      </c>
      <c r="S1937" s="9">
        <f t="shared" si="187"/>
        <v>8384782</v>
      </c>
      <c r="T1937" s="9">
        <f t="shared" si="183"/>
        <v>113615</v>
      </c>
      <c r="V1937" s="9">
        <f>VLOOKUP(C1937,[1]Models!$C:$AI,33,0)</f>
        <v>0</v>
      </c>
    </row>
    <row r="1938" spans="1:22" x14ac:dyDescent="0.25">
      <c r="A1938" s="9">
        <v>3</v>
      </c>
      <c r="B1938" s="9" t="s">
        <v>0</v>
      </c>
      <c r="C1938" s="9" t="s">
        <v>892</v>
      </c>
      <c r="D1938" s="9" t="s">
        <v>225</v>
      </c>
      <c r="E1938" s="9" t="s">
        <v>223</v>
      </c>
      <c r="F1938" s="9" t="s">
        <v>5</v>
      </c>
      <c r="G1938" s="9" t="s">
        <v>75</v>
      </c>
      <c r="H1938" s="9" t="s">
        <v>893</v>
      </c>
      <c r="I1938" s="9">
        <v>15</v>
      </c>
      <c r="J1938" s="9" t="s">
        <v>8</v>
      </c>
      <c r="L1938" s="9" t="s">
        <v>50</v>
      </c>
      <c r="M1938" s="9">
        <v>62997</v>
      </c>
      <c r="N1938" s="17" t="str">
        <f t="shared" si="184"/>
        <v>12_60-65</v>
      </c>
      <c r="O1938" s="17" t="str">
        <f t="shared" si="185"/>
        <v>6_60-70</v>
      </c>
      <c r="P1938" s="17" t="str">
        <f t="shared" si="186"/>
        <v>06_60-70</v>
      </c>
      <c r="Q1938" s="9" t="s">
        <v>1014</v>
      </c>
      <c r="R1938" s="9" t="s">
        <v>968</v>
      </c>
      <c r="S1938" s="9">
        <f t="shared" si="187"/>
        <v>188991</v>
      </c>
      <c r="T1938" s="9">
        <f t="shared" si="183"/>
        <v>2561</v>
      </c>
      <c r="V1938" s="9">
        <f>VLOOKUP(C1938,[1]Models!$C:$AI,33,0)</f>
        <v>0</v>
      </c>
    </row>
    <row r="1939" spans="1:22" x14ac:dyDescent="0.25">
      <c r="A1939" s="9">
        <v>205</v>
      </c>
      <c r="B1939" s="9" t="s">
        <v>0</v>
      </c>
      <c r="C1939" s="9" t="s">
        <v>126</v>
      </c>
      <c r="D1939" s="9" t="s">
        <v>225</v>
      </c>
      <c r="E1939" s="9" t="s">
        <v>223</v>
      </c>
      <c r="F1939" s="9" t="s">
        <v>5</v>
      </c>
      <c r="G1939" s="9" t="s">
        <v>75</v>
      </c>
      <c r="H1939" s="9" t="s">
        <v>161</v>
      </c>
      <c r="I1939" s="9">
        <v>15</v>
      </c>
      <c r="J1939" s="9" t="s">
        <v>8</v>
      </c>
      <c r="L1939" s="9" t="s">
        <v>50</v>
      </c>
      <c r="M1939" s="9">
        <v>80462</v>
      </c>
      <c r="N1939" s="17" t="str">
        <f t="shared" si="184"/>
        <v>16_80-85</v>
      </c>
      <c r="O1939" s="17" t="str">
        <f t="shared" si="185"/>
        <v>8_80-90</v>
      </c>
      <c r="P1939" s="17" t="str">
        <f t="shared" si="186"/>
        <v>08_80&gt;</v>
      </c>
      <c r="Q1939" s="9" t="s">
        <v>1014</v>
      </c>
      <c r="R1939" s="9" t="s">
        <v>968</v>
      </c>
      <c r="S1939" s="9">
        <f t="shared" si="187"/>
        <v>16494710</v>
      </c>
      <c r="T1939" s="9">
        <f t="shared" si="183"/>
        <v>223506</v>
      </c>
      <c r="V1939" s="9">
        <f>VLOOKUP(C1939,[1]Models!$C:$AI,33,0)</f>
        <v>0</v>
      </c>
    </row>
    <row r="1940" spans="1:22" x14ac:dyDescent="0.25">
      <c r="A1940" s="9">
        <v>332</v>
      </c>
      <c r="B1940" s="9" t="s">
        <v>0</v>
      </c>
      <c r="C1940" s="9" t="s">
        <v>453</v>
      </c>
      <c r="D1940" s="9" t="s">
        <v>225</v>
      </c>
      <c r="E1940" s="9" t="s">
        <v>223</v>
      </c>
      <c r="F1940" s="9" t="s">
        <v>5</v>
      </c>
      <c r="G1940" s="9" t="s">
        <v>353</v>
      </c>
      <c r="H1940" s="9" t="s">
        <v>894</v>
      </c>
      <c r="I1940" s="9">
        <v>15</v>
      </c>
      <c r="J1940" s="9" t="s">
        <v>8</v>
      </c>
      <c r="L1940" s="9" t="s">
        <v>50</v>
      </c>
      <c r="M1940" s="9">
        <v>87502</v>
      </c>
      <c r="N1940" s="17" t="str">
        <f t="shared" si="184"/>
        <v>17_85-90</v>
      </c>
      <c r="O1940" s="17" t="str">
        <f t="shared" si="185"/>
        <v>8_80-90</v>
      </c>
      <c r="P1940" s="17" t="str">
        <f t="shared" si="186"/>
        <v>08_80&gt;</v>
      </c>
      <c r="Q1940" s="9" t="s">
        <v>1014</v>
      </c>
      <c r="R1940" s="9" t="s">
        <v>968</v>
      </c>
      <c r="S1940" s="9">
        <f t="shared" si="187"/>
        <v>29050664</v>
      </c>
      <c r="T1940" s="9">
        <f t="shared" si="183"/>
        <v>393640</v>
      </c>
      <c r="V1940" s="9">
        <f>VLOOKUP(C1940,[1]Models!$C:$AI,33,0)</f>
        <v>0</v>
      </c>
    </row>
    <row r="1941" spans="1:22" x14ac:dyDescent="0.25">
      <c r="A1941" s="9">
        <v>29</v>
      </c>
      <c r="B1941" s="9" t="s">
        <v>0</v>
      </c>
      <c r="C1941" s="9" t="s">
        <v>449</v>
      </c>
      <c r="D1941" s="9" t="s">
        <v>225</v>
      </c>
      <c r="E1941" s="9" t="s">
        <v>223</v>
      </c>
      <c r="F1941" s="9" t="s">
        <v>5</v>
      </c>
      <c r="G1941" s="9" t="s">
        <v>353</v>
      </c>
      <c r="H1941" s="9" t="s">
        <v>450</v>
      </c>
      <c r="I1941" s="9">
        <v>17</v>
      </c>
      <c r="J1941" s="9" t="s">
        <v>8</v>
      </c>
      <c r="L1941" s="9" t="s">
        <v>50</v>
      </c>
      <c r="M1941" s="9">
        <v>86605</v>
      </c>
      <c r="N1941" s="17" t="str">
        <f t="shared" si="184"/>
        <v>17_85-90</v>
      </c>
      <c r="O1941" s="17" t="str">
        <f t="shared" si="185"/>
        <v>8_80-90</v>
      </c>
      <c r="P1941" s="17" t="str">
        <f t="shared" si="186"/>
        <v>08_80&gt;</v>
      </c>
      <c r="Q1941" s="9" t="s">
        <v>1014</v>
      </c>
      <c r="R1941" s="9" t="s">
        <v>968</v>
      </c>
      <c r="S1941" s="9">
        <f t="shared" si="187"/>
        <v>2511545</v>
      </c>
      <c r="T1941" s="9">
        <f t="shared" si="183"/>
        <v>34032</v>
      </c>
      <c r="V1941" s="9">
        <f>VLOOKUP(C1941,[1]Models!$C:$AI,33,0)</f>
        <v>0</v>
      </c>
    </row>
    <row r="1942" spans="1:22" x14ac:dyDescent="0.25">
      <c r="A1942" s="9">
        <v>93</v>
      </c>
      <c r="B1942" s="9" t="s">
        <v>0</v>
      </c>
      <c r="C1942" s="9" t="s">
        <v>973</v>
      </c>
      <c r="D1942" s="9" t="s">
        <v>225</v>
      </c>
      <c r="E1942" s="9" t="s">
        <v>223</v>
      </c>
      <c r="F1942" s="9" t="s">
        <v>5</v>
      </c>
      <c r="G1942" s="9" t="s">
        <v>665</v>
      </c>
      <c r="H1942" s="9" t="s">
        <v>112</v>
      </c>
      <c r="I1942" s="9">
        <v>17</v>
      </c>
      <c r="J1942" s="9" t="s">
        <v>8</v>
      </c>
      <c r="L1942" s="9" t="s">
        <v>50</v>
      </c>
      <c r="M1942" s="9">
        <v>76990</v>
      </c>
      <c r="N1942" s="17" t="str">
        <f t="shared" si="184"/>
        <v>15_75-80</v>
      </c>
      <c r="O1942" s="17" t="str">
        <f t="shared" si="185"/>
        <v>7_70-80</v>
      </c>
      <c r="P1942" s="17" t="str">
        <f t="shared" si="186"/>
        <v>07_70-80</v>
      </c>
      <c r="Q1942" s="9" t="s">
        <v>1014</v>
      </c>
      <c r="R1942" s="9" t="s">
        <v>968</v>
      </c>
      <c r="S1942" s="9">
        <f t="shared" si="187"/>
        <v>7160070</v>
      </c>
      <c r="T1942" s="9">
        <f t="shared" si="183"/>
        <v>97020</v>
      </c>
      <c r="V1942" s="9">
        <f>VLOOKUP(C1942,[1]Models!$C:$AI,33,0)</f>
        <v>0</v>
      </c>
    </row>
    <row r="1943" spans="1:22" x14ac:dyDescent="0.25">
      <c r="A1943" s="9">
        <v>672</v>
      </c>
      <c r="B1943" s="9" t="s">
        <v>0</v>
      </c>
      <c r="C1943" s="9" t="s">
        <v>974</v>
      </c>
      <c r="D1943" s="9" t="s">
        <v>225</v>
      </c>
      <c r="E1943" s="9" t="s">
        <v>223</v>
      </c>
      <c r="F1943" s="9" t="s">
        <v>1</v>
      </c>
      <c r="G1943" s="9" t="s">
        <v>669</v>
      </c>
      <c r="H1943" s="9" t="s">
        <v>796</v>
      </c>
      <c r="I1943" s="9">
        <v>17</v>
      </c>
      <c r="J1943" s="9" t="s">
        <v>8</v>
      </c>
      <c r="L1943" s="9" t="s">
        <v>50</v>
      </c>
      <c r="M1943" s="9">
        <v>144999</v>
      </c>
      <c r="N1943" s="17" t="str">
        <f t="shared" si="184"/>
        <v>28_140-145</v>
      </c>
      <c r="O1943" s="17" t="str">
        <f t="shared" si="185"/>
        <v>14_140-150</v>
      </c>
      <c r="P1943" s="17" t="str">
        <f t="shared" si="186"/>
        <v>08_80&gt;</v>
      </c>
      <c r="Q1943" s="9" t="s">
        <v>1014</v>
      </c>
      <c r="R1943" s="9" t="s">
        <v>968</v>
      </c>
      <c r="S1943" s="9">
        <f t="shared" si="187"/>
        <v>97439328</v>
      </c>
      <c r="T1943" s="9">
        <f t="shared" si="183"/>
        <v>1320316</v>
      </c>
      <c r="V1943" s="9">
        <f>VLOOKUP(C1943,[1]Models!$C:$AI,33,0)</f>
        <v>0</v>
      </c>
    </row>
    <row r="1944" spans="1:22" x14ac:dyDescent="0.25">
      <c r="A1944" s="9">
        <v>5</v>
      </c>
      <c r="B1944" s="9" t="s">
        <v>0</v>
      </c>
      <c r="C1944" s="9" t="s">
        <v>895</v>
      </c>
      <c r="D1944" s="9" t="s">
        <v>230</v>
      </c>
      <c r="E1944" s="9" t="s">
        <v>227</v>
      </c>
      <c r="F1944" s="9" t="s">
        <v>5</v>
      </c>
      <c r="G1944" s="9" t="s">
        <v>75</v>
      </c>
      <c r="H1944" s="9" t="s">
        <v>896</v>
      </c>
      <c r="I1944" s="9">
        <v>15</v>
      </c>
      <c r="J1944" s="9" t="s">
        <v>897</v>
      </c>
      <c r="L1944" s="9" t="s">
        <v>50</v>
      </c>
      <c r="M1944" s="9">
        <v>176010</v>
      </c>
      <c r="N1944" s="17" t="str">
        <f t="shared" si="184"/>
        <v>35_175-180</v>
      </c>
      <c r="O1944" s="17" t="str">
        <f t="shared" si="185"/>
        <v>17_170-180</v>
      </c>
      <c r="P1944" s="17" t="str">
        <f t="shared" si="186"/>
        <v>08_80&gt;</v>
      </c>
      <c r="Q1944" s="9" t="s">
        <v>1014</v>
      </c>
      <c r="R1944" s="9" t="s">
        <v>968</v>
      </c>
      <c r="S1944" s="9">
        <f t="shared" si="187"/>
        <v>880050</v>
      </c>
      <c r="T1944" s="9">
        <f t="shared" si="183"/>
        <v>11925</v>
      </c>
      <c r="V1944" s="9">
        <f>VLOOKUP(C1944,[1]Models!$C:$AI,33,0)</f>
        <v>0</v>
      </c>
    </row>
    <row r="1945" spans="1:22" x14ac:dyDescent="0.25">
      <c r="A1945" s="9">
        <v>2137</v>
      </c>
      <c r="B1945" s="9" t="s">
        <v>0</v>
      </c>
      <c r="C1945" s="9" t="s">
        <v>190</v>
      </c>
      <c r="D1945" s="9" t="s">
        <v>224</v>
      </c>
      <c r="E1945" s="9" t="s">
        <v>223</v>
      </c>
      <c r="F1945" s="9" t="s">
        <v>5</v>
      </c>
      <c r="G1945" s="9" t="s">
        <v>76</v>
      </c>
      <c r="H1945" s="9" t="s">
        <v>2</v>
      </c>
      <c r="I1945" s="9">
        <v>15</v>
      </c>
      <c r="J1945" s="9" t="s">
        <v>11</v>
      </c>
      <c r="L1945" s="9" t="s">
        <v>46</v>
      </c>
      <c r="M1945" s="9">
        <v>32520</v>
      </c>
      <c r="N1945" s="17" t="str">
        <f t="shared" si="184"/>
        <v>6_30-35</v>
      </c>
      <c r="O1945" s="17" t="str">
        <f t="shared" si="185"/>
        <v>3_30-40</v>
      </c>
      <c r="P1945" s="17" t="str">
        <f t="shared" si="186"/>
        <v>03_30-40</v>
      </c>
      <c r="Q1945" s="9" t="s">
        <v>1014</v>
      </c>
      <c r="R1945" s="9" t="s">
        <v>968</v>
      </c>
      <c r="S1945" s="9">
        <f t="shared" si="187"/>
        <v>69495240</v>
      </c>
      <c r="T1945" s="9">
        <f t="shared" si="183"/>
        <v>941670</v>
      </c>
      <c r="V1945" s="9">
        <f>VLOOKUP(C1945,[1]Models!$C:$AI,33,0)</f>
        <v>0</v>
      </c>
    </row>
    <row r="1946" spans="1:22" x14ac:dyDescent="0.25">
      <c r="A1946" s="9">
        <v>195</v>
      </c>
      <c r="B1946" s="9" t="s">
        <v>0</v>
      </c>
      <c r="C1946" s="9" t="s">
        <v>446</v>
      </c>
      <c r="D1946" s="9" t="s">
        <v>224</v>
      </c>
      <c r="E1946" s="9" t="s">
        <v>223</v>
      </c>
      <c r="F1946" s="9" t="s">
        <v>5</v>
      </c>
      <c r="G1946" s="9" t="s">
        <v>182</v>
      </c>
      <c r="H1946" s="9" t="s">
        <v>2</v>
      </c>
      <c r="I1946" s="9">
        <v>15</v>
      </c>
      <c r="J1946" s="9" t="s">
        <v>8</v>
      </c>
      <c r="L1946" s="9" t="s">
        <v>50</v>
      </c>
      <c r="M1946" s="9">
        <v>50312</v>
      </c>
      <c r="N1946" s="17" t="str">
        <f t="shared" si="184"/>
        <v>10_50-55</v>
      </c>
      <c r="O1946" s="17" t="str">
        <f t="shared" si="185"/>
        <v>5_50-60</v>
      </c>
      <c r="P1946" s="17" t="str">
        <f t="shared" si="186"/>
        <v>05_50-60</v>
      </c>
      <c r="Q1946" s="9" t="s">
        <v>1014</v>
      </c>
      <c r="R1946" s="9" t="s">
        <v>968</v>
      </c>
      <c r="S1946" s="9">
        <f t="shared" si="187"/>
        <v>9810840</v>
      </c>
      <c r="T1946" s="9">
        <f t="shared" si="183"/>
        <v>132938</v>
      </c>
      <c r="V1946" s="9">
        <f>VLOOKUP(C1946,[1]Models!$C:$AI,33,0)</f>
        <v>0</v>
      </c>
    </row>
    <row r="1947" spans="1:22" x14ac:dyDescent="0.25">
      <c r="A1947" s="9">
        <v>1853</v>
      </c>
      <c r="B1947" s="9" t="s">
        <v>0</v>
      </c>
      <c r="C1947" s="9" t="s">
        <v>517</v>
      </c>
      <c r="D1947" s="9" t="s">
        <v>224</v>
      </c>
      <c r="E1947" s="9" t="s">
        <v>223</v>
      </c>
      <c r="F1947" s="9" t="s">
        <v>1</v>
      </c>
      <c r="G1947" s="9" t="s">
        <v>97</v>
      </c>
      <c r="H1947" s="9" t="s">
        <v>2</v>
      </c>
      <c r="I1947" s="9">
        <v>15</v>
      </c>
      <c r="J1947" s="9" t="s">
        <v>8</v>
      </c>
      <c r="L1947" s="9" t="s">
        <v>50</v>
      </c>
      <c r="M1947" s="9">
        <v>43489</v>
      </c>
      <c r="N1947" s="17" t="str">
        <f t="shared" si="184"/>
        <v>8_40-45</v>
      </c>
      <c r="O1947" s="17" t="str">
        <f t="shared" si="185"/>
        <v>4_40-50</v>
      </c>
      <c r="P1947" s="17" t="str">
        <f t="shared" si="186"/>
        <v>04_40-50</v>
      </c>
      <c r="Q1947" s="9" t="s">
        <v>1014</v>
      </c>
      <c r="R1947" s="9" t="s">
        <v>968</v>
      </c>
      <c r="S1947" s="9">
        <f t="shared" si="187"/>
        <v>80585117</v>
      </c>
      <c r="T1947" s="9">
        <f t="shared" si="183"/>
        <v>1091939</v>
      </c>
      <c r="V1947" s="9">
        <f>VLOOKUP(C1947,[1]Models!$C:$AI,33,0)</f>
        <v>0</v>
      </c>
    </row>
    <row r="1948" spans="1:22" x14ac:dyDescent="0.25">
      <c r="A1948" s="9">
        <v>151</v>
      </c>
      <c r="B1948" s="9" t="s">
        <v>0</v>
      </c>
      <c r="C1948" s="9" t="s">
        <v>518</v>
      </c>
      <c r="D1948" s="9" t="s">
        <v>222</v>
      </c>
      <c r="E1948" s="9" t="s">
        <v>223</v>
      </c>
      <c r="F1948" s="9" t="s">
        <v>1</v>
      </c>
      <c r="G1948" s="9" t="s">
        <v>97</v>
      </c>
      <c r="H1948" s="9" t="s">
        <v>900</v>
      </c>
      <c r="I1948" s="9">
        <v>15</v>
      </c>
      <c r="J1948" s="9" t="s">
        <v>8</v>
      </c>
      <c r="L1948" s="9" t="s">
        <v>50</v>
      </c>
      <c r="M1948" s="9">
        <v>45706</v>
      </c>
      <c r="N1948" s="17" t="str">
        <f t="shared" si="184"/>
        <v>9_45-50</v>
      </c>
      <c r="O1948" s="17" t="str">
        <f t="shared" si="185"/>
        <v>4_40-50</v>
      </c>
      <c r="P1948" s="17" t="str">
        <f t="shared" si="186"/>
        <v>04_40-50</v>
      </c>
      <c r="Q1948" s="9" t="s">
        <v>1014</v>
      </c>
      <c r="R1948" s="9" t="s">
        <v>968</v>
      </c>
      <c r="S1948" s="9">
        <f t="shared" si="187"/>
        <v>6901606</v>
      </c>
      <c r="T1948" s="9">
        <f t="shared" si="183"/>
        <v>93518</v>
      </c>
      <c r="V1948" s="9">
        <f>VLOOKUP(C1948,[1]Models!$C:$AI,33,0)</f>
        <v>0</v>
      </c>
    </row>
    <row r="1949" spans="1:22" x14ac:dyDescent="0.25">
      <c r="A1949" s="9">
        <v>198</v>
      </c>
      <c r="B1949" s="9" t="s">
        <v>0</v>
      </c>
      <c r="C1949" s="9" t="s">
        <v>485</v>
      </c>
      <c r="D1949" s="9" t="s">
        <v>224</v>
      </c>
      <c r="E1949" s="9" t="s">
        <v>223</v>
      </c>
      <c r="F1949" s="9" t="s">
        <v>5</v>
      </c>
      <c r="G1949" s="9" t="s">
        <v>169</v>
      </c>
      <c r="H1949" s="9" t="s">
        <v>2</v>
      </c>
      <c r="I1949" s="9">
        <v>15</v>
      </c>
      <c r="J1949" s="9" t="s">
        <v>8</v>
      </c>
      <c r="L1949" s="9" t="s">
        <v>50</v>
      </c>
      <c r="M1949" s="9">
        <v>50734</v>
      </c>
      <c r="N1949" s="17" t="str">
        <f t="shared" si="184"/>
        <v>10_50-55</v>
      </c>
      <c r="O1949" s="17" t="str">
        <f t="shared" si="185"/>
        <v>5_50-60</v>
      </c>
      <c r="P1949" s="17" t="str">
        <f t="shared" si="186"/>
        <v>05_50-60</v>
      </c>
      <c r="Q1949" s="9" t="s">
        <v>1014</v>
      </c>
      <c r="R1949" s="9" t="s">
        <v>968</v>
      </c>
      <c r="S1949" s="9">
        <f t="shared" si="187"/>
        <v>10045332</v>
      </c>
      <c r="T1949" s="9">
        <f t="shared" si="183"/>
        <v>136116</v>
      </c>
      <c r="V1949" s="9">
        <f>VLOOKUP(C1949,[1]Models!$C:$AI,33,0)</f>
        <v>0</v>
      </c>
    </row>
    <row r="1950" spans="1:22" x14ac:dyDescent="0.25">
      <c r="A1950" s="9">
        <v>221</v>
      </c>
      <c r="B1950" s="9" t="s">
        <v>0</v>
      </c>
      <c r="C1950" s="9" t="s">
        <v>542</v>
      </c>
      <c r="D1950" s="9" t="s">
        <v>222</v>
      </c>
      <c r="E1950" s="9" t="s">
        <v>223</v>
      </c>
      <c r="F1950" s="9" t="s">
        <v>5</v>
      </c>
      <c r="G1950" s="9" t="s">
        <v>182</v>
      </c>
      <c r="H1950" s="9" t="s">
        <v>340</v>
      </c>
      <c r="I1950" s="9">
        <v>15</v>
      </c>
      <c r="J1950" s="9" t="s">
        <v>8</v>
      </c>
      <c r="L1950" s="9" t="s">
        <v>50</v>
      </c>
      <c r="M1950" s="9">
        <v>60520</v>
      </c>
      <c r="N1950" s="17" t="str">
        <f t="shared" si="184"/>
        <v>12_60-65</v>
      </c>
      <c r="O1950" s="17" t="str">
        <f t="shared" si="185"/>
        <v>6_60-70</v>
      </c>
      <c r="P1950" s="17" t="str">
        <f t="shared" si="186"/>
        <v>06_60-70</v>
      </c>
      <c r="Q1950" s="9" t="s">
        <v>1014</v>
      </c>
      <c r="R1950" s="9" t="s">
        <v>968</v>
      </c>
      <c r="S1950" s="9">
        <f t="shared" si="187"/>
        <v>13374920</v>
      </c>
      <c r="T1950" s="9">
        <f t="shared" si="183"/>
        <v>181232</v>
      </c>
      <c r="V1950" s="9">
        <f>VLOOKUP(C1950,[1]Models!$C:$AI,33,0)</f>
        <v>0</v>
      </c>
    </row>
    <row r="1951" spans="1:22" x14ac:dyDescent="0.25">
      <c r="A1951" s="9">
        <v>3</v>
      </c>
      <c r="B1951" s="9" t="s">
        <v>0</v>
      </c>
      <c r="C1951" s="9" t="s">
        <v>975</v>
      </c>
      <c r="D1951" s="9" t="s">
        <v>225</v>
      </c>
      <c r="E1951" s="9" t="s">
        <v>223</v>
      </c>
      <c r="F1951" s="9" t="s">
        <v>5</v>
      </c>
      <c r="G1951" s="9" t="s">
        <v>75</v>
      </c>
      <c r="H1951" s="9" t="s">
        <v>976</v>
      </c>
      <c r="I1951" s="9">
        <v>15</v>
      </c>
      <c r="J1951" s="9" t="s">
        <v>8</v>
      </c>
      <c r="L1951" s="9" t="s">
        <v>50</v>
      </c>
      <c r="M1951" s="9">
        <v>100990</v>
      </c>
      <c r="N1951" s="17" t="str">
        <f t="shared" si="184"/>
        <v>20_100-105</v>
      </c>
      <c r="O1951" s="17" t="str">
        <f t="shared" si="185"/>
        <v>10_100-110</v>
      </c>
      <c r="P1951" s="17" t="str">
        <f t="shared" si="186"/>
        <v>08_80&gt;</v>
      </c>
      <c r="Q1951" s="9" t="s">
        <v>1014</v>
      </c>
      <c r="R1951" s="9" t="s">
        <v>968</v>
      </c>
      <c r="S1951" s="9">
        <f t="shared" si="187"/>
        <v>302970</v>
      </c>
      <c r="T1951" s="9">
        <f t="shared" si="183"/>
        <v>4105</v>
      </c>
      <c r="V1951" s="9">
        <f>VLOOKUP(C1951,[1]Models!$C:$AI,33,0)</f>
        <v>0</v>
      </c>
    </row>
    <row r="1952" spans="1:22" x14ac:dyDescent="0.25">
      <c r="A1952" s="9">
        <v>34</v>
      </c>
      <c r="B1952" s="9" t="s">
        <v>0</v>
      </c>
      <c r="C1952" s="9" t="s">
        <v>398</v>
      </c>
      <c r="D1952" s="9" t="s">
        <v>225</v>
      </c>
      <c r="E1952" s="9" t="s">
        <v>223</v>
      </c>
      <c r="F1952" s="9" t="s">
        <v>5</v>
      </c>
      <c r="G1952" s="9" t="s">
        <v>353</v>
      </c>
      <c r="H1952" s="9" t="s">
        <v>118</v>
      </c>
      <c r="I1952" s="9">
        <v>15</v>
      </c>
      <c r="J1952" s="9" t="s">
        <v>8</v>
      </c>
      <c r="L1952" s="9" t="s">
        <v>50</v>
      </c>
      <c r="M1952" s="9">
        <v>124512</v>
      </c>
      <c r="N1952" s="17" t="str">
        <f t="shared" si="184"/>
        <v>24_120-125</v>
      </c>
      <c r="O1952" s="17" t="str">
        <f t="shared" si="185"/>
        <v>12_120-130</v>
      </c>
      <c r="P1952" s="17" t="str">
        <f t="shared" si="186"/>
        <v>08_80&gt;</v>
      </c>
      <c r="Q1952" s="9" t="s">
        <v>1014</v>
      </c>
      <c r="R1952" s="9" t="s">
        <v>968</v>
      </c>
      <c r="S1952" s="9">
        <f t="shared" si="187"/>
        <v>4233408</v>
      </c>
      <c r="T1952" s="9">
        <f t="shared" si="183"/>
        <v>57363</v>
      </c>
      <c r="V1952" s="9">
        <f>VLOOKUP(C1952,[1]Models!$C:$AI,33,0)</f>
        <v>0</v>
      </c>
    </row>
    <row r="1953" spans="1:22" x14ac:dyDescent="0.25">
      <c r="A1953" s="9">
        <v>169</v>
      </c>
      <c r="B1953" s="9" t="s">
        <v>0</v>
      </c>
      <c r="C1953" s="9" t="s">
        <v>81</v>
      </c>
      <c r="D1953" s="9" t="s">
        <v>225</v>
      </c>
      <c r="E1953" s="9" t="s">
        <v>223</v>
      </c>
      <c r="F1953" s="9" t="s">
        <v>5</v>
      </c>
      <c r="G1953" s="9" t="s">
        <v>75</v>
      </c>
      <c r="H1953" s="9" t="s">
        <v>65</v>
      </c>
      <c r="I1953" s="9">
        <v>17</v>
      </c>
      <c r="J1953" s="9" t="s">
        <v>8</v>
      </c>
      <c r="L1953" s="9" t="s">
        <v>50</v>
      </c>
      <c r="M1953" s="9">
        <v>87632</v>
      </c>
      <c r="N1953" s="17" t="str">
        <f t="shared" si="184"/>
        <v>17_85-90</v>
      </c>
      <c r="O1953" s="17" t="str">
        <f t="shared" si="185"/>
        <v>8_80-90</v>
      </c>
      <c r="P1953" s="17" t="str">
        <f t="shared" si="186"/>
        <v>08_80&gt;</v>
      </c>
      <c r="Q1953" s="9" t="s">
        <v>1014</v>
      </c>
      <c r="R1953" s="9" t="s">
        <v>968</v>
      </c>
      <c r="S1953" s="9">
        <f t="shared" si="187"/>
        <v>14809808</v>
      </c>
      <c r="T1953" s="9">
        <f t="shared" si="183"/>
        <v>200675</v>
      </c>
      <c r="V1953" s="9">
        <f>VLOOKUP(C1953,[1]Models!$C:$AI,33,0)</f>
        <v>0</v>
      </c>
    </row>
    <row r="1954" spans="1:22" x14ac:dyDescent="0.25">
      <c r="A1954" s="9">
        <v>3</v>
      </c>
      <c r="B1954" s="9" t="s">
        <v>0</v>
      </c>
      <c r="C1954" s="9" t="s">
        <v>651</v>
      </c>
      <c r="D1954" s="9" t="s">
        <v>225</v>
      </c>
      <c r="E1954" s="9" t="s">
        <v>223</v>
      </c>
      <c r="F1954" s="9" t="s">
        <v>5</v>
      </c>
      <c r="G1954" s="9" t="s">
        <v>353</v>
      </c>
      <c r="H1954" s="9" t="s">
        <v>99</v>
      </c>
      <c r="I1954" s="9">
        <v>15</v>
      </c>
      <c r="J1954" s="9" t="s">
        <v>8</v>
      </c>
      <c r="L1954" s="9" t="s">
        <v>50</v>
      </c>
      <c r="M1954" s="9">
        <v>201707</v>
      </c>
      <c r="N1954" s="17" t="str">
        <f t="shared" si="184"/>
        <v>40_200-205</v>
      </c>
      <c r="O1954" s="17" t="str">
        <f t="shared" si="185"/>
        <v>20_200-210</v>
      </c>
      <c r="P1954" s="17" t="str">
        <f t="shared" si="186"/>
        <v>08_80&gt;</v>
      </c>
      <c r="Q1954" s="9" t="s">
        <v>1014</v>
      </c>
      <c r="R1954" s="9" t="s">
        <v>968</v>
      </c>
      <c r="S1954" s="9">
        <f t="shared" si="187"/>
        <v>605121</v>
      </c>
      <c r="T1954" s="9">
        <f t="shared" si="183"/>
        <v>8199</v>
      </c>
      <c r="V1954" s="9">
        <f>VLOOKUP(C1954,[1]Models!$C:$AI,33,0)</f>
        <v>0</v>
      </c>
    </row>
    <row r="1955" spans="1:22" x14ac:dyDescent="0.25">
      <c r="A1955" s="9">
        <v>265</v>
      </c>
      <c r="B1955" s="9" t="s">
        <v>0</v>
      </c>
      <c r="C1955" s="9" t="s">
        <v>818</v>
      </c>
      <c r="D1955" s="9" t="s">
        <v>229</v>
      </c>
      <c r="E1955" s="9" t="s">
        <v>223</v>
      </c>
      <c r="F1955" s="9" t="s">
        <v>5</v>
      </c>
      <c r="G1955" s="9" t="s">
        <v>76</v>
      </c>
      <c r="H1955" s="9" t="s">
        <v>2</v>
      </c>
      <c r="I1955" s="9">
        <v>11</v>
      </c>
      <c r="J1955" s="9" t="s">
        <v>8</v>
      </c>
      <c r="K1955" s="9" t="s">
        <v>7</v>
      </c>
      <c r="L1955" s="9" t="s">
        <v>46</v>
      </c>
      <c r="M1955" s="9">
        <v>33182</v>
      </c>
      <c r="N1955" s="17" t="str">
        <f t="shared" si="184"/>
        <v>6_30-35</v>
      </c>
      <c r="O1955" s="17" t="str">
        <f t="shared" si="185"/>
        <v>3_30-40</v>
      </c>
      <c r="P1955" s="17" t="str">
        <f t="shared" si="186"/>
        <v>03_30-40</v>
      </c>
      <c r="Q1955" s="9" t="s">
        <v>1014</v>
      </c>
      <c r="R1955" s="9" t="s">
        <v>968</v>
      </c>
      <c r="S1955" s="9">
        <f t="shared" si="187"/>
        <v>8793230</v>
      </c>
      <c r="T1955" s="9">
        <f t="shared" si="183"/>
        <v>119149</v>
      </c>
      <c r="V1955" s="9">
        <f>VLOOKUP(C1955,[1]Models!$C:$AI,33,0)</f>
        <v>0</v>
      </c>
    </row>
    <row r="1956" spans="1:22" x14ac:dyDescent="0.25">
      <c r="A1956" s="9">
        <v>351</v>
      </c>
      <c r="B1956" s="9" t="s">
        <v>0</v>
      </c>
      <c r="C1956" s="9" t="s">
        <v>901</v>
      </c>
      <c r="D1956" s="9" t="s">
        <v>228</v>
      </c>
      <c r="E1956" s="9" t="s">
        <v>223</v>
      </c>
      <c r="F1956" s="9" t="s">
        <v>5</v>
      </c>
      <c r="G1956" s="9" t="s">
        <v>182</v>
      </c>
      <c r="H1956" s="9" t="s">
        <v>2</v>
      </c>
      <c r="I1956" s="9">
        <v>14</v>
      </c>
      <c r="J1956" s="9" t="s">
        <v>8</v>
      </c>
      <c r="K1956" s="9" t="s">
        <v>7</v>
      </c>
      <c r="L1956" s="9" t="s">
        <v>50</v>
      </c>
      <c r="M1956" s="9">
        <v>57055</v>
      </c>
      <c r="N1956" s="17" t="str">
        <f t="shared" si="184"/>
        <v>11_55-60</v>
      </c>
      <c r="O1956" s="17" t="str">
        <f t="shared" si="185"/>
        <v>5_50-60</v>
      </c>
      <c r="P1956" s="17" t="str">
        <f t="shared" si="186"/>
        <v>05_50-60</v>
      </c>
      <c r="Q1956" s="9" t="s">
        <v>1014</v>
      </c>
      <c r="R1956" s="9" t="s">
        <v>968</v>
      </c>
      <c r="S1956" s="9">
        <f t="shared" si="187"/>
        <v>20026305</v>
      </c>
      <c r="T1956" s="9">
        <f t="shared" si="183"/>
        <v>271359</v>
      </c>
      <c r="V1956" s="9">
        <f>VLOOKUP(C1956,[1]Models!$C:$AI,33,0)</f>
        <v>1</v>
      </c>
    </row>
    <row r="1957" spans="1:22" x14ac:dyDescent="0.25">
      <c r="A1957" s="9">
        <v>1363</v>
      </c>
      <c r="B1957" s="9" t="s">
        <v>0</v>
      </c>
      <c r="C1957" s="9" t="s">
        <v>519</v>
      </c>
      <c r="D1957" s="9" t="s">
        <v>228</v>
      </c>
      <c r="E1957" s="9" t="s">
        <v>223</v>
      </c>
      <c r="F1957" s="9" t="s">
        <v>5</v>
      </c>
      <c r="G1957" s="9" t="s">
        <v>76</v>
      </c>
      <c r="H1957" s="9" t="s">
        <v>2</v>
      </c>
      <c r="I1957" s="9">
        <v>14</v>
      </c>
      <c r="J1957" s="9" t="s">
        <v>8</v>
      </c>
      <c r="L1957" s="9" t="s">
        <v>46</v>
      </c>
      <c r="M1957" s="9">
        <v>36580</v>
      </c>
      <c r="N1957" s="17" t="str">
        <f t="shared" si="184"/>
        <v>7_35-40</v>
      </c>
      <c r="O1957" s="17" t="str">
        <f t="shared" si="185"/>
        <v>3_30-40</v>
      </c>
      <c r="P1957" s="17" t="str">
        <f t="shared" si="186"/>
        <v>03_30-40</v>
      </c>
      <c r="Q1957" s="9" t="s">
        <v>1014</v>
      </c>
      <c r="R1957" s="9" t="s">
        <v>968</v>
      </c>
      <c r="S1957" s="9">
        <f t="shared" si="187"/>
        <v>49858540</v>
      </c>
      <c r="T1957" s="9">
        <f t="shared" si="183"/>
        <v>675590</v>
      </c>
      <c r="V1957" s="9">
        <f>VLOOKUP(C1957,[1]Models!$C:$AI,33,0)</f>
        <v>0</v>
      </c>
    </row>
    <row r="1958" spans="1:22" x14ac:dyDescent="0.25">
      <c r="A1958" s="9">
        <v>818</v>
      </c>
      <c r="B1958" s="9" t="s">
        <v>0</v>
      </c>
      <c r="C1958" s="9" t="s">
        <v>903</v>
      </c>
      <c r="D1958" s="9" t="s">
        <v>228</v>
      </c>
      <c r="E1958" s="9" t="s">
        <v>223</v>
      </c>
      <c r="F1958" s="9" t="s">
        <v>5</v>
      </c>
      <c r="G1958" s="9" t="s">
        <v>810</v>
      </c>
      <c r="H1958" s="9" t="s">
        <v>2</v>
      </c>
      <c r="I1958" s="9">
        <v>14</v>
      </c>
      <c r="J1958" s="9" t="s">
        <v>8</v>
      </c>
      <c r="L1958" s="9" t="s">
        <v>46</v>
      </c>
      <c r="M1958" s="9">
        <v>39249</v>
      </c>
      <c r="N1958" s="17" t="str">
        <f t="shared" si="184"/>
        <v>7_35-40</v>
      </c>
      <c r="O1958" s="17" t="str">
        <f t="shared" si="185"/>
        <v>3_30-40</v>
      </c>
      <c r="P1958" s="17" t="str">
        <f t="shared" si="186"/>
        <v>03_30-40</v>
      </c>
      <c r="Q1958" s="9" t="s">
        <v>1014</v>
      </c>
      <c r="R1958" s="9" t="s">
        <v>968</v>
      </c>
      <c r="S1958" s="9">
        <f t="shared" si="187"/>
        <v>32105682</v>
      </c>
      <c r="T1958" s="9">
        <f t="shared" si="183"/>
        <v>435036</v>
      </c>
      <c r="V1958" s="9">
        <f>VLOOKUP(C1958,[1]Models!$C:$AI,33,0)</f>
        <v>0</v>
      </c>
    </row>
    <row r="1959" spans="1:22" x14ac:dyDescent="0.25">
      <c r="A1959" s="9">
        <v>98</v>
      </c>
      <c r="B1959" s="9" t="s">
        <v>0</v>
      </c>
      <c r="C1959" s="9" t="s">
        <v>977</v>
      </c>
      <c r="D1959" s="9" t="s">
        <v>228</v>
      </c>
      <c r="E1959" s="9" t="s">
        <v>223</v>
      </c>
      <c r="F1959" s="9" t="s">
        <v>1</v>
      </c>
      <c r="G1959" s="9" t="s">
        <v>97</v>
      </c>
      <c r="H1959" s="9" t="s">
        <v>2</v>
      </c>
      <c r="I1959" s="9">
        <v>14</v>
      </c>
      <c r="J1959" s="9" t="s">
        <v>8</v>
      </c>
      <c r="L1959" s="9" t="s">
        <v>50</v>
      </c>
      <c r="M1959" s="9">
        <v>47439</v>
      </c>
      <c r="N1959" s="17" t="str">
        <f t="shared" si="184"/>
        <v>9_45-50</v>
      </c>
      <c r="O1959" s="17" t="str">
        <f t="shared" si="185"/>
        <v>4_40-50</v>
      </c>
      <c r="P1959" s="17" t="str">
        <f t="shared" si="186"/>
        <v>04_40-50</v>
      </c>
      <c r="Q1959" s="9" t="s">
        <v>1014</v>
      </c>
      <c r="R1959" s="9" t="s">
        <v>968</v>
      </c>
      <c r="S1959" s="9">
        <f t="shared" si="187"/>
        <v>4649022</v>
      </c>
      <c r="T1959" s="9">
        <f t="shared" si="183"/>
        <v>62995</v>
      </c>
      <c r="V1959" s="9">
        <f>VLOOKUP(C1959,[1]Models!$C:$AI,33,0)</f>
        <v>1</v>
      </c>
    </row>
    <row r="1960" spans="1:22" x14ac:dyDescent="0.25">
      <c r="A1960" s="9">
        <v>402</v>
      </c>
      <c r="B1960" s="9" t="s">
        <v>0</v>
      </c>
      <c r="C1960" s="9" t="s">
        <v>304</v>
      </c>
      <c r="D1960" s="9" t="s">
        <v>228</v>
      </c>
      <c r="E1960" s="9" t="s">
        <v>223</v>
      </c>
      <c r="F1960" s="9" t="s">
        <v>1</v>
      </c>
      <c r="G1960" s="9" t="s">
        <v>305</v>
      </c>
      <c r="H1960" s="9" t="s">
        <v>2</v>
      </c>
      <c r="I1960" s="9">
        <v>14</v>
      </c>
      <c r="J1960" s="9" t="s">
        <v>8</v>
      </c>
      <c r="L1960" s="9" t="s">
        <v>50</v>
      </c>
      <c r="M1960" s="9">
        <v>61582</v>
      </c>
      <c r="N1960" s="17" t="str">
        <f t="shared" si="184"/>
        <v>12_60-65</v>
      </c>
      <c r="O1960" s="17" t="str">
        <f t="shared" si="185"/>
        <v>6_60-70</v>
      </c>
      <c r="P1960" s="17" t="str">
        <f t="shared" si="186"/>
        <v>06_60-70</v>
      </c>
      <c r="Q1960" s="9" t="s">
        <v>1014</v>
      </c>
      <c r="R1960" s="9" t="s">
        <v>968</v>
      </c>
      <c r="S1960" s="9">
        <f t="shared" si="187"/>
        <v>24755964</v>
      </c>
      <c r="T1960" s="9">
        <f t="shared" si="183"/>
        <v>335447</v>
      </c>
      <c r="V1960" s="9">
        <f>VLOOKUP(C1960,[1]Models!$C:$AI,33,0)</f>
        <v>1</v>
      </c>
    </row>
    <row r="1961" spans="1:22" x14ac:dyDescent="0.25">
      <c r="A1961" s="9">
        <v>2</v>
      </c>
      <c r="B1961" s="9" t="s">
        <v>0</v>
      </c>
      <c r="C1961" s="9" t="s">
        <v>652</v>
      </c>
      <c r="D1961" s="9" t="s">
        <v>228</v>
      </c>
      <c r="E1961" s="9" t="s">
        <v>223</v>
      </c>
      <c r="F1961" s="9" t="s">
        <v>5</v>
      </c>
      <c r="G1961" s="9" t="s">
        <v>524</v>
      </c>
      <c r="H1961" s="9" t="s">
        <v>653</v>
      </c>
      <c r="I1961" s="9">
        <v>14</v>
      </c>
      <c r="J1961" s="9" t="s">
        <v>8</v>
      </c>
      <c r="L1961" s="9" t="s">
        <v>50</v>
      </c>
      <c r="M1961" s="9">
        <v>93585</v>
      </c>
      <c r="N1961" s="17" t="str">
        <f t="shared" si="184"/>
        <v>18_90-95</v>
      </c>
      <c r="O1961" s="17" t="str">
        <f t="shared" si="185"/>
        <v>9_90-100</v>
      </c>
      <c r="P1961" s="17" t="str">
        <f t="shared" si="186"/>
        <v>08_80&gt;</v>
      </c>
      <c r="Q1961" s="9" t="s">
        <v>1014</v>
      </c>
      <c r="R1961" s="9" t="s">
        <v>968</v>
      </c>
      <c r="S1961" s="9">
        <f t="shared" si="187"/>
        <v>187170</v>
      </c>
      <c r="T1961" s="9">
        <f t="shared" si="183"/>
        <v>2536</v>
      </c>
      <c r="V1961" s="9">
        <f>VLOOKUP(C1961,[1]Models!$C:$AI,33,0)</f>
        <v>1</v>
      </c>
    </row>
    <row r="1962" spans="1:22" x14ac:dyDescent="0.25">
      <c r="A1962" s="9">
        <v>143</v>
      </c>
      <c r="B1962" s="9" t="s">
        <v>0</v>
      </c>
      <c r="C1962" s="9" t="s">
        <v>577</v>
      </c>
      <c r="D1962" s="9" t="s">
        <v>228</v>
      </c>
      <c r="E1962" s="9" t="s">
        <v>223</v>
      </c>
      <c r="F1962" s="9" t="s">
        <v>5</v>
      </c>
      <c r="G1962" s="9" t="s">
        <v>524</v>
      </c>
      <c r="H1962" s="9" t="s">
        <v>2</v>
      </c>
      <c r="I1962" s="9">
        <v>14</v>
      </c>
      <c r="J1962" s="9" t="s">
        <v>8</v>
      </c>
      <c r="L1962" s="9" t="s">
        <v>50</v>
      </c>
      <c r="M1962" s="9">
        <v>74564</v>
      </c>
      <c r="N1962" s="17" t="str">
        <f t="shared" si="184"/>
        <v>14_70-75</v>
      </c>
      <c r="O1962" s="17" t="str">
        <f t="shared" si="185"/>
        <v>7_70-80</v>
      </c>
      <c r="P1962" s="17" t="str">
        <f t="shared" si="186"/>
        <v>07_70-80</v>
      </c>
      <c r="Q1962" s="9" t="s">
        <v>1014</v>
      </c>
      <c r="R1962" s="9" t="s">
        <v>968</v>
      </c>
      <c r="S1962" s="9">
        <f t="shared" si="187"/>
        <v>10662652</v>
      </c>
      <c r="T1962" s="9">
        <f t="shared" si="183"/>
        <v>144480</v>
      </c>
      <c r="V1962" s="9">
        <f>VLOOKUP(C1962,[1]Models!$C:$AI,33,0)</f>
        <v>1</v>
      </c>
    </row>
    <row r="1963" spans="1:22" x14ac:dyDescent="0.25">
      <c r="A1963" s="9">
        <v>3</v>
      </c>
      <c r="B1963" s="9" t="s">
        <v>0</v>
      </c>
      <c r="C1963" s="9" t="s">
        <v>825</v>
      </c>
      <c r="D1963" s="9" t="s">
        <v>228</v>
      </c>
      <c r="E1963" s="9" t="s">
        <v>223</v>
      </c>
      <c r="F1963" s="9" t="s">
        <v>5</v>
      </c>
      <c r="G1963" s="9" t="s">
        <v>182</v>
      </c>
      <c r="H1963" s="9" t="s">
        <v>107</v>
      </c>
      <c r="I1963" s="9">
        <v>14</v>
      </c>
      <c r="J1963" s="9" t="s">
        <v>8</v>
      </c>
      <c r="L1963" s="9" t="s">
        <v>50</v>
      </c>
      <c r="M1963" s="9">
        <v>109614</v>
      </c>
      <c r="N1963" s="17" t="str">
        <f t="shared" si="184"/>
        <v>21_105-110</v>
      </c>
      <c r="O1963" s="17" t="str">
        <f t="shared" si="185"/>
        <v>10_100-110</v>
      </c>
      <c r="P1963" s="17" t="str">
        <f t="shared" si="186"/>
        <v>08_80&gt;</v>
      </c>
      <c r="Q1963" s="9" t="s">
        <v>1014</v>
      </c>
      <c r="R1963" s="9" t="s">
        <v>968</v>
      </c>
      <c r="S1963" s="9">
        <f t="shared" si="187"/>
        <v>328842</v>
      </c>
      <c r="T1963" s="9">
        <f t="shared" si="183"/>
        <v>4456</v>
      </c>
      <c r="V1963" s="9">
        <f>VLOOKUP(C1963,[1]Models!$C:$AI,33,0)</f>
        <v>1</v>
      </c>
    </row>
    <row r="1964" spans="1:22" x14ac:dyDescent="0.25">
      <c r="A1964" s="9">
        <v>5</v>
      </c>
      <c r="B1964" s="9" t="s">
        <v>0</v>
      </c>
      <c r="C1964" s="9" t="s">
        <v>654</v>
      </c>
      <c r="D1964" s="9" t="s">
        <v>228</v>
      </c>
      <c r="E1964" s="9" t="s">
        <v>223</v>
      </c>
      <c r="F1964" s="9" t="s">
        <v>5</v>
      </c>
      <c r="G1964" s="9" t="s">
        <v>524</v>
      </c>
      <c r="H1964" s="9" t="s">
        <v>2</v>
      </c>
      <c r="I1964" s="9">
        <v>14</v>
      </c>
      <c r="J1964" s="9" t="s">
        <v>8</v>
      </c>
      <c r="L1964" s="9" t="s">
        <v>50</v>
      </c>
      <c r="M1964" s="9">
        <v>93918</v>
      </c>
      <c r="N1964" s="17" t="str">
        <f t="shared" si="184"/>
        <v>18_90-95</v>
      </c>
      <c r="O1964" s="17" t="str">
        <f t="shared" si="185"/>
        <v>9_90-100</v>
      </c>
      <c r="P1964" s="17" t="str">
        <f t="shared" si="186"/>
        <v>08_80&gt;</v>
      </c>
      <c r="Q1964" s="9" t="s">
        <v>1014</v>
      </c>
      <c r="R1964" s="9" t="s">
        <v>968</v>
      </c>
      <c r="S1964" s="9">
        <f t="shared" si="187"/>
        <v>469590</v>
      </c>
      <c r="T1964" s="9">
        <f t="shared" si="183"/>
        <v>6363</v>
      </c>
      <c r="V1964" s="9">
        <f>VLOOKUP(C1964,[1]Models!$C:$AI,33,0)</f>
        <v>1</v>
      </c>
    </row>
    <row r="1965" spans="1:22" x14ac:dyDescent="0.25">
      <c r="A1965" s="9">
        <v>3</v>
      </c>
      <c r="B1965" s="9" t="s">
        <v>0</v>
      </c>
      <c r="C1965" s="9" t="s">
        <v>978</v>
      </c>
      <c r="D1965" s="9" t="s">
        <v>224</v>
      </c>
      <c r="E1965" s="9" t="s">
        <v>223</v>
      </c>
      <c r="F1965" s="9" t="s">
        <v>5</v>
      </c>
      <c r="G1965" s="9" t="s">
        <v>93</v>
      </c>
      <c r="H1965" s="9" t="s">
        <v>2</v>
      </c>
      <c r="I1965" s="9">
        <v>15</v>
      </c>
      <c r="J1965" s="9" t="s">
        <v>8</v>
      </c>
      <c r="L1965" s="9" t="s">
        <v>50</v>
      </c>
      <c r="M1965" s="9">
        <v>99490</v>
      </c>
      <c r="N1965" s="17" t="str">
        <f t="shared" si="184"/>
        <v>19_95-100</v>
      </c>
      <c r="O1965" s="17" t="str">
        <f t="shared" si="185"/>
        <v>9_90-100</v>
      </c>
      <c r="P1965" s="17" t="str">
        <f t="shared" si="186"/>
        <v>08_80&gt;</v>
      </c>
      <c r="Q1965" s="9" t="s">
        <v>1014</v>
      </c>
      <c r="R1965" s="9" t="s">
        <v>968</v>
      </c>
      <c r="S1965" s="9">
        <f t="shared" si="187"/>
        <v>298470</v>
      </c>
      <c r="T1965" s="9">
        <f t="shared" si="183"/>
        <v>4044</v>
      </c>
      <c r="V1965" s="9">
        <f>VLOOKUP(C1965,[1]Models!$C:$AI,33,0)</f>
        <v>0</v>
      </c>
    </row>
    <row r="1966" spans="1:22" x14ac:dyDescent="0.25">
      <c r="A1966" s="9">
        <v>2062</v>
      </c>
      <c r="B1966" s="9" t="s">
        <v>0</v>
      </c>
      <c r="C1966" s="9" t="s">
        <v>1010</v>
      </c>
      <c r="D1966" s="9" t="s">
        <v>229</v>
      </c>
      <c r="E1966" s="9" t="s">
        <v>227</v>
      </c>
      <c r="F1966" s="9" t="s">
        <v>5</v>
      </c>
      <c r="G1966" s="9" t="s">
        <v>61</v>
      </c>
      <c r="H1966" s="9" t="s">
        <v>2</v>
      </c>
      <c r="I1966" s="9">
        <v>11</v>
      </c>
      <c r="J1966" s="9" t="s">
        <v>11</v>
      </c>
      <c r="L1966" s="9" t="s">
        <v>46</v>
      </c>
      <c r="M1966" s="9">
        <v>16826</v>
      </c>
      <c r="N1966" s="17" t="str">
        <f t="shared" si="184"/>
        <v>3_15-20</v>
      </c>
      <c r="O1966" s="17" t="str">
        <f t="shared" si="185"/>
        <v>1_10-20</v>
      </c>
      <c r="P1966" s="17" t="str">
        <f t="shared" si="186"/>
        <v>01_&lt;20</v>
      </c>
      <c r="Q1966" s="9" t="s">
        <v>1014</v>
      </c>
      <c r="R1966" s="9" t="s">
        <v>968</v>
      </c>
      <c r="S1966" s="9">
        <f t="shared" si="187"/>
        <v>34695212</v>
      </c>
      <c r="T1966" s="9">
        <f t="shared" si="183"/>
        <v>470125</v>
      </c>
      <c r="V1966" s="9">
        <f>VLOOKUP(C1966,[1]Models!$C:$AI,33,0)</f>
        <v>0</v>
      </c>
    </row>
    <row r="1967" spans="1:22" x14ac:dyDescent="0.25">
      <c r="A1967" s="9">
        <v>231</v>
      </c>
      <c r="B1967" s="9" t="s">
        <v>0</v>
      </c>
      <c r="C1967" s="9" t="s">
        <v>333</v>
      </c>
      <c r="D1967" s="9" t="s">
        <v>228</v>
      </c>
      <c r="E1967" s="9" t="s">
        <v>227</v>
      </c>
      <c r="F1967" s="9" t="s">
        <v>5</v>
      </c>
      <c r="G1967" s="9" t="s">
        <v>169</v>
      </c>
      <c r="H1967" s="9" t="s">
        <v>2</v>
      </c>
      <c r="I1967" s="9">
        <v>14</v>
      </c>
      <c r="J1967" s="9" t="s">
        <v>8</v>
      </c>
      <c r="L1967" s="9" t="s">
        <v>50</v>
      </c>
      <c r="M1967" s="9">
        <v>68605</v>
      </c>
      <c r="N1967" s="17" t="str">
        <f t="shared" si="184"/>
        <v>13_65-70</v>
      </c>
      <c r="O1967" s="17" t="str">
        <f t="shared" si="185"/>
        <v>6_60-70</v>
      </c>
      <c r="P1967" s="17" t="str">
        <f t="shared" si="186"/>
        <v>06_60-70</v>
      </c>
      <c r="Q1967" s="9" t="s">
        <v>1014</v>
      </c>
      <c r="R1967" s="9" t="s">
        <v>968</v>
      </c>
      <c r="S1967" s="9">
        <f t="shared" si="187"/>
        <v>15847755</v>
      </c>
      <c r="T1967" s="9">
        <f t="shared" si="183"/>
        <v>214739</v>
      </c>
      <c r="V1967" s="9">
        <f>VLOOKUP(C1967,[1]Models!$C:$AI,33,0)</f>
        <v>1</v>
      </c>
    </row>
    <row r="1968" spans="1:22" x14ac:dyDescent="0.25">
      <c r="A1968" s="9">
        <v>50</v>
      </c>
      <c r="B1968" s="9" t="s">
        <v>0</v>
      </c>
      <c r="C1968" s="9" t="s">
        <v>655</v>
      </c>
      <c r="D1968" s="9" t="s">
        <v>228</v>
      </c>
      <c r="E1968" s="9" t="s">
        <v>227</v>
      </c>
      <c r="F1968" s="9" t="s">
        <v>5</v>
      </c>
      <c r="G1968" s="9" t="s">
        <v>524</v>
      </c>
      <c r="H1968" s="9" t="s">
        <v>2</v>
      </c>
      <c r="I1968" s="9">
        <v>14</v>
      </c>
      <c r="J1968" s="9" t="s">
        <v>8</v>
      </c>
      <c r="L1968" s="9" t="s">
        <v>50</v>
      </c>
      <c r="M1968" s="9">
        <v>66276</v>
      </c>
      <c r="N1968" s="17" t="str">
        <f t="shared" si="184"/>
        <v>13_65-70</v>
      </c>
      <c r="O1968" s="17" t="str">
        <f t="shared" si="185"/>
        <v>6_60-70</v>
      </c>
      <c r="P1968" s="17" t="str">
        <f t="shared" si="186"/>
        <v>06_60-70</v>
      </c>
      <c r="Q1968" s="9" t="s">
        <v>1014</v>
      </c>
      <c r="R1968" s="9" t="s">
        <v>968</v>
      </c>
      <c r="S1968" s="9">
        <f t="shared" si="187"/>
        <v>3313800</v>
      </c>
      <c r="T1968" s="9">
        <f t="shared" si="183"/>
        <v>44902</v>
      </c>
      <c r="V1968" s="9">
        <f>VLOOKUP(C1968,[1]Models!$C:$AI,33,0)</f>
        <v>1</v>
      </c>
    </row>
    <row r="1969" spans="1:22" x14ac:dyDescent="0.25">
      <c r="A1969" s="9">
        <v>3</v>
      </c>
      <c r="B1969" s="9" t="s">
        <v>0</v>
      </c>
      <c r="C1969" s="9" t="s">
        <v>303</v>
      </c>
      <c r="D1969" s="9" t="s">
        <v>224</v>
      </c>
      <c r="E1969" s="9" t="s">
        <v>227</v>
      </c>
      <c r="F1969" s="9" t="s">
        <v>5</v>
      </c>
      <c r="G1969" s="9" t="s">
        <v>169</v>
      </c>
      <c r="H1969" s="9" t="s">
        <v>2</v>
      </c>
      <c r="I1969" s="9">
        <v>15</v>
      </c>
      <c r="J1969" s="9" t="s">
        <v>8</v>
      </c>
      <c r="L1969" s="9" t="s">
        <v>50</v>
      </c>
      <c r="M1969" s="9">
        <v>71527</v>
      </c>
      <c r="N1969" s="17" t="str">
        <f t="shared" si="184"/>
        <v>14_70-75</v>
      </c>
      <c r="O1969" s="17" t="str">
        <f t="shared" si="185"/>
        <v>7_70-80</v>
      </c>
      <c r="P1969" s="17" t="str">
        <f t="shared" si="186"/>
        <v>07_70-80</v>
      </c>
      <c r="Q1969" s="9" t="s">
        <v>1014</v>
      </c>
      <c r="R1969" s="9" t="s">
        <v>968</v>
      </c>
      <c r="S1969" s="9">
        <f t="shared" si="187"/>
        <v>214581</v>
      </c>
      <c r="T1969" s="9">
        <f t="shared" si="183"/>
        <v>2908</v>
      </c>
      <c r="V1969" s="9">
        <f>VLOOKUP(C1969,[1]Models!$C:$AI,33,0)</f>
        <v>0</v>
      </c>
    </row>
    <row r="1970" spans="1:22" x14ac:dyDescent="0.25">
      <c r="A1970" s="9">
        <v>213</v>
      </c>
      <c r="B1970" s="9" t="s">
        <v>0</v>
      </c>
      <c r="C1970" s="9" t="s">
        <v>657</v>
      </c>
      <c r="D1970" s="9" t="s">
        <v>224</v>
      </c>
      <c r="E1970" s="9" t="s">
        <v>227</v>
      </c>
      <c r="F1970" s="9" t="s">
        <v>5</v>
      </c>
      <c r="G1970" s="9" t="s">
        <v>524</v>
      </c>
      <c r="H1970" s="9" t="s">
        <v>2</v>
      </c>
      <c r="I1970" s="9">
        <v>15</v>
      </c>
      <c r="J1970" s="9" t="s">
        <v>8</v>
      </c>
      <c r="L1970" s="9" t="s">
        <v>50</v>
      </c>
      <c r="M1970" s="9">
        <v>69995</v>
      </c>
      <c r="N1970" s="17" t="str">
        <f t="shared" si="184"/>
        <v>13_65-70</v>
      </c>
      <c r="O1970" s="17" t="str">
        <f t="shared" si="185"/>
        <v>6_60-70</v>
      </c>
      <c r="P1970" s="17" t="str">
        <f t="shared" si="186"/>
        <v>06_60-70</v>
      </c>
      <c r="Q1970" s="9" t="s">
        <v>1014</v>
      </c>
      <c r="R1970" s="9" t="s">
        <v>968</v>
      </c>
      <c r="S1970" s="9">
        <f t="shared" si="187"/>
        <v>14908935</v>
      </c>
      <c r="T1970" s="9">
        <f t="shared" si="183"/>
        <v>202018</v>
      </c>
      <c r="V1970" s="9">
        <f>VLOOKUP(C1970,[1]Models!$C:$AI,33,0)</f>
        <v>0</v>
      </c>
    </row>
    <row r="1971" spans="1:22" x14ac:dyDescent="0.25">
      <c r="A1971" s="9">
        <v>3</v>
      </c>
      <c r="B1971" s="9" t="s">
        <v>0</v>
      </c>
      <c r="C1971" s="9" t="s">
        <v>907</v>
      </c>
      <c r="D1971" s="9" t="s">
        <v>225</v>
      </c>
      <c r="E1971" s="9" t="s">
        <v>227</v>
      </c>
      <c r="F1971" s="9" t="s">
        <v>5</v>
      </c>
      <c r="G1971" s="9" t="s">
        <v>60</v>
      </c>
      <c r="H1971" s="9" t="s">
        <v>908</v>
      </c>
      <c r="I1971" s="9">
        <v>15</v>
      </c>
      <c r="J1971" s="9" t="s">
        <v>8</v>
      </c>
      <c r="L1971" s="9" t="s">
        <v>50</v>
      </c>
      <c r="M1971" s="9">
        <v>35990</v>
      </c>
      <c r="N1971" s="17" t="str">
        <f t="shared" si="184"/>
        <v>7_35-40</v>
      </c>
      <c r="O1971" s="17" t="str">
        <f t="shared" si="185"/>
        <v>3_30-40</v>
      </c>
      <c r="P1971" s="17" t="str">
        <f t="shared" si="186"/>
        <v>03_30-40</v>
      </c>
      <c r="Q1971" s="9" t="s">
        <v>1014</v>
      </c>
      <c r="R1971" s="9" t="s">
        <v>968</v>
      </c>
      <c r="S1971" s="9">
        <f t="shared" si="187"/>
        <v>107970</v>
      </c>
      <c r="T1971" s="9">
        <f t="shared" si="183"/>
        <v>1463</v>
      </c>
      <c r="V1971" s="9">
        <f>VLOOKUP(C1971,[1]Models!$C:$AI,33,0)</f>
        <v>0</v>
      </c>
    </row>
    <row r="1972" spans="1:22" x14ac:dyDescent="0.25">
      <c r="A1972" s="9">
        <v>3</v>
      </c>
      <c r="B1972" s="9" t="s">
        <v>0</v>
      </c>
      <c r="C1972" s="9" t="s">
        <v>979</v>
      </c>
      <c r="D1972" s="9" t="s">
        <v>225</v>
      </c>
      <c r="E1972" s="9" t="s">
        <v>227</v>
      </c>
      <c r="F1972" s="9" t="s">
        <v>5</v>
      </c>
      <c r="G1972" s="9" t="s">
        <v>980</v>
      </c>
      <c r="H1972" s="9" t="s">
        <v>908</v>
      </c>
      <c r="I1972" s="9">
        <v>15</v>
      </c>
      <c r="J1972" s="9" t="s">
        <v>11</v>
      </c>
      <c r="L1972" s="9" t="s">
        <v>50</v>
      </c>
      <c r="M1972" s="9">
        <v>29990</v>
      </c>
      <c r="N1972" s="17" t="str">
        <f t="shared" si="184"/>
        <v>5_25-30</v>
      </c>
      <c r="O1972" s="17" t="str">
        <f t="shared" si="185"/>
        <v>2_20-30</v>
      </c>
      <c r="P1972" s="17" t="str">
        <f t="shared" si="186"/>
        <v>02_20-30</v>
      </c>
      <c r="Q1972" s="9" t="s">
        <v>1014</v>
      </c>
      <c r="R1972" s="9" t="s">
        <v>968</v>
      </c>
      <c r="S1972" s="9">
        <f t="shared" si="187"/>
        <v>89970</v>
      </c>
      <c r="T1972" s="9">
        <f t="shared" si="183"/>
        <v>1219</v>
      </c>
      <c r="V1972" s="9">
        <f>VLOOKUP(C1972,[1]Models!$C:$AI,33,0)</f>
        <v>0</v>
      </c>
    </row>
    <row r="1973" spans="1:22" x14ac:dyDescent="0.25">
      <c r="A1973" s="9">
        <v>2</v>
      </c>
      <c r="B1973" s="9" t="s">
        <v>0</v>
      </c>
      <c r="C1973" s="9" t="s">
        <v>828</v>
      </c>
      <c r="D1973" s="9" t="s">
        <v>228</v>
      </c>
      <c r="E1973" s="9" t="s">
        <v>227</v>
      </c>
      <c r="F1973" s="9" t="s">
        <v>5</v>
      </c>
      <c r="G1973" s="9" t="s">
        <v>524</v>
      </c>
      <c r="H1973" s="9" t="s">
        <v>2</v>
      </c>
      <c r="I1973" s="9">
        <v>14</v>
      </c>
      <c r="J1973" s="9" t="s">
        <v>8</v>
      </c>
      <c r="L1973" s="9" t="s">
        <v>50</v>
      </c>
      <c r="M1973" s="9">
        <v>78130</v>
      </c>
      <c r="N1973" s="17" t="str">
        <f t="shared" si="184"/>
        <v>15_75-80</v>
      </c>
      <c r="O1973" s="17" t="str">
        <f t="shared" si="185"/>
        <v>7_70-80</v>
      </c>
      <c r="P1973" s="17" t="str">
        <f t="shared" si="186"/>
        <v>07_70-80</v>
      </c>
      <c r="Q1973" s="9" t="s">
        <v>1014</v>
      </c>
      <c r="R1973" s="9" t="s">
        <v>968</v>
      </c>
      <c r="S1973" s="9">
        <f t="shared" si="187"/>
        <v>156260</v>
      </c>
      <c r="T1973" s="9">
        <f t="shared" si="183"/>
        <v>2117</v>
      </c>
      <c r="V1973" s="9">
        <f>VLOOKUP(C1973,[1]Models!$C:$AI,33,0)</f>
        <v>1</v>
      </c>
    </row>
    <row r="1974" spans="1:22" x14ac:dyDescent="0.25">
      <c r="A1974" s="9">
        <v>127</v>
      </c>
      <c r="B1974" s="9" t="s">
        <v>9</v>
      </c>
      <c r="C1974" s="9" t="s">
        <v>661</v>
      </c>
      <c r="D1974" s="9" t="s">
        <v>228</v>
      </c>
      <c r="E1974" s="9" t="s">
        <v>223</v>
      </c>
      <c r="F1974" s="9" t="s">
        <v>5</v>
      </c>
      <c r="G1974" s="9" t="s">
        <v>182</v>
      </c>
      <c r="H1974" s="9" t="s">
        <v>2</v>
      </c>
      <c r="I1974" s="9">
        <v>13</v>
      </c>
      <c r="J1974" s="9" t="s">
        <v>92</v>
      </c>
      <c r="L1974" s="9" t="s">
        <v>50</v>
      </c>
      <c r="M1974" s="9">
        <v>142737</v>
      </c>
      <c r="N1974" s="17" t="str">
        <f t="shared" si="184"/>
        <v>28_140-145</v>
      </c>
      <c r="O1974" s="17" t="str">
        <f t="shared" si="185"/>
        <v>14_140-150</v>
      </c>
      <c r="P1974" s="17" t="str">
        <f t="shared" si="186"/>
        <v>08_80&gt;</v>
      </c>
      <c r="Q1974" s="9" t="s">
        <v>1014</v>
      </c>
      <c r="R1974" s="9" t="s">
        <v>968</v>
      </c>
      <c r="S1974" s="9">
        <f t="shared" si="187"/>
        <v>18127599</v>
      </c>
      <c r="T1974" s="9">
        <f t="shared" si="183"/>
        <v>245631</v>
      </c>
      <c r="V1974" s="9">
        <f>VLOOKUP(C1974,[1]Models!$C:$AI,33,0)</f>
        <v>1</v>
      </c>
    </row>
    <row r="1975" spans="1:22" x14ac:dyDescent="0.25">
      <c r="A1975" s="9">
        <v>3973</v>
      </c>
      <c r="B1975" s="9" t="s">
        <v>9</v>
      </c>
      <c r="C1975" s="9" t="s">
        <v>543</v>
      </c>
      <c r="D1975" s="9" t="s">
        <v>228</v>
      </c>
      <c r="E1975" s="9" t="s">
        <v>223</v>
      </c>
      <c r="F1975" s="9" t="s">
        <v>9</v>
      </c>
      <c r="G1975" s="9" t="s">
        <v>544</v>
      </c>
      <c r="H1975" s="9" t="s">
        <v>2</v>
      </c>
      <c r="I1975" s="9">
        <v>13</v>
      </c>
      <c r="J1975" s="9" t="s">
        <v>43</v>
      </c>
      <c r="L1975" s="9" t="s">
        <v>545</v>
      </c>
      <c r="M1975" s="9">
        <v>142345</v>
      </c>
      <c r="N1975" s="17" t="str">
        <f t="shared" si="184"/>
        <v>28_140-145</v>
      </c>
      <c r="O1975" s="17" t="str">
        <f t="shared" si="185"/>
        <v>14_140-150</v>
      </c>
      <c r="P1975" s="17" t="str">
        <f t="shared" si="186"/>
        <v>08_80&gt;</v>
      </c>
      <c r="Q1975" s="9" t="s">
        <v>1014</v>
      </c>
      <c r="R1975" s="9" t="s">
        <v>968</v>
      </c>
      <c r="S1975" s="9">
        <f t="shared" si="187"/>
        <v>565536685</v>
      </c>
      <c r="T1975" s="9">
        <f t="shared" si="183"/>
        <v>7663099</v>
      </c>
      <c r="V1975" s="9">
        <f>VLOOKUP(C1975,[1]Models!$C:$AI,33,0)</f>
        <v>1</v>
      </c>
    </row>
    <row r="1976" spans="1:22" x14ac:dyDescent="0.25">
      <c r="A1976" s="9">
        <v>2</v>
      </c>
      <c r="B1976" s="9" t="s">
        <v>9</v>
      </c>
      <c r="C1976" s="9" t="s">
        <v>95</v>
      </c>
      <c r="D1976" s="9" t="s">
        <v>228</v>
      </c>
      <c r="E1976" s="9" t="s">
        <v>223</v>
      </c>
      <c r="F1976" s="9" t="s">
        <v>5</v>
      </c>
      <c r="G1976" s="9" t="s">
        <v>75</v>
      </c>
      <c r="H1976" s="9" t="s">
        <v>2</v>
      </c>
      <c r="I1976" s="9">
        <v>13</v>
      </c>
      <c r="J1976" s="9" t="s">
        <v>43</v>
      </c>
      <c r="L1976" s="9" t="s">
        <v>50</v>
      </c>
      <c r="M1976" s="9">
        <v>173010</v>
      </c>
      <c r="N1976" s="17" t="str">
        <f t="shared" si="184"/>
        <v>34_170-175</v>
      </c>
      <c r="O1976" s="17" t="str">
        <f t="shared" si="185"/>
        <v>17_170-180</v>
      </c>
      <c r="P1976" s="17" t="str">
        <f t="shared" si="186"/>
        <v>08_80&gt;</v>
      </c>
      <c r="Q1976" s="9" t="s">
        <v>1014</v>
      </c>
      <c r="R1976" s="9" t="s">
        <v>968</v>
      </c>
      <c r="S1976" s="9">
        <f t="shared" si="187"/>
        <v>346020</v>
      </c>
      <c r="T1976" s="9">
        <f t="shared" si="183"/>
        <v>4689</v>
      </c>
      <c r="V1976" s="9">
        <f>VLOOKUP(C1976,[1]Models!$C:$AI,33,0)</f>
        <v>1</v>
      </c>
    </row>
    <row r="1977" spans="1:22" x14ac:dyDescent="0.25">
      <c r="A1977" s="9">
        <v>1037</v>
      </c>
      <c r="B1977" s="9" t="s">
        <v>9</v>
      </c>
      <c r="C1977" s="9" t="s">
        <v>335</v>
      </c>
      <c r="D1977" s="9" t="s">
        <v>228</v>
      </c>
      <c r="E1977" s="9" t="s">
        <v>223</v>
      </c>
      <c r="F1977" s="9" t="s">
        <v>5</v>
      </c>
      <c r="G1977" s="9" t="s">
        <v>182</v>
      </c>
      <c r="H1977" s="9" t="s">
        <v>2</v>
      </c>
      <c r="I1977" s="9">
        <v>13</v>
      </c>
      <c r="J1977" s="9" t="s">
        <v>43</v>
      </c>
      <c r="L1977" s="9" t="s">
        <v>50</v>
      </c>
      <c r="M1977" s="9">
        <v>202487</v>
      </c>
      <c r="N1977" s="17" t="str">
        <f t="shared" si="184"/>
        <v>40_200-205</v>
      </c>
      <c r="O1977" s="17" t="str">
        <f t="shared" si="185"/>
        <v>20_200-210</v>
      </c>
      <c r="P1977" s="17" t="str">
        <f t="shared" si="186"/>
        <v>08_80&gt;</v>
      </c>
      <c r="Q1977" s="9" t="s">
        <v>1014</v>
      </c>
      <c r="R1977" s="9" t="s">
        <v>968</v>
      </c>
      <c r="S1977" s="9">
        <f t="shared" si="187"/>
        <v>209979019</v>
      </c>
      <c r="T1977" s="9">
        <f t="shared" si="183"/>
        <v>2845244</v>
      </c>
      <c r="V1977" s="9">
        <f>VLOOKUP(C1977,[1]Models!$C:$AI,33,0)</f>
        <v>1</v>
      </c>
    </row>
    <row r="1978" spans="1:22" x14ac:dyDescent="0.25">
      <c r="A1978" s="9">
        <v>2411</v>
      </c>
      <c r="B1978" s="9" t="s">
        <v>9</v>
      </c>
      <c r="C1978" s="9" t="s">
        <v>546</v>
      </c>
      <c r="D1978" s="9" t="s">
        <v>228</v>
      </c>
      <c r="E1978" s="9" t="s">
        <v>223</v>
      </c>
      <c r="F1978" s="9" t="s">
        <v>9</v>
      </c>
      <c r="G1978" s="9" t="s">
        <v>544</v>
      </c>
      <c r="H1978" s="9" t="s">
        <v>2</v>
      </c>
      <c r="I1978" s="9">
        <v>13</v>
      </c>
      <c r="J1978" s="9" t="s">
        <v>43</v>
      </c>
      <c r="L1978" s="9" t="s">
        <v>545</v>
      </c>
      <c r="M1978" s="9">
        <v>165903</v>
      </c>
      <c r="N1978" s="17" t="str">
        <f t="shared" si="184"/>
        <v>33_165-170</v>
      </c>
      <c r="O1978" s="17" t="str">
        <f t="shared" si="185"/>
        <v>16_160-170</v>
      </c>
      <c r="P1978" s="17" t="str">
        <f t="shared" si="186"/>
        <v>08_80&gt;</v>
      </c>
      <c r="Q1978" s="9" t="s">
        <v>1014</v>
      </c>
      <c r="R1978" s="9" t="s">
        <v>968</v>
      </c>
      <c r="S1978" s="9">
        <f t="shared" si="187"/>
        <v>399992133</v>
      </c>
      <c r="T1978" s="9">
        <f t="shared" si="183"/>
        <v>5419948</v>
      </c>
      <c r="V1978" s="9">
        <f>VLOOKUP(C1978,[1]Models!$C:$AI,33,0)</f>
        <v>1</v>
      </c>
    </row>
    <row r="1979" spans="1:22" x14ac:dyDescent="0.25">
      <c r="A1979" s="9">
        <v>2440</v>
      </c>
      <c r="B1979" s="9" t="s">
        <v>9</v>
      </c>
      <c r="C1979" s="9" t="s">
        <v>194</v>
      </c>
      <c r="D1979" s="9" t="s">
        <v>225</v>
      </c>
      <c r="E1979" s="9" t="s">
        <v>223</v>
      </c>
      <c r="F1979" s="9" t="s">
        <v>5</v>
      </c>
      <c r="G1979" s="9" t="s">
        <v>75</v>
      </c>
      <c r="H1979" s="9" t="s">
        <v>454</v>
      </c>
      <c r="I1979" s="9">
        <v>16</v>
      </c>
      <c r="J1979" s="9" t="s">
        <v>195</v>
      </c>
      <c r="L1979" s="9" t="s">
        <v>50</v>
      </c>
      <c r="M1979" s="9">
        <v>326270</v>
      </c>
      <c r="N1979" s="17" t="str">
        <f t="shared" si="184"/>
        <v>65_325-330</v>
      </c>
      <c r="O1979" s="17" t="str">
        <f t="shared" si="185"/>
        <v>32_320-330</v>
      </c>
      <c r="P1979" s="17" t="str">
        <f t="shared" si="186"/>
        <v>08_80&gt;</v>
      </c>
      <c r="Q1979" s="9" t="s">
        <v>1014</v>
      </c>
      <c r="R1979" s="9" t="s">
        <v>968</v>
      </c>
      <c r="S1979" s="9">
        <f t="shared" si="187"/>
        <v>796098800</v>
      </c>
      <c r="T1979" s="9">
        <f t="shared" si="183"/>
        <v>10787247</v>
      </c>
      <c r="V1979" s="9">
        <f>VLOOKUP(C1979,[1]Models!$C:$AI,33,0)</f>
        <v>0</v>
      </c>
    </row>
    <row r="1980" spans="1:22" x14ac:dyDescent="0.25">
      <c r="A1980" s="9">
        <v>137</v>
      </c>
      <c r="B1980" s="9" t="s">
        <v>10</v>
      </c>
      <c r="C1980" s="9" t="s">
        <v>981</v>
      </c>
      <c r="D1980" s="9" t="s">
        <v>224</v>
      </c>
      <c r="E1980" s="9" t="s">
        <v>223</v>
      </c>
      <c r="F1980" s="9" t="s">
        <v>5</v>
      </c>
      <c r="G1980" s="9" t="s">
        <v>76</v>
      </c>
      <c r="H1980" s="9" t="s">
        <v>2</v>
      </c>
      <c r="I1980" s="9">
        <v>15</v>
      </c>
      <c r="J1980" s="9" t="s">
        <v>4</v>
      </c>
      <c r="L1980" s="9" t="s">
        <v>46</v>
      </c>
      <c r="M1980" s="9">
        <v>27056</v>
      </c>
      <c r="N1980" s="17" t="str">
        <f t="shared" si="184"/>
        <v>5_25-30</v>
      </c>
      <c r="O1980" s="17" t="str">
        <f t="shared" si="185"/>
        <v>2_20-30</v>
      </c>
      <c r="P1980" s="17" t="str">
        <f t="shared" si="186"/>
        <v>02_20-30</v>
      </c>
      <c r="Q1980" s="9" t="s">
        <v>1014</v>
      </c>
      <c r="R1980" s="9" t="s">
        <v>968</v>
      </c>
      <c r="S1980" s="9">
        <f t="shared" si="187"/>
        <v>3706672</v>
      </c>
      <c r="T1980" s="9">
        <f t="shared" si="183"/>
        <v>50226</v>
      </c>
      <c r="V1980" s="9">
        <f>VLOOKUP(C1980,[1]Models!$C:$AI,33,0)</f>
        <v>0</v>
      </c>
    </row>
    <row r="1981" spans="1:22" x14ac:dyDescent="0.25">
      <c r="A1981" s="9">
        <v>561</v>
      </c>
      <c r="B1981" s="9" t="s">
        <v>10</v>
      </c>
      <c r="C1981" s="9" t="s">
        <v>982</v>
      </c>
      <c r="D1981" s="9" t="s">
        <v>224</v>
      </c>
      <c r="E1981" s="9" t="s">
        <v>223</v>
      </c>
      <c r="F1981" s="9" t="s">
        <v>1</v>
      </c>
      <c r="G1981" s="9" t="s">
        <v>97</v>
      </c>
      <c r="H1981" s="9" t="s">
        <v>2</v>
      </c>
      <c r="I1981" s="9">
        <v>15</v>
      </c>
      <c r="J1981" s="9" t="s">
        <v>8</v>
      </c>
      <c r="L1981" s="9" t="s">
        <v>50</v>
      </c>
      <c r="M1981" s="9">
        <v>44999</v>
      </c>
      <c r="N1981" s="17" t="str">
        <f t="shared" si="184"/>
        <v>8_40-45</v>
      </c>
      <c r="O1981" s="17" t="str">
        <f t="shared" si="185"/>
        <v>4_40-50</v>
      </c>
      <c r="P1981" s="17" t="str">
        <f t="shared" si="186"/>
        <v>04_40-50</v>
      </c>
      <c r="Q1981" s="9" t="s">
        <v>1014</v>
      </c>
      <c r="R1981" s="9" t="s">
        <v>968</v>
      </c>
      <c r="S1981" s="9">
        <f t="shared" si="187"/>
        <v>25244439</v>
      </c>
      <c r="T1981" s="9">
        <f t="shared" si="183"/>
        <v>342066</v>
      </c>
      <c r="V1981" s="9">
        <f>VLOOKUP(C1981,[1]Models!$C:$AI,33,0)</f>
        <v>0</v>
      </c>
    </row>
    <row r="1982" spans="1:22" x14ac:dyDescent="0.25">
      <c r="A1982" s="9">
        <v>535</v>
      </c>
      <c r="B1982" s="9" t="s">
        <v>10</v>
      </c>
      <c r="C1982" s="9" t="s">
        <v>520</v>
      </c>
      <c r="D1982" s="9" t="s">
        <v>225</v>
      </c>
      <c r="E1982" s="9" t="s">
        <v>223</v>
      </c>
      <c r="F1982" s="9" t="s">
        <v>5</v>
      </c>
      <c r="G1982" s="9" t="s">
        <v>353</v>
      </c>
      <c r="H1982" s="9" t="s">
        <v>112</v>
      </c>
      <c r="I1982" s="9">
        <v>15</v>
      </c>
      <c r="J1982" s="9" t="s">
        <v>8</v>
      </c>
      <c r="L1982" s="9" t="s">
        <v>50</v>
      </c>
      <c r="M1982" s="9">
        <v>73629</v>
      </c>
      <c r="N1982" s="17" t="str">
        <f t="shared" si="184"/>
        <v>14_70-75</v>
      </c>
      <c r="O1982" s="17" t="str">
        <f t="shared" si="185"/>
        <v>7_70-80</v>
      </c>
      <c r="P1982" s="17" t="str">
        <f t="shared" si="186"/>
        <v>07_70-80</v>
      </c>
      <c r="Q1982" s="9" t="s">
        <v>1014</v>
      </c>
      <c r="R1982" s="9" t="s">
        <v>968</v>
      </c>
      <c r="S1982" s="9">
        <f t="shared" si="187"/>
        <v>39391515</v>
      </c>
      <c r="T1982" s="9">
        <f t="shared" ref="T1982:T2045" si="188">ROUND(S1982/73.8,0)</f>
        <v>533760</v>
      </c>
      <c r="V1982" s="9">
        <f>VLOOKUP(C1982,[1]Models!$C:$AI,33,0)</f>
        <v>0</v>
      </c>
    </row>
    <row r="1983" spans="1:22" x14ac:dyDescent="0.25">
      <c r="A1983" s="9">
        <v>676</v>
      </c>
      <c r="B1983" s="9" t="s">
        <v>10</v>
      </c>
      <c r="C1983" s="9" t="s">
        <v>983</v>
      </c>
      <c r="D1983" s="9" t="s">
        <v>225</v>
      </c>
      <c r="E1983" s="9" t="s">
        <v>223</v>
      </c>
      <c r="F1983" s="9" t="s">
        <v>1</v>
      </c>
      <c r="G1983" s="9" t="s">
        <v>669</v>
      </c>
      <c r="H1983" s="9" t="s">
        <v>792</v>
      </c>
      <c r="I1983" s="9">
        <v>15</v>
      </c>
      <c r="J1983" s="9" t="s">
        <v>8</v>
      </c>
      <c r="L1983" s="9" t="s">
        <v>50</v>
      </c>
      <c r="M1983" s="9">
        <v>110993</v>
      </c>
      <c r="N1983" s="17" t="str">
        <f t="shared" ref="N1983:N2046" si="189">CONCATENATE(ROUNDDOWN(M1983/5000,0),"_",ROUNDDOWN(M1983/5000,0)*5,"-",ROUNDUP((M1983+1)/5000,0)*5)</f>
        <v>22_110-115</v>
      </c>
      <c r="O1983" s="17" t="str">
        <f t="shared" ref="O1983:O2046" si="190">CONCATENATE(ROUNDDOWN(M1983/10000,0),"_",ROUNDDOWN(M1983/10000,0)*10,"-",ROUNDUP((M1983+1)/10000,0)*10)</f>
        <v>11_110-120</v>
      </c>
      <c r="P1983" s="17" t="str">
        <f t="shared" ref="P1983:P2046" si="191">IF(M1983&lt;20000,"01_&lt;20",IF(M1983&lt;80000,CONCATENATE(IF((ROUNDDOWN(M1983/10000,0)+1)&lt;10,0,),ROUNDDOWN(M1983/10000,0),"_",ROUNDDOWN(M1983/10000,0)*10,"-",ROUNDUP((M1983+1)/10000,0)*10),"08_80&gt;"))</f>
        <v>08_80&gt;</v>
      </c>
      <c r="Q1983" s="9" t="s">
        <v>1014</v>
      </c>
      <c r="R1983" s="9" t="s">
        <v>968</v>
      </c>
      <c r="S1983" s="9">
        <f t="shared" ref="S1983:S2046" si="192">M1983*A1983</f>
        <v>75031268</v>
      </c>
      <c r="T1983" s="9">
        <f t="shared" si="188"/>
        <v>1016684</v>
      </c>
      <c r="V1983" s="9">
        <f>VLOOKUP(C1983,[1]Models!$C:$AI,33,0)</f>
        <v>0</v>
      </c>
    </row>
    <row r="1984" spans="1:22" x14ac:dyDescent="0.25">
      <c r="A1984" s="9">
        <v>1389</v>
      </c>
      <c r="B1984" s="9" t="s">
        <v>10</v>
      </c>
      <c r="C1984" s="9" t="s">
        <v>664</v>
      </c>
      <c r="D1984" s="9" t="s">
        <v>225</v>
      </c>
      <c r="E1984" s="9" t="s">
        <v>223</v>
      </c>
      <c r="F1984" s="9" t="s">
        <v>5</v>
      </c>
      <c r="G1984" s="9" t="s">
        <v>665</v>
      </c>
      <c r="H1984" s="9" t="s">
        <v>666</v>
      </c>
      <c r="I1984" s="9">
        <v>15</v>
      </c>
      <c r="J1984" s="9" t="s">
        <v>8</v>
      </c>
      <c r="L1984" s="9" t="s">
        <v>50</v>
      </c>
      <c r="M1984" s="9">
        <v>114217</v>
      </c>
      <c r="N1984" s="17" t="str">
        <f t="shared" si="189"/>
        <v>22_110-115</v>
      </c>
      <c r="O1984" s="17" t="str">
        <f t="shared" si="190"/>
        <v>11_110-120</v>
      </c>
      <c r="P1984" s="17" t="str">
        <f t="shared" si="191"/>
        <v>08_80&gt;</v>
      </c>
      <c r="Q1984" s="9" t="s">
        <v>1014</v>
      </c>
      <c r="R1984" s="9" t="s">
        <v>968</v>
      </c>
      <c r="S1984" s="9">
        <f t="shared" si="192"/>
        <v>158647413</v>
      </c>
      <c r="T1984" s="9">
        <f t="shared" si="188"/>
        <v>2149694</v>
      </c>
      <c r="V1984" s="9" t="e">
        <f>VLOOKUP(C1984,[1]Models!$C:$AI,33,0)</f>
        <v>#N/A</v>
      </c>
    </row>
    <row r="1985" spans="1:22" x14ac:dyDescent="0.25">
      <c r="A1985" s="9">
        <v>473</v>
      </c>
      <c r="B1985" s="9" t="s">
        <v>10</v>
      </c>
      <c r="C1985" s="9" t="s">
        <v>339</v>
      </c>
      <c r="D1985" s="9" t="s">
        <v>225</v>
      </c>
      <c r="E1985" s="9" t="s">
        <v>223</v>
      </c>
      <c r="F1985" s="9" t="s">
        <v>1</v>
      </c>
      <c r="G1985" s="9" t="s">
        <v>305</v>
      </c>
      <c r="H1985" s="9" t="s">
        <v>197</v>
      </c>
      <c r="I1985" s="9">
        <v>17</v>
      </c>
      <c r="J1985" s="9" t="s">
        <v>8</v>
      </c>
      <c r="L1985" s="9" t="s">
        <v>50</v>
      </c>
      <c r="M1985" s="9">
        <v>90568</v>
      </c>
      <c r="N1985" s="17" t="str">
        <f t="shared" si="189"/>
        <v>18_90-95</v>
      </c>
      <c r="O1985" s="17" t="str">
        <f t="shared" si="190"/>
        <v>9_90-100</v>
      </c>
      <c r="P1985" s="17" t="str">
        <f t="shared" si="191"/>
        <v>08_80&gt;</v>
      </c>
      <c r="Q1985" s="9" t="s">
        <v>1014</v>
      </c>
      <c r="R1985" s="9" t="s">
        <v>968</v>
      </c>
      <c r="S1985" s="9">
        <f t="shared" si="192"/>
        <v>42838664</v>
      </c>
      <c r="T1985" s="9">
        <f t="shared" si="188"/>
        <v>580470</v>
      </c>
      <c r="V1985" s="9">
        <f>VLOOKUP(C1985,[1]Models!$C:$AI,33,0)</f>
        <v>0</v>
      </c>
    </row>
    <row r="1986" spans="1:22" x14ac:dyDescent="0.25">
      <c r="A1986" s="9">
        <v>456</v>
      </c>
      <c r="B1986" s="9" t="s">
        <v>10</v>
      </c>
      <c r="C1986" s="9" t="s">
        <v>667</v>
      </c>
      <c r="D1986" s="9" t="s">
        <v>225</v>
      </c>
      <c r="E1986" s="9" t="s">
        <v>223</v>
      </c>
      <c r="F1986" s="9" t="s">
        <v>5</v>
      </c>
      <c r="G1986" s="9" t="s">
        <v>353</v>
      </c>
      <c r="H1986" s="9" t="s">
        <v>197</v>
      </c>
      <c r="I1986" s="9">
        <v>17</v>
      </c>
      <c r="J1986" s="9" t="s">
        <v>8</v>
      </c>
      <c r="L1986" s="9" t="s">
        <v>50</v>
      </c>
      <c r="M1986" s="9">
        <v>77749</v>
      </c>
      <c r="N1986" s="17" t="str">
        <f t="shared" si="189"/>
        <v>15_75-80</v>
      </c>
      <c r="O1986" s="17" t="str">
        <f t="shared" si="190"/>
        <v>7_70-80</v>
      </c>
      <c r="P1986" s="17" t="str">
        <f t="shared" si="191"/>
        <v>07_70-80</v>
      </c>
      <c r="Q1986" s="9" t="s">
        <v>1014</v>
      </c>
      <c r="R1986" s="9" t="s">
        <v>968</v>
      </c>
      <c r="S1986" s="9">
        <f t="shared" si="192"/>
        <v>35453544</v>
      </c>
      <c r="T1986" s="9">
        <f t="shared" si="188"/>
        <v>480400</v>
      </c>
      <c r="V1986" s="9">
        <f>VLOOKUP(C1986,[1]Models!$C:$AI,33,0)</f>
        <v>0</v>
      </c>
    </row>
    <row r="1987" spans="1:22" x14ac:dyDescent="0.25">
      <c r="A1987" s="9">
        <v>255</v>
      </c>
      <c r="B1987" s="9" t="s">
        <v>10</v>
      </c>
      <c r="C1987" s="9" t="s">
        <v>668</v>
      </c>
      <c r="D1987" s="9" t="s">
        <v>225</v>
      </c>
      <c r="E1987" s="9" t="s">
        <v>223</v>
      </c>
      <c r="F1987" s="9" t="s">
        <v>1</v>
      </c>
      <c r="G1987" s="9" t="s">
        <v>669</v>
      </c>
      <c r="H1987" s="9" t="s">
        <v>666</v>
      </c>
      <c r="I1987" s="9">
        <v>15</v>
      </c>
      <c r="J1987" s="9" t="s">
        <v>8</v>
      </c>
      <c r="L1987" s="9" t="s">
        <v>50</v>
      </c>
      <c r="M1987" s="9">
        <v>134411</v>
      </c>
      <c r="N1987" s="17" t="str">
        <f t="shared" si="189"/>
        <v>26_130-135</v>
      </c>
      <c r="O1987" s="17" t="str">
        <f t="shared" si="190"/>
        <v>13_130-140</v>
      </c>
      <c r="P1987" s="17" t="str">
        <f t="shared" si="191"/>
        <v>08_80&gt;</v>
      </c>
      <c r="Q1987" s="9" t="s">
        <v>1014</v>
      </c>
      <c r="R1987" s="9" t="s">
        <v>968</v>
      </c>
      <c r="S1987" s="9">
        <f t="shared" si="192"/>
        <v>34274805</v>
      </c>
      <c r="T1987" s="9">
        <f t="shared" si="188"/>
        <v>464428</v>
      </c>
      <c r="V1987" s="9">
        <f>VLOOKUP(C1987,[1]Models!$C:$AI,33,0)</f>
        <v>0</v>
      </c>
    </row>
    <row r="1988" spans="1:22" x14ac:dyDescent="0.25">
      <c r="A1988" s="9">
        <v>95</v>
      </c>
      <c r="B1988" s="9" t="s">
        <v>10</v>
      </c>
      <c r="C1988" s="9" t="s">
        <v>670</v>
      </c>
      <c r="D1988" s="9" t="s">
        <v>225</v>
      </c>
      <c r="E1988" s="9" t="s">
        <v>223</v>
      </c>
      <c r="F1988" s="9" t="s">
        <v>1</v>
      </c>
      <c r="G1988" s="9" t="s">
        <v>669</v>
      </c>
      <c r="H1988" s="9" t="s">
        <v>666</v>
      </c>
      <c r="I1988" s="9">
        <v>15</v>
      </c>
      <c r="J1988" s="9" t="s">
        <v>8</v>
      </c>
      <c r="L1988" s="9" t="s">
        <v>50</v>
      </c>
      <c r="M1988" s="9">
        <v>148745</v>
      </c>
      <c r="N1988" s="17" t="str">
        <f t="shared" si="189"/>
        <v>29_145-150</v>
      </c>
      <c r="O1988" s="17" t="str">
        <f t="shared" si="190"/>
        <v>14_140-150</v>
      </c>
      <c r="P1988" s="17" t="str">
        <f t="shared" si="191"/>
        <v>08_80&gt;</v>
      </c>
      <c r="Q1988" s="9" t="s">
        <v>1014</v>
      </c>
      <c r="R1988" s="9" t="s">
        <v>968</v>
      </c>
      <c r="S1988" s="9">
        <f t="shared" si="192"/>
        <v>14130775</v>
      </c>
      <c r="T1988" s="9">
        <f t="shared" si="188"/>
        <v>191474</v>
      </c>
      <c r="V1988" s="9">
        <f>VLOOKUP(C1988,[1]Models!$C:$AI,33,0)</f>
        <v>0</v>
      </c>
    </row>
    <row r="1989" spans="1:22" x14ac:dyDescent="0.25">
      <c r="A1989" s="9">
        <v>2</v>
      </c>
      <c r="B1989" s="9" t="s">
        <v>10</v>
      </c>
      <c r="C1989" s="9" t="s">
        <v>352</v>
      </c>
      <c r="D1989" s="9" t="s">
        <v>225</v>
      </c>
      <c r="E1989" s="9" t="s">
        <v>223</v>
      </c>
      <c r="F1989" s="9" t="s">
        <v>5</v>
      </c>
      <c r="G1989" s="9" t="s">
        <v>353</v>
      </c>
      <c r="H1989" s="9" t="s">
        <v>98</v>
      </c>
      <c r="I1989" s="9">
        <v>17</v>
      </c>
      <c r="J1989" s="9" t="s">
        <v>8</v>
      </c>
      <c r="L1989" s="9" t="s">
        <v>50</v>
      </c>
      <c r="M1989" s="9">
        <v>133323</v>
      </c>
      <c r="N1989" s="17" t="str">
        <f t="shared" si="189"/>
        <v>26_130-135</v>
      </c>
      <c r="O1989" s="17" t="str">
        <f t="shared" si="190"/>
        <v>13_130-140</v>
      </c>
      <c r="P1989" s="17" t="str">
        <f t="shared" si="191"/>
        <v>08_80&gt;</v>
      </c>
      <c r="Q1989" s="9" t="s">
        <v>1014</v>
      </c>
      <c r="R1989" s="9" t="s">
        <v>968</v>
      </c>
      <c r="S1989" s="9">
        <f t="shared" si="192"/>
        <v>266646</v>
      </c>
      <c r="T1989" s="9">
        <f t="shared" si="188"/>
        <v>3613</v>
      </c>
      <c r="V1989" s="9">
        <f>VLOOKUP(C1989,[1]Models!$C:$AI,33,0)</f>
        <v>0</v>
      </c>
    </row>
    <row r="1990" spans="1:22" x14ac:dyDescent="0.25">
      <c r="A1990" s="9">
        <v>428</v>
      </c>
      <c r="B1990" s="9" t="s">
        <v>10</v>
      </c>
      <c r="C1990" s="9" t="s">
        <v>671</v>
      </c>
      <c r="D1990" s="9" t="s">
        <v>225</v>
      </c>
      <c r="E1990" s="9" t="s">
        <v>223</v>
      </c>
      <c r="F1990" s="9" t="s">
        <v>1</v>
      </c>
      <c r="G1990" s="9" t="s">
        <v>669</v>
      </c>
      <c r="H1990" s="9" t="s">
        <v>666</v>
      </c>
      <c r="I1990" s="9">
        <v>17</v>
      </c>
      <c r="J1990" s="9" t="s">
        <v>8</v>
      </c>
      <c r="L1990" s="9" t="s">
        <v>50</v>
      </c>
      <c r="M1990" s="9">
        <v>144999</v>
      </c>
      <c r="N1990" s="17" t="str">
        <f t="shared" si="189"/>
        <v>28_140-145</v>
      </c>
      <c r="O1990" s="17" t="str">
        <f t="shared" si="190"/>
        <v>14_140-150</v>
      </c>
      <c r="P1990" s="17" t="str">
        <f t="shared" si="191"/>
        <v>08_80&gt;</v>
      </c>
      <c r="Q1990" s="9" t="s">
        <v>1014</v>
      </c>
      <c r="R1990" s="9" t="s">
        <v>968</v>
      </c>
      <c r="S1990" s="9">
        <f t="shared" si="192"/>
        <v>62059572</v>
      </c>
      <c r="T1990" s="9">
        <f t="shared" si="188"/>
        <v>840916</v>
      </c>
      <c r="V1990" s="9">
        <f>VLOOKUP(C1990,[1]Models!$C:$AI,33,0)</f>
        <v>0</v>
      </c>
    </row>
    <row r="1991" spans="1:22" x14ac:dyDescent="0.25">
      <c r="A1991" s="9">
        <v>164</v>
      </c>
      <c r="B1991" s="9" t="s">
        <v>10</v>
      </c>
      <c r="C1991" s="9" t="s">
        <v>672</v>
      </c>
      <c r="D1991" s="9" t="s">
        <v>225</v>
      </c>
      <c r="E1991" s="9" t="s">
        <v>223</v>
      </c>
      <c r="F1991" s="9" t="s">
        <v>1</v>
      </c>
      <c r="G1991" s="9" t="s">
        <v>669</v>
      </c>
      <c r="H1991" s="9" t="s">
        <v>673</v>
      </c>
      <c r="I1991" s="9">
        <v>17</v>
      </c>
      <c r="J1991" s="9" t="s">
        <v>8</v>
      </c>
      <c r="L1991" s="9" t="s">
        <v>50</v>
      </c>
      <c r="M1991" s="9">
        <v>165913</v>
      </c>
      <c r="N1991" s="17" t="str">
        <f t="shared" si="189"/>
        <v>33_165-170</v>
      </c>
      <c r="O1991" s="17" t="str">
        <f t="shared" si="190"/>
        <v>16_160-170</v>
      </c>
      <c r="P1991" s="17" t="str">
        <f t="shared" si="191"/>
        <v>08_80&gt;</v>
      </c>
      <c r="Q1991" s="9" t="s">
        <v>1014</v>
      </c>
      <c r="R1991" s="9" t="s">
        <v>968</v>
      </c>
      <c r="S1991" s="9">
        <f t="shared" si="192"/>
        <v>27209732</v>
      </c>
      <c r="T1991" s="9">
        <f t="shared" si="188"/>
        <v>368696</v>
      </c>
      <c r="V1991" s="9">
        <f>VLOOKUP(C1991,[1]Models!$C:$AI,33,0)</f>
        <v>0</v>
      </c>
    </row>
    <row r="1992" spans="1:22" x14ac:dyDescent="0.25">
      <c r="A1992" s="9">
        <v>17</v>
      </c>
      <c r="B1992" s="9" t="s">
        <v>10</v>
      </c>
      <c r="C1992" s="9" t="s">
        <v>336</v>
      </c>
      <c r="D1992" s="9" t="s">
        <v>228</v>
      </c>
      <c r="E1992" s="9" t="s">
        <v>223</v>
      </c>
      <c r="F1992" s="9" t="s">
        <v>1</v>
      </c>
      <c r="G1992" s="9" t="s">
        <v>305</v>
      </c>
      <c r="H1992" s="9" t="s">
        <v>197</v>
      </c>
      <c r="I1992" s="9">
        <v>14</v>
      </c>
      <c r="J1992" s="9" t="s">
        <v>49</v>
      </c>
      <c r="L1992" s="9" t="s">
        <v>50</v>
      </c>
      <c r="M1992" s="9">
        <v>118812</v>
      </c>
      <c r="N1992" s="17" t="str">
        <f t="shared" si="189"/>
        <v>23_115-120</v>
      </c>
      <c r="O1992" s="17" t="str">
        <f t="shared" si="190"/>
        <v>11_110-120</v>
      </c>
      <c r="P1992" s="17" t="str">
        <f t="shared" si="191"/>
        <v>08_80&gt;</v>
      </c>
      <c r="Q1992" s="9" t="s">
        <v>1014</v>
      </c>
      <c r="R1992" s="9" t="s">
        <v>968</v>
      </c>
      <c r="S1992" s="9">
        <f t="shared" si="192"/>
        <v>2019804</v>
      </c>
      <c r="T1992" s="9">
        <f t="shared" si="188"/>
        <v>27369</v>
      </c>
      <c r="V1992" s="9">
        <f>VLOOKUP(C1992,[1]Models!$C:$AI,33,0)</f>
        <v>0</v>
      </c>
    </row>
    <row r="1993" spans="1:22" x14ac:dyDescent="0.25">
      <c r="A1993" s="9">
        <v>4</v>
      </c>
      <c r="B1993" s="9" t="s">
        <v>10</v>
      </c>
      <c r="C1993" s="9" t="s">
        <v>618</v>
      </c>
      <c r="D1993" s="9" t="s">
        <v>225</v>
      </c>
      <c r="E1993" s="9" t="s">
        <v>223</v>
      </c>
      <c r="F1993" s="9" t="s">
        <v>5</v>
      </c>
      <c r="G1993" s="9" t="s">
        <v>353</v>
      </c>
      <c r="H1993" s="9" t="s">
        <v>147</v>
      </c>
      <c r="I1993" s="9">
        <v>17</v>
      </c>
      <c r="J1993" s="9" t="s">
        <v>8</v>
      </c>
      <c r="L1993" s="9" t="s">
        <v>50</v>
      </c>
      <c r="M1993" s="9">
        <v>128300</v>
      </c>
      <c r="N1993" s="17" t="str">
        <f t="shared" si="189"/>
        <v>25_125-130</v>
      </c>
      <c r="O1993" s="17" t="str">
        <f t="shared" si="190"/>
        <v>12_120-130</v>
      </c>
      <c r="P1993" s="17" t="str">
        <f t="shared" si="191"/>
        <v>08_80&gt;</v>
      </c>
      <c r="Q1993" s="9" t="s">
        <v>1014</v>
      </c>
      <c r="R1993" s="9" t="s">
        <v>968</v>
      </c>
      <c r="S1993" s="9">
        <f t="shared" si="192"/>
        <v>513200</v>
      </c>
      <c r="T1993" s="9">
        <f t="shared" si="188"/>
        <v>6954</v>
      </c>
      <c r="V1993" s="9">
        <f>VLOOKUP(C1993,[1]Models!$C:$AI,33,0)</f>
        <v>0</v>
      </c>
    </row>
    <row r="1994" spans="1:22" x14ac:dyDescent="0.25">
      <c r="A1994" s="9">
        <v>45</v>
      </c>
      <c r="B1994" s="9" t="s">
        <v>10</v>
      </c>
      <c r="C1994" s="9" t="s">
        <v>456</v>
      </c>
      <c r="D1994" s="9" t="s">
        <v>225</v>
      </c>
      <c r="E1994" s="9" t="s">
        <v>223</v>
      </c>
      <c r="F1994" s="9" t="s">
        <v>5</v>
      </c>
      <c r="G1994" s="9" t="s">
        <v>353</v>
      </c>
      <c r="H1994" s="9" t="s">
        <v>98</v>
      </c>
      <c r="I1994" s="9">
        <v>15</v>
      </c>
      <c r="J1994" s="9" t="s">
        <v>8</v>
      </c>
      <c r="L1994" s="9" t="s">
        <v>50</v>
      </c>
      <c r="M1994" s="9">
        <v>137931</v>
      </c>
      <c r="N1994" s="17" t="str">
        <f t="shared" si="189"/>
        <v>27_135-140</v>
      </c>
      <c r="O1994" s="17" t="str">
        <f t="shared" si="190"/>
        <v>13_130-140</v>
      </c>
      <c r="P1994" s="17" t="str">
        <f t="shared" si="191"/>
        <v>08_80&gt;</v>
      </c>
      <c r="Q1994" s="9" t="s">
        <v>1014</v>
      </c>
      <c r="R1994" s="9" t="s">
        <v>968</v>
      </c>
      <c r="S1994" s="9">
        <f t="shared" si="192"/>
        <v>6206895</v>
      </c>
      <c r="T1994" s="9">
        <f t="shared" si="188"/>
        <v>84104</v>
      </c>
      <c r="V1994" s="9">
        <f>VLOOKUP(C1994,[1]Models!$C:$AI,33,0)</f>
        <v>0</v>
      </c>
    </row>
    <row r="1995" spans="1:22" x14ac:dyDescent="0.25">
      <c r="A1995" s="9">
        <v>779</v>
      </c>
      <c r="B1995" s="9" t="s">
        <v>10</v>
      </c>
      <c r="C1995" s="9" t="s">
        <v>674</v>
      </c>
      <c r="D1995" s="9" t="s">
        <v>224</v>
      </c>
      <c r="E1995" s="9" t="s">
        <v>223</v>
      </c>
      <c r="F1995" s="9" t="s">
        <v>1</v>
      </c>
      <c r="G1995" s="9" t="s">
        <v>97</v>
      </c>
      <c r="H1995" s="9" t="s">
        <v>2</v>
      </c>
      <c r="I1995" s="9">
        <v>15</v>
      </c>
      <c r="J1995" s="9" t="s">
        <v>4</v>
      </c>
      <c r="L1995" s="9" t="s">
        <v>50</v>
      </c>
      <c r="M1995" s="9">
        <v>43324</v>
      </c>
      <c r="N1995" s="17" t="str">
        <f t="shared" si="189"/>
        <v>8_40-45</v>
      </c>
      <c r="O1995" s="17" t="str">
        <f t="shared" si="190"/>
        <v>4_40-50</v>
      </c>
      <c r="P1995" s="17" t="str">
        <f t="shared" si="191"/>
        <v>04_40-50</v>
      </c>
      <c r="Q1995" s="9" t="s">
        <v>1014</v>
      </c>
      <c r="R1995" s="9" t="s">
        <v>968</v>
      </c>
      <c r="S1995" s="9">
        <f t="shared" si="192"/>
        <v>33749396</v>
      </c>
      <c r="T1995" s="9">
        <f t="shared" si="188"/>
        <v>457309</v>
      </c>
      <c r="V1995" s="9">
        <f>VLOOKUP(C1995,[1]Models!$C:$AI,33,0)</f>
        <v>0</v>
      </c>
    </row>
    <row r="1996" spans="1:22" x14ac:dyDescent="0.25">
      <c r="A1996" s="9">
        <v>106</v>
      </c>
      <c r="B1996" s="9" t="s">
        <v>10</v>
      </c>
      <c r="C1996" s="9" t="s">
        <v>177</v>
      </c>
      <c r="D1996" s="9" t="s">
        <v>228</v>
      </c>
      <c r="E1996" s="9" t="s">
        <v>227</v>
      </c>
      <c r="F1996" s="9" t="s">
        <v>5</v>
      </c>
      <c r="G1996" s="9" t="s">
        <v>169</v>
      </c>
      <c r="H1996" s="9" t="s">
        <v>2</v>
      </c>
      <c r="I1996" s="9">
        <v>14</v>
      </c>
      <c r="J1996" s="9" t="s">
        <v>8</v>
      </c>
      <c r="L1996" s="9" t="s">
        <v>50</v>
      </c>
      <c r="M1996" s="9">
        <v>45792</v>
      </c>
      <c r="N1996" s="17" t="str">
        <f t="shared" si="189"/>
        <v>9_45-50</v>
      </c>
      <c r="O1996" s="17" t="str">
        <f t="shared" si="190"/>
        <v>4_40-50</v>
      </c>
      <c r="P1996" s="17" t="str">
        <f t="shared" si="191"/>
        <v>04_40-50</v>
      </c>
      <c r="Q1996" s="9" t="s">
        <v>1014</v>
      </c>
      <c r="R1996" s="9" t="s">
        <v>968</v>
      </c>
      <c r="S1996" s="9">
        <f t="shared" si="192"/>
        <v>4853952</v>
      </c>
      <c r="T1996" s="9">
        <f t="shared" si="188"/>
        <v>65772</v>
      </c>
      <c r="V1996" s="9">
        <f>VLOOKUP(C1996,[1]Models!$C:$AI,33,0)</f>
        <v>1</v>
      </c>
    </row>
    <row r="1997" spans="1:22" x14ac:dyDescent="0.25">
      <c r="A1997" s="9">
        <v>199</v>
      </c>
      <c r="B1997" s="9" t="s">
        <v>10</v>
      </c>
      <c r="C1997" s="9" t="s">
        <v>178</v>
      </c>
      <c r="D1997" s="9" t="s">
        <v>222</v>
      </c>
      <c r="E1997" s="9" t="s">
        <v>227</v>
      </c>
      <c r="F1997" s="9" t="s">
        <v>5</v>
      </c>
      <c r="G1997" s="9" t="s">
        <v>169</v>
      </c>
      <c r="H1997" s="9" t="s">
        <v>128</v>
      </c>
      <c r="I1997" s="9">
        <v>15</v>
      </c>
      <c r="J1997" s="9" t="s">
        <v>8</v>
      </c>
      <c r="L1997" s="9" t="s">
        <v>50</v>
      </c>
      <c r="M1997" s="9">
        <v>55125</v>
      </c>
      <c r="N1997" s="17" t="str">
        <f t="shared" si="189"/>
        <v>11_55-60</v>
      </c>
      <c r="O1997" s="17" t="str">
        <f t="shared" si="190"/>
        <v>5_50-60</v>
      </c>
      <c r="P1997" s="17" t="str">
        <f t="shared" si="191"/>
        <v>05_50-60</v>
      </c>
      <c r="Q1997" s="9" t="s">
        <v>1014</v>
      </c>
      <c r="R1997" s="9" t="s">
        <v>968</v>
      </c>
      <c r="S1997" s="9">
        <f t="shared" si="192"/>
        <v>10969875</v>
      </c>
      <c r="T1997" s="9">
        <f t="shared" si="188"/>
        <v>148643</v>
      </c>
      <c r="V1997" s="9">
        <f>VLOOKUP(C1997,[1]Models!$C:$AI,33,0)</f>
        <v>0</v>
      </c>
    </row>
    <row r="1998" spans="1:22" x14ac:dyDescent="0.25">
      <c r="A1998" s="9">
        <v>676</v>
      </c>
      <c r="B1998" s="9" t="s">
        <v>10</v>
      </c>
      <c r="C1998" s="9" t="s">
        <v>675</v>
      </c>
      <c r="D1998" s="9" t="s">
        <v>224</v>
      </c>
      <c r="E1998" s="9" t="s">
        <v>227</v>
      </c>
      <c r="F1998" s="9" t="s">
        <v>5</v>
      </c>
      <c r="G1998" s="9" t="s">
        <v>169</v>
      </c>
      <c r="H1998" s="9" t="s">
        <v>2</v>
      </c>
      <c r="I1998" s="9">
        <v>15</v>
      </c>
      <c r="J1998" s="9" t="s">
        <v>8</v>
      </c>
      <c r="L1998" s="9" t="s">
        <v>50</v>
      </c>
      <c r="M1998" s="9">
        <v>57582</v>
      </c>
      <c r="N1998" s="17" t="str">
        <f t="shared" si="189"/>
        <v>11_55-60</v>
      </c>
      <c r="O1998" s="17" t="str">
        <f t="shared" si="190"/>
        <v>5_50-60</v>
      </c>
      <c r="P1998" s="17" t="str">
        <f t="shared" si="191"/>
        <v>05_50-60</v>
      </c>
      <c r="Q1998" s="9" t="s">
        <v>1014</v>
      </c>
      <c r="R1998" s="9" t="s">
        <v>968</v>
      </c>
      <c r="S1998" s="9">
        <f t="shared" si="192"/>
        <v>38925432</v>
      </c>
      <c r="T1998" s="9">
        <f t="shared" si="188"/>
        <v>527445</v>
      </c>
      <c r="V1998" s="9">
        <f>VLOOKUP(C1998,[1]Models!$C:$AI,33,0)</f>
        <v>0</v>
      </c>
    </row>
    <row r="1999" spans="1:22" x14ac:dyDescent="0.25">
      <c r="A1999" s="9">
        <v>48</v>
      </c>
      <c r="B1999" s="9" t="s">
        <v>10</v>
      </c>
      <c r="C1999" s="9" t="s">
        <v>206</v>
      </c>
      <c r="D1999" s="9" t="s">
        <v>224</v>
      </c>
      <c r="E1999" s="9" t="s">
        <v>227</v>
      </c>
      <c r="F1999" s="9" t="s">
        <v>5</v>
      </c>
      <c r="G1999" s="9" t="s">
        <v>169</v>
      </c>
      <c r="H1999" s="9" t="s">
        <v>2</v>
      </c>
      <c r="I1999" s="9">
        <v>15</v>
      </c>
      <c r="J1999" s="9" t="s">
        <v>8</v>
      </c>
      <c r="L1999" s="9" t="s">
        <v>50</v>
      </c>
      <c r="M1999" s="9">
        <v>63165</v>
      </c>
      <c r="N1999" s="17" t="str">
        <f t="shared" si="189"/>
        <v>12_60-65</v>
      </c>
      <c r="O1999" s="17" t="str">
        <f t="shared" si="190"/>
        <v>6_60-70</v>
      </c>
      <c r="P1999" s="17" t="str">
        <f t="shared" si="191"/>
        <v>06_60-70</v>
      </c>
      <c r="Q1999" s="9" t="s">
        <v>1014</v>
      </c>
      <c r="R1999" s="9" t="s">
        <v>968</v>
      </c>
      <c r="S1999" s="9">
        <f t="shared" si="192"/>
        <v>3031920</v>
      </c>
      <c r="T1999" s="9">
        <f t="shared" si="188"/>
        <v>41083</v>
      </c>
      <c r="V1999" s="9">
        <f>VLOOKUP(C1999,[1]Models!$C:$AI,33,0)</f>
        <v>0</v>
      </c>
    </row>
    <row r="2000" spans="1:22" x14ac:dyDescent="0.25">
      <c r="A2000" s="9">
        <v>700</v>
      </c>
      <c r="B2000" s="9" t="s">
        <v>10</v>
      </c>
      <c r="C2000" s="9" t="s">
        <v>984</v>
      </c>
      <c r="D2000" s="9" t="s">
        <v>224</v>
      </c>
      <c r="E2000" s="9" t="s">
        <v>223</v>
      </c>
      <c r="F2000" s="9" t="s">
        <v>5</v>
      </c>
      <c r="G2000" s="9" t="s">
        <v>182</v>
      </c>
      <c r="H2000" s="9" t="s">
        <v>2</v>
      </c>
      <c r="I2000" s="9">
        <v>15</v>
      </c>
      <c r="J2000" s="9" t="s">
        <v>4</v>
      </c>
      <c r="L2000" s="9" t="s">
        <v>50</v>
      </c>
      <c r="M2000" s="9">
        <v>42740</v>
      </c>
      <c r="N2000" s="17" t="str">
        <f t="shared" si="189"/>
        <v>8_40-45</v>
      </c>
      <c r="O2000" s="17" t="str">
        <f t="shared" si="190"/>
        <v>4_40-50</v>
      </c>
      <c r="P2000" s="17" t="str">
        <f t="shared" si="191"/>
        <v>04_40-50</v>
      </c>
      <c r="Q2000" s="9" t="s">
        <v>1014</v>
      </c>
      <c r="R2000" s="9" t="s">
        <v>968</v>
      </c>
      <c r="S2000" s="9">
        <f t="shared" si="192"/>
        <v>29918000</v>
      </c>
      <c r="T2000" s="9">
        <f t="shared" si="188"/>
        <v>405393</v>
      </c>
      <c r="V2000" s="9">
        <f>VLOOKUP(C2000,[1]Models!$C:$AI,33,0)</f>
        <v>0</v>
      </c>
    </row>
    <row r="2001" spans="1:22" x14ac:dyDescent="0.25">
      <c r="A2001" s="9">
        <v>13</v>
      </c>
      <c r="B2001" s="9" t="s">
        <v>10</v>
      </c>
      <c r="C2001" s="9" t="s">
        <v>910</v>
      </c>
      <c r="D2001" s="9" t="s">
        <v>224</v>
      </c>
      <c r="E2001" s="9" t="s">
        <v>223</v>
      </c>
      <c r="F2001" s="9" t="s">
        <v>5</v>
      </c>
      <c r="G2001" s="9" t="s">
        <v>76</v>
      </c>
      <c r="H2001" s="9" t="s">
        <v>2</v>
      </c>
      <c r="I2001" s="9">
        <v>15</v>
      </c>
      <c r="J2001" s="9" t="s">
        <v>4</v>
      </c>
      <c r="L2001" s="9" t="s">
        <v>46</v>
      </c>
      <c r="M2001" s="9">
        <v>30782</v>
      </c>
      <c r="N2001" s="17" t="str">
        <f t="shared" si="189"/>
        <v>6_30-35</v>
      </c>
      <c r="O2001" s="17" t="str">
        <f t="shared" si="190"/>
        <v>3_30-40</v>
      </c>
      <c r="P2001" s="17" t="str">
        <f t="shared" si="191"/>
        <v>03_30-40</v>
      </c>
      <c r="Q2001" s="9" t="s">
        <v>1014</v>
      </c>
      <c r="R2001" s="9" t="s">
        <v>968</v>
      </c>
      <c r="S2001" s="9">
        <f t="shared" si="192"/>
        <v>400166</v>
      </c>
      <c r="T2001" s="9">
        <f t="shared" si="188"/>
        <v>5422</v>
      </c>
      <c r="V2001" s="9">
        <f>VLOOKUP(C2001,[1]Models!$C:$AI,33,0)</f>
        <v>0</v>
      </c>
    </row>
    <row r="2002" spans="1:22" x14ac:dyDescent="0.25">
      <c r="A2002" s="9">
        <v>900</v>
      </c>
      <c r="B2002" s="9" t="s">
        <v>10</v>
      </c>
      <c r="C2002" s="9" t="s">
        <v>985</v>
      </c>
      <c r="D2002" s="9" t="s">
        <v>228</v>
      </c>
      <c r="E2002" s="9" t="s">
        <v>223</v>
      </c>
      <c r="F2002" s="9" t="s">
        <v>5</v>
      </c>
      <c r="G2002" s="9" t="s">
        <v>182</v>
      </c>
      <c r="H2002" s="9" t="s">
        <v>2</v>
      </c>
      <c r="I2002" s="9">
        <v>14</v>
      </c>
      <c r="J2002" s="9" t="s">
        <v>8</v>
      </c>
      <c r="L2002" s="9" t="s">
        <v>50</v>
      </c>
      <c r="M2002" s="9">
        <v>29990</v>
      </c>
      <c r="N2002" s="17" t="str">
        <f t="shared" si="189"/>
        <v>5_25-30</v>
      </c>
      <c r="O2002" s="17" t="str">
        <f t="shared" si="190"/>
        <v>2_20-30</v>
      </c>
      <c r="P2002" s="17" t="str">
        <f t="shared" si="191"/>
        <v>02_20-30</v>
      </c>
      <c r="Q2002" s="9" t="s">
        <v>1014</v>
      </c>
      <c r="R2002" s="9" t="s">
        <v>968</v>
      </c>
      <c r="S2002" s="9">
        <f t="shared" si="192"/>
        <v>26991000</v>
      </c>
      <c r="T2002" s="9">
        <f t="shared" si="188"/>
        <v>365732</v>
      </c>
      <c r="V2002" s="9">
        <f>VLOOKUP(C2002,[1]Models!$C:$AI,33,0)</f>
        <v>1</v>
      </c>
    </row>
    <row r="2003" spans="1:22" x14ac:dyDescent="0.25">
      <c r="A2003" s="9">
        <v>283</v>
      </c>
      <c r="B2003" s="9" t="s">
        <v>10</v>
      </c>
      <c r="C2003" s="9" t="s">
        <v>831</v>
      </c>
      <c r="D2003" s="9" t="s">
        <v>228</v>
      </c>
      <c r="E2003" s="9" t="s">
        <v>223</v>
      </c>
      <c r="F2003" s="9" t="s">
        <v>5</v>
      </c>
      <c r="G2003" s="9" t="s">
        <v>76</v>
      </c>
      <c r="H2003" s="9" t="s">
        <v>2</v>
      </c>
      <c r="I2003" s="9">
        <v>14</v>
      </c>
      <c r="J2003" s="9" t="s">
        <v>8</v>
      </c>
      <c r="L2003" s="9" t="s">
        <v>46</v>
      </c>
      <c r="M2003" s="9">
        <v>26565</v>
      </c>
      <c r="N2003" s="17" t="str">
        <f t="shared" si="189"/>
        <v>5_25-30</v>
      </c>
      <c r="O2003" s="17" t="str">
        <f t="shared" si="190"/>
        <v>2_20-30</v>
      </c>
      <c r="P2003" s="17" t="str">
        <f t="shared" si="191"/>
        <v>02_20-30</v>
      </c>
      <c r="Q2003" s="9" t="s">
        <v>1014</v>
      </c>
      <c r="R2003" s="9" t="s">
        <v>968</v>
      </c>
      <c r="S2003" s="9">
        <f t="shared" si="192"/>
        <v>7517895</v>
      </c>
      <c r="T2003" s="9">
        <f t="shared" si="188"/>
        <v>101868</v>
      </c>
      <c r="V2003" s="9">
        <f>VLOOKUP(C2003,[1]Models!$C:$AI,33,0)</f>
        <v>0</v>
      </c>
    </row>
    <row r="2004" spans="1:22" x14ac:dyDescent="0.25">
      <c r="A2004" s="9">
        <v>11</v>
      </c>
      <c r="B2004" s="9" t="s">
        <v>10</v>
      </c>
      <c r="C2004" s="9" t="s">
        <v>207</v>
      </c>
      <c r="D2004" s="9" t="s">
        <v>222</v>
      </c>
      <c r="E2004" s="9" t="s">
        <v>223</v>
      </c>
      <c r="F2004" s="9" t="s">
        <v>1</v>
      </c>
      <c r="G2004" s="9" t="s">
        <v>97</v>
      </c>
      <c r="H2004" s="9" t="s">
        <v>174</v>
      </c>
      <c r="I2004" s="9">
        <v>15</v>
      </c>
      <c r="J2004" s="9" t="s">
        <v>8</v>
      </c>
      <c r="L2004" s="9" t="s">
        <v>50</v>
      </c>
      <c r="M2004" s="9">
        <v>43473</v>
      </c>
      <c r="N2004" s="17" t="str">
        <f t="shared" si="189"/>
        <v>8_40-45</v>
      </c>
      <c r="O2004" s="17" t="str">
        <f t="shared" si="190"/>
        <v>4_40-50</v>
      </c>
      <c r="P2004" s="17" t="str">
        <f t="shared" si="191"/>
        <v>04_40-50</v>
      </c>
      <c r="Q2004" s="9" t="s">
        <v>1014</v>
      </c>
      <c r="R2004" s="9" t="s">
        <v>968</v>
      </c>
      <c r="S2004" s="9">
        <f t="shared" si="192"/>
        <v>478203</v>
      </c>
      <c r="T2004" s="9">
        <f t="shared" si="188"/>
        <v>6480</v>
      </c>
      <c r="V2004" s="9">
        <f>VLOOKUP(C2004,[1]Models!$C:$AI,33,0)</f>
        <v>0</v>
      </c>
    </row>
    <row r="2005" spans="1:22" x14ac:dyDescent="0.25">
      <c r="A2005" s="9">
        <v>1440</v>
      </c>
      <c r="B2005" s="9" t="s">
        <v>10</v>
      </c>
      <c r="C2005" s="9" t="s">
        <v>521</v>
      </c>
      <c r="D2005" s="9" t="s">
        <v>222</v>
      </c>
      <c r="E2005" s="9" t="s">
        <v>223</v>
      </c>
      <c r="F2005" s="9" t="s">
        <v>5</v>
      </c>
      <c r="G2005" s="9" t="s">
        <v>182</v>
      </c>
      <c r="H2005" s="9" t="s">
        <v>73</v>
      </c>
      <c r="I2005" s="9">
        <v>15</v>
      </c>
      <c r="J2005" s="9" t="s">
        <v>8</v>
      </c>
      <c r="L2005" s="9" t="s">
        <v>50</v>
      </c>
      <c r="M2005" s="9">
        <v>46423</v>
      </c>
      <c r="N2005" s="17" t="str">
        <f t="shared" si="189"/>
        <v>9_45-50</v>
      </c>
      <c r="O2005" s="17" t="str">
        <f t="shared" si="190"/>
        <v>4_40-50</v>
      </c>
      <c r="P2005" s="17" t="str">
        <f t="shared" si="191"/>
        <v>04_40-50</v>
      </c>
      <c r="Q2005" s="9" t="s">
        <v>1014</v>
      </c>
      <c r="R2005" s="9" t="s">
        <v>968</v>
      </c>
      <c r="S2005" s="9">
        <f t="shared" si="192"/>
        <v>66849120</v>
      </c>
      <c r="T2005" s="9">
        <f t="shared" si="188"/>
        <v>905815</v>
      </c>
      <c r="V2005" s="9">
        <f>VLOOKUP(C2005,[1]Models!$C:$AI,33,0)</f>
        <v>0</v>
      </c>
    </row>
    <row r="2006" spans="1:22" x14ac:dyDescent="0.25">
      <c r="A2006" s="9">
        <v>2</v>
      </c>
      <c r="B2006" s="9" t="s">
        <v>10</v>
      </c>
      <c r="C2006" s="9" t="s">
        <v>196</v>
      </c>
      <c r="D2006" s="9" t="s">
        <v>225</v>
      </c>
      <c r="E2006" s="9" t="s">
        <v>223</v>
      </c>
      <c r="F2006" s="9" t="s">
        <v>1</v>
      </c>
      <c r="G2006" s="9" t="s">
        <v>97</v>
      </c>
      <c r="H2006" s="9" t="s">
        <v>63</v>
      </c>
      <c r="I2006" s="9">
        <v>15</v>
      </c>
      <c r="J2006" s="9" t="s">
        <v>8</v>
      </c>
      <c r="L2006" s="9" t="s">
        <v>50</v>
      </c>
      <c r="M2006" s="9">
        <v>57659</v>
      </c>
      <c r="N2006" s="17" t="str">
        <f t="shared" si="189"/>
        <v>11_55-60</v>
      </c>
      <c r="O2006" s="17" t="str">
        <f t="shared" si="190"/>
        <v>5_50-60</v>
      </c>
      <c r="P2006" s="17" t="str">
        <f t="shared" si="191"/>
        <v>05_50-60</v>
      </c>
      <c r="Q2006" s="9" t="s">
        <v>1014</v>
      </c>
      <c r="R2006" s="9" t="s">
        <v>968</v>
      </c>
      <c r="S2006" s="9">
        <f t="shared" si="192"/>
        <v>115318</v>
      </c>
      <c r="T2006" s="9">
        <f t="shared" si="188"/>
        <v>1563</v>
      </c>
      <c r="V2006" s="9">
        <f>VLOOKUP(C2006,[1]Models!$C:$AI,33,0)</f>
        <v>0</v>
      </c>
    </row>
    <row r="2007" spans="1:22" x14ac:dyDescent="0.25">
      <c r="A2007" s="9">
        <v>37</v>
      </c>
      <c r="B2007" s="9" t="s">
        <v>10</v>
      </c>
      <c r="C2007" s="9" t="s">
        <v>547</v>
      </c>
      <c r="D2007" s="9" t="s">
        <v>228</v>
      </c>
      <c r="E2007" s="9" t="s">
        <v>227</v>
      </c>
      <c r="F2007" s="9" t="s">
        <v>5</v>
      </c>
      <c r="G2007" s="9" t="s">
        <v>524</v>
      </c>
      <c r="H2007" s="9" t="s">
        <v>2</v>
      </c>
      <c r="I2007" s="9">
        <v>14</v>
      </c>
      <c r="J2007" s="9" t="s">
        <v>8</v>
      </c>
      <c r="L2007" s="9" t="s">
        <v>50</v>
      </c>
      <c r="M2007" s="9">
        <v>121061</v>
      </c>
      <c r="N2007" s="17" t="str">
        <f t="shared" si="189"/>
        <v>24_120-125</v>
      </c>
      <c r="O2007" s="17" t="str">
        <f t="shared" si="190"/>
        <v>12_120-130</v>
      </c>
      <c r="P2007" s="17" t="str">
        <f t="shared" si="191"/>
        <v>08_80&gt;</v>
      </c>
      <c r="Q2007" s="9" t="s">
        <v>1014</v>
      </c>
      <c r="R2007" s="9" t="s">
        <v>968</v>
      </c>
      <c r="S2007" s="9">
        <f t="shared" si="192"/>
        <v>4479257</v>
      </c>
      <c r="T2007" s="9">
        <f t="shared" si="188"/>
        <v>60695</v>
      </c>
      <c r="V2007" s="9">
        <f>VLOOKUP(C2007,[1]Models!$C:$AI,33,0)</f>
        <v>1</v>
      </c>
    </row>
    <row r="2008" spans="1:22" x14ac:dyDescent="0.25">
      <c r="A2008" s="9">
        <v>50</v>
      </c>
      <c r="B2008" s="9" t="s">
        <v>10</v>
      </c>
      <c r="C2008" s="9" t="s">
        <v>306</v>
      </c>
      <c r="D2008" s="9" t="s">
        <v>228</v>
      </c>
      <c r="E2008" s="9" t="s">
        <v>227</v>
      </c>
      <c r="F2008" s="9" t="s">
        <v>5</v>
      </c>
      <c r="G2008" s="9" t="s">
        <v>169</v>
      </c>
      <c r="H2008" s="9" t="s">
        <v>2</v>
      </c>
      <c r="I2008" s="9">
        <v>14</v>
      </c>
      <c r="J2008" s="9" t="s">
        <v>8</v>
      </c>
      <c r="L2008" s="9" t="s">
        <v>50</v>
      </c>
      <c r="M2008" s="9">
        <v>98674</v>
      </c>
      <c r="N2008" s="17" t="str">
        <f t="shared" si="189"/>
        <v>19_95-100</v>
      </c>
      <c r="O2008" s="17" t="str">
        <f t="shared" si="190"/>
        <v>9_90-100</v>
      </c>
      <c r="P2008" s="17" t="str">
        <f t="shared" si="191"/>
        <v>08_80&gt;</v>
      </c>
      <c r="Q2008" s="9" t="s">
        <v>1014</v>
      </c>
      <c r="R2008" s="9" t="s">
        <v>968</v>
      </c>
      <c r="S2008" s="9">
        <f t="shared" si="192"/>
        <v>4933700</v>
      </c>
      <c r="T2008" s="9">
        <f t="shared" si="188"/>
        <v>66852</v>
      </c>
      <c r="V2008" s="9">
        <f>VLOOKUP(C2008,[1]Models!$C:$AI,33,0)</f>
        <v>1</v>
      </c>
    </row>
    <row r="2009" spans="1:22" x14ac:dyDescent="0.25">
      <c r="A2009" s="9">
        <v>32</v>
      </c>
      <c r="B2009" s="9" t="s">
        <v>10</v>
      </c>
      <c r="C2009" s="9" t="s">
        <v>678</v>
      </c>
      <c r="D2009" s="9" t="s">
        <v>228</v>
      </c>
      <c r="E2009" s="9" t="s">
        <v>227</v>
      </c>
      <c r="F2009" s="9" t="s">
        <v>5</v>
      </c>
      <c r="G2009" s="9" t="s">
        <v>169</v>
      </c>
      <c r="H2009" s="9" t="s">
        <v>2</v>
      </c>
      <c r="I2009" s="9">
        <v>14</v>
      </c>
      <c r="J2009" s="9" t="s">
        <v>8</v>
      </c>
      <c r="L2009" s="9" t="s">
        <v>50</v>
      </c>
      <c r="M2009" s="9">
        <v>56462</v>
      </c>
      <c r="N2009" s="17" t="str">
        <f t="shared" si="189"/>
        <v>11_55-60</v>
      </c>
      <c r="O2009" s="17" t="str">
        <f t="shared" si="190"/>
        <v>5_50-60</v>
      </c>
      <c r="P2009" s="17" t="str">
        <f t="shared" si="191"/>
        <v>05_50-60</v>
      </c>
      <c r="Q2009" s="9" t="s">
        <v>1014</v>
      </c>
      <c r="R2009" s="9" t="s">
        <v>968</v>
      </c>
      <c r="S2009" s="9">
        <f t="shared" si="192"/>
        <v>1806784</v>
      </c>
      <c r="T2009" s="9">
        <f t="shared" si="188"/>
        <v>24482</v>
      </c>
      <c r="V2009" s="9">
        <f>VLOOKUP(C2009,[1]Models!$C:$AI,33,0)</f>
        <v>1</v>
      </c>
    </row>
    <row r="2010" spans="1:22" x14ac:dyDescent="0.25">
      <c r="A2010" s="9">
        <v>95</v>
      </c>
      <c r="B2010" s="9" t="s">
        <v>10</v>
      </c>
      <c r="C2010" s="9" t="s">
        <v>679</v>
      </c>
      <c r="D2010" s="9" t="s">
        <v>228</v>
      </c>
      <c r="E2010" s="9" t="s">
        <v>223</v>
      </c>
      <c r="F2010" s="9" t="s">
        <v>1</v>
      </c>
      <c r="G2010" s="9" t="s">
        <v>669</v>
      </c>
      <c r="H2010" s="9" t="s">
        <v>986</v>
      </c>
      <c r="I2010" s="9">
        <v>13</v>
      </c>
      <c r="J2010" s="9" t="s">
        <v>179</v>
      </c>
      <c r="K2010" s="9" t="s">
        <v>7</v>
      </c>
      <c r="L2010" s="9" t="s">
        <v>50</v>
      </c>
      <c r="M2010" s="9">
        <v>182303</v>
      </c>
      <c r="N2010" s="17" t="str">
        <f t="shared" si="189"/>
        <v>36_180-185</v>
      </c>
      <c r="O2010" s="17" t="str">
        <f t="shared" si="190"/>
        <v>18_180-190</v>
      </c>
      <c r="P2010" s="17" t="str">
        <f t="shared" si="191"/>
        <v>08_80&gt;</v>
      </c>
      <c r="Q2010" s="9" t="s">
        <v>1014</v>
      </c>
      <c r="R2010" s="9" t="s">
        <v>968</v>
      </c>
      <c r="S2010" s="9">
        <f t="shared" si="192"/>
        <v>17318785</v>
      </c>
      <c r="T2010" s="9">
        <f t="shared" si="188"/>
        <v>234672</v>
      </c>
      <c r="V2010" s="9">
        <f>VLOOKUP(C2010,[1]Models!$C:$AI,33,0)</f>
        <v>0</v>
      </c>
    </row>
    <row r="2011" spans="1:22" x14ac:dyDescent="0.25">
      <c r="A2011" s="9">
        <v>11</v>
      </c>
      <c r="B2011" s="9" t="s">
        <v>10</v>
      </c>
      <c r="C2011" s="9" t="s">
        <v>298</v>
      </c>
      <c r="D2011" s="9" t="s">
        <v>230</v>
      </c>
      <c r="E2011" s="9" t="s">
        <v>227</v>
      </c>
      <c r="F2011" s="9" t="s">
        <v>5</v>
      </c>
      <c r="G2011" s="9" t="s">
        <v>75</v>
      </c>
      <c r="H2011" s="9" t="s">
        <v>299</v>
      </c>
      <c r="I2011" s="9">
        <v>17</v>
      </c>
      <c r="J2011" s="9" t="s">
        <v>179</v>
      </c>
      <c r="L2011" s="9" t="s">
        <v>50</v>
      </c>
      <c r="M2011" s="9">
        <v>434990</v>
      </c>
      <c r="N2011" s="17" t="str">
        <f t="shared" si="189"/>
        <v>86_430-435</v>
      </c>
      <c r="O2011" s="17" t="str">
        <f t="shared" si="190"/>
        <v>43_430-440</v>
      </c>
      <c r="P2011" s="17" t="str">
        <f t="shared" si="191"/>
        <v>08_80&gt;</v>
      </c>
      <c r="Q2011" s="9" t="s">
        <v>1014</v>
      </c>
      <c r="R2011" s="9" t="s">
        <v>968</v>
      </c>
      <c r="S2011" s="9">
        <f t="shared" si="192"/>
        <v>4784890</v>
      </c>
      <c r="T2011" s="9">
        <f t="shared" si="188"/>
        <v>64836</v>
      </c>
      <c r="V2011" s="9">
        <f>VLOOKUP(C2011,[1]Models!$C:$AI,33,0)</f>
        <v>0</v>
      </c>
    </row>
    <row r="2012" spans="1:22" x14ac:dyDescent="0.25">
      <c r="A2012" s="9">
        <v>73</v>
      </c>
      <c r="B2012" s="9" t="s">
        <v>10</v>
      </c>
      <c r="C2012" s="9" t="s">
        <v>832</v>
      </c>
      <c r="D2012" s="9" t="s">
        <v>228</v>
      </c>
      <c r="E2012" s="9" t="s">
        <v>223</v>
      </c>
      <c r="F2012" s="9" t="s">
        <v>5</v>
      </c>
      <c r="G2012" s="9" t="s">
        <v>76</v>
      </c>
      <c r="H2012" s="9" t="s">
        <v>2</v>
      </c>
      <c r="I2012" s="9">
        <v>14</v>
      </c>
      <c r="J2012" s="9" t="s">
        <v>8</v>
      </c>
      <c r="K2012" s="9" t="s">
        <v>7</v>
      </c>
      <c r="L2012" s="9" t="s">
        <v>46</v>
      </c>
      <c r="M2012" s="9">
        <v>34990</v>
      </c>
      <c r="N2012" s="17" t="str">
        <f t="shared" si="189"/>
        <v>6_30-35</v>
      </c>
      <c r="O2012" s="17" t="str">
        <f t="shared" si="190"/>
        <v>3_30-40</v>
      </c>
      <c r="P2012" s="17" t="str">
        <f t="shared" si="191"/>
        <v>03_30-40</v>
      </c>
      <c r="Q2012" s="9" t="s">
        <v>1014</v>
      </c>
      <c r="R2012" s="9" t="s">
        <v>968</v>
      </c>
      <c r="S2012" s="9">
        <f t="shared" si="192"/>
        <v>2554270</v>
      </c>
      <c r="T2012" s="9">
        <f t="shared" si="188"/>
        <v>34611</v>
      </c>
      <c r="V2012" s="9">
        <f>VLOOKUP(C2012,[1]Models!$C:$AI,33,0)</f>
        <v>0</v>
      </c>
    </row>
    <row r="2013" spans="1:22" x14ac:dyDescent="0.25">
      <c r="A2013" s="9">
        <v>60</v>
      </c>
      <c r="B2013" s="9" t="s">
        <v>10</v>
      </c>
      <c r="C2013" s="9" t="s">
        <v>681</v>
      </c>
      <c r="D2013" s="9" t="s">
        <v>228</v>
      </c>
      <c r="E2013" s="9" t="s">
        <v>223</v>
      </c>
      <c r="F2013" s="9" t="s">
        <v>5</v>
      </c>
      <c r="G2013" s="9" t="s">
        <v>524</v>
      </c>
      <c r="H2013" s="9" t="s">
        <v>653</v>
      </c>
      <c r="I2013" s="9">
        <v>14</v>
      </c>
      <c r="J2013" s="9" t="s">
        <v>8</v>
      </c>
      <c r="K2013" s="9" t="s">
        <v>7</v>
      </c>
      <c r="L2013" s="9" t="s">
        <v>50</v>
      </c>
      <c r="M2013" s="9">
        <v>73120</v>
      </c>
      <c r="N2013" s="17" t="str">
        <f t="shared" si="189"/>
        <v>14_70-75</v>
      </c>
      <c r="O2013" s="17" t="str">
        <f t="shared" si="190"/>
        <v>7_70-80</v>
      </c>
      <c r="P2013" s="17" t="str">
        <f t="shared" si="191"/>
        <v>07_70-80</v>
      </c>
      <c r="Q2013" s="9" t="s">
        <v>1014</v>
      </c>
      <c r="R2013" s="9" t="s">
        <v>968</v>
      </c>
      <c r="S2013" s="9">
        <f t="shared" si="192"/>
        <v>4387200</v>
      </c>
      <c r="T2013" s="9">
        <f t="shared" si="188"/>
        <v>59447</v>
      </c>
      <c r="V2013" s="9">
        <f>VLOOKUP(C2013,[1]Models!$C:$AI,33,0)</f>
        <v>1</v>
      </c>
    </row>
    <row r="2014" spans="1:22" x14ac:dyDescent="0.25">
      <c r="A2014" s="9">
        <v>73</v>
      </c>
      <c r="B2014" s="9" t="s">
        <v>10</v>
      </c>
      <c r="C2014" s="9" t="s">
        <v>682</v>
      </c>
      <c r="D2014" s="9" t="s">
        <v>228</v>
      </c>
      <c r="E2014" s="9" t="s">
        <v>223</v>
      </c>
      <c r="F2014" s="9" t="s">
        <v>5</v>
      </c>
      <c r="G2014" s="9" t="s">
        <v>182</v>
      </c>
      <c r="H2014" s="9" t="s">
        <v>2</v>
      </c>
      <c r="I2014" s="9">
        <v>14</v>
      </c>
      <c r="J2014" s="9" t="s">
        <v>8</v>
      </c>
      <c r="L2014" s="9" t="s">
        <v>50</v>
      </c>
      <c r="M2014" s="9">
        <v>50785</v>
      </c>
      <c r="N2014" s="17" t="str">
        <f t="shared" si="189"/>
        <v>10_50-55</v>
      </c>
      <c r="O2014" s="17" t="str">
        <f t="shared" si="190"/>
        <v>5_50-60</v>
      </c>
      <c r="P2014" s="17" t="str">
        <f t="shared" si="191"/>
        <v>05_50-60</v>
      </c>
      <c r="Q2014" s="9" t="s">
        <v>1014</v>
      </c>
      <c r="R2014" s="9" t="s">
        <v>968</v>
      </c>
      <c r="S2014" s="9">
        <f t="shared" si="192"/>
        <v>3707305</v>
      </c>
      <c r="T2014" s="9">
        <f t="shared" si="188"/>
        <v>50234</v>
      </c>
      <c r="V2014" s="9">
        <f>VLOOKUP(C2014,[1]Models!$C:$AI,33,0)</f>
        <v>1</v>
      </c>
    </row>
    <row r="2015" spans="1:22" x14ac:dyDescent="0.25">
      <c r="A2015" s="9">
        <v>212</v>
      </c>
      <c r="B2015" s="9" t="s">
        <v>10</v>
      </c>
      <c r="C2015" s="9" t="s">
        <v>987</v>
      </c>
      <c r="D2015" s="9" t="s">
        <v>228</v>
      </c>
      <c r="E2015" s="9" t="s">
        <v>223</v>
      </c>
      <c r="F2015" s="9" t="s">
        <v>1</v>
      </c>
      <c r="G2015" s="9" t="s">
        <v>97</v>
      </c>
      <c r="H2015" s="9" t="s">
        <v>2</v>
      </c>
      <c r="I2015" s="9">
        <v>14</v>
      </c>
      <c r="J2015" s="9" t="s">
        <v>8</v>
      </c>
      <c r="L2015" s="9" t="s">
        <v>50</v>
      </c>
      <c r="M2015" s="9">
        <v>45082</v>
      </c>
      <c r="N2015" s="17" t="str">
        <f t="shared" si="189"/>
        <v>9_45-50</v>
      </c>
      <c r="O2015" s="17" t="str">
        <f t="shared" si="190"/>
        <v>4_40-50</v>
      </c>
      <c r="P2015" s="17" t="str">
        <f t="shared" si="191"/>
        <v>04_40-50</v>
      </c>
      <c r="Q2015" s="9" t="s">
        <v>1014</v>
      </c>
      <c r="R2015" s="9" t="s">
        <v>968</v>
      </c>
      <c r="S2015" s="9">
        <f t="shared" si="192"/>
        <v>9557384</v>
      </c>
      <c r="T2015" s="9">
        <f t="shared" si="188"/>
        <v>129504</v>
      </c>
      <c r="V2015" s="9">
        <f>VLOOKUP(C2015,[1]Models!$C:$AI,33,0)</f>
        <v>1</v>
      </c>
    </row>
    <row r="2016" spans="1:22" x14ac:dyDescent="0.25">
      <c r="A2016" s="9">
        <v>691</v>
      </c>
      <c r="B2016" s="9" t="s">
        <v>10</v>
      </c>
      <c r="C2016" s="9" t="s">
        <v>912</v>
      </c>
      <c r="D2016" s="9" t="s">
        <v>228</v>
      </c>
      <c r="E2016" s="9" t="s">
        <v>223</v>
      </c>
      <c r="F2016" s="9" t="s">
        <v>1</v>
      </c>
      <c r="G2016" s="9" t="s">
        <v>835</v>
      </c>
      <c r="H2016" s="9" t="s">
        <v>2</v>
      </c>
      <c r="I2016" s="9">
        <v>14</v>
      </c>
      <c r="J2016" s="9" t="s">
        <v>8</v>
      </c>
      <c r="L2016" s="9" t="s">
        <v>50</v>
      </c>
      <c r="M2016" s="9">
        <v>56990</v>
      </c>
      <c r="N2016" s="17" t="str">
        <f t="shared" si="189"/>
        <v>11_55-60</v>
      </c>
      <c r="O2016" s="17" t="str">
        <f t="shared" si="190"/>
        <v>5_50-60</v>
      </c>
      <c r="P2016" s="17" t="str">
        <f t="shared" si="191"/>
        <v>05_50-60</v>
      </c>
      <c r="Q2016" s="9" t="s">
        <v>1014</v>
      </c>
      <c r="R2016" s="9" t="s">
        <v>968</v>
      </c>
      <c r="S2016" s="9">
        <f t="shared" si="192"/>
        <v>39380090</v>
      </c>
      <c r="T2016" s="9">
        <f t="shared" si="188"/>
        <v>533606</v>
      </c>
      <c r="V2016" s="9">
        <f>VLOOKUP(C2016,[1]Models!$C:$AI,33,0)</f>
        <v>1</v>
      </c>
    </row>
    <row r="2017" spans="1:22" x14ac:dyDescent="0.25">
      <c r="A2017" s="9">
        <v>263</v>
      </c>
      <c r="B2017" s="9" t="s">
        <v>10</v>
      </c>
      <c r="C2017" s="9" t="s">
        <v>683</v>
      </c>
      <c r="D2017" s="9" t="s">
        <v>228</v>
      </c>
      <c r="E2017" s="9" t="s">
        <v>223</v>
      </c>
      <c r="F2017" s="9" t="s">
        <v>1</v>
      </c>
      <c r="G2017" s="9" t="s">
        <v>305</v>
      </c>
      <c r="H2017" s="9" t="s">
        <v>2</v>
      </c>
      <c r="I2017" s="9">
        <v>14</v>
      </c>
      <c r="J2017" s="9" t="s">
        <v>8</v>
      </c>
      <c r="L2017" s="9" t="s">
        <v>50</v>
      </c>
      <c r="M2017" s="9">
        <v>53779</v>
      </c>
      <c r="N2017" s="17" t="str">
        <f t="shared" si="189"/>
        <v>10_50-55</v>
      </c>
      <c r="O2017" s="17" t="str">
        <f t="shared" si="190"/>
        <v>5_50-60</v>
      </c>
      <c r="P2017" s="17" t="str">
        <f t="shared" si="191"/>
        <v>05_50-60</v>
      </c>
      <c r="Q2017" s="9" t="s">
        <v>1014</v>
      </c>
      <c r="R2017" s="9" t="s">
        <v>968</v>
      </c>
      <c r="S2017" s="9">
        <f t="shared" si="192"/>
        <v>14143877</v>
      </c>
      <c r="T2017" s="9">
        <f t="shared" si="188"/>
        <v>191651</v>
      </c>
      <c r="V2017" s="9">
        <f>VLOOKUP(C2017,[1]Models!$C:$AI,33,0)</f>
        <v>1</v>
      </c>
    </row>
    <row r="2018" spans="1:22" x14ac:dyDescent="0.25">
      <c r="A2018" s="9">
        <v>248</v>
      </c>
      <c r="B2018" s="9" t="s">
        <v>10</v>
      </c>
      <c r="C2018" s="9" t="s">
        <v>684</v>
      </c>
      <c r="D2018" s="9" t="s">
        <v>224</v>
      </c>
      <c r="E2018" s="9" t="s">
        <v>223</v>
      </c>
      <c r="F2018" s="9" t="s">
        <v>1</v>
      </c>
      <c r="G2018" s="9" t="s">
        <v>305</v>
      </c>
      <c r="H2018" s="9" t="s">
        <v>2</v>
      </c>
      <c r="I2018" s="9">
        <v>15</v>
      </c>
      <c r="J2018" s="9" t="s">
        <v>8</v>
      </c>
      <c r="L2018" s="9" t="s">
        <v>50</v>
      </c>
      <c r="M2018" s="9">
        <v>56978</v>
      </c>
      <c r="N2018" s="17" t="str">
        <f t="shared" si="189"/>
        <v>11_55-60</v>
      </c>
      <c r="O2018" s="17" t="str">
        <f t="shared" si="190"/>
        <v>5_50-60</v>
      </c>
      <c r="P2018" s="17" t="str">
        <f t="shared" si="191"/>
        <v>05_50-60</v>
      </c>
      <c r="Q2018" s="9" t="s">
        <v>1014</v>
      </c>
      <c r="R2018" s="9" t="s">
        <v>968</v>
      </c>
      <c r="S2018" s="9">
        <f t="shared" si="192"/>
        <v>14130544</v>
      </c>
      <c r="T2018" s="9">
        <f t="shared" si="188"/>
        <v>191471</v>
      </c>
      <c r="V2018" s="9">
        <f>VLOOKUP(C2018,[1]Models!$C:$AI,33,0)</f>
        <v>0</v>
      </c>
    </row>
    <row r="2019" spans="1:22" x14ac:dyDescent="0.25">
      <c r="A2019" s="9">
        <v>300</v>
      </c>
      <c r="B2019" s="9" t="s">
        <v>10</v>
      </c>
      <c r="C2019" s="9" t="s">
        <v>400</v>
      </c>
      <c r="D2019" s="9" t="s">
        <v>224</v>
      </c>
      <c r="E2019" s="9" t="s">
        <v>223</v>
      </c>
      <c r="F2019" s="9" t="s">
        <v>1</v>
      </c>
      <c r="G2019" s="9" t="s">
        <v>305</v>
      </c>
      <c r="H2019" s="9" t="s">
        <v>2</v>
      </c>
      <c r="I2019" s="9">
        <v>15</v>
      </c>
      <c r="J2019" s="9" t="s">
        <v>8</v>
      </c>
      <c r="L2019" s="9" t="s">
        <v>50</v>
      </c>
      <c r="M2019" s="9">
        <v>60808</v>
      </c>
      <c r="N2019" s="17" t="str">
        <f t="shared" si="189"/>
        <v>12_60-65</v>
      </c>
      <c r="O2019" s="17" t="str">
        <f t="shared" si="190"/>
        <v>6_60-70</v>
      </c>
      <c r="P2019" s="17" t="str">
        <f t="shared" si="191"/>
        <v>06_60-70</v>
      </c>
      <c r="Q2019" s="9" t="s">
        <v>1014</v>
      </c>
      <c r="R2019" s="9" t="s">
        <v>968</v>
      </c>
      <c r="S2019" s="9">
        <f t="shared" si="192"/>
        <v>18242400</v>
      </c>
      <c r="T2019" s="9">
        <f t="shared" si="188"/>
        <v>247187</v>
      </c>
      <c r="V2019" s="9">
        <f>VLOOKUP(C2019,[1]Models!$C:$AI,33,0)</f>
        <v>0</v>
      </c>
    </row>
    <row r="2020" spans="1:22" x14ac:dyDescent="0.25">
      <c r="A2020" s="9">
        <v>466</v>
      </c>
      <c r="B2020" s="9" t="s">
        <v>10</v>
      </c>
      <c r="C2020" s="9" t="s">
        <v>686</v>
      </c>
      <c r="D2020" s="9" t="s">
        <v>224</v>
      </c>
      <c r="E2020" s="9" t="s">
        <v>223</v>
      </c>
      <c r="F2020" s="9" t="s">
        <v>5</v>
      </c>
      <c r="G2020" s="9" t="s">
        <v>524</v>
      </c>
      <c r="H2020" s="9" t="s">
        <v>2</v>
      </c>
      <c r="I2020" s="9">
        <v>15</v>
      </c>
      <c r="J2020" s="9" t="s">
        <v>8</v>
      </c>
      <c r="L2020" s="9" t="s">
        <v>50</v>
      </c>
      <c r="M2020" s="9">
        <v>77205</v>
      </c>
      <c r="N2020" s="17" t="str">
        <f t="shared" si="189"/>
        <v>15_75-80</v>
      </c>
      <c r="O2020" s="17" t="str">
        <f t="shared" si="190"/>
        <v>7_70-80</v>
      </c>
      <c r="P2020" s="17" t="str">
        <f t="shared" si="191"/>
        <v>07_70-80</v>
      </c>
      <c r="Q2020" s="9" t="s">
        <v>1014</v>
      </c>
      <c r="R2020" s="9" t="s">
        <v>968</v>
      </c>
      <c r="S2020" s="9">
        <f t="shared" si="192"/>
        <v>35977530</v>
      </c>
      <c r="T2020" s="9">
        <f t="shared" si="188"/>
        <v>487500</v>
      </c>
      <c r="V2020" s="9">
        <f>VLOOKUP(C2020,[1]Models!$C:$AI,33,0)</f>
        <v>0</v>
      </c>
    </row>
    <row r="2021" spans="1:22" x14ac:dyDescent="0.25">
      <c r="A2021" s="9">
        <v>6</v>
      </c>
      <c r="B2021" s="9" t="s">
        <v>10</v>
      </c>
      <c r="C2021" s="9" t="s">
        <v>687</v>
      </c>
      <c r="D2021" s="9" t="s">
        <v>228</v>
      </c>
      <c r="E2021" s="9" t="s">
        <v>223</v>
      </c>
      <c r="F2021" s="9" t="s">
        <v>5</v>
      </c>
      <c r="G2021" s="9" t="s">
        <v>524</v>
      </c>
      <c r="H2021" s="9" t="s">
        <v>2</v>
      </c>
      <c r="I2021" s="9">
        <v>14</v>
      </c>
      <c r="J2021" s="9" t="s">
        <v>8</v>
      </c>
      <c r="L2021" s="9" t="s">
        <v>50</v>
      </c>
      <c r="M2021" s="9">
        <v>70655</v>
      </c>
      <c r="N2021" s="17" t="str">
        <f t="shared" si="189"/>
        <v>14_70-75</v>
      </c>
      <c r="O2021" s="17" t="str">
        <f t="shared" si="190"/>
        <v>7_70-80</v>
      </c>
      <c r="P2021" s="17" t="str">
        <f t="shared" si="191"/>
        <v>07_70-80</v>
      </c>
      <c r="Q2021" s="9" t="s">
        <v>1014</v>
      </c>
      <c r="R2021" s="9" t="s">
        <v>968</v>
      </c>
      <c r="S2021" s="9">
        <f t="shared" si="192"/>
        <v>423930</v>
      </c>
      <c r="T2021" s="9">
        <f t="shared" si="188"/>
        <v>5744</v>
      </c>
      <c r="V2021" s="9">
        <f>VLOOKUP(C2021,[1]Models!$C:$AI,33,0)</f>
        <v>1</v>
      </c>
    </row>
    <row r="2022" spans="1:22" x14ac:dyDescent="0.25">
      <c r="A2022" s="9">
        <v>207</v>
      </c>
      <c r="B2022" s="9" t="s">
        <v>10</v>
      </c>
      <c r="C2022" s="9" t="s">
        <v>689</v>
      </c>
      <c r="D2022" s="9" t="s">
        <v>228</v>
      </c>
      <c r="E2022" s="9" t="s">
        <v>223</v>
      </c>
      <c r="F2022" s="9" t="s">
        <v>5</v>
      </c>
      <c r="G2022" s="9" t="s">
        <v>524</v>
      </c>
      <c r="H2022" s="9" t="s">
        <v>2</v>
      </c>
      <c r="I2022" s="9">
        <v>14</v>
      </c>
      <c r="J2022" s="9" t="s">
        <v>8</v>
      </c>
      <c r="L2022" s="9" t="s">
        <v>50</v>
      </c>
      <c r="M2022" s="9">
        <v>64022</v>
      </c>
      <c r="N2022" s="17" t="str">
        <f t="shared" si="189"/>
        <v>12_60-65</v>
      </c>
      <c r="O2022" s="17" t="str">
        <f t="shared" si="190"/>
        <v>6_60-70</v>
      </c>
      <c r="P2022" s="17" t="str">
        <f t="shared" si="191"/>
        <v>06_60-70</v>
      </c>
      <c r="Q2022" s="9" t="s">
        <v>1014</v>
      </c>
      <c r="R2022" s="9" t="s">
        <v>968</v>
      </c>
      <c r="S2022" s="9">
        <f t="shared" si="192"/>
        <v>13252554</v>
      </c>
      <c r="T2022" s="9">
        <f t="shared" si="188"/>
        <v>179574</v>
      </c>
      <c r="V2022" s="9">
        <f>VLOOKUP(C2022,[1]Models!$C:$AI,33,0)</f>
        <v>1</v>
      </c>
    </row>
    <row r="2023" spans="1:22" x14ac:dyDescent="0.25">
      <c r="A2023" s="9">
        <v>756</v>
      </c>
      <c r="B2023" s="9" t="s">
        <v>10</v>
      </c>
      <c r="C2023" s="9" t="s">
        <v>690</v>
      </c>
      <c r="D2023" s="9" t="s">
        <v>222</v>
      </c>
      <c r="E2023" s="9" t="s">
        <v>223</v>
      </c>
      <c r="F2023" s="9" t="s">
        <v>1</v>
      </c>
      <c r="G2023" s="9" t="s">
        <v>97</v>
      </c>
      <c r="H2023" s="9" t="s">
        <v>129</v>
      </c>
      <c r="I2023" s="9">
        <v>15</v>
      </c>
      <c r="J2023" s="9" t="s">
        <v>4</v>
      </c>
      <c r="L2023" s="9" t="s">
        <v>50</v>
      </c>
      <c r="M2023" s="9">
        <v>39305</v>
      </c>
      <c r="N2023" s="17" t="str">
        <f t="shared" si="189"/>
        <v>7_35-40</v>
      </c>
      <c r="O2023" s="17" t="str">
        <f t="shared" si="190"/>
        <v>3_30-40</v>
      </c>
      <c r="P2023" s="17" t="str">
        <f t="shared" si="191"/>
        <v>03_30-40</v>
      </c>
      <c r="Q2023" s="9" t="s">
        <v>1014</v>
      </c>
      <c r="R2023" s="9" t="s">
        <v>968</v>
      </c>
      <c r="S2023" s="9">
        <f t="shared" si="192"/>
        <v>29714580</v>
      </c>
      <c r="T2023" s="9">
        <f t="shared" si="188"/>
        <v>402637</v>
      </c>
      <c r="V2023" s="9">
        <f>VLOOKUP(C2023,[1]Models!$C:$AI,33,0)</f>
        <v>0</v>
      </c>
    </row>
    <row r="2024" spans="1:22" x14ac:dyDescent="0.25">
      <c r="A2024" s="9">
        <v>572</v>
      </c>
      <c r="B2024" s="9" t="s">
        <v>10</v>
      </c>
      <c r="C2024" s="9" t="s">
        <v>691</v>
      </c>
      <c r="D2024" s="9" t="s">
        <v>222</v>
      </c>
      <c r="E2024" s="9" t="s">
        <v>223</v>
      </c>
      <c r="F2024" s="9" t="s">
        <v>5</v>
      </c>
      <c r="G2024" s="9" t="s">
        <v>182</v>
      </c>
      <c r="H2024" s="9" t="s">
        <v>340</v>
      </c>
      <c r="I2024" s="9">
        <v>15</v>
      </c>
      <c r="J2024" s="9" t="s">
        <v>8</v>
      </c>
      <c r="L2024" s="9" t="s">
        <v>50</v>
      </c>
      <c r="M2024" s="9">
        <v>54940</v>
      </c>
      <c r="N2024" s="17" t="str">
        <f t="shared" si="189"/>
        <v>10_50-55</v>
      </c>
      <c r="O2024" s="17" t="str">
        <f t="shared" si="190"/>
        <v>5_50-60</v>
      </c>
      <c r="P2024" s="17" t="str">
        <f t="shared" si="191"/>
        <v>05_50-60</v>
      </c>
      <c r="Q2024" s="9" t="s">
        <v>1014</v>
      </c>
      <c r="R2024" s="9" t="s">
        <v>968</v>
      </c>
      <c r="S2024" s="9">
        <f t="shared" si="192"/>
        <v>31425680</v>
      </c>
      <c r="T2024" s="9">
        <f t="shared" si="188"/>
        <v>425822</v>
      </c>
      <c r="V2024" s="9">
        <f>VLOOKUP(C2024,[1]Models!$C:$AI,33,0)</f>
        <v>0</v>
      </c>
    </row>
    <row r="2025" spans="1:22" x14ac:dyDescent="0.25">
      <c r="A2025" s="9">
        <v>13</v>
      </c>
      <c r="B2025" s="9" t="s">
        <v>10</v>
      </c>
      <c r="C2025" s="9" t="s">
        <v>694</v>
      </c>
      <c r="D2025" s="9" t="s">
        <v>222</v>
      </c>
      <c r="E2025" s="9" t="s">
        <v>223</v>
      </c>
      <c r="F2025" s="9" t="s">
        <v>1</v>
      </c>
      <c r="G2025" s="9" t="s">
        <v>97</v>
      </c>
      <c r="H2025" s="9" t="s">
        <v>695</v>
      </c>
      <c r="I2025" s="9">
        <v>17</v>
      </c>
      <c r="J2025" s="9" t="s">
        <v>12</v>
      </c>
      <c r="L2025" s="9" t="s">
        <v>50</v>
      </c>
      <c r="M2025" s="9">
        <v>55279</v>
      </c>
      <c r="N2025" s="17" t="str">
        <f t="shared" si="189"/>
        <v>11_55-60</v>
      </c>
      <c r="O2025" s="17" t="str">
        <f t="shared" si="190"/>
        <v>5_50-60</v>
      </c>
      <c r="P2025" s="17" t="str">
        <f t="shared" si="191"/>
        <v>05_50-60</v>
      </c>
      <c r="Q2025" s="9" t="s">
        <v>1014</v>
      </c>
      <c r="R2025" s="9" t="s">
        <v>968</v>
      </c>
      <c r="S2025" s="9">
        <f t="shared" si="192"/>
        <v>718627</v>
      </c>
      <c r="T2025" s="9">
        <f t="shared" si="188"/>
        <v>9737</v>
      </c>
      <c r="V2025" s="9">
        <f>VLOOKUP(C2025,[1]Models!$C:$AI,33,0)</f>
        <v>0</v>
      </c>
    </row>
    <row r="2026" spans="1:22" x14ac:dyDescent="0.25">
      <c r="A2026" s="9">
        <v>574</v>
      </c>
      <c r="B2026" s="9" t="s">
        <v>10</v>
      </c>
      <c r="C2026" s="9" t="s">
        <v>913</v>
      </c>
      <c r="D2026" s="9" t="s">
        <v>222</v>
      </c>
      <c r="E2026" s="9" t="s">
        <v>223</v>
      </c>
      <c r="F2026" s="9" t="s">
        <v>5</v>
      </c>
      <c r="G2026" s="9" t="s">
        <v>93</v>
      </c>
      <c r="H2026" s="9" t="s">
        <v>70</v>
      </c>
      <c r="I2026" s="9">
        <v>17</v>
      </c>
      <c r="J2026" s="9" t="s">
        <v>6</v>
      </c>
      <c r="L2026" s="9" t="s">
        <v>50</v>
      </c>
      <c r="M2026" s="9">
        <v>55593</v>
      </c>
      <c r="N2026" s="17" t="str">
        <f t="shared" si="189"/>
        <v>11_55-60</v>
      </c>
      <c r="O2026" s="17" t="str">
        <f t="shared" si="190"/>
        <v>5_50-60</v>
      </c>
      <c r="P2026" s="17" t="str">
        <f t="shared" si="191"/>
        <v>05_50-60</v>
      </c>
      <c r="Q2026" s="9" t="s">
        <v>1014</v>
      </c>
      <c r="R2026" s="9" t="s">
        <v>968</v>
      </c>
      <c r="S2026" s="9">
        <f t="shared" si="192"/>
        <v>31910382</v>
      </c>
      <c r="T2026" s="9">
        <f t="shared" si="188"/>
        <v>432390</v>
      </c>
      <c r="V2026" s="9">
        <f>VLOOKUP(C2026,[1]Models!$C:$AI,33,0)</f>
        <v>0</v>
      </c>
    </row>
    <row r="2027" spans="1:22" x14ac:dyDescent="0.25">
      <c r="A2027" s="9">
        <v>143</v>
      </c>
      <c r="B2027" s="9" t="s">
        <v>10</v>
      </c>
      <c r="C2027" s="9" t="s">
        <v>988</v>
      </c>
      <c r="D2027" s="9" t="s">
        <v>224</v>
      </c>
      <c r="E2027" s="9" t="s">
        <v>223</v>
      </c>
      <c r="F2027" s="9" t="s">
        <v>5</v>
      </c>
      <c r="G2027" s="9" t="s">
        <v>182</v>
      </c>
      <c r="H2027" s="9" t="s">
        <v>2</v>
      </c>
      <c r="I2027" s="9">
        <v>17</v>
      </c>
      <c r="J2027" s="9" t="s">
        <v>8</v>
      </c>
      <c r="L2027" s="9" t="s">
        <v>50</v>
      </c>
      <c r="M2027" s="9">
        <v>58490</v>
      </c>
      <c r="N2027" s="17" t="str">
        <f t="shared" si="189"/>
        <v>11_55-60</v>
      </c>
      <c r="O2027" s="17" t="str">
        <f t="shared" si="190"/>
        <v>5_50-60</v>
      </c>
      <c r="P2027" s="17" t="str">
        <f t="shared" si="191"/>
        <v>05_50-60</v>
      </c>
      <c r="Q2027" s="9" t="s">
        <v>1014</v>
      </c>
      <c r="R2027" s="9" t="s">
        <v>968</v>
      </c>
      <c r="S2027" s="9">
        <f t="shared" si="192"/>
        <v>8364070</v>
      </c>
      <c r="T2027" s="9">
        <f t="shared" si="188"/>
        <v>113334</v>
      </c>
      <c r="V2027" s="9">
        <f>VLOOKUP(C2027,[1]Models!$C:$AI,33,0)</f>
        <v>0</v>
      </c>
    </row>
    <row r="2028" spans="1:22" x14ac:dyDescent="0.25">
      <c r="A2028" s="9">
        <v>54</v>
      </c>
      <c r="B2028" s="9" t="s">
        <v>10</v>
      </c>
      <c r="C2028" s="9" t="s">
        <v>619</v>
      </c>
      <c r="D2028" s="9" t="s">
        <v>228</v>
      </c>
      <c r="E2028" s="9" t="s">
        <v>223</v>
      </c>
      <c r="F2028" s="9" t="s">
        <v>5</v>
      </c>
      <c r="G2028" s="9" t="s">
        <v>524</v>
      </c>
      <c r="H2028" s="9" t="s">
        <v>561</v>
      </c>
      <c r="I2028" s="9">
        <v>14</v>
      </c>
      <c r="J2028" s="9" t="s">
        <v>180</v>
      </c>
      <c r="K2028" s="9" t="s">
        <v>7</v>
      </c>
      <c r="L2028" s="9" t="s">
        <v>50</v>
      </c>
      <c r="M2028" s="9">
        <v>126980</v>
      </c>
      <c r="N2028" s="17" t="str">
        <f t="shared" si="189"/>
        <v>25_125-130</v>
      </c>
      <c r="O2028" s="17" t="str">
        <f t="shared" si="190"/>
        <v>12_120-130</v>
      </c>
      <c r="P2028" s="17" t="str">
        <f t="shared" si="191"/>
        <v>08_80&gt;</v>
      </c>
      <c r="Q2028" s="9" t="s">
        <v>1014</v>
      </c>
      <c r="R2028" s="9" t="s">
        <v>968</v>
      </c>
      <c r="S2028" s="9">
        <f t="shared" si="192"/>
        <v>6856920</v>
      </c>
      <c r="T2028" s="9">
        <f t="shared" si="188"/>
        <v>92912</v>
      </c>
      <c r="V2028" s="9">
        <f>VLOOKUP(C2028,[1]Models!$C:$AI,33,0)</f>
        <v>0</v>
      </c>
    </row>
    <row r="2029" spans="1:22" x14ac:dyDescent="0.25">
      <c r="A2029" s="9">
        <v>13</v>
      </c>
      <c r="B2029" s="9" t="s">
        <v>10</v>
      </c>
      <c r="C2029" s="9" t="s">
        <v>550</v>
      </c>
      <c r="D2029" s="9" t="s">
        <v>228</v>
      </c>
      <c r="E2029" s="9" t="s">
        <v>223</v>
      </c>
      <c r="F2029" s="9" t="s">
        <v>5</v>
      </c>
      <c r="G2029" s="9" t="s">
        <v>524</v>
      </c>
      <c r="H2029" s="9" t="s">
        <v>2</v>
      </c>
      <c r="I2029" s="9">
        <v>13</v>
      </c>
      <c r="J2029" s="9" t="s">
        <v>8</v>
      </c>
      <c r="K2029" s="9" t="s">
        <v>7</v>
      </c>
      <c r="L2029" s="9" t="s">
        <v>50</v>
      </c>
      <c r="M2029" s="9">
        <v>83245</v>
      </c>
      <c r="N2029" s="17" t="str">
        <f t="shared" si="189"/>
        <v>16_80-85</v>
      </c>
      <c r="O2029" s="17" t="str">
        <f t="shared" si="190"/>
        <v>8_80-90</v>
      </c>
      <c r="P2029" s="17" t="str">
        <f t="shared" si="191"/>
        <v>08_80&gt;</v>
      </c>
      <c r="Q2029" s="9" t="s">
        <v>1014</v>
      </c>
      <c r="R2029" s="9" t="s">
        <v>968</v>
      </c>
      <c r="S2029" s="9">
        <f t="shared" si="192"/>
        <v>1082185</v>
      </c>
      <c r="T2029" s="9">
        <f t="shared" si="188"/>
        <v>14664</v>
      </c>
      <c r="V2029" s="9">
        <f>VLOOKUP(C2029,[1]Models!$C:$AI,33,0)</f>
        <v>1</v>
      </c>
    </row>
    <row r="2030" spans="1:22" x14ac:dyDescent="0.25">
      <c r="A2030" s="9">
        <v>17</v>
      </c>
      <c r="B2030" s="9" t="s">
        <v>10</v>
      </c>
      <c r="C2030" s="9" t="s">
        <v>551</v>
      </c>
      <c r="D2030" s="9" t="s">
        <v>228</v>
      </c>
      <c r="E2030" s="9" t="s">
        <v>223</v>
      </c>
      <c r="F2030" s="9" t="s">
        <v>5</v>
      </c>
      <c r="G2030" s="9" t="s">
        <v>182</v>
      </c>
      <c r="H2030" s="9" t="s">
        <v>2</v>
      </c>
      <c r="I2030" s="9">
        <v>13</v>
      </c>
      <c r="J2030" s="9" t="s">
        <v>8</v>
      </c>
      <c r="K2030" s="9" t="s">
        <v>7</v>
      </c>
      <c r="L2030" s="9" t="s">
        <v>50</v>
      </c>
      <c r="M2030" s="9">
        <v>84616</v>
      </c>
      <c r="N2030" s="17" t="str">
        <f t="shared" si="189"/>
        <v>16_80-85</v>
      </c>
      <c r="O2030" s="17" t="str">
        <f t="shared" si="190"/>
        <v>8_80-90</v>
      </c>
      <c r="P2030" s="17" t="str">
        <f t="shared" si="191"/>
        <v>08_80&gt;</v>
      </c>
      <c r="Q2030" s="9" t="s">
        <v>1014</v>
      </c>
      <c r="R2030" s="9" t="s">
        <v>968</v>
      </c>
      <c r="S2030" s="9">
        <f t="shared" si="192"/>
        <v>1438472</v>
      </c>
      <c r="T2030" s="9">
        <f t="shared" si="188"/>
        <v>19491</v>
      </c>
      <c r="V2030" s="9">
        <f>VLOOKUP(C2030,[1]Models!$C:$AI,33,0)</f>
        <v>1</v>
      </c>
    </row>
    <row r="2031" spans="1:22" x14ac:dyDescent="0.25">
      <c r="A2031" s="9">
        <v>50</v>
      </c>
      <c r="B2031" s="9" t="s">
        <v>10</v>
      </c>
      <c r="C2031" s="9" t="s">
        <v>210</v>
      </c>
      <c r="D2031" s="9" t="s">
        <v>228</v>
      </c>
      <c r="E2031" s="9" t="s">
        <v>223</v>
      </c>
      <c r="F2031" s="9" t="s">
        <v>5</v>
      </c>
      <c r="G2031" s="9" t="s">
        <v>93</v>
      </c>
      <c r="H2031" s="9" t="s">
        <v>2</v>
      </c>
      <c r="I2031" s="9">
        <v>14</v>
      </c>
      <c r="J2031" s="9" t="s">
        <v>8</v>
      </c>
      <c r="K2031" s="9" t="s">
        <v>7</v>
      </c>
      <c r="L2031" s="9" t="s">
        <v>50</v>
      </c>
      <c r="M2031" s="9">
        <v>73890</v>
      </c>
      <c r="N2031" s="17" t="str">
        <f t="shared" si="189"/>
        <v>14_70-75</v>
      </c>
      <c r="O2031" s="17" t="str">
        <f t="shared" si="190"/>
        <v>7_70-80</v>
      </c>
      <c r="P2031" s="17" t="str">
        <f t="shared" si="191"/>
        <v>07_70-80</v>
      </c>
      <c r="Q2031" s="9" t="s">
        <v>1014</v>
      </c>
      <c r="R2031" s="9" t="s">
        <v>968</v>
      </c>
      <c r="S2031" s="9">
        <f t="shared" si="192"/>
        <v>3694500</v>
      </c>
      <c r="T2031" s="9">
        <f t="shared" si="188"/>
        <v>50061</v>
      </c>
      <c r="V2031" s="9">
        <f>VLOOKUP(C2031,[1]Models!$C:$AI,33,0)</f>
        <v>1</v>
      </c>
    </row>
    <row r="2032" spans="1:22" x14ac:dyDescent="0.25">
      <c r="A2032" s="9">
        <v>13</v>
      </c>
      <c r="B2032" s="9" t="s">
        <v>10</v>
      </c>
      <c r="C2032" s="9" t="s">
        <v>211</v>
      </c>
      <c r="D2032" s="9" t="s">
        <v>225</v>
      </c>
      <c r="E2032" s="9" t="s">
        <v>223</v>
      </c>
      <c r="F2032" s="9" t="s">
        <v>5</v>
      </c>
      <c r="G2032" s="9" t="s">
        <v>93</v>
      </c>
      <c r="H2032" s="9" t="s">
        <v>65</v>
      </c>
      <c r="I2032" s="9">
        <v>15</v>
      </c>
      <c r="J2032" s="9" t="s">
        <v>52</v>
      </c>
      <c r="K2032" s="9" t="s">
        <v>7</v>
      </c>
      <c r="L2032" s="9" t="s">
        <v>50</v>
      </c>
      <c r="M2032" s="9">
        <v>93528</v>
      </c>
      <c r="N2032" s="17" t="str">
        <f t="shared" si="189"/>
        <v>18_90-95</v>
      </c>
      <c r="O2032" s="17" t="str">
        <f t="shared" si="190"/>
        <v>9_90-100</v>
      </c>
      <c r="P2032" s="17" t="str">
        <f t="shared" si="191"/>
        <v>08_80&gt;</v>
      </c>
      <c r="Q2032" s="9" t="s">
        <v>1014</v>
      </c>
      <c r="R2032" s="9" t="s">
        <v>968</v>
      </c>
      <c r="S2032" s="9">
        <f t="shared" si="192"/>
        <v>1215864</v>
      </c>
      <c r="T2032" s="9">
        <f t="shared" si="188"/>
        <v>16475</v>
      </c>
      <c r="V2032" s="9">
        <f>VLOOKUP(C2032,[1]Models!$C:$AI,33,0)</f>
        <v>0</v>
      </c>
    </row>
    <row r="2033" spans="1:22" x14ac:dyDescent="0.25">
      <c r="A2033" s="9">
        <v>78</v>
      </c>
      <c r="B2033" s="9" t="s">
        <v>10</v>
      </c>
      <c r="C2033" s="9" t="s">
        <v>696</v>
      </c>
      <c r="D2033" s="9" t="s">
        <v>225</v>
      </c>
      <c r="E2033" s="9" t="s">
        <v>223</v>
      </c>
      <c r="F2033" s="9" t="s">
        <v>5</v>
      </c>
      <c r="G2033" s="9" t="s">
        <v>353</v>
      </c>
      <c r="H2033" s="9" t="s">
        <v>98</v>
      </c>
      <c r="I2033" s="9">
        <v>15</v>
      </c>
      <c r="J2033" s="9" t="s">
        <v>697</v>
      </c>
      <c r="K2033" s="9" t="s">
        <v>7</v>
      </c>
      <c r="L2033" s="9" t="s">
        <v>50</v>
      </c>
      <c r="M2033" s="9">
        <v>230170</v>
      </c>
      <c r="N2033" s="17" t="str">
        <f t="shared" si="189"/>
        <v>46_230-235</v>
      </c>
      <c r="O2033" s="17" t="str">
        <f t="shared" si="190"/>
        <v>23_230-240</v>
      </c>
      <c r="P2033" s="17" t="str">
        <f t="shared" si="191"/>
        <v>08_80&gt;</v>
      </c>
      <c r="Q2033" s="9" t="s">
        <v>1014</v>
      </c>
      <c r="R2033" s="9" t="s">
        <v>968</v>
      </c>
      <c r="S2033" s="9">
        <f t="shared" si="192"/>
        <v>17953260</v>
      </c>
      <c r="T2033" s="9">
        <f t="shared" si="188"/>
        <v>243269</v>
      </c>
      <c r="V2033" s="9">
        <f>VLOOKUP(C2033,[1]Models!$C:$AI,33,0)</f>
        <v>0</v>
      </c>
    </row>
    <row r="2034" spans="1:22" x14ac:dyDescent="0.25">
      <c r="A2034" s="9">
        <v>45</v>
      </c>
      <c r="B2034" s="9" t="s">
        <v>10</v>
      </c>
      <c r="C2034" s="9" t="s">
        <v>989</v>
      </c>
      <c r="D2034" s="9" t="s">
        <v>225</v>
      </c>
      <c r="E2034" s="9" t="s">
        <v>223</v>
      </c>
      <c r="F2034" s="9" t="s">
        <v>5</v>
      </c>
      <c r="G2034" s="9" t="s">
        <v>353</v>
      </c>
      <c r="H2034" s="9" t="s">
        <v>666</v>
      </c>
      <c r="I2034" s="9">
        <v>15</v>
      </c>
      <c r="J2034" s="9" t="s">
        <v>697</v>
      </c>
      <c r="L2034" s="9" t="s">
        <v>50</v>
      </c>
      <c r="M2034" s="9">
        <v>271220</v>
      </c>
      <c r="N2034" s="17" t="str">
        <f t="shared" si="189"/>
        <v>54_270-275</v>
      </c>
      <c r="O2034" s="17" t="str">
        <f t="shared" si="190"/>
        <v>27_270-280</v>
      </c>
      <c r="P2034" s="17" t="str">
        <f t="shared" si="191"/>
        <v>08_80&gt;</v>
      </c>
      <c r="Q2034" s="9" t="s">
        <v>1014</v>
      </c>
      <c r="R2034" s="9" t="s">
        <v>968</v>
      </c>
      <c r="S2034" s="9">
        <f t="shared" si="192"/>
        <v>12204900</v>
      </c>
      <c r="T2034" s="9">
        <f t="shared" si="188"/>
        <v>165378</v>
      </c>
      <c r="V2034" s="9">
        <f>VLOOKUP(C2034,[1]Models!$C:$AI,33,0)</f>
        <v>0</v>
      </c>
    </row>
    <row r="2035" spans="1:22" x14ac:dyDescent="0.25">
      <c r="A2035" s="9">
        <v>171</v>
      </c>
      <c r="B2035" s="9" t="s">
        <v>10</v>
      </c>
      <c r="C2035" s="9" t="s">
        <v>834</v>
      </c>
      <c r="D2035" s="9" t="s">
        <v>228</v>
      </c>
      <c r="E2035" s="9" t="s">
        <v>223</v>
      </c>
      <c r="F2035" s="9" t="s">
        <v>1</v>
      </c>
      <c r="G2035" s="9" t="s">
        <v>835</v>
      </c>
      <c r="H2035" s="9" t="s">
        <v>2</v>
      </c>
      <c r="I2035" s="9">
        <v>13</v>
      </c>
      <c r="J2035" s="9" t="s">
        <v>8</v>
      </c>
      <c r="L2035" s="9" t="s">
        <v>50</v>
      </c>
      <c r="M2035" s="9">
        <v>71990</v>
      </c>
      <c r="N2035" s="17" t="str">
        <f t="shared" si="189"/>
        <v>14_70-75</v>
      </c>
      <c r="O2035" s="17" t="str">
        <f t="shared" si="190"/>
        <v>7_70-80</v>
      </c>
      <c r="P2035" s="17" t="str">
        <f t="shared" si="191"/>
        <v>07_70-80</v>
      </c>
      <c r="Q2035" s="9" t="s">
        <v>1014</v>
      </c>
      <c r="R2035" s="9" t="s">
        <v>968</v>
      </c>
      <c r="S2035" s="9">
        <f t="shared" si="192"/>
        <v>12310290</v>
      </c>
      <c r="T2035" s="9">
        <f t="shared" si="188"/>
        <v>166806</v>
      </c>
      <c r="V2035" s="9">
        <f>VLOOKUP(C2035,[1]Models!$C:$AI,33,0)</f>
        <v>1</v>
      </c>
    </row>
    <row r="2036" spans="1:22" x14ac:dyDescent="0.25">
      <c r="A2036" s="9">
        <v>2</v>
      </c>
      <c r="B2036" s="9" t="s">
        <v>10</v>
      </c>
      <c r="C2036" s="9" t="s">
        <v>914</v>
      </c>
      <c r="D2036" s="9" t="s">
        <v>228</v>
      </c>
      <c r="E2036" s="9" t="s">
        <v>223</v>
      </c>
      <c r="F2036" s="9" t="s">
        <v>1</v>
      </c>
      <c r="G2036" s="9" t="s">
        <v>305</v>
      </c>
      <c r="H2036" s="9" t="s">
        <v>2</v>
      </c>
      <c r="I2036" s="9">
        <v>14</v>
      </c>
      <c r="J2036" s="9" t="s">
        <v>8</v>
      </c>
      <c r="L2036" s="9" t="s">
        <v>50</v>
      </c>
      <c r="M2036" s="9">
        <v>65990</v>
      </c>
      <c r="N2036" s="17" t="str">
        <f t="shared" si="189"/>
        <v>13_65-70</v>
      </c>
      <c r="O2036" s="17" t="str">
        <f t="shared" si="190"/>
        <v>6_60-70</v>
      </c>
      <c r="P2036" s="17" t="str">
        <f t="shared" si="191"/>
        <v>06_60-70</v>
      </c>
      <c r="Q2036" s="9" t="s">
        <v>1014</v>
      </c>
      <c r="R2036" s="9" t="s">
        <v>968</v>
      </c>
      <c r="S2036" s="9">
        <f t="shared" si="192"/>
        <v>131980</v>
      </c>
      <c r="T2036" s="9">
        <f t="shared" si="188"/>
        <v>1788</v>
      </c>
      <c r="V2036" s="9">
        <f>VLOOKUP(C2036,[1]Models!$C:$AI,33,0)</f>
        <v>1</v>
      </c>
    </row>
    <row r="2037" spans="1:22" x14ac:dyDescent="0.25">
      <c r="A2037" s="9">
        <v>350</v>
      </c>
      <c r="B2037" s="9" t="s">
        <v>10</v>
      </c>
      <c r="C2037" s="9" t="s">
        <v>552</v>
      </c>
      <c r="D2037" s="9" t="s">
        <v>228</v>
      </c>
      <c r="E2037" s="9" t="s">
        <v>223</v>
      </c>
      <c r="F2037" s="9" t="s">
        <v>5</v>
      </c>
      <c r="G2037" s="9" t="s">
        <v>524</v>
      </c>
      <c r="H2037" s="9" t="s">
        <v>2</v>
      </c>
      <c r="I2037" s="9">
        <v>13</v>
      </c>
      <c r="J2037" s="9" t="s">
        <v>8</v>
      </c>
      <c r="L2037" s="9" t="s">
        <v>50</v>
      </c>
      <c r="M2037" s="9">
        <v>79405</v>
      </c>
      <c r="N2037" s="17" t="str">
        <f t="shared" si="189"/>
        <v>15_75-80</v>
      </c>
      <c r="O2037" s="17" t="str">
        <f t="shared" si="190"/>
        <v>7_70-80</v>
      </c>
      <c r="P2037" s="17" t="str">
        <f t="shared" si="191"/>
        <v>07_70-80</v>
      </c>
      <c r="Q2037" s="9" t="s">
        <v>1014</v>
      </c>
      <c r="R2037" s="9" t="s">
        <v>968</v>
      </c>
      <c r="S2037" s="9">
        <f t="shared" si="192"/>
        <v>27791750</v>
      </c>
      <c r="T2037" s="9">
        <f t="shared" si="188"/>
        <v>376582</v>
      </c>
      <c r="V2037" s="9">
        <f>VLOOKUP(C2037,[1]Models!$C:$AI,33,0)</f>
        <v>1</v>
      </c>
    </row>
    <row r="2038" spans="1:22" x14ac:dyDescent="0.25">
      <c r="A2038" s="9">
        <v>9</v>
      </c>
      <c r="B2038" s="9" t="s">
        <v>10</v>
      </c>
      <c r="C2038" s="9" t="s">
        <v>698</v>
      </c>
      <c r="D2038" s="9" t="s">
        <v>228</v>
      </c>
      <c r="E2038" s="9" t="s">
        <v>223</v>
      </c>
      <c r="F2038" s="9" t="s">
        <v>5</v>
      </c>
      <c r="G2038" s="9" t="s">
        <v>182</v>
      </c>
      <c r="H2038" s="9" t="s">
        <v>2</v>
      </c>
      <c r="I2038" s="9">
        <v>13</v>
      </c>
      <c r="J2038" s="9" t="s">
        <v>8</v>
      </c>
      <c r="L2038" s="9" t="s">
        <v>50</v>
      </c>
      <c r="M2038" s="9">
        <v>68401</v>
      </c>
      <c r="N2038" s="17" t="str">
        <f t="shared" si="189"/>
        <v>13_65-70</v>
      </c>
      <c r="O2038" s="17" t="str">
        <f t="shared" si="190"/>
        <v>6_60-70</v>
      </c>
      <c r="P2038" s="17" t="str">
        <f t="shared" si="191"/>
        <v>06_60-70</v>
      </c>
      <c r="Q2038" s="9" t="s">
        <v>1014</v>
      </c>
      <c r="R2038" s="9" t="s">
        <v>968</v>
      </c>
      <c r="S2038" s="9">
        <f t="shared" si="192"/>
        <v>615609</v>
      </c>
      <c r="T2038" s="9">
        <f t="shared" si="188"/>
        <v>8342</v>
      </c>
      <c r="V2038" s="9">
        <f>VLOOKUP(C2038,[1]Models!$C:$AI,33,0)</f>
        <v>1</v>
      </c>
    </row>
    <row r="2039" spans="1:22" x14ac:dyDescent="0.25">
      <c r="A2039" s="9">
        <v>43</v>
      </c>
      <c r="B2039" s="9" t="s">
        <v>10</v>
      </c>
      <c r="C2039" s="9" t="s">
        <v>580</v>
      </c>
      <c r="D2039" s="9" t="s">
        <v>228</v>
      </c>
      <c r="E2039" s="9" t="s">
        <v>223</v>
      </c>
      <c r="F2039" s="9" t="s">
        <v>5</v>
      </c>
      <c r="G2039" s="9" t="s">
        <v>524</v>
      </c>
      <c r="H2039" s="9" t="s">
        <v>2</v>
      </c>
      <c r="I2039" s="9">
        <v>14</v>
      </c>
      <c r="J2039" s="9" t="s">
        <v>8</v>
      </c>
      <c r="K2039" s="9" t="s">
        <v>7</v>
      </c>
      <c r="L2039" s="9" t="s">
        <v>50</v>
      </c>
      <c r="M2039" s="9">
        <v>127999</v>
      </c>
      <c r="N2039" s="17" t="str">
        <f t="shared" si="189"/>
        <v>25_125-130</v>
      </c>
      <c r="O2039" s="17" t="str">
        <f t="shared" si="190"/>
        <v>12_120-130</v>
      </c>
      <c r="P2039" s="17" t="str">
        <f t="shared" si="191"/>
        <v>08_80&gt;</v>
      </c>
      <c r="Q2039" s="9" t="s">
        <v>1014</v>
      </c>
      <c r="R2039" s="9" t="s">
        <v>968</v>
      </c>
      <c r="S2039" s="9">
        <f t="shared" si="192"/>
        <v>5503957</v>
      </c>
      <c r="T2039" s="9">
        <f t="shared" si="188"/>
        <v>74579</v>
      </c>
      <c r="V2039" s="9">
        <f>VLOOKUP(C2039,[1]Models!$C:$AI,33,0)</f>
        <v>1</v>
      </c>
    </row>
    <row r="2040" spans="1:22" x14ac:dyDescent="0.25">
      <c r="A2040" s="9">
        <v>101</v>
      </c>
      <c r="B2040" s="9" t="s">
        <v>10</v>
      </c>
      <c r="C2040" s="9" t="s">
        <v>523</v>
      </c>
      <c r="D2040" s="9" t="s">
        <v>228</v>
      </c>
      <c r="E2040" s="9" t="s">
        <v>223</v>
      </c>
      <c r="F2040" s="9" t="s">
        <v>5</v>
      </c>
      <c r="G2040" s="9" t="s">
        <v>524</v>
      </c>
      <c r="H2040" s="9" t="s">
        <v>2</v>
      </c>
      <c r="I2040" s="9">
        <v>14</v>
      </c>
      <c r="J2040" s="9" t="s">
        <v>8</v>
      </c>
      <c r="L2040" s="9" t="s">
        <v>50</v>
      </c>
      <c r="M2040" s="9">
        <v>80224</v>
      </c>
      <c r="N2040" s="17" t="str">
        <f t="shared" si="189"/>
        <v>16_80-85</v>
      </c>
      <c r="O2040" s="17" t="str">
        <f t="shared" si="190"/>
        <v>8_80-90</v>
      </c>
      <c r="P2040" s="17" t="str">
        <f t="shared" si="191"/>
        <v>08_80&gt;</v>
      </c>
      <c r="Q2040" s="9" t="s">
        <v>1014</v>
      </c>
      <c r="R2040" s="9" t="s">
        <v>968</v>
      </c>
      <c r="S2040" s="9">
        <f t="shared" si="192"/>
        <v>8102624</v>
      </c>
      <c r="T2040" s="9">
        <f t="shared" si="188"/>
        <v>109792</v>
      </c>
      <c r="V2040" s="9">
        <f>VLOOKUP(C2040,[1]Models!$C:$AI,33,0)</f>
        <v>1</v>
      </c>
    </row>
    <row r="2041" spans="1:22" x14ac:dyDescent="0.25">
      <c r="A2041" s="9">
        <v>56</v>
      </c>
      <c r="B2041" s="9" t="s">
        <v>10</v>
      </c>
      <c r="C2041" s="9" t="s">
        <v>699</v>
      </c>
      <c r="D2041" s="9" t="s">
        <v>228</v>
      </c>
      <c r="E2041" s="9" t="s">
        <v>223</v>
      </c>
      <c r="F2041" s="9" t="s">
        <v>5</v>
      </c>
      <c r="G2041" s="9" t="s">
        <v>182</v>
      </c>
      <c r="H2041" s="9" t="s">
        <v>2</v>
      </c>
      <c r="I2041" s="9">
        <v>14</v>
      </c>
      <c r="J2041" s="9" t="s">
        <v>8</v>
      </c>
      <c r="L2041" s="9" t="s">
        <v>50</v>
      </c>
      <c r="M2041" s="9">
        <v>82179</v>
      </c>
      <c r="N2041" s="17" t="str">
        <f t="shared" si="189"/>
        <v>16_80-85</v>
      </c>
      <c r="O2041" s="17" t="str">
        <f t="shared" si="190"/>
        <v>8_80-90</v>
      </c>
      <c r="P2041" s="17" t="str">
        <f t="shared" si="191"/>
        <v>08_80&gt;</v>
      </c>
      <c r="Q2041" s="9" t="s">
        <v>1014</v>
      </c>
      <c r="R2041" s="9" t="s">
        <v>968</v>
      </c>
      <c r="S2041" s="9">
        <f t="shared" si="192"/>
        <v>4602024</v>
      </c>
      <c r="T2041" s="9">
        <f t="shared" si="188"/>
        <v>62358</v>
      </c>
      <c r="V2041" s="9">
        <f>VLOOKUP(C2041,[1]Models!$C:$AI,33,0)</f>
        <v>1</v>
      </c>
    </row>
    <row r="2042" spans="1:22" x14ac:dyDescent="0.25">
      <c r="A2042" s="9">
        <v>212</v>
      </c>
      <c r="B2042" s="9" t="s">
        <v>10</v>
      </c>
      <c r="C2042" s="9" t="s">
        <v>176</v>
      </c>
      <c r="D2042" s="9" t="s">
        <v>228</v>
      </c>
      <c r="E2042" s="9" t="s">
        <v>223</v>
      </c>
      <c r="F2042" s="9" t="s">
        <v>5</v>
      </c>
      <c r="G2042" s="9" t="s">
        <v>169</v>
      </c>
      <c r="H2042" s="9" t="s">
        <v>107</v>
      </c>
      <c r="I2042" s="9">
        <v>14</v>
      </c>
      <c r="J2042" s="9" t="s">
        <v>8</v>
      </c>
      <c r="L2042" s="9" t="s">
        <v>50</v>
      </c>
      <c r="M2042" s="9">
        <v>87210</v>
      </c>
      <c r="N2042" s="17" t="str">
        <f t="shared" si="189"/>
        <v>17_85-90</v>
      </c>
      <c r="O2042" s="17" t="str">
        <f t="shared" si="190"/>
        <v>8_80-90</v>
      </c>
      <c r="P2042" s="17" t="str">
        <f t="shared" si="191"/>
        <v>08_80&gt;</v>
      </c>
      <c r="Q2042" s="9" t="s">
        <v>1014</v>
      </c>
      <c r="R2042" s="9" t="s">
        <v>968</v>
      </c>
      <c r="S2042" s="9">
        <f t="shared" si="192"/>
        <v>18488520</v>
      </c>
      <c r="T2042" s="9">
        <f t="shared" si="188"/>
        <v>250522</v>
      </c>
      <c r="V2042" s="9">
        <f>VLOOKUP(C2042,[1]Models!$C:$AI,33,0)</f>
        <v>1</v>
      </c>
    </row>
    <row r="2043" spans="1:22" x14ac:dyDescent="0.25">
      <c r="A2043" s="9">
        <v>311</v>
      </c>
      <c r="B2043" s="9" t="s">
        <v>10</v>
      </c>
      <c r="C2043" s="9" t="s">
        <v>581</v>
      </c>
      <c r="D2043" s="9" t="s">
        <v>228</v>
      </c>
      <c r="E2043" s="9" t="s">
        <v>223</v>
      </c>
      <c r="F2043" s="9" t="s">
        <v>5</v>
      </c>
      <c r="G2043" s="9" t="s">
        <v>524</v>
      </c>
      <c r="H2043" s="9" t="s">
        <v>2</v>
      </c>
      <c r="I2043" s="9">
        <v>14</v>
      </c>
      <c r="J2043" s="9" t="s">
        <v>8</v>
      </c>
      <c r="L2043" s="9" t="s">
        <v>50</v>
      </c>
      <c r="M2043" s="9">
        <v>100771</v>
      </c>
      <c r="N2043" s="17" t="str">
        <f t="shared" si="189"/>
        <v>20_100-105</v>
      </c>
      <c r="O2043" s="17" t="str">
        <f t="shared" si="190"/>
        <v>10_100-110</v>
      </c>
      <c r="P2043" s="17" t="str">
        <f t="shared" si="191"/>
        <v>08_80&gt;</v>
      </c>
      <c r="Q2043" s="9" t="s">
        <v>1014</v>
      </c>
      <c r="R2043" s="9" t="s">
        <v>968</v>
      </c>
      <c r="S2043" s="9">
        <f t="shared" si="192"/>
        <v>31339781</v>
      </c>
      <c r="T2043" s="9">
        <f t="shared" si="188"/>
        <v>424658</v>
      </c>
      <c r="V2043" s="9">
        <f>VLOOKUP(C2043,[1]Models!$C:$AI,33,0)</f>
        <v>1</v>
      </c>
    </row>
    <row r="2044" spans="1:22" x14ac:dyDescent="0.25">
      <c r="A2044" s="9">
        <v>41</v>
      </c>
      <c r="B2044" s="9" t="s">
        <v>10</v>
      </c>
      <c r="C2044" s="9" t="s">
        <v>836</v>
      </c>
      <c r="D2044" s="9" t="s">
        <v>225</v>
      </c>
      <c r="E2044" s="9" t="s">
        <v>223</v>
      </c>
      <c r="F2044" s="9" t="s">
        <v>1</v>
      </c>
      <c r="G2044" s="9" t="s">
        <v>669</v>
      </c>
      <c r="H2044" s="9" t="s">
        <v>673</v>
      </c>
      <c r="I2044" s="9">
        <v>15</v>
      </c>
      <c r="J2044" s="9" t="s">
        <v>180</v>
      </c>
      <c r="K2044" s="9" t="s">
        <v>7</v>
      </c>
      <c r="L2044" s="9" t="s">
        <v>50</v>
      </c>
      <c r="M2044" s="9">
        <v>275658</v>
      </c>
      <c r="N2044" s="17" t="str">
        <f t="shared" si="189"/>
        <v>55_275-280</v>
      </c>
      <c r="O2044" s="17" t="str">
        <f t="shared" si="190"/>
        <v>27_270-280</v>
      </c>
      <c r="P2044" s="17" t="str">
        <f t="shared" si="191"/>
        <v>08_80&gt;</v>
      </c>
      <c r="Q2044" s="9" t="s">
        <v>1014</v>
      </c>
      <c r="R2044" s="9" t="s">
        <v>968</v>
      </c>
      <c r="S2044" s="9">
        <f t="shared" si="192"/>
        <v>11301978</v>
      </c>
      <c r="T2044" s="9">
        <f t="shared" si="188"/>
        <v>153143</v>
      </c>
      <c r="V2044" s="9">
        <f>VLOOKUP(C2044,[1]Models!$C:$AI,33,0)</f>
        <v>0</v>
      </c>
    </row>
    <row r="2045" spans="1:22" x14ac:dyDescent="0.25">
      <c r="A2045" s="9">
        <v>201</v>
      </c>
      <c r="B2045" s="9" t="s">
        <v>10</v>
      </c>
      <c r="C2045" s="9" t="s">
        <v>915</v>
      </c>
      <c r="D2045" s="9" t="s">
        <v>228</v>
      </c>
      <c r="E2045" s="9" t="s">
        <v>223</v>
      </c>
      <c r="F2045" s="9" t="s">
        <v>1</v>
      </c>
      <c r="G2045" s="9" t="s">
        <v>669</v>
      </c>
      <c r="H2045" s="9" t="s">
        <v>792</v>
      </c>
      <c r="I2045" s="9">
        <v>14</v>
      </c>
      <c r="J2045" s="9" t="s">
        <v>49</v>
      </c>
      <c r="L2045" s="9" t="s">
        <v>50</v>
      </c>
      <c r="M2045" s="9">
        <v>147329</v>
      </c>
      <c r="N2045" s="17" t="str">
        <f t="shared" si="189"/>
        <v>29_145-150</v>
      </c>
      <c r="O2045" s="17" t="str">
        <f t="shared" si="190"/>
        <v>14_140-150</v>
      </c>
      <c r="P2045" s="17" t="str">
        <f t="shared" si="191"/>
        <v>08_80&gt;</v>
      </c>
      <c r="Q2045" s="9" t="s">
        <v>1014</v>
      </c>
      <c r="R2045" s="9" t="s">
        <v>968</v>
      </c>
      <c r="S2045" s="9">
        <f t="shared" si="192"/>
        <v>29613129</v>
      </c>
      <c r="T2045" s="9">
        <f t="shared" si="188"/>
        <v>401262</v>
      </c>
      <c r="V2045" s="9">
        <f>VLOOKUP(C2045,[1]Models!$C:$AI,33,0)</f>
        <v>0</v>
      </c>
    </row>
    <row r="2046" spans="1:22" x14ac:dyDescent="0.25">
      <c r="A2046" s="9">
        <v>387</v>
      </c>
      <c r="B2046" s="9" t="s">
        <v>10</v>
      </c>
      <c r="C2046" s="9" t="s">
        <v>916</v>
      </c>
      <c r="D2046" s="9" t="s">
        <v>225</v>
      </c>
      <c r="E2046" s="9" t="s">
        <v>223</v>
      </c>
      <c r="F2046" s="9" t="s">
        <v>1</v>
      </c>
      <c r="G2046" s="9" t="s">
        <v>669</v>
      </c>
      <c r="H2046" s="9" t="s">
        <v>783</v>
      </c>
      <c r="I2046" s="9">
        <v>15</v>
      </c>
      <c r="J2046" s="9" t="s">
        <v>917</v>
      </c>
      <c r="L2046" s="9" t="s">
        <v>50</v>
      </c>
      <c r="M2046" s="9">
        <v>200572</v>
      </c>
      <c r="N2046" s="17" t="str">
        <f t="shared" si="189"/>
        <v>40_200-205</v>
      </c>
      <c r="O2046" s="17" t="str">
        <f t="shared" si="190"/>
        <v>20_200-210</v>
      </c>
      <c r="P2046" s="17" t="str">
        <f t="shared" si="191"/>
        <v>08_80&gt;</v>
      </c>
      <c r="Q2046" s="9" t="s">
        <v>1014</v>
      </c>
      <c r="R2046" s="9" t="s">
        <v>968</v>
      </c>
      <c r="S2046" s="9">
        <f t="shared" si="192"/>
        <v>77621364</v>
      </c>
      <c r="T2046" s="9">
        <f t="shared" ref="T2046:T2109" si="193">ROUND(S2046/73.8,0)</f>
        <v>1051780</v>
      </c>
      <c r="V2046" s="9">
        <f>VLOOKUP(C2046,[1]Models!$C:$AI,33,0)</f>
        <v>0</v>
      </c>
    </row>
    <row r="2047" spans="1:22" x14ac:dyDescent="0.25">
      <c r="A2047" s="9">
        <v>6</v>
      </c>
      <c r="B2047" s="9" t="s">
        <v>13</v>
      </c>
      <c r="C2047" s="9" t="s">
        <v>405</v>
      </c>
      <c r="D2047" s="9" t="s">
        <v>225</v>
      </c>
      <c r="E2047" s="9" t="s">
        <v>223</v>
      </c>
      <c r="F2047" s="9" t="s">
        <v>5</v>
      </c>
      <c r="G2047" s="9" t="s">
        <v>353</v>
      </c>
      <c r="H2047" s="9" t="s">
        <v>100</v>
      </c>
      <c r="I2047" s="9">
        <v>15</v>
      </c>
      <c r="J2047" s="9" t="s">
        <v>52</v>
      </c>
      <c r="L2047" s="9" t="s">
        <v>50</v>
      </c>
      <c r="M2047" s="9">
        <v>215626</v>
      </c>
      <c r="N2047" s="17" t="str">
        <f t="shared" ref="N2047:N2109" si="194">CONCATENATE(ROUNDDOWN(M2047/5000,0),"_",ROUNDDOWN(M2047/5000,0)*5,"-",ROUNDUP((M2047+1)/5000,0)*5)</f>
        <v>43_215-220</v>
      </c>
      <c r="O2047" s="17" t="str">
        <f t="shared" ref="O2047:O2109" si="195">CONCATENATE(ROUNDDOWN(M2047/10000,0),"_",ROUNDDOWN(M2047/10000,0)*10,"-",ROUNDUP((M2047+1)/10000,0)*10)</f>
        <v>21_210-220</v>
      </c>
      <c r="P2047" s="17" t="str">
        <f t="shared" ref="P2047:P2109" si="196">IF(M2047&lt;20000,"01_&lt;20",IF(M2047&lt;80000,CONCATENATE(IF((ROUNDDOWN(M2047/10000,0)+1)&lt;10,0,),ROUNDDOWN(M2047/10000,0),"_",ROUNDDOWN(M2047/10000,0)*10,"-",ROUNDUP((M2047+1)/10000,0)*10),"08_80&gt;"))</f>
        <v>08_80&gt;</v>
      </c>
      <c r="Q2047" s="9" t="s">
        <v>1014</v>
      </c>
      <c r="R2047" s="9" t="s">
        <v>968</v>
      </c>
      <c r="S2047" s="9">
        <f t="shared" ref="S2047:S2109" si="197">M2047*A2047</f>
        <v>1293756</v>
      </c>
      <c r="T2047" s="9">
        <f t="shared" si="193"/>
        <v>17531</v>
      </c>
      <c r="V2047" s="9">
        <f>VLOOKUP(C2047,[1]Models!$C:$AI,33,0)</f>
        <v>0</v>
      </c>
    </row>
    <row r="2048" spans="1:22" x14ac:dyDescent="0.25">
      <c r="A2048" s="9">
        <v>74</v>
      </c>
      <c r="B2048" s="9" t="s">
        <v>13</v>
      </c>
      <c r="C2048" s="9" t="s">
        <v>918</v>
      </c>
      <c r="D2048" s="9" t="s">
        <v>225</v>
      </c>
      <c r="E2048" s="9" t="s">
        <v>223</v>
      </c>
      <c r="F2048" s="9" t="s">
        <v>5</v>
      </c>
      <c r="G2048" s="9" t="s">
        <v>353</v>
      </c>
      <c r="H2048" s="9" t="s">
        <v>345</v>
      </c>
      <c r="I2048" s="9">
        <v>15</v>
      </c>
      <c r="J2048" s="9" t="s">
        <v>52</v>
      </c>
      <c r="L2048" s="9" t="s">
        <v>50</v>
      </c>
      <c r="M2048" s="9">
        <v>234080</v>
      </c>
      <c r="N2048" s="17" t="str">
        <f t="shared" si="194"/>
        <v>46_230-235</v>
      </c>
      <c r="O2048" s="17" t="str">
        <f t="shared" si="195"/>
        <v>23_230-240</v>
      </c>
      <c r="P2048" s="17" t="str">
        <f t="shared" si="196"/>
        <v>08_80&gt;</v>
      </c>
      <c r="Q2048" s="9" t="s">
        <v>1014</v>
      </c>
      <c r="R2048" s="9" t="s">
        <v>968</v>
      </c>
      <c r="S2048" s="9">
        <f t="shared" si="197"/>
        <v>17321920</v>
      </c>
      <c r="T2048" s="9">
        <f t="shared" si="193"/>
        <v>234714</v>
      </c>
      <c r="V2048" s="9">
        <f>VLOOKUP(C2048,[1]Models!$C:$AI,33,0)</f>
        <v>0</v>
      </c>
    </row>
    <row r="2049" spans="1:22" x14ac:dyDescent="0.25">
      <c r="A2049" s="9">
        <v>198</v>
      </c>
      <c r="B2049" s="9" t="s">
        <v>13</v>
      </c>
      <c r="C2049" s="9" t="s">
        <v>620</v>
      </c>
      <c r="D2049" s="9" t="s">
        <v>224</v>
      </c>
      <c r="E2049" s="9" t="s">
        <v>223</v>
      </c>
      <c r="F2049" s="9" t="s">
        <v>5</v>
      </c>
      <c r="G2049" s="9" t="s">
        <v>182</v>
      </c>
      <c r="H2049" s="9" t="s">
        <v>2</v>
      </c>
      <c r="I2049" s="9">
        <v>15</v>
      </c>
      <c r="J2049" s="9" t="s">
        <v>8</v>
      </c>
      <c r="L2049" s="9" t="s">
        <v>50</v>
      </c>
      <c r="M2049" s="9">
        <v>39500</v>
      </c>
      <c r="N2049" s="17" t="str">
        <f t="shared" si="194"/>
        <v>7_35-40</v>
      </c>
      <c r="O2049" s="17" t="str">
        <f t="shared" si="195"/>
        <v>3_30-40</v>
      </c>
      <c r="P2049" s="17" t="str">
        <f t="shared" si="196"/>
        <v>03_30-40</v>
      </c>
      <c r="Q2049" s="9" t="s">
        <v>1014</v>
      </c>
      <c r="R2049" s="9" t="s">
        <v>968</v>
      </c>
      <c r="S2049" s="9">
        <f t="shared" si="197"/>
        <v>7821000</v>
      </c>
      <c r="T2049" s="9">
        <f t="shared" si="193"/>
        <v>105976</v>
      </c>
      <c r="V2049" s="9">
        <f>VLOOKUP(C2049,[1]Models!$C:$AI,33,0)</f>
        <v>0</v>
      </c>
    </row>
    <row r="2050" spans="1:22" x14ac:dyDescent="0.25">
      <c r="A2050" s="9">
        <v>13</v>
      </c>
      <c r="B2050" s="9" t="s">
        <v>13</v>
      </c>
      <c r="C2050" s="9" t="s">
        <v>701</v>
      </c>
      <c r="D2050" s="9" t="s">
        <v>222</v>
      </c>
      <c r="E2050" s="9" t="s">
        <v>223</v>
      </c>
      <c r="F2050" s="9" t="s">
        <v>5</v>
      </c>
      <c r="G2050" s="9" t="s">
        <v>93</v>
      </c>
      <c r="H2050" s="9" t="s">
        <v>702</v>
      </c>
      <c r="I2050" s="9">
        <v>15</v>
      </c>
      <c r="J2050" s="9" t="s">
        <v>8</v>
      </c>
      <c r="L2050" s="9" t="s">
        <v>50</v>
      </c>
      <c r="M2050" s="9">
        <v>31940</v>
      </c>
      <c r="N2050" s="17" t="str">
        <f t="shared" si="194"/>
        <v>6_30-35</v>
      </c>
      <c r="O2050" s="17" t="str">
        <f t="shared" si="195"/>
        <v>3_30-40</v>
      </c>
      <c r="P2050" s="17" t="str">
        <f t="shared" si="196"/>
        <v>03_30-40</v>
      </c>
      <c r="Q2050" s="9" t="s">
        <v>1014</v>
      </c>
      <c r="R2050" s="9" t="s">
        <v>968</v>
      </c>
      <c r="S2050" s="9">
        <f t="shared" si="197"/>
        <v>415220</v>
      </c>
      <c r="T2050" s="9">
        <f t="shared" si="193"/>
        <v>5626</v>
      </c>
      <c r="V2050" s="9">
        <f>VLOOKUP(C2050,[1]Models!$C:$AI,33,0)</f>
        <v>0</v>
      </c>
    </row>
    <row r="2051" spans="1:22" x14ac:dyDescent="0.25">
      <c r="A2051" s="9">
        <v>118</v>
      </c>
      <c r="B2051" s="9" t="s">
        <v>13</v>
      </c>
      <c r="C2051" s="9" t="s">
        <v>200</v>
      </c>
      <c r="D2051" s="9" t="s">
        <v>222</v>
      </c>
      <c r="E2051" s="9" t="s">
        <v>223</v>
      </c>
      <c r="F2051" s="9" t="s">
        <v>5</v>
      </c>
      <c r="G2051" s="9" t="s">
        <v>182</v>
      </c>
      <c r="H2051" s="9" t="s">
        <v>181</v>
      </c>
      <c r="I2051" s="9">
        <v>17</v>
      </c>
      <c r="J2051" s="9" t="s">
        <v>8</v>
      </c>
      <c r="L2051" s="9" t="s">
        <v>50</v>
      </c>
      <c r="M2051" s="9">
        <v>63291</v>
      </c>
      <c r="N2051" s="17" t="str">
        <f t="shared" si="194"/>
        <v>12_60-65</v>
      </c>
      <c r="O2051" s="17" t="str">
        <f t="shared" si="195"/>
        <v>6_60-70</v>
      </c>
      <c r="P2051" s="17" t="str">
        <f t="shared" si="196"/>
        <v>06_60-70</v>
      </c>
      <c r="Q2051" s="9" t="s">
        <v>1014</v>
      </c>
      <c r="R2051" s="9" t="s">
        <v>968</v>
      </c>
      <c r="S2051" s="9">
        <f t="shared" si="197"/>
        <v>7468338</v>
      </c>
      <c r="T2051" s="9">
        <f t="shared" si="193"/>
        <v>101197</v>
      </c>
      <c r="V2051" s="9">
        <f>VLOOKUP(C2051,[1]Models!$C:$AI,33,0)</f>
        <v>0</v>
      </c>
    </row>
    <row r="2052" spans="1:22" x14ac:dyDescent="0.25">
      <c r="A2052" s="9">
        <v>70</v>
      </c>
      <c r="B2052" s="9" t="s">
        <v>13</v>
      </c>
      <c r="C2052" s="9" t="s">
        <v>582</v>
      </c>
      <c r="D2052" s="9" t="s">
        <v>228</v>
      </c>
      <c r="E2052" s="9" t="s">
        <v>223</v>
      </c>
      <c r="F2052" s="9" t="s">
        <v>5</v>
      </c>
      <c r="G2052" s="9" t="s">
        <v>524</v>
      </c>
      <c r="H2052" s="9" t="s">
        <v>403</v>
      </c>
      <c r="I2052" s="9">
        <v>14</v>
      </c>
      <c r="J2052" s="9" t="s">
        <v>43</v>
      </c>
      <c r="L2052" s="9" t="s">
        <v>50</v>
      </c>
      <c r="M2052" s="9">
        <v>98215</v>
      </c>
      <c r="N2052" s="17" t="str">
        <f t="shared" si="194"/>
        <v>19_95-100</v>
      </c>
      <c r="O2052" s="17" t="str">
        <f t="shared" si="195"/>
        <v>9_90-100</v>
      </c>
      <c r="P2052" s="17" t="str">
        <f t="shared" si="196"/>
        <v>08_80&gt;</v>
      </c>
      <c r="Q2052" s="9" t="s">
        <v>1014</v>
      </c>
      <c r="R2052" s="9" t="s">
        <v>968</v>
      </c>
      <c r="S2052" s="9">
        <f t="shared" si="197"/>
        <v>6875050</v>
      </c>
      <c r="T2052" s="9">
        <f t="shared" si="193"/>
        <v>93158</v>
      </c>
      <c r="V2052" s="9">
        <f>VLOOKUP(C2052,[1]Models!$C:$AI,33,0)</f>
        <v>1</v>
      </c>
    </row>
    <row r="2053" spans="1:22" x14ac:dyDescent="0.25">
      <c r="A2053" s="9">
        <v>2911</v>
      </c>
      <c r="B2053" s="9" t="s">
        <v>13</v>
      </c>
      <c r="C2053" s="9" t="s">
        <v>406</v>
      </c>
      <c r="D2053" s="9" t="s">
        <v>225</v>
      </c>
      <c r="E2053" s="9" t="s">
        <v>223</v>
      </c>
      <c r="F2053" s="9" t="s">
        <v>5</v>
      </c>
      <c r="G2053" s="9" t="s">
        <v>353</v>
      </c>
      <c r="H2053" s="9" t="s">
        <v>407</v>
      </c>
      <c r="I2053" s="9">
        <v>15</v>
      </c>
      <c r="J2053" s="9" t="s">
        <v>8</v>
      </c>
      <c r="L2053" s="9" t="s">
        <v>50</v>
      </c>
      <c r="M2053" s="9">
        <v>73686</v>
      </c>
      <c r="N2053" s="17" t="str">
        <f t="shared" si="194"/>
        <v>14_70-75</v>
      </c>
      <c r="O2053" s="17" t="str">
        <f t="shared" si="195"/>
        <v>7_70-80</v>
      </c>
      <c r="P2053" s="17" t="str">
        <f t="shared" si="196"/>
        <v>07_70-80</v>
      </c>
      <c r="Q2053" s="9" t="s">
        <v>1014</v>
      </c>
      <c r="R2053" s="9" t="s">
        <v>968</v>
      </c>
      <c r="S2053" s="9">
        <f t="shared" si="197"/>
        <v>214499946</v>
      </c>
      <c r="T2053" s="9">
        <f t="shared" si="193"/>
        <v>2906503</v>
      </c>
      <c r="V2053" s="9">
        <f>VLOOKUP(C2053,[1]Models!$C:$AI,33,0)</f>
        <v>0</v>
      </c>
    </row>
    <row r="2054" spans="1:22" x14ac:dyDescent="0.25">
      <c r="A2054" s="9">
        <v>3</v>
      </c>
      <c r="B2054" s="9" t="s">
        <v>13</v>
      </c>
      <c r="C2054" s="9" t="s">
        <v>704</v>
      </c>
      <c r="D2054" s="9" t="s">
        <v>225</v>
      </c>
      <c r="E2054" s="9" t="s">
        <v>223</v>
      </c>
      <c r="F2054" s="9" t="s">
        <v>5</v>
      </c>
      <c r="G2054" s="9" t="s">
        <v>75</v>
      </c>
      <c r="H2054" s="9" t="s">
        <v>197</v>
      </c>
      <c r="I2054" s="9">
        <v>15</v>
      </c>
      <c r="J2054" s="9" t="s">
        <v>8</v>
      </c>
      <c r="L2054" s="9" t="s">
        <v>50</v>
      </c>
      <c r="M2054" s="9">
        <v>78648</v>
      </c>
      <c r="N2054" s="17" t="str">
        <f t="shared" si="194"/>
        <v>15_75-80</v>
      </c>
      <c r="O2054" s="17" t="str">
        <f t="shared" si="195"/>
        <v>7_70-80</v>
      </c>
      <c r="P2054" s="17" t="str">
        <f t="shared" si="196"/>
        <v>07_70-80</v>
      </c>
      <c r="Q2054" s="9" t="s">
        <v>1014</v>
      </c>
      <c r="R2054" s="9" t="s">
        <v>968</v>
      </c>
      <c r="S2054" s="9">
        <f t="shared" si="197"/>
        <v>235944</v>
      </c>
      <c r="T2054" s="9">
        <f t="shared" si="193"/>
        <v>3197</v>
      </c>
      <c r="V2054" s="9">
        <f>VLOOKUP(C2054,[1]Models!$C:$AI,33,0)</f>
        <v>0</v>
      </c>
    </row>
    <row r="2055" spans="1:22" x14ac:dyDescent="0.25">
      <c r="A2055" s="9">
        <v>308</v>
      </c>
      <c r="B2055" s="9" t="s">
        <v>13</v>
      </c>
      <c r="C2055" s="9" t="s">
        <v>408</v>
      </c>
      <c r="D2055" s="9" t="s">
        <v>225</v>
      </c>
      <c r="E2055" s="9" t="s">
        <v>223</v>
      </c>
      <c r="F2055" s="9" t="s">
        <v>5</v>
      </c>
      <c r="G2055" s="9" t="s">
        <v>353</v>
      </c>
      <c r="H2055" s="9" t="s">
        <v>409</v>
      </c>
      <c r="I2055" s="9">
        <v>15</v>
      </c>
      <c r="J2055" s="9" t="s">
        <v>8</v>
      </c>
      <c r="L2055" s="9" t="s">
        <v>50</v>
      </c>
      <c r="M2055" s="9">
        <v>99158</v>
      </c>
      <c r="N2055" s="17" t="str">
        <f t="shared" si="194"/>
        <v>19_95-100</v>
      </c>
      <c r="O2055" s="17" t="str">
        <f t="shared" si="195"/>
        <v>9_90-100</v>
      </c>
      <c r="P2055" s="17" t="str">
        <f t="shared" si="196"/>
        <v>08_80&gt;</v>
      </c>
      <c r="Q2055" s="9" t="s">
        <v>1014</v>
      </c>
      <c r="R2055" s="9" t="s">
        <v>968</v>
      </c>
      <c r="S2055" s="9">
        <f t="shared" si="197"/>
        <v>30540664</v>
      </c>
      <c r="T2055" s="9">
        <f t="shared" si="193"/>
        <v>413830</v>
      </c>
      <c r="V2055" s="9">
        <f>VLOOKUP(C2055,[1]Models!$C:$AI,33,0)</f>
        <v>0</v>
      </c>
    </row>
    <row r="2056" spans="1:22" x14ac:dyDescent="0.25">
      <c r="A2056" s="9">
        <v>29</v>
      </c>
      <c r="B2056" s="9" t="s">
        <v>13</v>
      </c>
      <c r="C2056" s="9" t="s">
        <v>839</v>
      </c>
      <c r="D2056" s="9" t="s">
        <v>225</v>
      </c>
      <c r="E2056" s="9" t="s">
        <v>223</v>
      </c>
      <c r="F2056" s="9" t="s">
        <v>1</v>
      </c>
      <c r="G2056" s="9" t="s">
        <v>71</v>
      </c>
      <c r="H2056" s="9" t="s">
        <v>840</v>
      </c>
      <c r="I2056" s="9">
        <v>15</v>
      </c>
      <c r="J2056" s="9" t="s">
        <v>8</v>
      </c>
      <c r="L2056" s="9" t="s">
        <v>50</v>
      </c>
      <c r="M2056" s="9">
        <v>109192</v>
      </c>
      <c r="N2056" s="17" t="str">
        <f t="shared" si="194"/>
        <v>21_105-110</v>
      </c>
      <c r="O2056" s="17" t="str">
        <f t="shared" si="195"/>
        <v>10_100-110</v>
      </c>
      <c r="P2056" s="17" t="str">
        <f t="shared" si="196"/>
        <v>08_80&gt;</v>
      </c>
      <c r="Q2056" s="9" t="s">
        <v>1014</v>
      </c>
      <c r="R2056" s="9" t="s">
        <v>968</v>
      </c>
      <c r="S2056" s="9">
        <f t="shared" si="197"/>
        <v>3166568</v>
      </c>
      <c r="T2056" s="9">
        <f t="shared" si="193"/>
        <v>42907</v>
      </c>
      <c r="V2056" s="9">
        <f>VLOOKUP(C2056,[1]Models!$C:$AI,33,0)</f>
        <v>0</v>
      </c>
    </row>
    <row r="2057" spans="1:22" x14ac:dyDescent="0.25">
      <c r="A2057" s="9">
        <v>6</v>
      </c>
      <c r="B2057" s="9" t="s">
        <v>13</v>
      </c>
      <c r="C2057" s="9" t="s">
        <v>198</v>
      </c>
      <c r="D2057" s="9" t="s">
        <v>225</v>
      </c>
      <c r="E2057" s="9" t="s">
        <v>223</v>
      </c>
      <c r="F2057" s="9" t="s">
        <v>5</v>
      </c>
      <c r="G2057" s="9" t="s">
        <v>75</v>
      </c>
      <c r="H2057" s="9" t="s">
        <v>118</v>
      </c>
      <c r="I2057" s="9">
        <v>15</v>
      </c>
      <c r="J2057" s="9" t="s">
        <v>8</v>
      </c>
      <c r="L2057" s="9" t="s">
        <v>50</v>
      </c>
      <c r="M2057" s="9">
        <v>100022</v>
      </c>
      <c r="N2057" s="17" t="str">
        <f t="shared" si="194"/>
        <v>20_100-105</v>
      </c>
      <c r="O2057" s="17" t="str">
        <f t="shared" si="195"/>
        <v>10_100-110</v>
      </c>
      <c r="P2057" s="17" t="str">
        <f t="shared" si="196"/>
        <v>08_80&gt;</v>
      </c>
      <c r="Q2057" s="9" t="s">
        <v>1014</v>
      </c>
      <c r="R2057" s="9" t="s">
        <v>968</v>
      </c>
      <c r="S2057" s="9">
        <f t="shared" si="197"/>
        <v>600132</v>
      </c>
      <c r="T2057" s="9">
        <f t="shared" si="193"/>
        <v>8132</v>
      </c>
      <c r="V2057" s="9">
        <f>VLOOKUP(C2057,[1]Models!$C:$AI,33,0)</f>
        <v>0</v>
      </c>
    </row>
    <row r="2058" spans="1:22" x14ac:dyDescent="0.25">
      <c r="A2058" s="9">
        <v>208</v>
      </c>
      <c r="B2058" s="9" t="s">
        <v>13</v>
      </c>
      <c r="C2058" s="9" t="s">
        <v>490</v>
      </c>
      <c r="D2058" s="9" t="s">
        <v>225</v>
      </c>
      <c r="E2058" s="9" t="s">
        <v>223</v>
      </c>
      <c r="F2058" s="9" t="s">
        <v>5</v>
      </c>
      <c r="G2058" s="9" t="s">
        <v>353</v>
      </c>
      <c r="H2058" s="9" t="s">
        <v>118</v>
      </c>
      <c r="I2058" s="9">
        <v>17</v>
      </c>
      <c r="J2058" s="9" t="s">
        <v>8</v>
      </c>
      <c r="L2058" s="9" t="s">
        <v>50</v>
      </c>
      <c r="M2058" s="9">
        <v>133713</v>
      </c>
      <c r="N2058" s="17" t="str">
        <f t="shared" si="194"/>
        <v>26_130-135</v>
      </c>
      <c r="O2058" s="17" t="str">
        <f t="shared" si="195"/>
        <v>13_130-140</v>
      </c>
      <c r="P2058" s="17" t="str">
        <f t="shared" si="196"/>
        <v>08_80&gt;</v>
      </c>
      <c r="Q2058" s="9" t="s">
        <v>1014</v>
      </c>
      <c r="R2058" s="9" t="s">
        <v>968</v>
      </c>
      <c r="S2058" s="9">
        <f t="shared" si="197"/>
        <v>27812304</v>
      </c>
      <c r="T2058" s="9">
        <f t="shared" si="193"/>
        <v>376860</v>
      </c>
      <c r="V2058" s="9">
        <f>VLOOKUP(C2058,[1]Models!$C:$AI,33,0)</f>
        <v>0</v>
      </c>
    </row>
    <row r="2059" spans="1:22" x14ac:dyDescent="0.25">
      <c r="A2059" s="9">
        <v>6</v>
      </c>
      <c r="B2059" s="9" t="s">
        <v>13</v>
      </c>
      <c r="C2059" s="9" t="s">
        <v>706</v>
      </c>
      <c r="D2059" s="9" t="s">
        <v>229</v>
      </c>
      <c r="E2059" s="9" t="s">
        <v>227</v>
      </c>
      <c r="F2059" s="9" t="s">
        <v>5</v>
      </c>
      <c r="G2059" s="9" t="s">
        <v>76</v>
      </c>
      <c r="H2059" s="9" t="s">
        <v>2</v>
      </c>
      <c r="I2059" s="9">
        <v>11</v>
      </c>
      <c r="J2059" s="9" t="s">
        <v>4</v>
      </c>
      <c r="K2059" s="9" t="s">
        <v>7</v>
      </c>
      <c r="L2059" s="9" t="s">
        <v>46</v>
      </c>
      <c r="M2059" s="9">
        <v>29990</v>
      </c>
      <c r="N2059" s="17" t="str">
        <f t="shared" si="194"/>
        <v>5_25-30</v>
      </c>
      <c r="O2059" s="17" t="str">
        <f t="shared" si="195"/>
        <v>2_20-30</v>
      </c>
      <c r="P2059" s="17" t="str">
        <f t="shared" si="196"/>
        <v>02_20-30</v>
      </c>
      <c r="Q2059" s="9" t="s">
        <v>1014</v>
      </c>
      <c r="R2059" s="9" t="s">
        <v>968</v>
      </c>
      <c r="S2059" s="9">
        <f t="shared" si="197"/>
        <v>179940</v>
      </c>
      <c r="T2059" s="9">
        <f t="shared" si="193"/>
        <v>2438</v>
      </c>
      <c r="V2059" s="9">
        <f>VLOOKUP(C2059,[1]Models!$C:$AI,33,0)</f>
        <v>0</v>
      </c>
    </row>
    <row r="2060" spans="1:22" x14ac:dyDescent="0.25">
      <c r="A2060" s="9">
        <v>61</v>
      </c>
      <c r="B2060" s="9" t="s">
        <v>13</v>
      </c>
      <c r="C2060" s="9" t="s">
        <v>155</v>
      </c>
      <c r="D2060" s="9" t="s">
        <v>228</v>
      </c>
      <c r="E2060" s="9" t="s">
        <v>227</v>
      </c>
      <c r="F2060" s="9" t="s">
        <v>5</v>
      </c>
      <c r="G2060" s="9" t="s">
        <v>93</v>
      </c>
      <c r="H2060" s="9" t="s">
        <v>2</v>
      </c>
      <c r="I2060" s="9">
        <v>13</v>
      </c>
      <c r="J2060" s="9" t="s">
        <v>8</v>
      </c>
      <c r="L2060" s="9" t="s">
        <v>50</v>
      </c>
      <c r="M2060" s="9">
        <v>70595</v>
      </c>
      <c r="N2060" s="17" t="str">
        <f t="shared" si="194"/>
        <v>14_70-75</v>
      </c>
      <c r="O2060" s="17" t="str">
        <f t="shared" si="195"/>
        <v>7_70-80</v>
      </c>
      <c r="P2060" s="17" t="str">
        <f t="shared" si="196"/>
        <v>07_70-80</v>
      </c>
      <c r="Q2060" s="9" t="s">
        <v>1014</v>
      </c>
      <c r="R2060" s="9" t="s">
        <v>968</v>
      </c>
      <c r="S2060" s="9">
        <f t="shared" si="197"/>
        <v>4306295</v>
      </c>
      <c r="T2060" s="9">
        <f t="shared" si="193"/>
        <v>58351</v>
      </c>
      <c r="V2060" s="9">
        <f>VLOOKUP(C2060,[1]Models!$C:$AI,33,0)</f>
        <v>1</v>
      </c>
    </row>
    <row r="2061" spans="1:22" x14ac:dyDescent="0.25">
      <c r="A2061" s="9">
        <v>15</v>
      </c>
      <c r="B2061" s="9" t="s">
        <v>13</v>
      </c>
      <c r="C2061" s="9" t="s">
        <v>990</v>
      </c>
      <c r="D2061" s="9" t="s">
        <v>228</v>
      </c>
      <c r="E2061" s="9" t="s">
        <v>227</v>
      </c>
      <c r="F2061" s="9" t="s">
        <v>5</v>
      </c>
      <c r="G2061" s="9" t="s">
        <v>93</v>
      </c>
      <c r="H2061" s="9" t="s">
        <v>2</v>
      </c>
      <c r="I2061" s="9">
        <v>14</v>
      </c>
      <c r="J2061" s="9" t="s">
        <v>8</v>
      </c>
      <c r="L2061" s="9" t="s">
        <v>50</v>
      </c>
      <c r="M2061" s="9">
        <v>56376</v>
      </c>
      <c r="N2061" s="17" t="str">
        <f t="shared" si="194"/>
        <v>11_55-60</v>
      </c>
      <c r="O2061" s="17" t="str">
        <f t="shared" si="195"/>
        <v>5_50-60</v>
      </c>
      <c r="P2061" s="17" t="str">
        <f t="shared" si="196"/>
        <v>05_50-60</v>
      </c>
      <c r="Q2061" s="9" t="s">
        <v>1014</v>
      </c>
      <c r="R2061" s="9" t="s">
        <v>968</v>
      </c>
      <c r="S2061" s="9">
        <f t="shared" si="197"/>
        <v>845640</v>
      </c>
      <c r="T2061" s="9">
        <f t="shared" si="193"/>
        <v>11459</v>
      </c>
      <c r="V2061" s="9">
        <f>VLOOKUP(C2061,[1]Models!$C:$AI,33,0)</f>
        <v>1</v>
      </c>
    </row>
    <row r="2062" spans="1:22" x14ac:dyDescent="0.25">
      <c r="A2062" s="9">
        <v>3438</v>
      </c>
      <c r="B2062" s="9" t="s">
        <v>13</v>
      </c>
      <c r="C2062" s="9" t="s">
        <v>462</v>
      </c>
      <c r="D2062" s="9" t="s">
        <v>228</v>
      </c>
      <c r="E2062" s="9" t="s">
        <v>227</v>
      </c>
      <c r="F2062" s="9" t="s">
        <v>5</v>
      </c>
      <c r="G2062" s="9" t="s">
        <v>169</v>
      </c>
      <c r="H2062" s="9" t="s">
        <v>2</v>
      </c>
      <c r="I2062" s="9">
        <v>14</v>
      </c>
      <c r="J2062" s="9" t="s">
        <v>8</v>
      </c>
      <c r="L2062" s="9" t="s">
        <v>50</v>
      </c>
      <c r="M2062" s="9">
        <v>60301</v>
      </c>
      <c r="N2062" s="17" t="str">
        <f t="shared" si="194"/>
        <v>12_60-65</v>
      </c>
      <c r="O2062" s="17" t="str">
        <f t="shared" si="195"/>
        <v>6_60-70</v>
      </c>
      <c r="P2062" s="17" t="str">
        <f t="shared" si="196"/>
        <v>06_60-70</v>
      </c>
      <c r="Q2062" s="9" t="s">
        <v>1014</v>
      </c>
      <c r="R2062" s="9" t="s">
        <v>968</v>
      </c>
      <c r="S2062" s="9">
        <f t="shared" si="197"/>
        <v>207314838</v>
      </c>
      <c r="T2062" s="9">
        <f t="shared" si="193"/>
        <v>2809144</v>
      </c>
      <c r="V2062" s="9">
        <f>VLOOKUP(C2062,[1]Models!$C:$AI,33,0)</f>
        <v>1</v>
      </c>
    </row>
    <row r="2063" spans="1:22" x14ac:dyDescent="0.25">
      <c r="A2063" s="9">
        <v>389</v>
      </c>
      <c r="B2063" s="9" t="s">
        <v>13</v>
      </c>
      <c r="C2063" s="9" t="s">
        <v>458</v>
      </c>
      <c r="D2063" s="9" t="s">
        <v>222</v>
      </c>
      <c r="E2063" s="9" t="s">
        <v>227</v>
      </c>
      <c r="F2063" s="9" t="s">
        <v>5</v>
      </c>
      <c r="G2063" s="9" t="s">
        <v>169</v>
      </c>
      <c r="H2063" s="9" t="s">
        <v>459</v>
      </c>
      <c r="I2063" s="9">
        <v>15</v>
      </c>
      <c r="J2063" s="9" t="s">
        <v>8</v>
      </c>
      <c r="L2063" s="9" t="s">
        <v>50</v>
      </c>
      <c r="M2063" s="9">
        <v>63196</v>
      </c>
      <c r="N2063" s="17" t="str">
        <f t="shared" si="194"/>
        <v>12_60-65</v>
      </c>
      <c r="O2063" s="17" t="str">
        <f t="shared" si="195"/>
        <v>6_60-70</v>
      </c>
      <c r="P2063" s="17" t="str">
        <f t="shared" si="196"/>
        <v>06_60-70</v>
      </c>
      <c r="Q2063" s="9" t="s">
        <v>1014</v>
      </c>
      <c r="R2063" s="9" t="s">
        <v>968</v>
      </c>
      <c r="S2063" s="9">
        <f t="shared" si="197"/>
        <v>24583244</v>
      </c>
      <c r="T2063" s="9">
        <f t="shared" si="193"/>
        <v>333106</v>
      </c>
      <c r="V2063" s="9">
        <f>VLOOKUP(C2063,[1]Models!$C:$AI,33,0)</f>
        <v>0</v>
      </c>
    </row>
    <row r="2064" spans="1:22" x14ac:dyDescent="0.25">
      <c r="A2064" s="9">
        <v>189</v>
      </c>
      <c r="B2064" s="9" t="s">
        <v>13</v>
      </c>
      <c r="C2064" s="9" t="s">
        <v>356</v>
      </c>
      <c r="D2064" s="9" t="s">
        <v>228</v>
      </c>
      <c r="E2064" s="9" t="s">
        <v>227</v>
      </c>
      <c r="F2064" s="9" t="s">
        <v>5</v>
      </c>
      <c r="G2064" s="9" t="s">
        <v>169</v>
      </c>
      <c r="H2064" s="9" t="s">
        <v>2</v>
      </c>
      <c r="I2064" s="9">
        <v>13</v>
      </c>
      <c r="J2064" s="9" t="s">
        <v>8</v>
      </c>
      <c r="L2064" s="9" t="s">
        <v>50</v>
      </c>
      <c r="M2064" s="9">
        <v>85699</v>
      </c>
      <c r="N2064" s="17" t="str">
        <f t="shared" si="194"/>
        <v>17_85-90</v>
      </c>
      <c r="O2064" s="17" t="str">
        <f t="shared" si="195"/>
        <v>8_80-90</v>
      </c>
      <c r="P2064" s="17" t="str">
        <f t="shared" si="196"/>
        <v>08_80&gt;</v>
      </c>
      <c r="Q2064" s="9" t="s">
        <v>1014</v>
      </c>
      <c r="R2064" s="9" t="s">
        <v>968</v>
      </c>
      <c r="S2064" s="9">
        <f t="shared" si="197"/>
        <v>16197111</v>
      </c>
      <c r="T2064" s="9">
        <f t="shared" si="193"/>
        <v>219473</v>
      </c>
      <c r="V2064" s="9">
        <f>VLOOKUP(C2064,[1]Models!$C:$AI,33,0)</f>
        <v>1</v>
      </c>
    </row>
    <row r="2065" spans="1:22" x14ac:dyDescent="0.25">
      <c r="A2065" s="9">
        <v>32</v>
      </c>
      <c r="B2065" s="9" t="s">
        <v>13</v>
      </c>
      <c r="C2065" s="9" t="s">
        <v>707</v>
      </c>
      <c r="D2065" s="9" t="s">
        <v>228</v>
      </c>
      <c r="E2065" s="9" t="s">
        <v>227</v>
      </c>
      <c r="F2065" s="9" t="s">
        <v>5</v>
      </c>
      <c r="G2065" s="9" t="s">
        <v>524</v>
      </c>
      <c r="H2065" s="9" t="s">
        <v>2</v>
      </c>
      <c r="I2065" s="9">
        <v>13</v>
      </c>
      <c r="J2065" s="9" t="s">
        <v>8</v>
      </c>
      <c r="L2065" s="9" t="s">
        <v>50</v>
      </c>
      <c r="M2065" s="9">
        <v>84301</v>
      </c>
      <c r="N2065" s="17" t="str">
        <f t="shared" si="194"/>
        <v>16_80-85</v>
      </c>
      <c r="O2065" s="17" t="str">
        <f t="shared" si="195"/>
        <v>8_80-90</v>
      </c>
      <c r="P2065" s="17" t="str">
        <f t="shared" si="196"/>
        <v>08_80&gt;</v>
      </c>
      <c r="Q2065" s="9" t="s">
        <v>1014</v>
      </c>
      <c r="R2065" s="9" t="s">
        <v>968</v>
      </c>
      <c r="S2065" s="9">
        <f t="shared" si="197"/>
        <v>2697632</v>
      </c>
      <c r="T2065" s="9">
        <f t="shared" si="193"/>
        <v>36553</v>
      </c>
      <c r="V2065" s="9">
        <f>VLOOKUP(C2065,[1]Models!$C:$AI,33,0)</f>
        <v>1</v>
      </c>
    </row>
    <row r="2066" spans="1:22" x14ac:dyDescent="0.25">
      <c r="A2066" s="9">
        <v>742</v>
      </c>
      <c r="B2066" s="9" t="s">
        <v>13</v>
      </c>
      <c r="C2066" s="9" t="s">
        <v>357</v>
      </c>
      <c r="D2066" s="9" t="s">
        <v>228</v>
      </c>
      <c r="E2066" s="9" t="s">
        <v>227</v>
      </c>
      <c r="F2066" s="9" t="s">
        <v>5</v>
      </c>
      <c r="G2066" s="9" t="s">
        <v>169</v>
      </c>
      <c r="H2066" s="9" t="s">
        <v>2</v>
      </c>
      <c r="I2066" s="9">
        <v>14</v>
      </c>
      <c r="J2066" s="9" t="s">
        <v>8</v>
      </c>
      <c r="L2066" s="9" t="s">
        <v>50</v>
      </c>
      <c r="M2066" s="9">
        <v>83766</v>
      </c>
      <c r="N2066" s="17" t="str">
        <f t="shared" si="194"/>
        <v>16_80-85</v>
      </c>
      <c r="O2066" s="17" t="str">
        <f t="shared" si="195"/>
        <v>8_80-90</v>
      </c>
      <c r="P2066" s="17" t="str">
        <f t="shared" si="196"/>
        <v>08_80&gt;</v>
      </c>
      <c r="Q2066" s="9" t="s">
        <v>1014</v>
      </c>
      <c r="R2066" s="9" t="s">
        <v>968</v>
      </c>
      <c r="S2066" s="9">
        <f t="shared" si="197"/>
        <v>62154372</v>
      </c>
      <c r="T2066" s="9">
        <f t="shared" si="193"/>
        <v>842200</v>
      </c>
      <c r="V2066" s="9">
        <f>VLOOKUP(C2066,[1]Models!$C:$AI,33,0)</f>
        <v>1</v>
      </c>
    </row>
    <row r="2067" spans="1:22" x14ac:dyDescent="0.25">
      <c r="A2067" s="9">
        <v>187</v>
      </c>
      <c r="B2067" s="9" t="s">
        <v>13</v>
      </c>
      <c r="C2067" s="9" t="s">
        <v>491</v>
      </c>
      <c r="D2067" s="9" t="s">
        <v>228</v>
      </c>
      <c r="E2067" s="9" t="s">
        <v>227</v>
      </c>
      <c r="F2067" s="9" t="s">
        <v>5</v>
      </c>
      <c r="G2067" s="9" t="s">
        <v>353</v>
      </c>
      <c r="H2067" s="9" t="s">
        <v>109</v>
      </c>
      <c r="I2067" s="9">
        <v>14</v>
      </c>
      <c r="J2067" s="9" t="s">
        <v>8</v>
      </c>
      <c r="L2067" s="9" t="s">
        <v>50</v>
      </c>
      <c r="M2067" s="9">
        <v>92476</v>
      </c>
      <c r="N2067" s="17" t="str">
        <f t="shared" si="194"/>
        <v>18_90-95</v>
      </c>
      <c r="O2067" s="17" t="str">
        <f t="shared" si="195"/>
        <v>9_90-100</v>
      </c>
      <c r="P2067" s="17" t="str">
        <f t="shared" si="196"/>
        <v>08_80&gt;</v>
      </c>
      <c r="Q2067" s="9" t="s">
        <v>1014</v>
      </c>
      <c r="R2067" s="9" t="s">
        <v>968</v>
      </c>
      <c r="S2067" s="9">
        <f t="shared" si="197"/>
        <v>17293012</v>
      </c>
      <c r="T2067" s="9">
        <f t="shared" si="193"/>
        <v>234323</v>
      </c>
      <c r="V2067" s="9">
        <f>VLOOKUP(C2067,[1]Models!$C:$AI,33,0)</f>
        <v>0</v>
      </c>
    </row>
    <row r="2068" spans="1:22" x14ac:dyDescent="0.25">
      <c r="A2068" s="9">
        <v>138</v>
      </c>
      <c r="B2068" s="9" t="s">
        <v>13</v>
      </c>
      <c r="C2068" s="9" t="s">
        <v>843</v>
      </c>
      <c r="D2068" s="9" t="s">
        <v>228</v>
      </c>
      <c r="E2068" s="9" t="s">
        <v>227</v>
      </c>
      <c r="F2068" s="9" t="s">
        <v>5</v>
      </c>
      <c r="G2068" s="9" t="s">
        <v>524</v>
      </c>
      <c r="H2068" s="9" t="s">
        <v>2</v>
      </c>
      <c r="I2068" s="9">
        <v>14</v>
      </c>
      <c r="J2068" s="9" t="s">
        <v>8</v>
      </c>
      <c r="L2068" s="9" t="s">
        <v>50</v>
      </c>
      <c r="M2068" s="9">
        <v>90767</v>
      </c>
      <c r="N2068" s="17" t="str">
        <f t="shared" si="194"/>
        <v>18_90-95</v>
      </c>
      <c r="O2068" s="17" t="str">
        <f t="shared" si="195"/>
        <v>9_90-100</v>
      </c>
      <c r="P2068" s="17" t="str">
        <f t="shared" si="196"/>
        <v>08_80&gt;</v>
      </c>
      <c r="Q2068" s="9" t="s">
        <v>1014</v>
      </c>
      <c r="R2068" s="9" t="s">
        <v>968</v>
      </c>
      <c r="S2068" s="9">
        <f t="shared" si="197"/>
        <v>12525846</v>
      </c>
      <c r="T2068" s="9">
        <f t="shared" si="193"/>
        <v>169727</v>
      </c>
      <c r="V2068" s="9">
        <f>VLOOKUP(C2068,[1]Models!$C:$AI,33,0)</f>
        <v>1</v>
      </c>
    </row>
    <row r="2069" spans="1:22" x14ac:dyDescent="0.25">
      <c r="A2069" s="9">
        <v>11</v>
      </c>
      <c r="B2069" s="9" t="s">
        <v>13</v>
      </c>
      <c r="C2069" s="9" t="s">
        <v>991</v>
      </c>
      <c r="D2069" s="9" t="s">
        <v>228</v>
      </c>
      <c r="E2069" s="9" t="s">
        <v>227</v>
      </c>
      <c r="F2069" s="9" t="s">
        <v>5</v>
      </c>
      <c r="G2069" s="9" t="s">
        <v>67</v>
      </c>
      <c r="H2069" s="9" t="s">
        <v>2</v>
      </c>
      <c r="I2069" s="9">
        <v>14</v>
      </c>
      <c r="J2069" s="9" t="s">
        <v>8</v>
      </c>
      <c r="L2069" s="9" t="s">
        <v>50</v>
      </c>
      <c r="M2069" s="9">
        <v>175699</v>
      </c>
      <c r="N2069" s="17" t="str">
        <f t="shared" si="194"/>
        <v>35_175-180</v>
      </c>
      <c r="O2069" s="17" t="str">
        <f t="shared" si="195"/>
        <v>17_170-180</v>
      </c>
      <c r="P2069" s="17" t="str">
        <f t="shared" si="196"/>
        <v>08_80&gt;</v>
      </c>
      <c r="Q2069" s="9" t="s">
        <v>1014</v>
      </c>
      <c r="R2069" s="9" t="s">
        <v>968</v>
      </c>
      <c r="S2069" s="9">
        <f t="shared" si="197"/>
        <v>1932689</v>
      </c>
      <c r="T2069" s="9">
        <f t="shared" si="193"/>
        <v>26188</v>
      </c>
      <c r="V2069" s="9">
        <f>VLOOKUP(C2069,[1]Models!$C:$AI,33,0)</f>
        <v>1</v>
      </c>
    </row>
    <row r="2070" spans="1:22" x14ac:dyDescent="0.25">
      <c r="A2070" s="9">
        <v>109</v>
      </c>
      <c r="B2070" s="9" t="s">
        <v>13</v>
      </c>
      <c r="C2070" s="9" t="s">
        <v>411</v>
      </c>
      <c r="D2070" s="9" t="s">
        <v>224</v>
      </c>
      <c r="E2070" s="9" t="s">
        <v>227</v>
      </c>
      <c r="F2070" s="9" t="s">
        <v>5</v>
      </c>
      <c r="G2070" s="9" t="s">
        <v>169</v>
      </c>
      <c r="H2070" s="9" t="s">
        <v>2</v>
      </c>
      <c r="I2070" s="9">
        <v>15</v>
      </c>
      <c r="J2070" s="9" t="s">
        <v>8</v>
      </c>
      <c r="L2070" s="9" t="s">
        <v>50</v>
      </c>
      <c r="M2070" s="9">
        <v>84740</v>
      </c>
      <c r="N2070" s="17" t="str">
        <f t="shared" si="194"/>
        <v>16_80-85</v>
      </c>
      <c r="O2070" s="17" t="str">
        <f t="shared" si="195"/>
        <v>8_80-90</v>
      </c>
      <c r="P2070" s="17" t="str">
        <f t="shared" si="196"/>
        <v>08_80&gt;</v>
      </c>
      <c r="Q2070" s="9" t="s">
        <v>1014</v>
      </c>
      <c r="R2070" s="9" t="s">
        <v>968</v>
      </c>
      <c r="S2070" s="9">
        <f t="shared" si="197"/>
        <v>9236660</v>
      </c>
      <c r="T2070" s="9">
        <f t="shared" si="193"/>
        <v>125158</v>
      </c>
      <c r="V2070" s="9">
        <f>VLOOKUP(C2070,[1]Models!$C:$AI,33,0)</f>
        <v>0</v>
      </c>
    </row>
    <row r="2071" spans="1:22" x14ac:dyDescent="0.25">
      <c r="A2071" s="9">
        <v>345</v>
      </c>
      <c r="B2071" s="9" t="s">
        <v>13</v>
      </c>
      <c r="C2071" s="9" t="s">
        <v>417</v>
      </c>
      <c r="D2071" s="9" t="s">
        <v>224</v>
      </c>
      <c r="E2071" s="9" t="s">
        <v>227</v>
      </c>
      <c r="F2071" s="9" t="s">
        <v>5</v>
      </c>
      <c r="G2071" s="9" t="s">
        <v>169</v>
      </c>
      <c r="H2071" s="9" t="s">
        <v>2</v>
      </c>
      <c r="I2071" s="9">
        <v>15</v>
      </c>
      <c r="J2071" s="9" t="s">
        <v>8</v>
      </c>
      <c r="L2071" s="9" t="s">
        <v>50</v>
      </c>
      <c r="M2071" s="9">
        <v>85900</v>
      </c>
      <c r="N2071" s="17" t="str">
        <f t="shared" si="194"/>
        <v>17_85-90</v>
      </c>
      <c r="O2071" s="17" t="str">
        <f t="shared" si="195"/>
        <v>8_80-90</v>
      </c>
      <c r="P2071" s="17" t="str">
        <f t="shared" si="196"/>
        <v>08_80&gt;</v>
      </c>
      <c r="Q2071" s="9" t="s">
        <v>1014</v>
      </c>
      <c r="R2071" s="9" t="s">
        <v>968</v>
      </c>
      <c r="S2071" s="9">
        <f t="shared" si="197"/>
        <v>29635500</v>
      </c>
      <c r="T2071" s="9">
        <f t="shared" si="193"/>
        <v>401565</v>
      </c>
      <c r="V2071" s="9">
        <f>VLOOKUP(C2071,[1]Models!$C:$AI,33,0)</f>
        <v>0</v>
      </c>
    </row>
    <row r="2072" spans="1:22" x14ac:dyDescent="0.25">
      <c r="A2072" s="9">
        <v>96</v>
      </c>
      <c r="B2072" s="9" t="s">
        <v>13</v>
      </c>
      <c r="C2072" s="9" t="s">
        <v>709</v>
      </c>
      <c r="D2072" s="9" t="s">
        <v>222</v>
      </c>
      <c r="E2072" s="9" t="s">
        <v>227</v>
      </c>
      <c r="F2072" s="9" t="s">
        <v>5</v>
      </c>
      <c r="G2072" s="9" t="s">
        <v>524</v>
      </c>
      <c r="H2072" s="9" t="s">
        <v>569</v>
      </c>
      <c r="I2072" s="9">
        <v>15</v>
      </c>
      <c r="J2072" s="9" t="s">
        <v>8</v>
      </c>
      <c r="L2072" s="9" t="s">
        <v>50</v>
      </c>
      <c r="M2072" s="9">
        <v>81318</v>
      </c>
      <c r="N2072" s="17" t="str">
        <f t="shared" si="194"/>
        <v>16_80-85</v>
      </c>
      <c r="O2072" s="17" t="str">
        <f t="shared" si="195"/>
        <v>8_80-90</v>
      </c>
      <c r="P2072" s="17" t="str">
        <f t="shared" si="196"/>
        <v>08_80&gt;</v>
      </c>
      <c r="Q2072" s="9" t="s">
        <v>1014</v>
      </c>
      <c r="R2072" s="9" t="s">
        <v>968</v>
      </c>
      <c r="S2072" s="9">
        <f t="shared" si="197"/>
        <v>7806528</v>
      </c>
      <c r="T2072" s="9">
        <f t="shared" si="193"/>
        <v>105780</v>
      </c>
      <c r="V2072" s="9">
        <f>VLOOKUP(C2072,[1]Models!$C:$AI,33,0)</f>
        <v>0</v>
      </c>
    </row>
    <row r="2073" spans="1:22" x14ac:dyDescent="0.25">
      <c r="A2073" s="9">
        <v>67</v>
      </c>
      <c r="B2073" s="9" t="s">
        <v>13</v>
      </c>
      <c r="C2073" s="9" t="s">
        <v>355</v>
      </c>
      <c r="D2073" s="9" t="s">
        <v>228</v>
      </c>
      <c r="E2073" s="9" t="s">
        <v>227</v>
      </c>
      <c r="F2073" s="9" t="s">
        <v>5</v>
      </c>
      <c r="G2073" s="9" t="s">
        <v>169</v>
      </c>
      <c r="H2073" s="9" t="s">
        <v>2</v>
      </c>
      <c r="I2073" s="9">
        <v>13</v>
      </c>
      <c r="J2073" s="9" t="s">
        <v>8</v>
      </c>
      <c r="L2073" s="9" t="s">
        <v>50</v>
      </c>
      <c r="M2073" s="9">
        <v>104138</v>
      </c>
      <c r="N2073" s="17" t="str">
        <f t="shared" si="194"/>
        <v>20_100-105</v>
      </c>
      <c r="O2073" s="17" t="str">
        <f t="shared" si="195"/>
        <v>10_100-110</v>
      </c>
      <c r="P2073" s="17" t="str">
        <f t="shared" si="196"/>
        <v>08_80&gt;</v>
      </c>
      <c r="Q2073" s="9" t="s">
        <v>1014</v>
      </c>
      <c r="R2073" s="9" t="s">
        <v>968</v>
      </c>
      <c r="S2073" s="9">
        <f t="shared" si="197"/>
        <v>6977246</v>
      </c>
      <c r="T2073" s="9">
        <f t="shared" si="193"/>
        <v>94543</v>
      </c>
      <c r="V2073" s="9">
        <f>VLOOKUP(C2073,[1]Models!$C:$AI,33,0)</f>
        <v>1</v>
      </c>
    </row>
    <row r="2074" spans="1:22" x14ac:dyDescent="0.25">
      <c r="A2074" s="9">
        <v>43</v>
      </c>
      <c r="B2074" s="9" t="s">
        <v>13</v>
      </c>
      <c r="C2074" s="9" t="s">
        <v>920</v>
      </c>
      <c r="D2074" s="9" t="s">
        <v>228</v>
      </c>
      <c r="E2074" s="9" t="s">
        <v>227</v>
      </c>
      <c r="F2074" s="9" t="s">
        <v>5</v>
      </c>
      <c r="G2074" s="9" t="s">
        <v>524</v>
      </c>
      <c r="H2074" s="9" t="s">
        <v>2</v>
      </c>
      <c r="I2074" s="9">
        <v>13</v>
      </c>
      <c r="J2074" s="9" t="s">
        <v>8</v>
      </c>
      <c r="L2074" s="9" t="s">
        <v>50</v>
      </c>
      <c r="M2074" s="9">
        <v>100378</v>
      </c>
      <c r="N2074" s="17" t="str">
        <f t="shared" si="194"/>
        <v>20_100-105</v>
      </c>
      <c r="O2074" s="17" t="str">
        <f t="shared" si="195"/>
        <v>10_100-110</v>
      </c>
      <c r="P2074" s="17" t="str">
        <f t="shared" si="196"/>
        <v>08_80&gt;</v>
      </c>
      <c r="Q2074" s="9" t="s">
        <v>1014</v>
      </c>
      <c r="R2074" s="9" t="s">
        <v>968</v>
      </c>
      <c r="S2074" s="9">
        <f t="shared" si="197"/>
        <v>4316254</v>
      </c>
      <c r="T2074" s="9">
        <f t="shared" si="193"/>
        <v>58486</v>
      </c>
      <c r="V2074" s="9">
        <f>VLOOKUP(C2074,[1]Models!$C:$AI,33,0)</f>
        <v>1</v>
      </c>
    </row>
    <row r="2075" spans="1:22" x14ac:dyDescent="0.25">
      <c r="A2075" s="9">
        <v>3</v>
      </c>
      <c r="B2075" s="9" t="s">
        <v>13</v>
      </c>
      <c r="C2075" s="9" t="s">
        <v>921</v>
      </c>
      <c r="D2075" s="9" t="s">
        <v>228</v>
      </c>
      <c r="E2075" s="9" t="s">
        <v>227</v>
      </c>
      <c r="F2075" s="9" t="s">
        <v>5</v>
      </c>
      <c r="G2075" s="9" t="s">
        <v>93</v>
      </c>
      <c r="H2075" s="9" t="s">
        <v>2</v>
      </c>
      <c r="I2075" s="9">
        <v>14</v>
      </c>
      <c r="J2075" s="9" t="s">
        <v>8</v>
      </c>
      <c r="L2075" s="9" t="s">
        <v>50</v>
      </c>
      <c r="M2075" s="9">
        <v>95618</v>
      </c>
      <c r="N2075" s="17" t="str">
        <f t="shared" si="194"/>
        <v>19_95-100</v>
      </c>
      <c r="O2075" s="17" t="str">
        <f t="shared" si="195"/>
        <v>9_90-100</v>
      </c>
      <c r="P2075" s="17" t="str">
        <f t="shared" si="196"/>
        <v>08_80&gt;</v>
      </c>
      <c r="Q2075" s="9" t="s">
        <v>1014</v>
      </c>
      <c r="R2075" s="9" t="s">
        <v>968</v>
      </c>
      <c r="S2075" s="9">
        <f t="shared" si="197"/>
        <v>286854</v>
      </c>
      <c r="T2075" s="9">
        <f t="shared" si="193"/>
        <v>3887</v>
      </c>
      <c r="V2075" s="9">
        <f>VLOOKUP(C2075,[1]Models!$C:$AI,33,0)</f>
        <v>1</v>
      </c>
    </row>
    <row r="2076" spans="1:22" x14ac:dyDescent="0.25">
      <c r="A2076" s="9">
        <v>70</v>
      </c>
      <c r="B2076" s="9" t="s">
        <v>13</v>
      </c>
      <c r="C2076" s="9" t="s">
        <v>412</v>
      </c>
      <c r="D2076" s="9" t="s">
        <v>228</v>
      </c>
      <c r="E2076" s="9" t="s">
        <v>227</v>
      </c>
      <c r="F2076" s="9" t="s">
        <v>5</v>
      </c>
      <c r="G2076" s="9" t="s">
        <v>169</v>
      </c>
      <c r="H2076" s="9" t="s">
        <v>2</v>
      </c>
      <c r="I2076" s="9">
        <v>14</v>
      </c>
      <c r="J2076" s="9" t="s">
        <v>52</v>
      </c>
      <c r="L2076" s="9" t="s">
        <v>50</v>
      </c>
      <c r="M2076" s="9">
        <v>105419</v>
      </c>
      <c r="N2076" s="17" t="str">
        <f t="shared" si="194"/>
        <v>21_105-110</v>
      </c>
      <c r="O2076" s="17" t="str">
        <f t="shared" si="195"/>
        <v>10_100-110</v>
      </c>
      <c r="P2076" s="17" t="str">
        <f t="shared" si="196"/>
        <v>08_80&gt;</v>
      </c>
      <c r="Q2076" s="9" t="s">
        <v>1014</v>
      </c>
      <c r="R2076" s="9" t="s">
        <v>968</v>
      </c>
      <c r="S2076" s="9">
        <f t="shared" si="197"/>
        <v>7379330</v>
      </c>
      <c r="T2076" s="9">
        <f t="shared" si="193"/>
        <v>99991</v>
      </c>
      <c r="V2076" s="9">
        <f>VLOOKUP(C2076,[1]Models!$C:$AI,33,0)</f>
        <v>1</v>
      </c>
    </row>
    <row r="2077" spans="1:22" x14ac:dyDescent="0.25">
      <c r="A2077" s="9">
        <v>138</v>
      </c>
      <c r="B2077" s="9" t="s">
        <v>13</v>
      </c>
      <c r="C2077" s="9" t="s">
        <v>922</v>
      </c>
      <c r="D2077" s="9" t="s">
        <v>228</v>
      </c>
      <c r="E2077" s="9" t="s">
        <v>227</v>
      </c>
      <c r="F2077" s="9" t="s">
        <v>5</v>
      </c>
      <c r="G2077" s="9" t="s">
        <v>524</v>
      </c>
      <c r="H2077" s="9" t="s">
        <v>2</v>
      </c>
      <c r="I2077" s="9">
        <v>14</v>
      </c>
      <c r="J2077" s="9" t="s">
        <v>8</v>
      </c>
      <c r="L2077" s="9" t="s">
        <v>50</v>
      </c>
      <c r="M2077" s="9">
        <v>92205</v>
      </c>
      <c r="N2077" s="17" t="str">
        <f t="shared" si="194"/>
        <v>18_90-95</v>
      </c>
      <c r="O2077" s="17" t="str">
        <f t="shared" si="195"/>
        <v>9_90-100</v>
      </c>
      <c r="P2077" s="17" t="str">
        <f t="shared" si="196"/>
        <v>08_80&gt;</v>
      </c>
      <c r="Q2077" s="9" t="s">
        <v>1014</v>
      </c>
      <c r="R2077" s="9" t="s">
        <v>968</v>
      </c>
      <c r="S2077" s="9">
        <f t="shared" si="197"/>
        <v>12724290</v>
      </c>
      <c r="T2077" s="9">
        <f t="shared" si="193"/>
        <v>172416</v>
      </c>
      <c r="V2077" s="9">
        <f>VLOOKUP(C2077,[1]Models!$C:$AI,33,0)</f>
        <v>1</v>
      </c>
    </row>
    <row r="2078" spans="1:22" x14ac:dyDescent="0.25">
      <c r="A2078" s="9">
        <v>3</v>
      </c>
      <c r="B2078" s="9" t="s">
        <v>13</v>
      </c>
      <c r="C2078" s="9" t="s">
        <v>992</v>
      </c>
      <c r="D2078" s="9" t="s">
        <v>228</v>
      </c>
      <c r="E2078" s="9" t="s">
        <v>227</v>
      </c>
      <c r="F2078" s="9" t="s">
        <v>5</v>
      </c>
      <c r="G2078" s="9" t="s">
        <v>67</v>
      </c>
      <c r="H2078" s="9" t="s">
        <v>2</v>
      </c>
      <c r="I2078" s="9">
        <v>14</v>
      </c>
      <c r="J2078" s="9" t="s">
        <v>8</v>
      </c>
      <c r="K2078" s="9" t="s">
        <v>7</v>
      </c>
      <c r="L2078" s="9" t="s">
        <v>50</v>
      </c>
      <c r="M2078" s="9">
        <v>314000</v>
      </c>
      <c r="N2078" s="17" t="str">
        <f t="shared" si="194"/>
        <v>62_310-315</v>
      </c>
      <c r="O2078" s="17" t="str">
        <f t="shared" si="195"/>
        <v>31_310-320</v>
      </c>
      <c r="P2078" s="17" t="str">
        <f t="shared" si="196"/>
        <v>08_80&gt;</v>
      </c>
      <c r="Q2078" s="9" t="s">
        <v>1014</v>
      </c>
      <c r="R2078" s="9" t="s">
        <v>968</v>
      </c>
      <c r="S2078" s="9">
        <f t="shared" si="197"/>
        <v>942000</v>
      </c>
      <c r="T2078" s="9">
        <f t="shared" si="193"/>
        <v>12764</v>
      </c>
      <c r="V2078" s="9">
        <f>VLOOKUP(C2078,[1]Models!$C:$AI,33,0)</f>
        <v>1</v>
      </c>
    </row>
    <row r="2079" spans="1:22" x14ac:dyDescent="0.25">
      <c r="A2079" s="9">
        <v>45</v>
      </c>
      <c r="B2079" s="9" t="s">
        <v>13</v>
      </c>
      <c r="C2079" s="9" t="s">
        <v>923</v>
      </c>
      <c r="D2079" s="9" t="s">
        <v>224</v>
      </c>
      <c r="E2079" s="9" t="s">
        <v>227</v>
      </c>
      <c r="F2079" s="9" t="s">
        <v>5</v>
      </c>
      <c r="G2079" s="9" t="s">
        <v>524</v>
      </c>
      <c r="H2079" s="9" t="s">
        <v>2</v>
      </c>
      <c r="I2079" s="9">
        <v>15</v>
      </c>
      <c r="J2079" s="9" t="s">
        <v>8</v>
      </c>
      <c r="L2079" s="9" t="s">
        <v>50</v>
      </c>
      <c r="M2079" s="9">
        <v>93379</v>
      </c>
      <c r="N2079" s="17" t="str">
        <f t="shared" si="194"/>
        <v>18_90-95</v>
      </c>
      <c r="O2079" s="17" t="str">
        <f t="shared" si="195"/>
        <v>9_90-100</v>
      </c>
      <c r="P2079" s="17" t="str">
        <f t="shared" si="196"/>
        <v>08_80&gt;</v>
      </c>
      <c r="Q2079" s="9" t="s">
        <v>1014</v>
      </c>
      <c r="R2079" s="9" t="s">
        <v>968</v>
      </c>
      <c r="S2079" s="9">
        <f t="shared" si="197"/>
        <v>4202055</v>
      </c>
      <c r="T2079" s="9">
        <f t="shared" si="193"/>
        <v>56938</v>
      </c>
      <c r="V2079" s="9">
        <f>VLOOKUP(C2079,[1]Models!$C:$AI,33,0)</f>
        <v>0</v>
      </c>
    </row>
    <row r="2080" spans="1:22" x14ac:dyDescent="0.25">
      <c r="A2080" s="9">
        <v>3</v>
      </c>
      <c r="B2080" s="9" t="s">
        <v>13</v>
      </c>
      <c r="C2080" s="9" t="s">
        <v>850</v>
      </c>
      <c r="D2080" s="9" t="s">
        <v>230</v>
      </c>
      <c r="E2080" s="9" t="s">
        <v>227</v>
      </c>
      <c r="F2080" s="9" t="s">
        <v>5</v>
      </c>
      <c r="G2080" s="9" t="s">
        <v>524</v>
      </c>
      <c r="H2080" s="9" t="s">
        <v>2</v>
      </c>
      <c r="I2080" s="9">
        <v>15</v>
      </c>
      <c r="J2080" s="9" t="s">
        <v>8</v>
      </c>
      <c r="L2080" s="9" t="s">
        <v>50</v>
      </c>
      <c r="M2080" s="9">
        <v>123079</v>
      </c>
      <c r="N2080" s="17" t="str">
        <f t="shared" si="194"/>
        <v>24_120-125</v>
      </c>
      <c r="O2080" s="17" t="str">
        <f t="shared" si="195"/>
        <v>12_120-130</v>
      </c>
      <c r="P2080" s="17" t="str">
        <f t="shared" si="196"/>
        <v>08_80&gt;</v>
      </c>
      <c r="Q2080" s="9" t="s">
        <v>1014</v>
      </c>
      <c r="R2080" s="9" t="s">
        <v>968</v>
      </c>
      <c r="S2080" s="9">
        <f t="shared" si="197"/>
        <v>369237</v>
      </c>
      <c r="T2080" s="9">
        <f t="shared" si="193"/>
        <v>5003</v>
      </c>
      <c r="V2080" s="9">
        <f>VLOOKUP(C2080,[1]Models!$C:$AI,33,0)</f>
        <v>0</v>
      </c>
    </row>
    <row r="2081" spans="1:22" x14ac:dyDescent="0.25">
      <c r="A2081" s="9">
        <v>38</v>
      </c>
      <c r="B2081" s="9" t="s">
        <v>13</v>
      </c>
      <c r="C2081" s="9" t="s">
        <v>712</v>
      </c>
      <c r="D2081" s="9" t="s">
        <v>230</v>
      </c>
      <c r="E2081" s="9" t="s">
        <v>227</v>
      </c>
      <c r="F2081" s="9" t="s">
        <v>5</v>
      </c>
      <c r="G2081" s="9" t="s">
        <v>353</v>
      </c>
      <c r="H2081" s="9" t="s">
        <v>404</v>
      </c>
      <c r="I2081" s="9">
        <v>15</v>
      </c>
      <c r="J2081" s="9" t="s">
        <v>713</v>
      </c>
      <c r="L2081" s="9" t="s">
        <v>50</v>
      </c>
      <c r="M2081" s="9">
        <v>208496</v>
      </c>
      <c r="N2081" s="17" t="str">
        <f t="shared" si="194"/>
        <v>41_205-210</v>
      </c>
      <c r="O2081" s="17" t="str">
        <f t="shared" si="195"/>
        <v>20_200-210</v>
      </c>
      <c r="P2081" s="17" t="str">
        <f t="shared" si="196"/>
        <v>08_80&gt;</v>
      </c>
      <c r="Q2081" s="9" t="s">
        <v>1014</v>
      </c>
      <c r="R2081" s="9" t="s">
        <v>968</v>
      </c>
      <c r="S2081" s="9">
        <f t="shared" si="197"/>
        <v>7922848</v>
      </c>
      <c r="T2081" s="9">
        <f t="shared" si="193"/>
        <v>107356</v>
      </c>
      <c r="V2081" s="9">
        <f>VLOOKUP(C2081,[1]Models!$C:$AI,33,0)</f>
        <v>0</v>
      </c>
    </row>
    <row r="2082" spans="1:22" x14ac:dyDescent="0.25">
      <c r="A2082" s="9">
        <v>18</v>
      </c>
      <c r="B2082" s="9" t="s">
        <v>13</v>
      </c>
      <c r="C2082" s="9" t="s">
        <v>413</v>
      </c>
      <c r="D2082" s="9" t="s">
        <v>230</v>
      </c>
      <c r="E2082" s="9" t="s">
        <v>227</v>
      </c>
      <c r="F2082" s="9" t="s">
        <v>5</v>
      </c>
      <c r="G2082" s="9" t="s">
        <v>353</v>
      </c>
      <c r="H2082" s="9" t="s">
        <v>414</v>
      </c>
      <c r="I2082" s="9">
        <v>15</v>
      </c>
      <c r="J2082" s="9" t="s">
        <v>415</v>
      </c>
      <c r="L2082" s="9" t="s">
        <v>50</v>
      </c>
      <c r="M2082" s="9">
        <v>260976</v>
      </c>
      <c r="N2082" s="17" t="str">
        <f t="shared" si="194"/>
        <v>52_260-265</v>
      </c>
      <c r="O2082" s="17" t="str">
        <f t="shared" si="195"/>
        <v>26_260-270</v>
      </c>
      <c r="P2082" s="17" t="str">
        <f t="shared" si="196"/>
        <v>08_80&gt;</v>
      </c>
      <c r="Q2082" s="9" t="s">
        <v>1014</v>
      </c>
      <c r="R2082" s="9" t="s">
        <v>968</v>
      </c>
      <c r="S2082" s="9">
        <f t="shared" si="197"/>
        <v>4697568</v>
      </c>
      <c r="T2082" s="9">
        <f t="shared" si="193"/>
        <v>63653</v>
      </c>
      <c r="V2082" s="9">
        <f>VLOOKUP(C2082,[1]Models!$C:$AI,33,0)</f>
        <v>0</v>
      </c>
    </row>
    <row r="2083" spans="1:22" x14ac:dyDescent="0.25">
      <c r="A2083" s="9">
        <v>8</v>
      </c>
      <c r="B2083" s="9" t="s">
        <v>13</v>
      </c>
      <c r="C2083" s="9" t="s">
        <v>420</v>
      </c>
      <c r="D2083" s="9" t="s">
        <v>230</v>
      </c>
      <c r="E2083" s="9" t="s">
        <v>227</v>
      </c>
      <c r="F2083" s="9" t="s">
        <v>5</v>
      </c>
      <c r="G2083" s="9" t="s">
        <v>353</v>
      </c>
      <c r="H2083" s="9" t="s">
        <v>421</v>
      </c>
      <c r="I2083" s="9">
        <v>15</v>
      </c>
      <c r="J2083" s="9" t="s">
        <v>52</v>
      </c>
      <c r="L2083" s="9" t="s">
        <v>50</v>
      </c>
      <c r="M2083" s="9">
        <v>242584</v>
      </c>
      <c r="N2083" s="17" t="str">
        <f t="shared" si="194"/>
        <v>48_240-245</v>
      </c>
      <c r="O2083" s="17" t="str">
        <f t="shared" si="195"/>
        <v>24_240-250</v>
      </c>
      <c r="P2083" s="17" t="str">
        <f t="shared" si="196"/>
        <v>08_80&gt;</v>
      </c>
      <c r="Q2083" s="9" t="s">
        <v>1014</v>
      </c>
      <c r="R2083" s="9" t="s">
        <v>968</v>
      </c>
      <c r="S2083" s="9">
        <f t="shared" si="197"/>
        <v>1940672</v>
      </c>
      <c r="T2083" s="9">
        <f t="shared" si="193"/>
        <v>26296</v>
      </c>
      <c r="V2083" s="9">
        <f>VLOOKUP(C2083,[1]Models!$C:$AI,33,0)</f>
        <v>0</v>
      </c>
    </row>
    <row r="2084" spans="1:22" x14ac:dyDescent="0.25">
      <c r="A2084" s="9">
        <v>14</v>
      </c>
      <c r="B2084" s="9" t="s">
        <v>13</v>
      </c>
      <c r="C2084" s="9" t="s">
        <v>460</v>
      </c>
      <c r="D2084" s="9" t="s">
        <v>230</v>
      </c>
      <c r="E2084" s="9" t="s">
        <v>227</v>
      </c>
      <c r="F2084" s="9" t="s">
        <v>5</v>
      </c>
      <c r="G2084" s="9" t="s">
        <v>353</v>
      </c>
      <c r="H2084" s="9" t="s">
        <v>157</v>
      </c>
      <c r="I2084" s="9">
        <v>17</v>
      </c>
      <c r="J2084" s="9" t="s">
        <v>55</v>
      </c>
      <c r="L2084" s="9" t="s">
        <v>50</v>
      </c>
      <c r="M2084" s="9">
        <v>261598</v>
      </c>
      <c r="N2084" s="17" t="str">
        <f t="shared" si="194"/>
        <v>52_260-265</v>
      </c>
      <c r="O2084" s="17" t="str">
        <f t="shared" si="195"/>
        <v>26_260-270</v>
      </c>
      <c r="P2084" s="17" t="str">
        <f t="shared" si="196"/>
        <v>08_80&gt;</v>
      </c>
      <c r="Q2084" s="9" t="s">
        <v>1014</v>
      </c>
      <c r="R2084" s="9" t="s">
        <v>968</v>
      </c>
      <c r="S2084" s="9">
        <f t="shared" si="197"/>
        <v>3662372</v>
      </c>
      <c r="T2084" s="9">
        <f t="shared" si="193"/>
        <v>49626</v>
      </c>
      <c r="V2084" s="9">
        <f>VLOOKUP(C2084,[1]Models!$C:$AI,33,0)</f>
        <v>0</v>
      </c>
    </row>
    <row r="2085" spans="1:22" x14ac:dyDescent="0.25">
      <c r="A2085" s="9">
        <v>391</v>
      </c>
      <c r="B2085" s="9" t="s">
        <v>13</v>
      </c>
      <c r="C2085" s="9" t="s">
        <v>851</v>
      </c>
      <c r="D2085" s="9" t="s">
        <v>228</v>
      </c>
      <c r="E2085" s="9" t="s">
        <v>227</v>
      </c>
      <c r="F2085" s="9" t="s">
        <v>5</v>
      </c>
      <c r="G2085" s="9" t="s">
        <v>524</v>
      </c>
      <c r="H2085" s="9" t="s">
        <v>2</v>
      </c>
      <c r="I2085" s="9">
        <v>14</v>
      </c>
      <c r="J2085" s="9" t="s">
        <v>8</v>
      </c>
      <c r="L2085" s="9" t="s">
        <v>50</v>
      </c>
      <c r="M2085" s="9">
        <v>52154</v>
      </c>
      <c r="N2085" s="17" t="str">
        <f t="shared" si="194"/>
        <v>10_50-55</v>
      </c>
      <c r="O2085" s="17" t="str">
        <f t="shared" si="195"/>
        <v>5_50-60</v>
      </c>
      <c r="P2085" s="17" t="str">
        <f t="shared" si="196"/>
        <v>05_50-60</v>
      </c>
      <c r="Q2085" s="9" t="s">
        <v>1014</v>
      </c>
      <c r="R2085" s="9" t="s">
        <v>968</v>
      </c>
      <c r="S2085" s="9">
        <f t="shared" si="197"/>
        <v>20392214</v>
      </c>
      <c r="T2085" s="9">
        <f t="shared" si="193"/>
        <v>276317</v>
      </c>
      <c r="V2085" s="9">
        <f>VLOOKUP(C2085,[1]Models!$C:$AI,33,0)</f>
        <v>1</v>
      </c>
    </row>
    <row r="2086" spans="1:22" x14ac:dyDescent="0.25">
      <c r="A2086" s="9">
        <v>167</v>
      </c>
      <c r="B2086" s="9" t="s">
        <v>13</v>
      </c>
      <c r="C2086" s="9" t="s">
        <v>553</v>
      </c>
      <c r="D2086" s="9" t="s">
        <v>228</v>
      </c>
      <c r="E2086" s="9" t="s">
        <v>227</v>
      </c>
      <c r="F2086" s="9" t="s">
        <v>5</v>
      </c>
      <c r="G2086" s="9" t="s">
        <v>182</v>
      </c>
      <c r="H2086" s="9" t="s">
        <v>2</v>
      </c>
      <c r="I2086" s="9">
        <v>14</v>
      </c>
      <c r="J2086" s="9" t="s">
        <v>8</v>
      </c>
      <c r="L2086" s="9" t="s">
        <v>50</v>
      </c>
      <c r="M2086" s="9">
        <v>42842</v>
      </c>
      <c r="N2086" s="17" t="str">
        <f t="shared" si="194"/>
        <v>8_40-45</v>
      </c>
      <c r="O2086" s="17" t="str">
        <f t="shared" si="195"/>
        <v>4_40-50</v>
      </c>
      <c r="P2086" s="17" t="str">
        <f t="shared" si="196"/>
        <v>04_40-50</v>
      </c>
      <c r="Q2086" s="9" t="s">
        <v>1014</v>
      </c>
      <c r="R2086" s="9" t="s">
        <v>968</v>
      </c>
      <c r="S2086" s="9">
        <f t="shared" si="197"/>
        <v>7154614</v>
      </c>
      <c r="T2086" s="9">
        <f t="shared" si="193"/>
        <v>96946</v>
      </c>
      <c r="V2086" s="9">
        <f>VLOOKUP(C2086,[1]Models!$C:$AI,33,0)</f>
        <v>1</v>
      </c>
    </row>
    <row r="2087" spans="1:22" x14ac:dyDescent="0.25">
      <c r="A2087" s="9">
        <v>1073</v>
      </c>
      <c r="B2087" s="9" t="s">
        <v>13</v>
      </c>
      <c r="C2087" s="9" t="s">
        <v>852</v>
      </c>
      <c r="D2087" s="9" t="s">
        <v>222</v>
      </c>
      <c r="E2087" s="9" t="s">
        <v>227</v>
      </c>
      <c r="F2087" s="9" t="s">
        <v>5</v>
      </c>
      <c r="G2087" s="9" t="s">
        <v>524</v>
      </c>
      <c r="H2087" s="9" t="s">
        <v>370</v>
      </c>
      <c r="I2087" s="9">
        <v>15</v>
      </c>
      <c r="J2087" s="9" t="s">
        <v>8</v>
      </c>
      <c r="L2087" s="9" t="s">
        <v>50</v>
      </c>
      <c r="M2087" s="9">
        <v>57275</v>
      </c>
      <c r="N2087" s="17" t="str">
        <f t="shared" si="194"/>
        <v>11_55-60</v>
      </c>
      <c r="O2087" s="17" t="str">
        <f t="shared" si="195"/>
        <v>5_50-60</v>
      </c>
      <c r="P2087" s="17" t="str">
        <f t="shared" si="196"/>
        <v>05_50-60</v>
      </c>
      <c r="Q2087" s="9" t="s">
        <v>1014</v>
      </c>
      <c r="R2087" s="9" t="s">
        <v>968</v>
      </c>
      <c r="S2087" s="9">
        <f t="shared" si="197"/>
        <v>61456075</v>
      </c>
      <c r="T2087" s="9">
        <f t="shared" si="193"/>
        <v>832738</v>
      </c>
      <c r="V2087" s="9">
        <f>VLOOKUP(C2087,[1]Models!$C:$AI,33,0)</f>
        <v>0</v>
      </c>
    </row>
    <row r="2088" spans="1:22" x14ac:dyDescent="0.25">
      <c r="A2088" s="9">
        <v>117</v>
      </c>
      <c r="B2088" s="9" t="s">
        <v>13</v>
      </c>
      <c r="C2088" s="9" t="s">
        <v>554</v>
      </c>
      <c r="D2088" s="9" t="s">
        <v>224</v>
      </c>
      <c r="E2088" s="9" t="s">
        <v>227</v>
      </c>
      <c r="F2088" s="9" t="s">
        <v>5</v>
      </c>
      <c r="G2088" s="9" t="s">
        <v>182</v>
      </c>
      <c r="H2088" s="9" t="s">
        <v>2</v>
      </c>
      <c r="I2088" s="9">
        <v>15</v>
      </c>
      <c r="J2088" s="9" t="s">
        <v>8</v>
      </c>
      <c r="L2088" s="9" t="s">
        <v>50</v>
      </c>
      <c r="M2088" s="9">
        <v>44312</v>
      </c>
      <c r="N2088" s="17" t="str">
        <f t="shared" si="194"/>
        <v>8_40-45</v>
      </c>
      <c r="O2088" s="17" t="str">
        <f t="shared" si="195"/>
        <v>4_40-50</v>
      </c>
      <c r="P2088" s="17" t="str">
        <f t="shared" si="196"/>
        <v>04_40-50</v>
      </c>
      <c r="Q2088" s="9" t="s">
        <v>1014</v>
      </c>
      <c r="R2088" s="9" t="s">
        <v>968</v>
      </c>
      <c r="S2088" s="9">
        <f t="shared" si="197"/>
        <v>5184504</v>
      </c>
      <c r="T2088" s="9">
        <f t="shared" si="193"/>
        <v>70251</v>
      </c>
      <c r="V2088" s="9">
        <f>VLOOKUP(C2088,[1]Models!$C:$AI,33,0)</f>
        <v>0</v>
      </c>
    </row>
    <row r="2089" spans="1:22" x14ac:dyDescent="0.25">
      <c r="A2089" s="9">
        <v>64</v>
      </c>
      <c r="B2089" s="9" t="s">
        <v>13</v>
      </c>
      <c r="C2089" s="9" t="s">
        <v>583</v>
      </c>
      <c r="D2089" s="9" t="s">
        <v>228</v>
      </c>
      <c r="E2089" s="9" t="s">
        <v>227</v>
      </c>
      <c r="F2089" s="9" t="s">
        <v>5</v>
      </c>
      <c r="G2089" s="9" t="s">
        <v>524</v>
      </c>
      <c r="H2089" s="9" t="s">
        <v>2</v>
      </c>
      <c r="I2089" s="9">
        <v>13</v>
      </c>
      <c r="J2089" s="9" t="s">
        <v>8</v>
      </c>
      <c r="L2089" s="9" t="s">
        <v>50</v>
      </c>
      <c r="M2089" s="9">
        <v>69307</v>
      </c>
      <c r="N2089" s="17" t="str">
        <f t="shared" si="194"/>
        <v>13_65-70</v>
      </c>
      <c r="O2089" s="17" t="str">
        <f t="shared" si="195"/>
        <v>6_60-70</v>
      </c>
      <c r="P2089" s="17" t="str">
        <f t="shared" si="196"/>
        <v>06_60-70</v>
      </c>
      <c r="Q2089" s="9" t="s">
        <v>1014</v>
      </c>
      <c r="R2089" s="9" t="s">
        <v>968</v>
      </c>
      <c r="S2089" s="9">
        <f t="shared" si="197"/>
        <v>4435648</v>
      </c>
      <c r="T2089" s="9">
        <f t="shared" si="193"/>
        <v>60104</v>
      </c>
      <c r="V2089" s="9">
        <f>VLOOKUP(C2089,[1]Models!$C:$AI,33,0)</f>
        <v>1</v>
      </c>
    </row>
    <row r="2090" spans="1:22" x14ac:dyDescent="0.25">
      <c r="A2090" s="9">
        <v>15</v>
      </c>
      <c r="B2090" s="9" t="s">
        <v>13</v>
      </c>
      <c r="C2090" s="9" t="s">
        <v>492</v>
      </c>
      <c r="D2090" s="9" t="s">
        <v>228</v>
      </c>
      <c r="E2090" s="9" t="s">
        <v>227</v>
      </c>
      <c r="F2090" s="9" t="s">
        <v>5</v>
      </c>
      <c r="G2090" s="9" t="s">
        <v>182</v>
      </c>
      <c r="H2090" s="9" t="s">
        <v>2</v>
      </c>
      <c r="I2090" s="9">
        <v>14</v>
      </c>
      <c r="J2090" s="9" t="s">
        <v>8</v>
      </c>
      <c r="L2090" s="9" t="s">
        <v>50</v>
      </c>
      <c r="M2090" s="9">
        <v>62384</v>
      </c>
      <c r="N2090" s="17" t="str">
        <f t="shared" si="194"/>
        <v>12_60-65</v>
      </c>
      <c r="O2090" s="17" t="str">
        <f t="shared" si="195"/>
        <v>6_60-70</v>
      </c>
      <c r="P2090" s="17" t="str">
        <f t="shared" si="196"/>
        <v>06_60-70</v>
      </c>
      <c r="Q2090" s="9" t="s">
        <v>1014</v>
      </c>
      <c r="R2090" s="9" t="s">
        <v>968</v>
      </c>
      <c r="S2090" s="9">
        <f t="shared" si="197"/>
        <v>935760</v>
      </c>
      <c r="T2090" s="9">
        <f t="shared" si="193"/>
        <v>12680</v>
      </c>
      <c r="V2090" s="9">
        <f>VLOOKUP(C2090,[1]Models!$C:$AI,33,0)</f>
        <v>1</v>
      </c>
    </row>
    <row r="2091" spans="1:22" x14ac:dyDescent="0.25">
      <c r="A2091" s="9">
        <v>488</v>
      </c>
      <c r="B2091" s="9" t="s">
        <v>13</v>
      </c>
      <c r="C2091" s="9" t="s">
        <v>853</v>
      </c>
      <c r="D2091" s="9" t="s">
        <v>228</v>
      </c>
      <c r="E2091" s="9" t="s">
        <v>227</v>
      </c>
      <c r="F2091" s="9" t="s">
        <v>5</v>
      </c>
      <c r="G2091" s="9" t="s">
        <v>524</v>
      </c>
      <c r="H2091" s="9" t="s">
        <v>370</v>
      </c>
      <c r="I2091" s="9">
        <v>14</v>
      </c>
      <c r="J2091" s="9" t="s">
        <v>8</v>
      </c>
      <c r="L2091" s="9" t="s">
        <v>50</v>
      </c>
      <c r="M2091" s="9">
        <v>69920</v>
      </c>
      <c r="N2091" s="17" t="str">
        <f t="shared" si="194"/>
        <v>13_65-70</v>
      </c>
      <c r="O2091" s="17" t="str">
        <f t="shared" si="195"/>
        <v>6_60-70</v>
      </c>
      <c r="P2091" s="17" t="str">
        <f t="shared" si="196"/>
        <v>06_60-70</v>
      </c>
      <c r="Q2091" s="9" t="s">
        <v>1014</v>
      </c>
      <c r="R2091" s="9" t="s">
        <v>968</v>
      </c>
      <c r="S2091" s="9">
        <f t="shared" si="197"/>
        <v>34120960</v>
      </c>
      <c r="T2091" s="9">
        <f t="shared" si="193"/>
        <v>462344</v>
      </c>
      <c r="V2091" s="9">
        <f>VLOOKUP(C2091,[1]Models!$C:$AI,33,0)</f>
        <v>1</v>
      </c>
    </row>
    <row r="2092" spans="1:22" x14ac:dyDescent="0.25">
      <c r="A2092" s="9">
        <v>649</v>
      </c>
      <c r="B2092" s="9" t="s">
        <v>13</v>
      </c>
      <c r="C2092" s="9" t="s">
        <v>924</v>
      </c>
      <c r="D2092" s="9" t="s">
        <v>222</v>
      </c>
      <c r="E2092" s="9" t="s">
        <v>227</v>
      </c>
      <c r="F2092" s="9" t="s">
        <v>5</v>
      </c>
      <c r="G2092" s="9" t="s">
        <v>524</v>
      </c>
      <c r="H2092" s="9" t="s">
        <v>925</v>
      </c>
      <c r="I2092" s="9">
        <v>15</v>
      </c>
      <c r="J2092" s="9" t="s">
        <v>8</v>
      </c>
      <c r="L2092" s="9" t="s">
        <v>50</v>
      </c>
      <c r="M2092" s="9">
        <v>68824</v>
      </c>
      <c r="N2092" s="17" t="str">
        <f t="shared" si="194"/>
        <v>13_65-70</v>
      </c>
      <c r="O2092" s="17" t="str">
        <f t="shared" si="195"/>
        <v>6_60-70</v>
      </c>
      <c r="P2092" s="17" t="str">
        <f t="shared" si="196"/>
        <v>06_60-70</v>
      </c>
      <c r="Q2092" s="9" t="s">
        <v>1014</v>
      </c>
      <c r="R2092" s="9" t="s">
        <v>968</v>
      </c>
      <c r="S2092" s="9">
        <f t="shared" si="197"/>
        <v>44666776</v>
      </c>
      <c r="T2092" s="9">
        <f t="shared" si="193"/>
        <v>605241</v>
      </c>
      <c r="V2092" s="9">
        <f>VLOOKUP(C2092,[1]Models!$C:$AI,33,0)</f>
        <v>0</v>
      </c>
    </row>
    <row r="2093" spans="1:22" x14ac:dyDescent="0.25">
      <c r="A2093" s="9">
        <v>167</v>
      </c>
      <c r="B2093" s="9" t="s">
        <v>13</v>
      </c>
      <c r="C2093" s="9" t="s">
        <v>493</v>
      </c>
      <c r="D2093" s="9" t="s">
        <v>225</v>
      </c>
      <c r="E2093" s="9" t="s">
        <v>227</v>
      </c>
      <c r="F2093" s="9" t="s">
        <v>5</v>
      </c>
      <c r="G2093" s="9" t="s">
        <v>353</v>
      </c>
      <c r="H2093" s="9" t="s">
        <v>112</v>
      </c>
      <c r="I2093" s="9">
        <v>15</v>
      </c>
      <c r="J2093" s="9" t="s">
        <v>8</v>
      </c>
      <c r="L2093" s="9" t="s">
        <v>50</v>
      </c>
      <c r="M2093" s="9">
        <v>103021</v>
      </c>
      <c r="N2093" s="17" t="str">
        <f t="shared" si="194"/>
        <v>20_100-105</v>
      </c>
      <c r="O2093" s="17" t="str">
        <f t="shared" si="195"/>
        <v>10_100-110</v>
      </c>
      <c r="P2093" s="17" t="str">
        <f t="shared" si="196"/>
        <v>08_80&gt;</v>
      </c>
      <c r="Q2093" s="9" t="s">
        <v>1014</v>
      </c>
      <c r="R2093" s="9" t="s">
        <v>968</v>
      </c>
      <c r="S2093" s="9">
        <f t="shared" si="197"/>
        <v>17204507</v>
      </c>
      <c r="T2093" s="9">
        <f t="shared" si="193"/>
        <v>233123</v>
      </c>
      <c r="V2093" s="9">
        <f>VLOOKUP(C2093,[1]Models!$C:$AI,33,0)</f>
        <v>0</v>
      </c>
    </row>
    <row r="2094" spans="1:22" x14ac:dyDescent="0.25">
      <c r="A2094" s="9">
        <v>10</v>
      </c>
      <c r="B2094" s="9" t="s">
        <v>13</v>
      </c>
      <c r="C2094" s="9" t="s">
        <v>307</v>
      </c>
      <c r="D2094" s="9" t="s">
        <v>228</v>
      </c>
      <c r="E2094" s="9" t="s">
        <v>223</v>
      </c>
      <c r="F2094" s="9" t="s">
        <v>5</v>
      </c>
      <c r="G2094" s="9" t="s">
        <v>169</v>
      </c>
      <c r="H2094" s="9" t="s">
        <v>2</v>
      </c>
      <c r="I2094" s="9">
        <v>13</v>
      </c>
      <c r="J2094" s="9" t="s">
        <v>52</v>
      </c>
      <c r="K2094" s="9" t="s">
        <v>7</v>
      </c>
      <c r="L2094" s="9" t="s">
        <v>50</v>
      </c>
      <c r="M2094" s="9">
        <v>125808</v>
      </c>
      <c r="N2094" s="17" t="str">
        <f t="shared" si="194"/>
        <v>25_125-130</v>
      </c>
      <c r="O2094" s="17" t="str">
        <f t="shared" si="195"/>
        <v>12_120-130</v>
      </c>
      <c r="P2094" s="17" t="str">
        <f t="shared" si="196"/>
        <v>08_80&gt;</v>
      </c>
      <c r="Q2094" s="9" t="s">
        <v>1014</v>
      </c>
      <c r="R2094" s="9" t="s">
        <v>968</v>
      </c>
      <c r="S2094" s="9">
        <f t="shared" si="197"/>
        <v>1258080</v>
      </c>
      <c r="T2094" s="9">
        <f t="shared" si="193"/>
        <v>17047</v>
      </c>
      <c r="V2094" s="9">
        <f>VLOOKUP(C2094,[1]Models!$C:$AI,33,0)</f>
        <v>1</v>
      </c>
    </row>
    <row r="2095" spans="1:22" x14ac:dyDescent="0.25">
      <c r="A2095" s="9">
        <v>13</v>
      </c>
      <c r="B2095" s="9" t="s">
        <v>13</v>
      </c>
      <c r="C2095" s="9" t="s">
        <v>309</v>
      </c>
      <c r="D2095" s="9" t="s">
        <v>228</v>
      </c>
      <c r="E2095" s="9" t="s">
        <v>223</v>
      </c>
      <c r="F2095" s="9" t="s">
        <v>5</v>
      </c>
      <c r="G2095" s="9" t="s">
        <v>182</v>
      </c>
      <c r="H2095" s="9" t="s">
        <v>2</v>
      </c>
      <c r="I2095" s="9">
        <v>13</v>
      </c>
      <c r="J2095" s="9" t="s">
        <v>715</v>
      </c>
      <c r="K2095" s="9" t="s">
        <v>7</v>
      </c>
      <c r="L2095" s="9" t="s">
        <v>50</v>
      </c>
      <c r="M2095" s="9">
        <v>127420</v>
      </c>
      <c r="N2095" s="17" t="str">
        <f t="shared" si="194"/>
        <v>25_125-130</v>
      </c>
      <c r="O2095" s="17" t="str">
        <f t="shared" si="195"/>
        <v>12_120-130</v>
      </c>
      <c r="P2095" s="17" t="str">
        <f t="shared" si="196"/>
        <v>08_80&gt;</v>
      </c>
      <c r="Q2095" s="9" t="s">
        <v>1014</v>
      </c>
      <c r="R2095" s="9" t="s">
        <v>968</v>
      </c>
      <c r="S2095" s="9">
        <f t="shared" si="197"/>
        <v>1656460</v>
      </c>
      <c r="T2095" s="9">
        <f t="shared" si="193"/>
        <v>22445</v>
      </c>
      <c r="V2095" s="9">
        <f>VLOOKUP(C2095,[1]Models!$C:$AI,33,0)</f>
        <v>1</v>
      </c>
    </row>
    <row r="2096" spans="1:22" x14ac:dyDescent="0.25">
      <c r="A2096" s="9">
        <v>32</v>
      </c>
      <c r="B2096" s="9" t="s">
        <v>13</v>
      </c>
      <c r="C2096" s="9" t="s">
        <v>854</v>
      </c>
      <c r="D2096" s="9" t="s">
        <v>228</v>
      </c>
      <c r="E2096" s="9" t="s">
        <v>223</v>
      </c>
      <c r="F2096" s="9" t="s">
        <v>5</v>
      </c>
      <c r="G2096" s="9" t="s">
        <v>524</v>
      </c>
      <c r="H2096" s="9" t="s">
        <v>2</v>
      </c>
      <c r="I2096" s="9">
        <v>13</v>
      </c>
      <c r="J2096" s="9" t="s">
        <v>622</v>
      </c>
      <c r="L2096" s="9" t="s">
        <v>50</v>
      </c>
      <c r="M2096" s="9">
        <v>115720</v>
      </c>
      <c r="N2096" s="17" t="str">
        <f t="shared" si="194"/>
        <v>23_115-120</v>
      </c>
      <c r="O2096" s="17" t="str">
        <f t="shared" si="195"/>
        <v>11_110-120</v>
      </c>
      <c r="P2096" s="17" t="str">
        <f t="shared" si="196"/>
        <v>08_80&gt;</v>
      </c>
      <c r="Q2096" s="9" t="s">
        <v>1014</v>
      </c>
      <c r="R2096" s="9" t="s">
        <v>968</v>
      </c>
      <c r="S2096" s="9">
        <f t="shared" si="197"/>
        <v>3703040</v>
      </c>
      <c r="T2096" s="9">
        <f t="shared" si="193"/>
        <v>50177</v>
      </c>
      <c r="V2096" s="9">
        <f>VLOOKUP(C2096,[1]Models!$C:$AI,33,0)</f>
        <v>1</v>
      </c>
    </row>
    <row r="2097" spans="1:22" x14ac:dyDescent="0.25">
      <c r="A2097" s="9">
        <v>64</v>
      </c>
      <c r="B2097" s="9" t="s">
        <v>13</v>
      </c>
      <c r="C2097" s="9" t="s">
        <v>555</v>
      </c>
      <c r="D2097" s="9" t="s">
        <v>228</v>
      </c>
      <c r="E2097" s="9" t="s">
        <v>223</v>
      </c>
      <c r="F2097" s="9" t="s">
        <v>5</v>
      </c>
      <c r="G2097" s="9" t="s">
        <v>524</v>
      </c>
      <c r="H2097" s="9" t="s">
        <v>2</v>
      </c>
      <c r="I2097" s="9">
        <v>13</v>
      </c>
      <c r="J2097" s="9" t="s">
        <v>622</v>
      </c>
      <c r="L2097" s="9" t="s">
        <v>50</v>
      </c>
      <c r="M2097" s="9">
        <v>149797</v>
      </c>
      <c r="N2097" s="17" t="str">
        <f t="shared" si="194"/>
        <v>29_145-150</v>
      </c>
      <c r="O2097" s="17" t="str">
        <f t="shared" si="195"/>
        <v>14_140-150</v>
      </c>
      <c r="P2097" s="17" t="str">
        <f t="shared" si="196"/>
        <v>08_80&gt;</v>
      </c>
      <c r="Q2097" s="9" t="s">
        <v>1014</v>
      </c>
      <c r="R2097" s="9" t="s">
        <v>968</v>
      </c>
      <c r="S2097" s="9">
        <f t="shared" si="197"/>
        <v>9587008</v>
      </c>
      <c r="T2097" s="9">
        <f t="shared" si="193"/>
        <v>129905</v>
      </c>
      <c r="V2097" s="9">
        <f>VLOOKUP(C2097,[1]Models!$C:$AI,33,0)</f>
        <v>1</v>
      </c>
    </row>
    <row r="2098" spans="1:22" x14ac:dyDescent="0.25">
      <c r="A2098" s="9">
        <v>35</v>
      </c>
      <c r="B2098" s="9" t="s">
        <v>13</v>
      </c>
      <c r="C2098" s="9" t="s">
        <v>556</v>
      </c>
      <c r="D2098" s="9" t="s">
        <v>228</v>
      </c>
      <c r="E2098" s="9" t="s">
        <v>223</v>
      </c>
      <c r="F2098" s="9" t="s">
        <v>5</v>
      </c>
      <c r="G2098" s="9" t="s">
        <v>524</v>
      </c>
      <c r="H2098" s="9" t="s">
        <v>2</v>
      </c>
      <c r="I2098" s="9">
        <v>13</v>
      </c>
      <c r="J2098" s="9" t="s">
        <v>717</v>
      </c>
      <c r="K2098" s="9" t="s">
        <v>7</v>
      </c>
      <c r="L2098" s="9" t="s">
        <v>50</v>
      </c>
      <c r="M2098" s="9">
        <v>159266</v>
      </c>
      <c r="N2098" s="17" t="str">
        <f t="shared" si="194"/>
        <v>31_155-160</v>
      </c>
      <c r="O2098" s="17" t="str">
        <f t="shared" si="195"/>
        <v>15_150-160</v>
      </c>
      <c r="P2098" s="17" t="str">
        <f t="shared" si="196"/>
        <v>08_80&gt;</v>
      </c>
      <c r="Q2098" s="9" t="s">
        <v>1014</v>
      </c>
      <c r="R2098" s="9" t="s">
        <v>968</v>
      </c>
      <c r="S2098" s="9">
        <f t="shared" si="197"/>
        <v>5574310</v>
      </c>
      <c r="T2098" s="9">
        <f t="shared" si="193"/>
        <v>75533</v>
      </c>
      <c r="V2098" s="9">
        <f>VLOOKUP(C2098,[1]Models!$C:$AI,33,0)</f>
        <v>1</v>
      </c>
    </row>
    <row r="2099" spans="1:22" x14ac:dyDescent="0.25">
      <c r="A2099" s="9">
        <v>92</v>
      </c>
      <c r="B2099" s="9" t="s">
        <v>13</v>
      </c>
      <c r="C2099" s="9" t="s">
        <v>361</v>
      </c>
      <c r="D2099" s="9" t="s">
        <v>225</v>
      </c>
      <c r="E2099" s="9" t="s">
        <v>223</v>
      </c>
      <c r="F2099" s="9" t="s">
        <v>5</v>
      </c>
      <c r="G2099" s="9" t="s">
        <v>353</v>
      </c>
      <c r="H2099" s="9" t="s">
        <v>112</v>
      </c>
      <c r="I2099" s="9">
        <v>15</v>
      </c>
      <c r="J2099" s="9" t="s">
        <v>360</v>
      </c>
      <c r="K2099" s="9" t="s">
        <v>7</v>
      </c>
      <c r="L2099" s="9" t="s">
        <v>50</v>
      </c>
      <c r="M2099" s="9">
        <v>178858</v>
      </c>
      <c r="N2099" s="17" t="str">
        <f t="shared" si="194"/>
        <v>35_175-180</v>
      </c>
      <c r="O2099" s="17" t="str">
        <f t="shared" si="195"/>
        <v>17_170-180</v>
      </c>
      <c r="P2099" s="17" t="str">
        <f t="shared" si="196"/>
        <v>08_80&gt;</v>
      </c>
      <c r="Q2099" s="9" t="s">
        <v>1014</v>
      </c>
      <c r="R2099" s="9" t="s">
        <v>968</v>
      </c>
      <c r="S2099" s="9">
        <f t="shared" si="197"/>
        <v>16454936</v>
      </c>
      <c r="T2099" s="9">
        <f t="shared" si="193"/>
        <v>222967</v>
      </c>
      <c r="V2099" s="9">
        <f>VLOOKUP(C2099,[1]Models!$C:$AI,33,0)</f>
        <v>0</v>
      </c>
    </row>
    <row r="2100" spans="1:22" x14ac:dyDescent="0.25">
      <c r="A2100" s="9">
        <v>61</v>
      </c>
      <c r="B2100" s="9" t="s">
        <v>13</v>
      </c>
      <c r="C2100" s="9" t="s">
        <v>416</v>
      </c>
      <c r="D2100" s="9" t="s">
        <v>225</v>
      </c>
      <c r="E2100" s="9" t="s">
        <v>223</v>
      </c>
      <c r="F2100" s="9" t="s">
        <v>5</v>
      </c>
      <c r="G2100" s="9" t="s">
        <v>353</v>
      </c>
      <c r="H2100" s="9" t="s">
        <v>98</v>
      </c>
      <c r="I2100" s="9">
        <v>15</v>
      </c>
      <c r="J2100" s="9" t="s">
        <v>718</v>
      </c>
      <c r="L2100" s="9" t="s">
        <v>50</v>
      </c>
      <c r="M2100" s="9">
        <v>240615</v>
      </c>
      <c r="N2100" s="17" t="str">
        <f t="shared" si="194"/>
        <v>48_240-245</v>
      </c>
      <c r="O2100" s="17" t="str">
        <f t="shared" si="195"/>
        <v>24_240-250</v>
      </c>
      <c r="P2100" s="17" t="str">
        <f t="shared" si="196"/>
        <v>08_80&gt;</v>
      </c>
      <c r="Q2100" s="9" t="s">
        <v>1014</v>
      </c>
      <c r="R2100" s="9" t="s">
        <v>968</v>
      </c>
      <c r="S2100" s="9">
        <f t="shared" si="197"/>
        <v>14677515</v>
      </c>
      <c r="T2100" s="9">
        <f t="shared" si="193"/>
        <v>198882</v>
      </c>
      <c r="V2100" s="9">
        <f>VLOOKUP(C2100,[1]Models!$C:$AI,33,0)</f>
        <v>0</v>
      </c>
    </row>
    <row r="2101" spans="1:22" x14ac:dyDescent="0.25">
      <c r="A2101" s="9">
        <v>290</v>
      </c>
      <c r="B2101" s="9" t="s">
        <v>14</v>
      </c>
      <c r="C2101" s="9" t="s">
        <v>315</v>
      </c>
      <c r="D2101" s="9" t="s">
        <v>228</v>
      </c>
      <c r="E2101" s="9" t="s">
        <v>227</v>
      </c>
      <c r="F2101" s="9" t="s">
        <v>5</v>
      </c>
      <c r="G2101" s="9" t="s">
        <v>182</v>
      </c>
      <c r="H2101" s="9" t="s">
        <v>2</v>
      </c>
      <c r="I2101" s="9">
        <v>14</v>
      </c>
      <c r="J2101" s="9" t="s">
        <v>8</v>
      </c>
      <c r="L2101" s="9" t="s">
        <v>50</v>
      </c>
      <c r="M2101" s="9">
        <v>59187</v>
      </c>
      <c r="N2101" s="17" t="str">
        <f t="shared" si="194"/>
        <v>11_55-60</v>
      </c>
      <c r="O2101" s="17" t="str">
        <f t="shared" si="195"/>
        <v>5_50-60</v>
      </c>
      <c r="P2101" s="17" t="str">
        <f t="shared" si="196"/>
        <v>05_50-60</v>
      </c>
      <c r="Q2101" s="9" t="s">
        <v>1014</v>
      </c>
      <c r="R2101" s="9" t="s">
        <v>968</v>
      </c>
      <c r="S2101" s="9">
        <f t="shared" si="197"/>
        <v>17164230</v>
      </c>
      <c r="T2101" s="9">
        <f t="shared" si="193"/>
        <v>232578</v>
      </c>
      <c r="V2101" s="9">
        <f>VLOOKUP(C2101,[1]Models!$C:$AI,33,0)</f>
        <v>1</v>
      </c>
    </row>
    <row r="2102" spans="1:22" x14ac:dyDescent="0.25">
      <c r="A2102" s="9">
        <v>5</v>
      </c>
      <c r="B2102" s="9" t="s">
        <v>14</v>
      </c>
      <c r="C2102" s="9" t="s">
        <v>993</v>
      </c>
      <c r="D2102" s="9" t="s">
        <v>228</v>
      </c>
      <c r="E2102" s="9" t="s">
        <v>223</v>
      </c>
      <c r="F2102" s="9" t="s">
        <v>5</v>
      </c>
      <c r="G2102" s="9" t="s">
        <v>76</v>
      </c>
      <c r="H2102" s="9" t="s">
        <v>2</v>
      </c>
      <c r="I2102" s="9">
        <v>14</v>
      </c>
      <c r="J2102" s="9" t="s">
        <v>8</v>
      </c>
      <c r="L2102" s="9" t="s">
        <v>46</v>
      </c>
      <c r="M2102" s="9">
        <v>26490</v>
      </c>
      <c r="N2102" s="17" t="str">
        <f t="shared" si="194"/>
        <v>5_25-30</v>
      </c>
      <c r="O2102" s="17" t="str">
        <f t="shared" si="195"/>
        <v>2_20-30</v>
      </c>
      <c r="P2102" s="17" t="str">
        <f t="shared" si="196"/>
        <v>02_20-30</v>
      </c>
      <c r="Q2102" s="9" t="s">
        <v>1014</v>
      </c>
      <c r="R2102" s="9" t="s">
        <v>968</v>
      </c>
      <c r="S2102" s="9">
        <f t="shared" si="197"/>
        <v>132450</v>
      </c>
      <c r="T2102" s="9">
        <f t="shared" si="193"/>
        <v>1795</v>
      </c>
      <c r="V2102" s="9">
        <f>VLOOKUP(C2102,[1]Models!$C:$AI,33,0)</f>
        <v>0</v>
      </c>
    </row>
    <row r="2103" spans="1:22" x14ac:dyDescent="0.25">
      <c r="A2103" s="9">
        <v>81</v>
      </c>
      <c r="B2103" s="9" t="s">
        <v>14</v>
      </c>
      <c r="C2103" s="9" t="s">
        <v>855</v>
      </c>
      <c r="D2103" s="9" t="s">
        <v>228</v>
      </c>
      <c r="E2103" s="9" t="s">
        <v>227</v>
      </c>
      <c r="F2103" s="9" t="s">
        <v>5</v>
      </c>
      <c r="G2103" s="9" t="s">
        <v>524</v>
      </c>
      <c r="H2103" s="9" t="s">
        <v>2</v>
      </c>
      <c r="I2103" s="9">
        <v>13</v>
      </c>
      <c r="J2103" s="9" t="s">
        <v>52</v>
      </c>
      <c r="K2103" s="9" t="s">
        <v>7</v>
      </c>
      <c r="L2103" s="9" t="s">
        <v>50</v>
      </c>
      <c r="M2103" s="9">
        <v>153990</v>
      </c>
      <c r="N2103" s="17" t="str">
        <f t="shared" si="194"/>
        <v>30_150-155</v>
      </c>
      <c r="O2103" s="17" t="str">
        <f t="shared" si="195"/>
        <v>15_150-160</v>
      </c>
      <c r="P2103" s="17" t="str">
        <f t="shared" si="196"/>
        <v>08_80&gt;</v>
      </c>
      <c r="Q2103" s="9" t="s">
        <v>1014</v>
      </c>
      <c r="R2103" s="9" t="s">
        <v>968</v>
      </c>
      <c r="S2103" s="9">
        <f t="shared" si="197"/>
        <v>12473190</v>
      </c>
      <c r="T2103" s="9">
        <f t="shared" si="193"/>
        <v>169013</v>
      </c>
      <c r="V2103" s="9">
        <f>VLOOKUP(C2103,[1]Models!$C:$AI,33,0)</f>
        <v>1</v>
      </c>
    </row>
    <row r="2104" spans="1:22" x14ac:dyDescent="0.25">
      <c r="A2104" s="9">
        <v>14</v>
      </c>
      <c r="B2104" s="9" t="s">
        <v>14</v>
      </c>
      <c r="C2104" s="9" t="s">
        <v>212</v>
      </c>
      <c r="D2104" s="9" t="s">
        <v>228</v>
      </c>
      <c r="E2104" s="9" t="s">
        <v>227</v>
      </c>
      <c r="F2104" s="9" t="s">
        <v>5</v>
      </c>
      <c r="G2104" s="9" t="s">
        <v>93</v>
      </c>
      <c r="H2104" s="9" t="s">
        <v>2</v>
      </c>
      <c r="I2104" s="9">
        <v>13</v>
      </c>
      <c r="J2104" s="9" t="s">
        <v>8</v>
      </c>
      <c r="K2104" s="9" t="s">
        <v>7</v>
      </c>
      <c r="L2104" s="9" t="s">
        <v>50</v>
      </c>
      <c r="M2104" s="9">
        <v>157500</v>
      </c>
      <c r="N2104" s="17" t="str">
        <f t="shared" si="194"/>
        <v>31_155-160</v>
      </c>
      <c r="O2104" s="17" t="str">
        <f t="shared" si="195"/>
        <v>15_150-160</v>
      </c>
      <c r="P2104" s="17" t="str">
        <f t="shared" si="196"/>
        <v>08_80&gt;</v>
      </c>
      <c r="Q2104" s="9" t="s">
        <v>1014</v>
      </c>
      <c r="R2104" s="9" t="s">
        <v>968</v>
      </c>
      <c r="S2104" s="9">
        <f t="shared" si="197"/>
        <v>2205000</v>
      </c>
      <c r="T2104" s="9">
        <f t="shared" si="193"/>
        <v>29878</v>
      </c>
      <c r="V2104" s="9">
        <f>VLOOKUP(C2104,[1]Models!$C:$AI,33,0)</f>
        <v>1</v>
      </c>
    </row>
    <row r="2105" spans="1:22" x14ac:dyDescent="0.25">
      <c r="A2105" s="9">
        <v>7</v>
      </c>
      <c r="B2105" s="9" t="s">
        <v>14</v>
      </c>
      <c r="C2105" s="9" t="s">
        <v>134</v>
      </c>
      <c r="D2105" s="9" t="s">
        <v>228</v>
      </c>
      <c r="E2105" s="9" t="s">
        <v>227</v>
      </c>
      <c r="F2105" s="9" t="s">
        <v>1</v>
      </c>
      <c r="G2105" s="9" t="s">
        <v>97</v>
      </c>
      <c r="H2105" s="9" t="s">
        <v>2</v>
      </c>
      <c r="I2105" s="9">
        <v>13</v>
      </c>
      <c r="J2105" s="9" t="s">
        <v>8</v>
      </c>
      <c r="L2105" s="9" t="s">
        <v>50</v>
      </c>
      <c r="M2105" s="9">
        <v>87363</v>
      </c>
      <c r="N2105" s="17" t="str">
        <f t="shared" si="194"/>
        <v>17_85-90</v>
      </c>
      <c r="O2105" s="17" t="str">
        <f t="shared" si="195"/>
        <v>8_80-90</v>
      </c>
      <c r="P2105" s="17" t="str">
        <f t="shared" si="196"/>
        <v>08_80&gt;</v>
      </c>
      <c r="Q2105" s="9" t="s">
        <v>1014</v>
      </c>
      <c r="R2105" s="9" t="s">
        <v>968</v>
      </c>
      <c r="S2105" s="9">
        <f t="shared" si="197"/>
        <v>611541</v>
      </c>
      <c r="T2105" s="9">
        <f t="shared" si="193"/>
        <v>8286</v>
      </c>
      <c r="V2105" s="9">
        <f>VLOOKUP(C2105,[1]Models!$C:$AI,33,0)</f>
        <v>1</v>
      </c>
    </row>
    <row r="2106" spans="1:22" x14ac:dyDescent="0.25">
      <c r="A2106" s="9">
        <v>2</v>
      </c>
      <c r="B2106" s="9" t="s">
        <v>14</v>
      </c>
      <c r="C2106" s="9" t="s">
        <v>135</v>
      </c>
      <c r="D2106" s="9" t="s">
        <v>228</v>
      </c>
      <c r="E2106" s="9" t="s">
        <v>227</v>
      </c>
      <c r="F2106" s="9" t="s">
        <v>5</v>
      </c>
      <c r="G2106" s="9" t="s">
        <v>93</v>
      </c>
      <c r="H2106" s="9" t="s">
        <v>2</v>
      </c>
      <c r="I2106" s="9">
        <v>13</v>
      </c>
      <c r="J2106" s="9" t="s">
        <v>8</v>
      </c>
      <c r="L2106" s="9" t="s">
        <v>50</v>
      </c>
      <c r="M2106" s="9">
        <v>103990</v>
      </c>
      <c r="N2106" s="17" t="str">
        <f t="shared" si="194"/>
        <v>20_100-105</v>
      </c>
      <c r="O2106" s="17" t="str">
        <f t="shared" si="195"/>
        <v>10_100-110</v>
      </c>
      <c r="P2106" s="17" t="str">
        <f t="shared" si="196"/>
        <v>08_80&gt;</v>
      </c>
      <c r="Q2106" s="9" t="s">
        <v>1014</v>
      </c>
      <c r="R2106" s="9" t="s">
        <v>968</v>
      </c>
      <c r="S2106" s="9">
        <f t="shared" si="197"/>
        <v>207980</v>
      </c>
      <c r="T2106" s="9">
        <f t="shared" si="193"/>
        <v>2818</v>
      </c>
      <c r="V2106" s="9">
        <f>VLOOKUP(C2106,[1]Models!$C:$AI,33,0)</f>
        <v>1</v>
      </c>
    </row>
    <row r="2107" spans="1:22" x14ac:dyDescent="0.25">
      <c r="A2107" s="9">
        <v>189</v>
      </c>
      <c r="B2107" s="9" t="s">
        <v>14</v>
      </c>
      <c r="C2107" s="9" t="s">
        <v>495</v>
      </c>
      <c r="D2107" s="9" t="s">
        <v>228</v>
      </c>
      <c r="E2107" s="9" t="s">
        <v>227</v>
      </c>
      <c r="F2107" s="9" t="s">
        <v>5</v>
      </c>
      <c r="G2107" s="9" t="s">
        <v>169</v>
      </c>
      <c r="H2107" s="9" t="s">
        <v>2</v>
      </c>
      <c r="I2107" s="9">
        <v>13</v>
      </c>
      <c r="J2107" s="9" t="s">
        <v>8</v>
      </c>
      <c r="L2107" s="9" t="s">
        <v>50</v>
      </c>
      <c r="M2107" s="9">
        <v>110999</v>
      </c>
      <c r="N2107" s="17" t="str">
        <f t="shared" si="194"/>
        <v>22_110-115</v>
      </c>
      <c r="O2107" s="17" t="str">
        <f t="shared" si="195"/>
        <v>11_110-120</v>
      </c>
      <c r="P2107" s="17" t="str">
        <f t="shared" si="196"/>
        <v>08_80&gt;</v>
      </c>
      <c r="Q2107" s="9" t="s">
        <v>1014</v>
      </c>
      <c r="R2107" s="9" t="s">
        <v>968</v>
      </c>
      <c r="S2107" s="9">
        <f t="shared" si="197"/>
        <v>20978811</v>
      </c>
      <c r="T2107" s="9">
        <f t="shared" si="193"/>
        <v>284266</v>
      </c>
      <c r="V2107" s="9">
        <f>VLOOKUP(C2107,[1]Models!$C:$AI,33,0)</f>
        <v>1</v>
      </c>
    </row>
    <row r="2108" spans="1:22" x14ac:dyDescent="0.25">
      <c r="A2108" s="9">
        <v>12</v>
      </c>
      <c r="B2108" s="9" t="s">
        <v>14</v>
      </c>
      <c r="C2108" s="9" t="s">
        <v>994</v>
      </c>
      <c r="D2108" s="9" t="s">
        <v>228</v>
      </c>
      <c r="E2108" s="9" t="s">
        <v>227</v>
      </c>
      <c r="F2108" s="9" t="s">
        <v>5</v>
      </c>
      <c r="G2108" s="9" t="s">
        <v>524</v>
      </c>
      <c r="H2108" s="9" t="s">
        <v>2</v>
      </c>
      <c r="I2108" s="9">
        <v>13</v>
      </c>
      <c r="J2108" s="9" t="s">
        <v>8</v>
      </c>
      <c r="L2108" s="9" t="s">
        <v>50</v>
      </c>
      <c r="M2108" s="9">
        <v>102760</v>
      </c>
      <c r="N2108" s="17" t="str">
        <f t="shared" si="194"/>
        <v>20_100-105</v>
      </c>
      <c r="O2108" s="17" t="str">
        <f t="shared" si="195"/>
        <v>10_100-110</v>
      </c>
      <c r="P2108" s="17" t="str">
        <f t="shared" si="196"/>
        <v>08_80&gt;</v>
      </c>
      <c r="Q2108" s="9" t="s">
        <v>1014</v>
      </c>
      <c r="R2108" s="9" t="s">
        <v>968</v>
      </c>
      <c r="S2108" s="9">
        <f t="shared" si="197"/>
        <v>1233120</v>
      </c>
      <c r="T2108" s="9">
        <f t="shared" si="193"/>
        <v>16709</v>
      </c>
      <c r="V2108" s="9">
        <f>VLOOKUP(C2108,[1]Models!$C:$AI,33,0)</f>
        <v>1</v>
      </c>
    </row>
    <row r="2109" spans="1:22" x14ac:dyDescent="0.25">
      <c r="A2109" s="9">
        <v>182</v>
      </c>
      <c r="B2109" s="9" t="s">
        <v>14</v>
      </c>
      <c r="C2109" s="9" t="s">
        <v>525</v>
      </c>
      <c r="D2109" s="9" t="s">
        <v>228</v>
      </c>
      <c r="E2109" s="9" t="s">
        <v>227</v>
      </c>
      <c r="F2109" s="9" t="s">
        <v>1</v>
      </c>
      <c r="G2109" s="9" t="s">
        <v>305</v>
      </c>
      <c r="H2109" s="9" t="s">
        <v>2</v>
      </c>
      <c r="I2109" s="9">
        <v>13</v>
      </c>
      <c r="J2109" s="9" t="s">
        <v>8</v>
      </c>
      <c r="L2109" s="9" t="s">
        <v>50</v>
      </c>
      <c r="M2109" s="9">
        <v>96503</v>
      </c>
      <c r="N2109" s="17" t="str">
        <f t="shared" si="194"/>
        <v>19_95-100</v>
      </c>
      <c r="O2109" s="17" t="str">
        <f t="shared" si="195"/>
        <v>9_90-100</v>
      </c>
      <c r="P2109" s="17" t="str">
        <f t="shared" si="196"/>
        <v>08_80&gt;</v>
      </c>
      <c r="Q2109" s="9" t="s">
        <v>1014</v>
      </c>
      <c r="R2109" s="9" t="s">
        <v>968</v>
      </c>
      <c r="S2109" s="9">
        <f t="shared" si="197"/>
        <v>17563546</v>
      </c>
      <c r="T2109" s="9">
        <f t="shared" si="193"/>
        <v>237988</v>
      </c>
      <c r="V2109" s="9">
        <f>VLOOKUP(C2109,[1]Models!$C:$AI,33,0)</f>
        <v>1</v>
      </c>
    </row>
    <row r="2110" spans="1:22" x14ac:dyDescent="0.25">
      <c r="A2110" s="9">
        <v>4</v>
      </c>
      <c r="B2110" s="9" t="s">
        <v>14</v>
      </c>
      <c r="C2110" s="9" t="s">
        <v>133</v>
      </c>
      <c r="D2110" s="9" t="s">
        <v>228</v>
      </c>
      <c r="E2110" s="9" t="s">
        <v>227</v>
      </c>
      <c r="F2110" s="9" t="s">
        <v>5</v>
      </c>
      <c r="G2110" s="9" t="s">
        <v>93</v>
      </c>
      <c r="H2110" s="9" t="s">
        <v>2</v>
      </c>
      <c r="I2110" s="9">
        <v>14</v>
      </c>
      <c r="J2110" s="9" t="s">
        <v>8</v>
      </c>
      <c r="L2110" s="9" t="s">
        <v>50</v>
      </c>
      <c r="M2110" s="9">
        <v>76350</v>
      </c>
      <c r="N2110" s="17" t="str">
        <f t="shared" ref="N2110:N2171" si="198">CONCATENATE(ROUNDDOWN(M2110/5000,0),"_",ROUNDDOWN(M2110/5000,0)*5,"-",ROUNDUP((M2110+1)/5000,0)*5)</f>
        <v>15_75-80</v>
      </c>
      <c r="O2110" s="17" t="str">
        <f t="shared" ref="O2110:O2171" si="199">CONCATENATE(ROUNDDOWN(M2110/10000,0),"_",ROUNDDOWN(M2110/10000,0)*10,"-",ROUNDUP((M2110+1)/10000,0)*10)</f>
        <v>7_70-80</v>
      </c>
      <c r="P2110" s="17" t="str">
        <f t="shared" ref="P2110:P2171" si="200">IF(M2110&lt;20000,"01_&lt;20",IF(M2110&lt;80000,CONCATENATE(IF((ROUNDDOWN(M2110/10000,0)+1)&lt;10,0,),ROUNDDOWN(M2110/10000,0),"_",ROUNDDOWN(M2110/10000,0)*10,"-",ROUNDUP((M2110+1)/10000,0)*10),"08_80&gt;"))</f>
        <v>07_70-80</v>
      </c>
      <c r="Q2110" s="9" t="s">
        <v>1014</v>
      </c>
      <c r="R2110" s="9" t="s">
        <v>968</v>
      </c>
      <c r="S2110" s="9">
        <f t="shared" ref="S2110:S2171" si="201">M2110*A2110</f>
        <v>305400</v>
      </c>
      <c r="T2110" s="9">
        <f t="shared" ref="T2110:T2173" si="202">ROUND(S2110/73.8,0)</f>
        <v>4138</v>
      </c>
      <c r="V2110" s="9">
        <f>VLOOKUP(C2110,[1]Models!$C:$AI,33,0)</f>
        <v>1</v>
      </c>
    </row>
    <row r="2111" spans="1:22" x14ac:dyDescent="0.25">
      <c r="A2111" s="9">
        <v>740</v>
      </c>
      <c r="B2111" s="9" t="s">
        <v>14</v>
      </c>
      <c r="C2111" s="9" t="s">
        <v>467</v>
      </c>
      <c r="D2111" s="9" t="s">
        <v>228</v>
      </c>
      <c r="E2111" s="9" t="s">
        <v>227</v>
      </c>
      <c r="F2111" s="9" t="s">
        <v>5</v>
      </c>
      <c r="G2111" s="9" t="s">
        <v>169</v>
      </c>
      <c r="H2111" s="9" t="s">
        <v>2</v>
      </c>
      <c r="I2111" s="9">
        <v>14</v>
      </c>
      <c r="J2111" s="9" t="s">
        <v>8</v>
      </c>
      <c r="L2111" s="9" t="s">
        <v>50</v>
      </c>
      <c r="M2111" s="9">
        <v>114370</v>
      </c>
      <c r="N2111" s="17" t="str">
        <f t="shared" si="198"/>
        <v>22_110-115</v>
      </c>
      <c r="O2111" s="17" t="str">
        <f t="shared" si="199"/>
        <v>11_110-120</v>
      </c>
      <c r="P2111" s="17" t="str">
        <f t="shared" si="200"/>
        <v>08_80&gt;</v>
      </c>
      <c r="Q2111" s="9" t="s">
        <v>1014</v>
      </c>
      <c r="R2111" s="9" t="s">
        <v>968</v>
      </c>
      <c r="S2111" s="9">
        <f t="shared" si="201"/>
        <v>84633800</v>
      </c>
      <c r="T2111" s="9">
        <f t="shared" si="202"/>
        <v>1146799</v>
      </c>
      <c r="V2111" s="9">
        <f>VLOOKUP(C2111,[1]Models!$C:$AI,33,0)</f>
        <v>1</v>
      </c>
    </row>
    <row r="2112" spans="1:22" x14ac:dyDescent="0.25">
      <c r="A2112" s="9">
        <v>611</v>
      </c>
      <c r="B2112" s="9" t="s">
        <v>14</v>
      </c>
      <c r="C2112" s="9" t="s">
        <v>928</v>
      </c>
      <c r="D2112" s="9" t="s">
        <v>228</v>
      </c>
      <c r="E2112" s="9" t="s">
        <v>227</v>
      </c>
      <c r="F2112" s="9" t="s">
        <v>5</v>
      </c>
      <c r="G2112" s="9" t="s">
        <v>524</v>
      </c>
      <c r="H2112" s="9" t="s">
        <v>2</v>
      </c>
      <c r="I2112" s="9">
        <v>14</v>
      </c>
      <c r="J2112" s="9" t="s">
        <v>8</v>
      </c>
      <c r="L2112" s="9" t="s">
        <v>50</v>
      </c>
      <c r="M2112" s="9">
        <v>109403</v>
      </c>
      <c r="N2112" s="17" t="str">
        <f t="shared" si="198"/>
        <v>21_105-110</v>
      </c>
      <c r="O2112" s="17" t="str">
        <f t="shared" si="199"/>
        <v>10_100-110</v>
      </c>
      <c r="P2112" s="17" t="str">
        <f t="shared" si="200"/>
        <v>08_80&gt;</v>
      </c>
      <c r="Q2112" s="9" t="s">
        <v>1014</v>
      </c>
      <c r="R2112" s="9" t="s">
        <v>968</v>
      </c>
      <c r="S2112" s="9">
        <f t="shared" si="201"/>
        <v>66845233</v>
      </c>
      <c r="T2112" s="9">
        <f t="shared" si="202"/>
        <v>905762</v>
      </c>
      <c r="V2112" s="9">
        <f>VLOOKUP(C2112,[1]Models!$C:$AI,33,0)</f>
        <v>1</v>
      </c>
    </row>
    <row r="2113" spans="1:22" x14ac:dyDescent="0.25">
      <c r="A2113" s="9">
        <v>53</v>
      </c>
      <c r="B2113" s="9" t="s">
        <v>14</v>
      </c>
      <c r="C2113" s="9" t="s">
        <v>526</v>
      </c>
      <c r="D2113" s="9" t="s">
        <v>228</v>
      </c>
      <c r="E2113" s="9" t="s">
        <v>227</v>
      </c>
      <c r="F2113" s="9" t="s">
        <v>1</v>
      </c>
      <c r="G2113" s="9" t="s">
        <v>305</v>
      </c>
      <c r="H2113" s="9" t="s">
        <v>2</v>
      </c>
      <c r="I2113" s="9">
        <v>14</v>
      </c>
      <c r="J2113" s="9" t="s">
        <v>8</v>
      </c>
      <c r="L2113" s="9" t="s">
        <v>50</v>
      </c>
      <c r="M2113" s="9">
        <v>93614</v>
      </c>
      <c r="N2113" s="17" t="str">
        <f t="shared" si="198"/>
        <v>18_90-95</v>
      </c>
      <c r="O2113" s="17" t="str">
        <f t="shared" si="199"/>
        <v>9_90-100</v>
      </c>
      <c r="P2113" s="17" t="str">
        <f t="shared" si="200"/>
        <v>08_80&gt;</v>
      </c>
      <c r="Q2113" s="9" t="s">
        <v>1014</v>
      </c>
      <c r="R2113" s="9" t="s">
        <v>968</v>
      </c>
      <c r="S2113" s="9">
        <f t="shared" si="201"/>
        <v>4961542</v>
      </c>
      <c r="T2113" s="9">
        <f t="shared" si="202"/>
        <v>67230</v>
      </c>
      <c r="V2113" s="9">
        <f>VLOOKUP(C2113,[1]Models!$C:$AI,33,0)</f>
        <v>1</v>
      </c>
    </row>
    <row r="2114" spans="1:22" x14ac:dyDescent="0.25">
      <c r="A2114" s="9">
        <v>266</v>
      </c>
      <c r="B2114" s="9" t="s">
        <v>14</v>
      </c>
      <c r="C2114" s="9" t="s">
        <v>496</v>
      </c>
      <c r="D2114" s="9" t="s">
        <v>222</v>
      </c>
      <c r="E2114" s="9" t="s">
        <v>227</v>
      </c>
      <c r="F2114" s="9" t="s">
        <v>5</v>
      </c>
      <c r="G2114" s="9" t="s">
        <v>169</v>
      </c>
      <c r="H2114" s="9" t="s">
        <v>174</v>
      </c>
      <c r="I2114" s="9">
        <v>15</v>
      </c>
      <c r="J2114" s="9" t="s">
        <v>8</v>
      </c>
      <c r="L2114" s="9" t="s">
        <v>50</v>
      </c>
      <c r="M2114" s="9">
        <v>114894</v>
      </c>
      <c r="N2114" s="17" t="str">
        <f t="shared" si="198"/>
        <v>22_110-115</v>
      </c>
      <c r="O2114" s="17" t="str">
        <f t="shared" si="199"/>
        <v>11_110-120</v>
      </c>
      <c r="P2114" s="17" t="str">
        <f t="shared" si="200"/>
        <v>08_80&gt;</v>
      </c>
      <c r="Q2114" s="9" t="s">
        <v>1014</v>
      </c>
      <c r="R2114" s="9" t="s">
        <v>968</v>
      </c>
      <c r="S2114" s="9">
        <f t="shared" si="201"/>
        <v>30561804</v>
      </c>
      <c r="T2114" s="9">
        <f t="shared" si="202"/>
        <v>414117</v>
      </c>
      <c r="V2114" s="9">
        <f>VLOOKUP(C2114,[1]Models!$C:$AI,33,0)</f>
        <v>0</v>
      </c>
    </row>
    <row r="2115" spans="1:22" x14ac:dyDescent="0.25">
      <c r="A2115" s="9">
        <v>96</v>
      </c>
      <c r="B2115" s="9" t="s">
        <v>14</v>
      </c>
      <c r="C2115" s="9" t="s">
        <v>929</v>
      </c>
      <c r="D2115" s="9" t="s">
        <v>224</v>
      </c>
      <c r="E2115" s="9" t="s">
        <v>227</v>
      </c>
      <c r="F2115" s="9" t="s">
        <v>5</v>
      </c>
      <c r="G2115" s="9" t="s">
        <v>524</v>
      </c>
      <c r="H2115" s="9" t="s">
        <v>2</v>
      </c>
      <c r="I2115" s="9">
        <v>15</v>
      </c>
      <c r="J2115" s="9" t="s">
        <v>8</v>
      </c>
      <c r="L2115" s="9" t="s">
        <v>50</v>
      </c>
      <c r="M2115" s="9">
        <v>110057</v>
      </c>
      <c r="N2115" s="17" t="str">
        <f t="shared" si="198"/>
        <v>22_110-115</v>
      </c>
      <c r="O2115" s="17" t="str">
        <f t="shared" si="199"/>
        <v>11_110-120</v>
      </c>
      <c r="P2115" s="17" t="str">
        <f t="shared" si="200"/>
        <v>08_80&gt;</v>
      </c>
      <c r="Q2115" s="9" t="s">
        <v>1014</v>
      </c>
      <c r="R2115" s="9" t="s">
        <v>968</v>
      </c>
      <c r="S2115" s="9">
        <f t="shared" si="201"/>
        <v>10565472</v>
      </c>
      <c r="T2115" s="9">
        <f t="shared" si="202"/>
        <v>143164</v>
      </c>
      <c r="V2115" s="9">
        <f>VLOOKUP(C2115,[1]Models!$C:$AI,33,0)</f>
        <v>0</v>
      </c>
    </row>
    <row r="2116" spans="1:22" x14ac:dyDescent="0.25">
      <c r="A2116" s="9">
        <v>83</v>
      </c>
      <c r="B2116" s="9" t="s">
        <v>14</v>
      </c>
      <c r="C2116" s="9" t="s">
        <v>527</v>
      </c>
      <c r="D2116" s="9" t="s">
        <v>224</v>
      </c>
      <c r="E2116" s="9" t="s">
        <v>227</v>
      </c>
      <c r="F2116" s="9" t="s">
        <v>1</v>
      </c>
      <c r="G2116" s="9" t="s">
        <v>305</v>
      </c>
      <c r="H2116" s="9" t="s">
        <v>2</v>
      </c>
      <c r="I2116" s="9">
        <v>15</v>
      </c>
      <c r="J2116" s="9" t="s">
        <v>8</v>
      </c>
      <c r="L2116" s="9" t="s">
        <v>50</v>
      </c>
      <c r="M2116" s="9">
        <v>97906</v>
      </c>
      <c r="N2116" s="17" t="str">
        <f t="shared" si="198"/>
        <v>19_95-100</v>
      </c>
      <c r="O2116" s="17" t="str">
        <f t="shared" si="199"/>
        <v>9_90-100</v>
      </c>
      <c r="P2116" s="17" t="str">
        <f t="shared" si="200"/>
        <v>08_80&gt;</v>
      </c>
      <c r="Q2116" s="9" t="s">
        <v>1014</v>
      </c>
      <c r="R2116" s="9" t="s">
        <v>968</v>
      </c>
      <c r="S2116" s="9">
        <f t="shared" si="201"/>
        <v>8126198</v>
      </c>
      <c r="T2116" s="9">
        <f t="shared" si="202"/>
        <v>110111</v>
      </c>
      <c r="V2116" s="9">
        <f>VLOOKUP(C2116,[1]Models!$C:$AI,33,0)</f>
        <v>0</v>
      </c>
    </row>
    <row r="2117" spans="1:22" x14ac:dyDescent="0.25">
      <c r="A2117" s="9">
        <v>5</v>
      </c>
      <c r="B2117" s="9" t="s">
        <v>14</v>
      </c>
      <c r="C2117" s="9" t="s">
        <v>158</v>
      </c>
      <c r="D2117" s="9" t="s">
        <v>228</v>
      </c>
      <c r="E2117" s="9" t="s">
        <v>227</v>
      </c>
      <c r="F2117" s="9" t="s">
        <v>5</v>
      </c>
      <c r="G2117" s="9" t="s">
        <v>93</v>
      </c>
      <c r="H2117" s="9" t="s">
        <v>2</v>
      </c>
      <c r="I2117" s="9">
        <v>13</v>
      </c>
      <c r="J2117" s="9" t="s">
        <v>8</v>
      </c>
      <c r="K2117" s="9" t="s">
        <v>7</v>
      </c>
      <c r="L2117" s="9" t="s">
        <v>50</v>
      </c>
      <c r="M2117" s="9">
        <v>190993</v>
      </c>
      <c r="N2117" s="17" t="str">
        <f t="shared" si="198"/>
        <v>38_190-195</v>
      </c>
      <c r="O2117" s="17" t="str">
        <f t="shared" si="199"/>
        <v>19_190-200</v>
      </c>
      <c r="P2117" s="17" t="str">
        <f t="shared" si="200"/>
        <v>08_80&gt;</v>
      </c>
      <c r="Q2117" s="9" t="s">
        <v>1014</v>
      </c>
      <c r="R2117" s="9" t="s">
        <v>968</v>
      </c>
      <c r="S2117" s="9">
        <f t="shared" si="201"/>
        <v>954965</v>
      </c>
      <c r="T2117" s="9">
        <f t="shared" si="202"/>
        <v>12940</v>
      </c>
      <c r="V2117" s="9">
        <f>VLOOKUP(C2117,[1]Models!$C:$AI,33,0)</f>
        <v>1</v>
      </c>
    </row>
    <row r="2118" spans="1:22" x14ac:dyDescent="0.25">
      <c r="A2118" s="9">
        <v>23</v>
      </c>
      <c r="B2118" s="9" t="s">
        <v>14</v>
      </c>
      <c r="C2118" s="9" t="s">
        <v>497</v>
      </c>
      <c r="D2118" s="9" t="s">
        <v>228</v>
      </c>
      <c r="E2118" s="9" t="s">
        <v>227</v>
      </c>
      <c r="F2118" s="9" t="s">
        <v>5</v>
      </c>
      <c r="G2118" s="9" t="s">
        <v>169</v>
      </c>
      <c r="H2118" s="9" t="s">
        <v>2</v>
      </c>
      <c r="I2118" s="9">
        <v>13</v>
      </c>
      <c r="J2118" s="9" t="s">
        <v>8</v>
      </c>
      <c r="K2118" s="9" t="s">
        <v>7</v>
      </c>
      <c r="L2118" s="9" t="s">
        <v>50</v>
      </c>
      <c r="M2118" s="9">
        <v>167999</v>
      </c>
      <c r="N2118" s="17" t="str">
        <f t="shared" si="198"/>
        <v>33_165-170</v>
      </c>
      <c r="O2118" s="17" t="str">
        <f t="shared" si="199"/>
        <v>16_160-170</v>
      </c>
      <c r="P2118" s="17" t="str">
        <f t="shared" si="200"/>
        <v>08_80&gt;</v>
      </c>
      <c r="Q2118" s="9" t="s">
        <v>1014</v>
      </c>
      <c r="R2118" s="9" t="s">
        <v>968</v>
      </c>
      <c r="S2118" s="9">
        <f t="shared" si="201"/>
        <v>3863977</v>
      </c>
      <c r="T2118" s="9">
        <f t="shared" si="202"/>
        <v>52357</v>
      </c>
      <c r="V2118" s="9">
        <f>VLOOKUP(C2118,[1]Models!$C:$AI,33,0)</f>
        <v>1</v>
      </c>
    </row>
    <row r="2119" spans="1:22" x14ac:dyDescent="0.25">
      <c r="A2119" s="9">
        <v>55</v>
      </c>
      <c r="B2119" s="9" t="s">
        <v>14</v>
      </c>
      <c r="C2119" s="9" t="s">
        <v>498</v>
      </c>
      <c r="D2119" s="9" t="s">
        <v>228</v>
      </c>
      <c r="E2119" s="9" t="s">
        <v>227</v>
      </c>
      <c r="F2119" s="9" t="s">
        <v>5</v>
      </c>
      <c r="G2119" s="9" t="s">
        <v>169</v>
      </c>
      <c r="H2119" s="9" t="s">
        <v>2</v>
      </c>
      <c r="I2119" s="9">
        <v>14</v>
      </c>
      <c r="J2119" s="9" t="s">
        <v>52</v>
      </c>
      <c r="K2119" s="9" t="s">
        <v>7</v>
      </c>
      <c r="L2119" s="9" t="s">
        <v>50</v>
      </c>
      <c r="M2119" s="9">
        <v>154259</v>
      </c>
      <c r="N2119" s="17" t="str">
        <f t="shared" si="198"/>
        <v>30_150-155</v>
      </c>
      <c r="O2119" s="17" t="str">
        <f t="shared" si="199"/>
        <v>15_150-160</v>
      </c>
      <c r="P2119" s="17" t="str">
        <f t="shared" si="200"/>
        <v>08_80&gt;</v>
      </c>
      <c r="Q2119" s="9" t="s">
        <v>1014</v>
      </c>
      <c r="R2119" s="9" t="s">
        <v>968</v>
      </c>
      <c r="S2119" s="9">
        <f t="shared" si="201"/>
        <v>8484245</v>
      </c>
      <c r="T2119" s="9">
        <f t="shared" si="202"/>
        <v>114963</v>
      </c>
      <c r="V2119" s="9">
        <f>VLOOKUP(C2119,[1]Models!$C:$AI,33,0)</f>
        <v>1</v>
      </c>
    </row>
    <row r="2120" spans="1:22" x14ac:dyDescent="0.25">
      <c r="A2120" s="9">
        <v>31</v>
      </c>
      <c r="B2120" s="9" t="s">
        <v>14</v>
      </c>
      <c r="C2120" s="9" t="s">
        <v>995</v>
      </c>
      <c r="D2120" s="9" t="s">
        <v>228</v>
      </c>
      <c r="E2120" s="9" t="s">
        <v>227</v>
      </c>
      <c r="F2120" s="9" t="s">
        <v>5</v>
      </c>
      <c r="G2120" s="9" t="s">
        <v>524</v>
      </c>
      <c r="H2120" s="9" t="s">
        <v>2</v>
      </c>
      <c r="I2120" s="9">
        <v>14</v>
      </c>
      <c r="J2120" s="9" t="s">
        <v>52</v>
      </c>
      <c r="K2120" s="9" t="s">
        <v>7</v>
      </c>
      <c r="L2120" s="9" t="s">
        <v>50</v>
      </c>
      <c r="M2120" s="9">
        <v>130990</v>
      </c>
      <c r="N2120" s="17" t="str">
        <f t="shared" si="198"/>
        <v>26_130-135</v>
      </c>
      <c r="O2120" s="17" t="str">
        <f t="shared" si="199"/>
        <v>13_130-140</v>
      </c>
      <c r="P2120" s="17" t="str">
        <f t="shared" si="200"/>
        <v>08_80&gt;</v>
      </c>
      <c r="Q2120" s="9" t="s">
        <v>1014</v>
      </c>
      <c r="R2120" s="9" t="s">
        <v>968</v>
      </c>
      <c r="S2120" s="9">
        <f t="shared" si="201"/>
        <v>4060690</v>
      </c>
      <c r="T2120" s="9">
        <f t="shared" si="202"/>
        <v>55023</v>
      </c>
      <c r="V2120" s="9">
        <f>VLOOKUP(C2120,[1]Models!$C:$AI,33,0)</f>
        <v>1</v>
      </c>
    </row>
    <row r="2121" spans="1:22" x14ac:dyDescent="0.25">
      <c r="A2121" s="9">
        <v>19</v>
      </c>
      <c r="B2121" s="9" t="s">
        <v>14</v>
      </c>
      <c r="C2121" s="9" t="s">
        <v>137</v>
      </c>
      <c r="D2121" s="9" t="s">
        <v>228</v>
      </c>
      <c r="E2121" s="9" t="s">
        <v>227</v>
      </c>
      <c r="F2121" s="9" t="s">
        <v>5</v>
      </c>
      <c r="G2121" s="9" t="s">
        <v>93</v>
      </c>
      <c r="H2121" s="9" t="s">
        <v>2</v>
      </c>
      <c r="I2121" s="9">
        <v>13</v>
      </c>
      <c r="J2121" s="9" t="s">
        <v>8</v>
      </c>
      <c r="K2121" s="9" t="s">
        <v>7</v>
      </c>
      <c r="L2121" s="9" t="s">
        <v>50</v>
      </c>
      <c r="M2121" s="9">
        <v>89200</v>
      </c>
      <c r="N2121" s="17" t="str">
        <f t="shared" si="198"/>
        <v>17_85-90</v>
      </c>
      <c r="O2121" s="17" t="str">
        <f t="shared" si="199"/>
        <v>8_80-90</v>
      </c>
      <c r="P2121" s="17" t="str">
        <f t="shared" si="200"/>
        <v>08_80&gt;</v>
      </c>
      <c r="Q2121" s="9" t="s">
        <v>1014</v>
      </c>
      <c r="R2121" s="9" t="s">
        <v>968</v>
      </c>
      <c r="S2121" s="9">
        <f t="shared" si="201"/>
        <v>1694800</v>
      </c>
      <c r="T2121" s="9">
        <f t="shared" si="202"/>
        <v>22965</v>
      </c>
      <c r="V2121" s="9">
        <f>VLOOKUP(C2121,[1]Models!$C:$AI,33,0)</f>
        <v>1</v>
      </c>
    </row>
    <row r="2122" spans="1:22" x14ac:dyDescent="0.25">
      <c r="A2122" s="9">
        <v>50</v>
      </c>
      <c r="B2122" s="9" t="s">
        <v>14</v>
      </c>
      <c r="C2122" s="9" t="s">
        <v>499</v>
      </c>
      <c r="D2122" s="9" t="s">
        <v>228</v>
      </c>
      <c r="E2122" s="9" t="s">
        <v>227</v>
      </c>
      <c r="F2122" s="9" t="s">
        <v>5</v>
      </c>
      <c r="G2122" s="9" t="s">
        <v>169</v>
      </c>
      <c r="H2122" s="9" t="s">
        <v>2</v>
      </c>
      <c r="I2122" s="9">
        <v>13</v>
      </c>
      <c r="J2122" s="9" t="s">
        <v>8</v>
      </c>
      <c r="K2122" s="9" t="s">
        <v>7</v>
      </c>
      <c r="L2122" s="9" t="s">
        <v>50</v>
      </c>
      <c r="M2122" s="9">
        <v>74639</v>
      </c>
      <c r="N2122" s="17" t="str">
        <f t="shared" si="198"/>
        <v>14_70-75</v>
      </c>
      <c r="O2122" s="17" t="str">
        <f t="shared" si="199"/>
        <v>7_70-80</v>
      </c>
      <c r="P2122" s="17" t="str">
        <f t="shared" si="200"/>
        <v>07_70-80</v>
      </c>
      <c r="Q2122" s="9" t="s">
        <v>1014</v>
      </c>
      <c r="R2122" s="9" t="s">
        <v>968</v>
      </c>
      <c r="S2122" s="9">
        <f t="shared" si="201"/>
        <v>3731950</v>
      </c>
      <c r="T2122" s="9">
        <f t="shared" si="202"/>
        <v>50568</v>
      </c>
      <c r="V2122" s="9">
        <f>VLOOKUP(C2122,[1]Models!$C:$AI,33,0)</f>
        <v>1</v>
      </c>
    </row>
    <row r="2123" spans="1:22" x14ac:dyDescent="0.25">
      <c r="A2123" s="9">
        <v>12</v>
      </c>
      <c r="B2123" s="9" t="s">
        <v>14</v>
      </c>
      <c r="C2123" s="9" t="s">
        <v>723</v>
      </c>
      <c r="D2123" s="9" t="s">
        <v>228</v>
      </c>
      <c r="E2123" s="9" t="s">
        <v>223</v>
      </c>
      <c r="F2123" s="9" t="s">
        <v>5</v>
      </c>
      <c r="G2123" s="9" t="s">
        <v>169</v>
      </c>
      <c r="H2123" s="9" t="s">
        <v>403</v>
      </c>
      <c r="I2123" s="9">
        <v>13</v>
      </c>
      <c r="J2123" s="9" t="s">
        <v>8</v>
      </c>
      <c r="L2123" s="9" t="s">
        <v>50</v>
      </c>
      <c r="M2123" s="9">
        <v>77189</v>
      </c>
      <c r="N2123" s="17" t="str">
        <f t="shared" si="198"/>
        <v>15_75-80</v>
      </c>
      <c r="O2123" s="17" t="str">
        <f t="shared" si="199"/>
        <v>7_70-80</v>
      </c>
      <c r="P2123" s="17" t="str">
        <f t="shared" si="200"/>
        <v>07_70-80</v>
      </c>
      <c r="Q2123" s="9" t="s">
        <v>1014</v>
      </c>
      <c r="R2123" s="9" t="s">
        <v>968</v>
      </c>
      <c r="S2123" s="9">
        <f t="shared" si="201"/>
        <v>926268</v>
      </c>
      <c r="T2123" s="9">
        <f t="shared" si="202"/>
        <v>12551</v>
      </c>
      <c r="V2123" s="9">
        <f>VLOOKUP(C2123,[1]Models!$C:$AI,33,0)</f>
        <v>1</v>
      </c>
    </row>
    <row r="2124" spans="1:22" x14ac:dyDescent="0.25">
      <c r="A2124" s="9">
        <v>12</v>
      </c>
      <c r="B2124" s="9" t="s">
        <v>14</v>
      </c>
      <c r="C2124" s="9" t="s">
        <v>584</v>
      </c>
      <c r="D2124" s="9" t="s">
        <v>228</v>
      </c>
      <c r="E2124" s="9" t="s">
        <v>223</v>
      </c>
      <c r="F2124" s="9" t="s">
        <v>5</v>
      </c>
      <c r="G2124" s="9" t="s">
        <v>524</v>
      </c>
      <c r="H2124" s="9" t="s">
        <v>561</v>
      </c>
      <c r="I2124" s="9">
        <v>13</v>
      </c>
      <c r="J2124" s="9" t="s">
        <v>8</v>
      </c>
      <c r="L2124" s="9" t="s">
        <v>50</v>
      </c>
      <c r="M2124" s="9">
        <v>82049</v>
      </c>
      <c r="N2124" s="17" t="str">
        <f t="shared" si="198"/>
        <v>16_80-85</v>
      </c>
      <c r="O2124" s="17" t="str">
        <f t="shared" si="199"/>
        <v>8_80-90</v>
      </c>
      <c r="P2124" s="17" t="str">
        <f t="shared" si="200"/>
        <v>08_80&gt;</v>
      </c>
      <c r="Q2124" s="9" t="s">
        <v>1014</v>
      </c>
      <c r="R2124" s="9" t="s">
        <v>968</v>
      </c>
      <c r="S2124" s="9">
        <f t="shared" si="201"/>
        <v>984588</v>
      </c>
      <c r="T2124" s="9">
        <f t="shared" si="202"/>
        <v>13341</v>
      </c>
      <c r="V2124" s="9">
        <f>VLOOKUP(C2124,[1]Models!$C:$AI,33,0)</f>
        <v>1</v>
      </c>
    </row>
    <row r="2125" spans="1:22" x14ac:dyDescent="0.25">
      <c r="A2125" s="9">
        <v>183</v>
      </c>
      <c r="B2125" s="9" t="s">
        <v>14</v>
      </c>
      <c r="C2125" s="9" t="s">
        <v>930</v>
      </c>
      <c r="D2125" s="9" t="s">
        <v>228</v>
      </c>
      <c r="E2125" s="9" t="s">
        <v>223</v>
      </c>
      <c r="F2125" s="9" t="s">
        <v>5</v>
      </c>
      <c r="G2125" s="9" t="s">
        <v>524</v>
      </c>
      <c r="H2125" s="9" t="s">
        <v>112</v>
      </c>
      <c r="I2125" s="9">
        <v>14</v>
      </c>
      <c r="J2125" s="9" t="s">
        <v>8</v>
      </c>
      <c r="L2125" s="9" t="s">
        <v>50</v>
      </c>
      <c r="M2125" s="9">
        <v>120833</v>
      </c>
      <c r="N2125" s="17" t="str">
        <f t="shared" si="198"/>
        <v>24_120-125</v>
      </c>
      <c r="O2125" s="17" t="str">
        <f t="shared" si="199"/>
        <v>12_120-130</v>
      </c>
      <c r="P2125" s="17" t="str">
        <f t="shared" si="200"/>
        <v>08_80&gt;</v>
      </c>
      <c r="Q2125" s="9" t="s">
        <v>1014</v>
      </c>
      <c r="R2125" s="9" t="s">
        <v>968</v>
      </c>
      <c r="S2125" s="9">
        <f t="shared" si="201"/>
        <v>22112439</v>
      </c>
      <c r="T2125" s="9">
        <f t="shared" si="202"/>
        <v>299627</v>
      </c>
      <c r="V2125" s="9">
        <f>VLOOKUP(C2125,[1]Models!$C:$AI,33,0)</f>
        <v>1</v>
      </c>
    </row>
    <row r="2126" spans="1:22" x14ac:dyDescent="0.25">
      <c r="A2126" s="9">
        <v>43</v>
      </c>
      <c r="B2126" s="9" t="s">
        <v>14</v>
      </c>
      <c r="C2126" s="9" t="s">
        <v>422</v>
      </c>
      <c r="D2126" s="9" t="s">
        <v>225</v>
      </c>
      <c r="E2126" s="9" t="s">
        <v>223</v>
      </c>
      <c r="F2126" s="9" t="s">
        <v>5</v>
      </c>
      <c r="G2126" s="9" t="s">
        <v>353</v>
      </c>
      <c r="H2126" s="9" t="s">
        <v>147</v>
      </c>
      <c r="I2126" s="9">
        <v>15</v>
      </c>
      <c r="J2126" s="9" t="s">
        <v>55</v>
      </c>
      <c r="K2126" s="9" t="s">
        <v>7</v>
      </c>
      <c r="L2126" s="9" t="s">
        <v>50</v>
      </c>
      <c r="M2126" s="9">
        <v>119740</v>
      </c>
      <c r="N2126" s="17" t="str">
        <f t="shared" si="198"/>
        <v>23_115-120</v>
      </c>
      <c r="O2126" s="17" t="str">
        <f t="shared" si="199"/>
        <v>11_110-120</v>
      </c>
      <c r="P2126" s="17" t="str">
        <f t="shared" si="200"/>
        <v>08_80&gt;</v>
      </c>
      <c r="Q2126" s="9" t="s">
        <v>1014</v>
      </c>
      <c r="R2126" s="9" t="s">
        <v>968</v>
      </c>
      <c r="S2126" s="9">
        <f t="shared" si="201"/>
        <v>5148820</v>
      </c>
      <c r="T2126" s="9">
        <f t="shared" si="202"/>
        <v>69767</v>
      </c>
      <c r="V2126" s="9">
        <f>VLOOKUP(C2126,[1]Models!$C:$AI,33,0)</f>
        <v>0</v>
      </c>
    </row>
    <row r="2127" spans="1:22" x14ac:dyDescent="0.25">
      <c r="A2127" s="9">
        <v>299</v>
      </c>
      <c r="B2127" s="9" t="s">
        <v>14</v>
      </c>
      <c r="C2127" s="9" t="s">
        <v>623</v>
      </c>
      <c r="D2127" s="9" t="s">
        <v>222</v>
      </c>
      <c r="E2127" s="9" t="s">
        <v>223</v>
      </c>
      <c r="F2127" s="9" t="s">
        <v>5</v>
      </c>
      <c r="G2127" s="9" t="s">
        <v>524</v>
      </c>
      <c r="H2127" s="9" t="s">
        <v>561</v>
      </c>
      <c r="I2127" s="9">
        <v>17</v>
      </c>
      <c r="J2127" s="9" t="s">
        <v>8</v>
      </c>
      <c r="L2127" s="9" t="s">
        <v>50</v>
      </c>
      <c r="M2127" s="9">
        <v>91576</v>
      </c>
      <c r="N2127" s="17" t="str">
        <f t="shared" si="198"/>
        <v>18_90-95</v>
      </c>
      <c r="O2127" s="17" t="str">
        <f t="shared" si="199"/>
        <v>9_90-100</v>
      </c>
      <c r="P2127" s="17" t="str">
        <f t="shared" si="200"/>
        <v>08_80&gt;</v>
      </c>
      <c r="Q2127" s="9" t="s">
        <v>1014</v>
      </c>
      <c r="R2127" s="9" t="s">
        <v>968</v>
      </c>
      <c r="S2127" s="9">
        <f t="shared" si="201"/>
        <v>27381224</v>
      </c>
      <c r="T2127" s="9">
        <f t="shared" si="202"/>
        <v>371019</v>
      </c>
      <c r="V2127" s="9">
        <f>VLOOKUP(C2127,[1]Models!$C:$AI,33,0)</f>
        <v>0</v>
      </c>
    </row>
    <row r="2128" spans="1:22" x14ac:dyDescent="0.25">
      <c r="A2128" s="9">
        <v>56</v>
      </c>
      <c r="B2128" s="9" t="s">
        <v>14</v>
      </c>
      <c r="C2128" s="9" t="s">
        <v>466</v>
      </c>
      <c r="D2128" s="9" t="s">
        <v>228</v>
      </c>
      <c r="E2128" s="9" t="s">
        <v>223</v>
      </c>
      <c r="F2128" s="9" t="s">
        <v>1</v>
      </c>
      <c r="G2128" s="9" t="s">
        <v>305</v>
      </c>
      <c r="H2128" s="9" t="s">
        <v>2</v>
      </c>
      <c r="I2128" s="9">
        <v>13</v>
      </c>
      <c r="J2128" s="9" t="s">
        <v>8</v>
      </c>
      <c r="K2128" s="9" t="s">
        <v>7</v>
      </c>
      <c r="L2128" s="9" t="s">
        <v>50</v>
      </c>
      <c r="M2128" s="9">
        <v>71379</v>
      </c>
      <c r="N2128" s="17" t="str">
        <f t="shared" si="198"/>
        <v>14_70-75</v>
      </c>
      <c r="O2128" s="17" t="str">
        <f t="shared" si="199"/>
        <v>7_70-80</v>
      </c>
      <c r="P2128" s="17" t="str">
        <f t="shared" si="200"/>
        <v>07_70-80</v>
      </c>
      <c r="Q2128" s="9" t="s">
        <v>1014</v>
      </c>
      <c r="R2128" s="9" t="s">
        <v>968</v>
      </c>
      <c r="S2128" s="9">
        <f t="shared" si="201"/>
        <v>3997224</v>
      </c>
      <c r="T2128" s="9">
        <f t="shared" si="202"/>
        <v>54163</v>
      </c>
      <c r="V2128" s="9">
        <f>VLOOKUP(C2128,[1]Models!$C:$AI,33,0)</f>
        <v>1</v>
      </c>
    </row>
    <row r="2129" spans="1:22" x14ac:dyDescent="0.25">
      <c r="A2129" s="9">
        <v>48</v>
      </c>
      <c r="B2129" s="9" t="s">
        <v>14</v>
      </c>
      <c r="C2129" s="9" t="s">
        <v>585</v>
      </c>
      <c r="D2129" s="9" t="s">
        <v>222</v>
      </c>
      <c r="E2129" s="9" t="s">
        <v>223</v>
      </c>
      <c r="F2129" s="9" t="s">
        <v>5</v>
      </c>
      <c r="G2129" s="9" t="s">
        <v>524</v>
      </c>
      <c r="H2129" s="9" t="s">
        <v>561</v>
      </c>
      <c r="I2129" s="9">
        <v>15</v>
      </c>
      <c r="J2129" s="9" t="s">
        <v>8</v>
      </c>
      <c r="K2129" s="9" t="s">
        <v>7</v>
      </c>
      <c r="L2129" s="9" t="s">
        <v>50</v>
      </c>
      <c r="M2129" s="9">
        <v>87900</v>
      </c>
      <c r="N2129" s="17" t="str">
        <f t="shared" si="198"/>
        <v>17_85-90</v>
      </c>
      <c r="O2129" s="17" t="str">
        <f t="shared" si="199"/>
        <v>8_80-90</v>
      </c>
      <c r="P2129" s="17" t="str">
        <f t="shared" si="200"/>
        <v>08_80&gt;</v>
      </c>
      <c r="Q2129" s="9" t="s">
        <v>1014</v>
      </c>
      <c r="R2129" s="9" t="s">
        <v>968</v>
      </c>
      <c r="S2129" s="9">
        <f t="shared" si="201"/>
        <v>4219200</v>
      </c>
      <c r="T2129" s="9">
        <f t="shared" si="202"/>
        <v>57171</v>
      </c>
      <c r="V2129" s="9">
        <f>VLOOKUP(C2129,[1]Models!$C:$AI,33,0)</f>
        <v>0</v>
      </c>
    </row>
    <row r="2130" spans="1:22" x14ac:dyDescent="0.25">
      <c r="A2130" s="9">
        <v>72</v>
      </c>
      <c r="B2130" s="9" t="s">
        <v>14</v>
      </c>
      <c r="C2130" s="9" t="s">
        <v>856</v>
      </c>
      <c r="D2130" s="9" t="s">
        <v>224</v>
      </c>
      <c r="E2130" s="9" t="s">
        <v>223</v>
      </c>
      <c r="F2130" s="9" t="s">
        <v>1</v>
      </c>
      <c r="G2130" s="9" t="s">
        <v>305</v>
      </c>
      <c r="H2130" s="9" t="s">
        <v>2</v>
      </c>
      <c r="I2130" s="9">
        <v>15</v>
      </c>
      <c r="J2130" s="9" t="s">
        <v>8</v>
      </c>
      <c r="K2130" s="9" t="s">
        <v>7</v>
      </c>
      <c r="L2130" s="9" t="s">
        <v>50</v>
      </c>
      <c r="M2130" s="9">
        <v>72853</v>
      </c>
      <c r="N2130" s="17" t="str">
        <f t="shared" si="198"/>
        <v>14_70-75</v>
      </c>
      <c r="O2130" s="17" t="str">
        <f t="shared" si="199"/>
        <v>7_70-80</v>
      </c>
      <c r="P2130" s="17" t="str">
        <f t="shared" si="200"/>
        <v>07_70-80</v>
      </c>
      <c r="Q2130" s="9" t="s">
        <v>1014</v>
      </c>
      <c r="R2130" s="9" t="s">
        <v>968</v>
      </c>
      <c r="S2130" s="9">
        <f t="shared" si="201"/>
        <v>5245416</v>
      </c>
      <c r="T2130" s="9">
        <f t="shared" si="202"/>
        <v>71076</v>
      </c>
      <c r="V2130" s="9">
        <f>VLOOKUP(C2130,[1]Models!$C:$AI,33,0)</f>
        <v>0</v>
      </c>
    </row>
    <row r="2131" spans="1:22" x14ac:dyDescent="0.25">
      <c r="A2131" s="9">
        <v>19</v>
      </c>
      <c r="B2131" s="9" t="s">
        <v>14</v>
      </c>
      <c r="C2131" s="9" t="s">
        <v>101</v>
      </c>
      <c r="D2131" s="9" t="s">
        <v>224</v>
      </c>
      <c r="E2131" s="9" t="s">
        <v>227</v>
      </c>
      <c r="F2131" s="9" t="s">
        <v>5</v>
      </c>
      <c r="G2131" s="9" t="s">
        <v>93</v>
      </c>
      <c r="H2131" s="9" t="s">
        <v>2</v>
      </c>
      <c r="I2131" s="9">
        <v>15</v>
      </c>
      <c r="J2131" s="9" t="s">
        <v>8</v>
      </c>
      <c r="L2131" s="9" t="s">
        <v>50</v>
      </c>
      <c r="M2131" s="9">
        <v>53206</v>
      </c>
      <c r="N2131" s="17" t="str">
        <f t="shared" si="198"/>
        <v>10_50-55</v>
      </c>
      <c r="O2131" s="17" t="str">
        <f t="shared" si="199"/>
        <v>5_50-60</v>
      </c>
      <c r="P2131" s="17" t="str">
        <f t="shared" si="200"/>
        <v>05_50-60</v>
      </c>
      <c r="Q2131" s="9" t="s">
        <v>1014</v>
      </c>
      <c r="R2131" s="9" t="s">
        <v>968</v>
      </c>
      <c r="S2131" s="9">
        <f t="shared" si="201"/>
        <v>1010914</v>
      </c>
      <c r="T2131" s="9">
        <f t="shared" si="202"/>
        <v>13698</v>
      </c>
      <c r="V2131" s="9">
        <f>VLOOKUP(C2131,[1]Models!$C:$AI,33,0)</f>
        <v>0</v>
      </c>
    </row>
    <row r="2132" spans="1:22" x14ac:dyDescent="0.25">
      <c r="A2132" s="9">
        <v>182</v>
      </c>
      <c r="B2132" s="9" t="s">
        <v>14</v>
      </c>
      <c r="C2132" s="9" t="s">
        <v>494</v>
      </c>
      <c r="D2132" s="9" t="s">
        <v>224</v>
      </c>
      <c r="E2132" s="9" t="s">
        <v>227</v>
      </c>
      <c r="F2132" s="9" t="s">
        <v>5</v>
      </c>
      <c r="G2132" s="9" t="s">
        <v>182</v>
      </c>
      <c r="H2132" s="9" t="s">
        <v>2</v>
      </c>
      <c r="I2132" s="9">
        <v>15</v>
      </c>
      <c r="J2132" s="9" t="s">
        <v>8</v>
      </c>
      <c r="L2132" s="9" t="s">
        <v>50</v>
      </c>
      <c r="M2132" s="9">
        <v>52594</v>
      </c>
      <c r="N2132" s="17" t="str">
        <f t="shared" si="198"/>
        <v>10_50-55</v>
      </c>
      <c r="O2132" s="17" t="str">
        <f t="shared" si="199"/>
        <v>5_50-60</v>
      </c>
      <c r="P2132" s="17" t="str">
        <f t="shared" si="200"/>
        <v>05_50-60</v>
      </c>
      <c r="Q2132" s="9" t="s">
        <v>1014</v>
      </c>
      <c r="R2132" s="9" t="s">
        <v>968</v>
      </c>
      <c r="S2132" s="9">
        <f t="shared" si="201"/>
        <v>9572108</v>
      </c>
      <c r="T2132" s="9">
        <f t="shared" si="202"/>
        <v>129703</v>
      </c>
      <c r="V2132" s="9">
        <f>VLOOKUP(C2132,[1]Models!$C:$AI,33,0)</f>
        <v>0</v>
      </c>
    </row>
    <row r="2133" spans="1:22" x14ac:dyDescent="0.25">
      <c r="A2133" s="9">
        <v>1983</v>
      </c>
      <c r="B2133" s="9" t="s">
        <v>14</v>
      </c>
      <c r="C2133" s="9" t="s">
        <v>729</v>
      </c>
      <c r="D2133" s="9" t="s">
        <v>224</v>
      </c>
      <c r="E2133" s="9" t="s">
        <v>227</v>
      </c>
      <c r="F2133" s="9" t="s">
        <v>5</v>
      </c>
      <c r="G2133" s="9" t="s">
        <v>182</v>
      </c>
      <c r="H2133" s="9" t="s">
        <v>2</v>
      </c>
      <c r="I2133" s="9">
        <v>15</v>
      </c>
      <c r="J2133" s="9" t="s">
        <v>8</v>
      </c>
      <c r="L2133" s="9" t="s">
        <v>50</v>
      </c>
      <c r="M2133" s="9">
        <v>62352</v>
      </c>
      <c r="N2133" s="17" t="str">
        <f t="shared" si="198"/>
        <v>12_60-65</v>
      </c>
      <c r="O2133" s="17" t="str">
        <f t="shared" si="199"/>
        <v>6_60-70</v>
      </c>
      <c r="P2133" s="17" t="str">
        <f t="shared" si="200"/>
        <v>06_60-70</v>
      </c>
      <c r="Q2133" s="9" t="s">
        <v>1014</v>
      </c>
      <c r="R2133" s="9" t="s">
        <v>968</v>
      </c>
      <c r="S2133" s="9">
        <f t="shared" si="201"/>
        <v>123644016</v>
      </c>
      <c r="T2133" s="9">
        <f t="shared" si="202"/>
        <v>1675393</v>
      </c>
      <c r="V2133" s="9">
        <f>VLOOKUP(C2133,[1]Models!$C:$AI,33,0)</f>
        <v>0</v>
      </c>
    </row>
    <row r="2134" spans="1:22" x14ac:dyDescent="0.25">
      <c r="A2134" s="9">
        <v>244</v>
      </c>
      <c r="B2134" s="9" t="s">
        <v>14</v>
      </c>
      <c r="C2134" s="9" t="s">
        <v>730</v>
      </c>
      <c r="D2134" s="9" t="s">
        <v>224</v>
      </c>
      <c r="E2134" s="9" t="s">
        <v>227</v>
      </c>
      <c r="F2134" s="9" t="s">
        <v>1</v>
      </c>
      <c r="G2134" s="9" t="s">
        <v>97</v>
      </c>
      <c r="H2134" s="9" t="s">
        <v>2</v>
      </c>
      <c r="I2134" s="9">
        <v>15</v>
      </c>
      <c r="J2134" s="9" t="s">
        <v>8</v>
      </c>
      <c r="L2134" s="9" t="s">
        <v>50</v>
      </c>
      <c r="M2134" s="9">
        <v>38241</v>
      </c>
      <c r="N2134" s="17" t="str">
        <f t="shared" si="198"/>
        <v>7_35-40</v>
      </c>
      <c r="O2134" s="17" t="str">
        <f t="shared" si="199"/>
        <v>3_30-40</v>
      </c>
      <c r="P2134" s="17" t="str">
        <f t="shared" si="200"/>
        <v>03_30-40</v>
      </c>
      <c r="Q2134" s="9" t="s">
        <v>1014</v>
      </c>
      <c r="R2134" s="9" t="s">
        <v>968</v>
      </c>
      <c r="S2134" s="9">
        <f t="shared" si="201"/>
        <v>9330804</v>
      </c>
      <c r="T2134" s="9">
        <f t="shared" si="202"/>
        <v>126434</v>
      </c>
      <c r="V2134" s="9">
        <f>VLOOKUP(C2134,[1]Models!$C:$AI,33,0)</f>
        <v>0</v>
      </c>
    </row>
    <row r="2135" spans="1:22" x14ac:dyDescent="0.25">
      <c r="A2135" s="9">
        <v>3033</v>
      </c>
      <c r="B2135" s="9" t="s">
        <v>14</v>
      </c>
      <c r="C2135" s="9" t="s">
        <v>931</v>
      </c>
      <c r="D2135" s="9" t="s">
        <v>228</v>
      </c>
      <c r="E2135" s="9" t="s">
        <v>223</v>
      </c>
      <c r="F2135" s="9" t="s">
        <v>5</v>
      </c>
      <c r="G2135" s="9" t="s">
        <v>76</v>
      </c>
      <c r="H2135" s="9" t="s">
        <v>2</v>
      </c>
      <c r="I2135" s="9">
        <v>14</v>
      </c>
      <c r="J2135" s="9" t="s">
        <v>11</v>
      </c>
      <c r="L2135" s="9" t="s">
        <v>46</v>
      </c>
      <c r="M2135" s="9">
        <v>26515</v>
      </c>
      <c r="N2135" s="17" t="str">
        <f t="shared" si="198"/>
        <v>5_25-30</v>
      </c>
      <c r="O2135" s="17" t="str">
        <f t="shared" si="199"/>
        <v>2_20-30</v>
      </c>
      <c r="P2135" s="17" t="str">
        <f t="shared" si="200"/>
        <v>02_20-30</v>
      </c>
      <c r="Q2135" s="9" t="s">
        <v>1014</v>
      </c>
      <c r="R2135" s="9" t="s">
        <v>968</v>
      </c>
      <c r="S2135" s="9">
        <f t="shared" si="201"/>
        <v>80419995</v>
      </c>
      <c r="T2135" s="9">
        <f t="shared" si="202"/>
        <v>1089702</v>
      </c>
      <c r="V2135" s="9">
        <f>VLOOKUP(C2135,[1]Models!$C:$AI,33,0)</f>
        <v>0</v>
      </c>
    </row>
    <row r="2136" spans="1:22" x14ac:dyDescent="0.25">
      <c r="A2136" s="9">
        <v>487</v>
      </c>
      <c r="B2136" s="9" t="s">
        <v>14</v>
      </c>
      <c r="C2136" s="9" t="s">
        <v>587</v>
      </c>
      <c r="D2136" s="9" t="s">
        <v>228</v>
      </c>
      <c r="E2136" s="9" t="s">
        <v>223</v>
      </c>
      <c r="F2136" s="9" t="s">
        <v>5</v>
      </c>
      <c r="G2136" s="9" t="s">
        <v>524</v>
      </c>
      <c r="H2136" s="9" t="s">
        <v>2</v>
      </c>
      <c r="I2136" s="9">
        <v>14</v>
      </c>
      <c r="J2136" s="9" t="s">
        <v>8</v>
      </c>
      <c r="L2136" s="9" t="s">
        <v>50</v>
      </c>
      <c r="M2136" s="9">
        <v>40699</v>
      </c>
      <c r="N2136" s="17" t="str">
        <f t="shared" si="198"/>
        <v>8_40-45</v>
      </c>
      <c r="O2136" s="17" t="str">
        <f t="shared" si="199"/>
        <v>4_40-50</v>
      </c>
      <c r="P2136" s="17" t="str">
        <f t="shared" si="200"/>
        <v>04_40-50</v>
      </c>
      <c r="Q2136" s="9" t="s">
        <v>1014</v>
      </c>
      <c r="R2136" s="9" t="s">
        <v>968</v>
      </c>
      <c r="S2136" s="9">
        <f t="shared" si="201"/>
        <v>19820413</v>
      </c>
      <c r="T2136" s="9">
        <f t="shared" si="202"/>
        <v>268569</v>
      </c>
      <c r="V2136" s="9">
        <f>VLOOKUP(C2136,[1]Models!$C:$AI,33,0)</f>
        <v>1</v>
      </c>
    </row>
    <row r="2137" spans="1:22" x14ac:dyDescent="0.25">
      <c r="A2137" s="9">
        <v>3702</v>
      </c>
      <c r="B2137" s="9" t="s">
        <v>14</v>
      </c>
      <c r="C2137" s="9" t="s">
        <v>501</v>
      </c>
      <c r="D2137" s="9" t="s">
        <v>228</v>
      </c>
      <c r="E2137" s="9" t="s">
        <v>223</v>
      </c>
      <c r="F2137" s="9" t="s">
        <v>1</v>
      </c>
      <c r="G2137" s="9" t="s">
        <v>305</v>
      </c>
      <c r="H2137" s="9" t="s">
        <v>2</v>
      </c>
      <c r="I2137" s="9">
        <v>14</v>
      </c>
      <c r="J2137" s="9" t="s">
        <v>11</v>
      </c>
      <c r="L2137" s="9" t="s">
        <v>50</v>
      </c>
      <c r="M2137" s="9">
        <v>33479</v>
      </c>
      <c r="N2137" s="17" t="str">
        <f t="shared" si="198"/>
        <v>6_30-35</v>
      </c>
      <c r="O2137" s="17" t="str">
        <f t="shared" si="199"/>
        <v>3_30-40</v>
      </c>
      <c r="P2137" s="17" t="str">
        <f t="shared" si="200"/>
        <v>03_30-40</v>
      </c>
      <c r="Q2137" s="9" t="s">
        <v>1014</v>
      </c>
      <c r="R2137" s="9" t="s">
        <v>968</v>
      </c>
      <c r="S2137" s="9">
        <f t="shared" si="201"/>
        <v>123939258</v>
      </c>
      <c r="T2137" s="9">
        <f t="shared" si="202"/>
        <v>1679394</v>
      </c>
      <c r="V2137" s="9">
        <f>VLOOKUP(C2137,[1]Models!$C:$AI,33,0)</f>
        <v>1</v>
      </c>
    </row>
    <row r="2138" spans="1:22" x14ac:dyDescent="0.25">
      <c r="A2138" s="9">
        <v>4160</v>
      </c>
      <c r="B2138" s="9" t="s">
        <v>14</v>
      </c>
      <c r="C2138" s="9" t="s">
        <v>932</v>
      </c>
      <c r="D2138" s="9" t="s">
        <v>228</v>
      </c>
      <c r="E2138" s="9" t="s">
        <v>223</v>
      </c>
      <c r="F2138" s="9" t="s">
        <v>1</v>
      </c>
      <c r="G2138" s="9" t="s">
        <v>835</v>
      </c>
      <c r="H2138" s="9" t="s">
        <v>2</v>
      </c>
      <c r="I2138" s="9">
        <v>14</v>
      </c>
      <c r="J2138" s="9" t="s">
        <v>8</v>
      </c>
      <c r="L2138" s="9" t="s">
        <v>50</v>
      </c>
      <c r="M2138" s="9">
        <v>44304</v>
      </c>
      <c r="N2138" s="17" t="str">
        <f t="shared" si="198"/>
        <v>8_40-45</v>
      </c>
      <c r="O2138" s="17" t="str">
        <f t="shared" si="199"/>
        <v>4_40-50</v>
      </c>
      <c r="P2138" s="17" t="str">
        <f t="shared" si="200"/>
        <v>04_40-50</v>
      </c>
      <c r="Q2138" s="9" t="s">
        <v>1014</v>
      </c>
      <c r="R2138" s="9" t="s">
        <v>968</v>
      </c>
      <c r="S2138" s="9">
        <f t="shared" si="201"/>
        <v>184304640</v>
      </c>
      <c r="T2138" s="9">
        <f t="shared" si="202"/>
        <v>2497353</v>
      </c>
      <c r="V2138" s="9">
        <f>VLOOKUP(C2138,[1]Models!$C:$AI,33,0)</f>
        <v>1</v>
      </c>
    </row>
    <row r="2139" spans="1:22" x14ac:dyDescent="0.25">
      <c r="A2139" s="9">
        <v>4</v>
      </c>
      <c r="B2139" s="9" t="s">
        <v>14</v>
      </c>
      <c r="C2139" s="9" t="s">
        <v>113</v>
      </c>
      <c r="D2139" s="9" t="s">
        <v>224</v>
      </c>
      <c r="E2139" s="9" t="s">
        <v>223</v>
      </c>
      <c r="F2139" s="9" t="s">
        <v>1</v>
      </c>
      <c r="G2139" s="9" t="s">
        <v>97</v>
      </c>
      <c r="H2139" s="9" t="s">
        <v>2</v>
      </c>
      <c r="I2139" s="9">
        <v>15</v>
      </c>
      <c r="J2139" s="9" t="s">
        <v>11</v>
      </c>
      <c r="L2139" s="9" t="s">
        <v>50</v>
      </c>
      <c r="M2139" s="9">
        <v>41540</v>
      </c>
      <c r="N2139" s="17" t="str">
        <f t="shared" si="198"/>
        <v>8_40-45</v>
      </c>
      <c r="O2139" s="17" t="str">
        <f t="shared" si="199"/>
        <v>4_40-50</v>
      </c>
      <c r="P2139" s="17" t="str">
        <f t="shared" si="200"/>
        <v>04_40-50</v>
      </c>
      <c r="Q2139" s="9" t="s">
        <v>1014</v>
      </c>
      <c r="R2139" s="9" t="s">
        <v>968</v>
      </c>
      <c r="S2139" s="9">
        <f t="shared" si="201"/>
        <v>166160</v>
      </c>
      <c r="T2139" s="9">
        <f t="shared" si="202"/>
        <v>2251</v>
      </c>
      <c r="V2139" s="9">
        <f>VLOOKUP(C2139,[1]Models!$C:$AI,33,0)</f>
        <v>0</v>
      </c>
    </row>
    <row r="2140" spans="1:22" x14ac:dyDescent="0.25">
      <c r="A2140" s="9">
        <v>3461</v>
      </c>
      <c r="B2140" s="9" t="s">
        <v>14</v>
      </c>
      <c r="C2140" s="9" t="s">
        <v>502</v>
      </c>
      <c r="D2140" s="9" t="s">
        <v>224</v>
      </c>
      <c r="E2140" s="9" t="s">
        <v>223</v>
      </c>
      <c r="F2140" s="9" t="s">
        <v>5</v>
      </c>
      <c r="G2140" s="9" t="s">
        <v>169</v>
      </c>
      <c r="H2140" s="9" t="s">
        <v>2</v>
      </c>
      <c r="I2140" s="9">
        <v>15</v>
      </c>
      <c r="J2140" s="9" t="s">
        <v>11</v>
      </c>
      <c r="L2140" s="9" t="s">
        <v>50</v>
      </c>
      <c r="M2140" s="9">
        <v>36757</v>
      </c>
      <c r="N2140" s="17" t="str">
        <f t="shared" si="198"/>
        <v>7_35-40</v>
      </c>
      <c r="O2140" s="17" t="str">
        <f t="shared" si="199"/>
        <v>3_30-40</v>
      </c>
      <c r="P2140" s="17" t="str">
        <f t="shared" si="200"/>
        <v>03_30-40</v>
      </c>
      <c r="Q2140" s="9" t="s">
        <v>1014</v>
      </c>
      <c r="R2140" s="9" t="s">
        <v>968</v>
      </c>
      <c r="S2140" s="9">
        <f t="shared" si="201"/>
        <v>127215977</v>
      </c>
      <c r="T2140" s="9">
        <f t="shared" si="202"/>
        <v>1723794</v>
      </c>
      <c r="V2140" s="9">
        <f>VLOOKUP(C2140,[1]Models!$C:$AI,33,0)</f>
        <v>0</v>
      </c>
    </row>
    <row r="2141" spans="1:22" x14ac:dyDescent="0.25">
      <c r="A2141" s="9">
        <v>76</v>
      </c>
      <c r="B2141" s="9" t="s">
        <v>14</v>
      </c>
      <c r="C2141" s="9" t="s">
        <v>861</v>
      </c>
      <c r="D2141" s="9" t="s">
        <v>224</v>
      </c>
      <c r="E2141" s="9" t="s">
        <v>223</v>
      </c>
      <c r="F2141" s="9" t="s">
        <v>5</v>
      </c>
      <c r="G2141" s="9" t="s">
        <v>182</v>
      </c>
      <c r="H2141" s="9" t="s">
        <v>2</v>
      </c>
      <c r="I2141" s="9">
        <v>15</v>
      </c>
      <c r="J2141" s="9" t="s">
        <v>8</v>
      </c>
      <c r="L2141" s="9" t="s">
        <v>50</v>
      </c>
      <c r="M2141" s="9">
        <v>43991</v>
      </c>
      <c r="N2141" s="17" t="str">
        <f t="shared" si="198"/>
        <v>8_40-45</v>
      </c>
      <c r="O2141" s="17" t="str">
        <f t="shared" si="199"/>
        <v>4_40-50</v>
      </c>
      <c r="P2141" s="17" t="str">
        <f t="shared" si="200"/>
        <v>04_40-50</v>
      </c>
      <c r="Q2141" s="9" t="s">
        <v>1014</v>
      </c>
      <c r="R2141" s="9" t="s">
        <v>968</v>
      </c>
      <c r="S2141" s="9">
        <f t="shared" si="201"/>
        <v>3343316</v>
      </c>
      <c r="T2141" s="9">
        <f t="shared" si="202"/>
        <v>45302</v>
      </c>
      <c r="V2141" s="9">
        <f>VLOOKUP(C2141,[1]Models!$C:$AI,33,0)</f>
        <v>0</v>
      </c>
    </row>
    <row r="2142" spans="1:22" x14ac:dyDescent="0.25">
      <c r="A2142" s="9">
        <v>2663</v>
      </c>
      <c r="B2142" s="9" t="s">
        <v>14</v>
      </c>
      <c r="C2142" s="9" t="s">
        <v>503</v>
      </c>
      <c r="D2142" s="9" t="s">
        <v>224</v>
      </c>
      <c r="E2142" s="9" t="s">
        <v>223</v>
      </c>
      <c r="F2142" s="9" t="s">
        <v>1</v>
      </c>
      <c r="G2142" s="9" t="s">
        <v>97</v>
      </c>
      <c r="H2142" s="9" t="s">
        <v>2</v>
      </c>
      <c r="I2142" s="9">
        <v>15</v>
      </c>
      <c r="J2142" s="9" t="s">
        <v>8</v>
      </c>
      <c r="L2142" s="9" t="s">
        <v>50</v>
      </c>
      <c r="M2142" s="9">
        <v>35390</v>
      </c>
      <c r="N2142" s="17" t="str">
        <f t="shared" si="198"/>
        <v>7_35-40</v>
      </c>
      <c r="O2142" s="17" t="str">
        <f t="shared" si="199"/>
        <v>3_30-40</v>
      </c>
      <c r="P2142" s="17" t="str">
        <f t="shared" si="200"/>
        <v>03_30-40</v>
      </c>
      <c r="Q2142" s="9" t="s">
        <v>1014</v>
      </c>
      <c r="R2142" s="9" t="s">
        <v>968</v>
      </c>
      <c r="S2142" s="9">
        <f t="shared" si="201"/>
        <v>94243570</v>
      </c>
      <c r="T2142" s="9">
        <f t="shared" si="202"/>
        <v>1277013</v>
      </c>
      <c r="V2142" s="9">
        <f>VLOOKUP(C2142,[1]Models!$C:$AI,33,0)</f>
        <v>0</v>
      </c>
    </row>
    <row r="2143" spans="1:22" x14ac:dyDescent="0.25">
      <c r="A2143" s="9">
        <v>8679</v>
      </c>
      <c r="B2143" s="9" t="s">
        <v>14</v>
      </c>
      <c r="C2143" s="9" t="s">
        <v>362</v>
      </c>
      <c r="D2143" s="9" t="s">
        <v>224</v>
      </c>
      <c r="E2143" s="9" t="s">
        <v>223</v>
      </c>
      <c r="F2143" s="9" t="s">
        <v>1</v>
      </c>
      <c r="G2143" s="9" t="s">
        <v>97</v>
      </c>
      <c r="H2143" s="9" t="s">
        <v>2</v>
      </c>
      <c r="I2143" s="9">
        <v>15</v>
      </c>
      <c r="J2143" s="9" t="s">
        <v>8</v>
      </c>
      <c r="L2143" s="9" t="s">
        <v>50</v>
      </c>
      <c r="M2143" s="9">
        <v>37481</v>
      </c>
      <c r="N2143" s="17" t="str">
        <f t="shared" si="198"/>
        <v>7_35-40</v>
      </c>
      <c r="O2143" s="17" t="str">
        <f t="shared" si="199"/>
        <v>3_30-40</v>
      </c>
      <c r="P2143" s="17" t="str">
        <f t="shared" si="200"/>
        <v>03_30-40</v>
      </c>
      <c r="Q2143" s="9" t="s">
        <v>1014</v>
      </c>
      <c r="R2143" s="9" t="s">
        <v>968</v>
      </c>
      <c r="S2143" s="9">
        <f t="shared" si="201"/>
        <v>325297599</v>
      </c>
      <c r="T2143" s="9">
        <f t="shared" si="202"/>
        <v>4407827</v>
      </c>
      <c r="V2143" s="9">
        <f>VLOOKUP(C2143,[1]Models!$C:$AI,33,0)</f>
        <v>0</v>
      </c>
    </row>
    <row r="2144" spans="1:22" x14ac:dyDescent="0.25">
      <c r="A2144" s="9">
        <v>419</v>
      </c>
      <c r="B2144" s="9" t="s">
        <v>14</v>
      </c>
      <c r="C2144" s="9" t="s">
        <v>996</v>
      </c>
      <c r="D2144" s="9" t="s">
        <v>224</v>
      </c>
      <c r="E2144" s="9" t="s">
        <v>223</v>
      </c>
      <c r="F2144" s="9" t="s">
        <v>1</v>
      </c>
      <c r="G2144" s="9" t="s">
        <v>835</v>
      </c>
      <c r="H2144" s="9" t="s">
        <v>2</v>
      </c>
      <c r="I2144" s="9">
        <v>15</v>
      </c>
      <c r="J2144" s="9" t="s">
        <v>8</v>
      </c>
      <c r="L2144" s="9" t="s">
        <v>50</v>
      </c>
      <c r="M2144" s="9">
        <v>41923</v>
      </c>
      <c r="N2144" s="17" t="str">
        <f t="shared" si="198"/>
        <v>8_40-45</v>
      </c>
      <c r="O2144" s="17" t="str">
        <f t="shared" si="199"/>
        <v>4_40-50</v>
      </c>
      <c r="P2144" s="17" t="str">
        <f t="shared" si="200"/>
        <v>04_40-50</v>
      </c>
      <c r="Q2144" s="9" t="s">
        <v>1014</v>
      </c>
      <c r="R2144" s="9" t="s">
        <v>968</v>
      </c>
      <c r="S2144" s="9">
        <f t="shared" si="201"/>
        <v>17565737</v>
      </c>
      <c r="T2144" s="9">
        <f t="shared" si="202"/>
        <v>238018</v>
      </c>
      <c r="V2144" s="9">
        <f>VLOOKUP(C2144,[1]Models!$C:$AI,33,0)</f>
        <v>0</v>
      </c>
    </row>
    <row r="2145" spans="1:22" x14ac:dyDescent="0.25">
      <c r="A2145" s="9">
        <v>8</v>
      </c>
      <c r="B2145" s="9" t="s">
        <v>14</v>
      </c>
      <c r="C2145" s="9" t="s">
        <v>311</v>
      </c>
      <c r="D2145" s="9" t="s">
        <v>224</v>
      </c>
      <c r="E2145" s="9" t="s">
        <v>223</v>
      </c>
      <c r="F2145" s="9" t="s">
        <v>5</v>
      </c>
      <c r="G2145" s="9" t="s">
        <v>182</v>
      </c>
      <c r="H2145" s="9" t="s">
        <v>2</v>
      </c>
      <c r="I2145" s="9">
        <v>15</v>
      </c>
      <c r="J2145" s="9" t="s">
        <v>11</v>
      </c>
      <c r="L2145" s="9" t="s">
        <v>50</v>
      </c>
      <c r="M2145" s="9">
        <v>44349</v>
      </c>
      <c r="N2145" s="17" t="str">
        <f t="shared" si="198"/>
        <v>8_40-45</v>
      </c>
      <c r="O2145" s="17" t="str">
        <f t="shared" si="199"/>
        <v>4_40-50</v>
      </c>
      <c r="P2145" s="17" t="str">
        <f t="shared" si="200"/>
        <v>04_40-50</v>
      </c>
      <c r="Q2145" s="9" t="s">
        <v>1014</v>
      </c>
      <c r="R2145" s="9" t="s">
        <v>968</v>
      </c>
      <c r="S2145" s="9">
        <f t="shared" si="201"/>
        <v>354792</v>
      </c>
      <c r="T2145" s="9">
        <f t="shared" si="202"/>
        <v>4807</v>
      </c>
      <c r="V2145" s="9">
        <f>VLOOKUP(C2145,[1]Models!$C:$AI,33,0)</f>
        <v>0</v>
      </c>
    </row>
    <row r="2146" spans="1:22" x14ac:dyDescent="0.25">
      <c r="A2146" s="9">
        <v>1451</v>
      </c>
      <c r="B2146" s="9" t="s">
        <v>14</v>
      </c>
      <c r="C2146" s="9" t="s">
        <v>589</v>
      </c>
      <c r="D2146" s="9" t="s">
        <v>224</v>
      </c>
      <c r="E2146" s="9" t="s">
        <v>223</v>
      </c>
      <c r="F2146" s="9" t="s">
        <v>5</v>
      </c>
      <c r="G2146" s="9" t="s">
        <v>524</v>
      </c>
      <c r="H2146" s="9" t="s">
        <v>2</v>
      </c>
      <c r="I2146" s="9">
        <v>15</v>
      </c>
      <c r="J2146" s="9" t="s">
        <v>8</v>
      </c>
      <c r="L2146" s="9" t="s">
        <v>50</v>
      </c>
      <c r="M2146" s="9">
        <v>45183</v>
      </c>
      <c r="N2146" s="17" t="str">
        <f t="shared" si="198"/>
        <v>9_45-50</v>
      </c>
      <c r="O2146" s="17" t="str">
        <f t="shared" si="199"/>
        <v>4_40-50</v>
      </c>
      <c r="P2146" s="17" t="str">
        <f t="shared" si="200"/>
        <v>04_40-50</v>
      </c>
      <c r="Q2146" s="9" t="s">
        <v>1014</v>
      </c>
      <c r="R2146" s="9" t="s">
        <v>968</v>
      </c>
      <c r="S2146" s="9">
        <f t="shared" si="201"/>
        <v>65560533</v>
      </c>
      <c r="T2146" s="9">
        <f t="shared" si="202"/>
        <v>888354</v>
      </c>
      <c r="V2146" s="9">
        <f>VLOOKUP(C2146,[1]Models!$C:$AI,33,0)</f>
        <v>0</v>
      </c>
    </row>
    <row r="2147" spans="1:22" x14ac:dyDescent="0.25">
      <c r="A2147" s="9">
        <v>1247</v>
      </c>
      <c r="B2147" s="9" t="s">
        <v>14</v>
      </c>
      <c r="C2147" s="9" t="s">
        <v>933</v>
      </c>
      <c r="D2147" s="9" t="s">
        <v>224</v>
      </c>
      <c r="E2147" s="9" t="s">
        <v>223</v>
      </c>
      <c r="F2147" s="9" t="s">
        <v>5</v>
      </c>
      <c r="G2147" s="9" t="s">
        <v>810</v>
      </c>
      <c r="H2147" s="9" t="s">
        <v>2</v>
      </c>
      <c r="I2147" s="9">
        <v>15</v>
      </c>
      <c r="J2147" s="9" t="s">
        <v>8</v>
      </c>
      <c r="L2147" s="9" t="s">
        <v>46</v>
      </c>
      <c r="M2147" s="9">
        <v>33300</v>
      </c>
      <c r="N2147" s="17" t="str">
        <f t="shared" si="198"/>
        <v>6_30-35</v>
      </c>
      <c r="O2147" s="17" t="str">
        <f t="shared" si="199"/>
        <v>3_30-40</v>
      </c>
      <c r="P2147" s="17" t="str">
        <f t="shared" si="200"/>
        <v>03_30-40</v>
      </c>
      <c r="Q2147" s="9" t="s">
        <v>1014</v>
      </c>
      <c r="R2147" s="9" t="s">
        <v>968</v>
      </c>
      <c r="S2147" s="9">
        <f t="shared" si="201"/>
        <v>41525100</v>
      </c>
      <c r="T2147" s="9">
        <f t="shared" si="202"/>
        <v>562671</v>
      </c>
      <c r="V2147" s="9">
        <f>VLOOKUP(C2147,[1]Models!$C:$AI,33,0)</f>
        <v>0</v>
      </c>
    </row>
    <row r="2148" spans="1:22" x14ac:dyDescent="0.25">
      <c r="A2148" s="9">
        <v>4</v>
      </c>
      <c r="B2148" s="9" t="s">
        <v>14</v>
      </c>
      <c r="C2148" s="9" t="s">
        <v>369</v>
      </c>
      <c r="D2148" s="9" t="s">
        <v>222</v>
      </c>
      <c r="E2148" s="9" t="s">
        <v>223</v>
      </c>
      <c r="F2148" s="9" t="s">
        <v>5</v>
      </c>
      <c r="G2148" s="9" t="s">
        <v>182</v>
      </c>
      <c r="H2148" s="9" t="s">
        <v>370</v>
      </c>
      <c r="I2148" s="9">
        <v>17</v>
      </c>
      <c r="J2148" s="9" t="s">
        <v>8</v>
      </c>
      <c r="L2148" s="9" t="s">
        <v>50</v>
      </c>
      <c r="M2148" s="9">
        <v>51965</v>
      </c>
      <c r="N2148" s="17" t="str">
        <f t="shared" si="198"/>
        <v>10_50-55</v>
      </c>
      <c r="O2148" s="17" t="str">
        <f t="shared" si="199"/>
        <v>5_50-60</v>
      </c>
      <c r="P2148" s="17" t="str">
        <f t="shared" si="200"/>
        <v>05_50-60</v>
      </c>
      <c r="Q2148" s="9" t="s">
        <v>1014</v>
      </c>
      <c r="R2148" s="9" t="s">
        <v>968</v>
      </c>
      <c r="S2148" s="9">
        <f t="shared" si="201"/>
        <v>207860</v>
      </c>
      <c r="T2148" s="9">
        <f t="shared" si="202"/>
        <v>2817</v>
      </c>
      <c r="V2148" s="9">
        <f>VLOOKUP(C2148,[1]Models!$C:$AI,33,0)</f>
        <v>0</v>
      </c>
    </row>
    <row r="2149" spans="1:22" x14ac:dyDescent="0.25">
      <c r="A2149" s="9">
        <v>168</v>
      </c>
      <c r="B2149" s="9" t="s">
        <v>14</v>
      </c>
      <c r="C2149" s="9" t="s">
        <v>590</v>
      </c>
      <c r="D2149" s="9" t="s">
        <v>222</v>
      </c>
      <c r="E2149" s="9" t="s">
        <v>223</v>
      </c>
      <c r="F2149" s="9" t="s">
        <v>5</v>
      </c>
      <c r="G2149" s="9" t="s">
        <v>524</v>
      </c>
      <c r="H2149" s="9" t="s">
        <v>403</v>
      </c>
      <c r="I2149" s="9">
        <v>17</v>
      </c>
      <c r="J2149" s="9" t="s">
        <v>8</v>
      </c>
      <c r="L2149" s="9" t="s">
        <v>50</v>
      </c>
      <c r="M2149" s="9">
        <v>55840</v>
      </c>
      <c r="N2149" s="17" t="str">
        <f t="shared" si="198"/>
        <v>11_55-60</v>
      </c>
      <c r="O2149" s="17" t="str">
        <f t="shared" si="199"/>
        <v>5_50-60</v>
      </c>
      <c r="P2149" s="17" t="str">
        <f t="shared" si="200"/>
        <v>05_50-60</v>
      </c>
      <c r="Q2149" s="9" t="s">
        <v>1014</v>
      </c>
      <c r="R2149" s="9" t="s">
        <v>968</v>
      </c>
      <c r="S2149" s="9">
        <f t="shared" si="201"/>
        <v>9381120</v>
      </c>
      <c r="T2149" s="9">
        <f t="shared" si="202"/>
        <v>127115</v>
      </c>
      <c r="V2149" s="9">
        <f>VLOOKUP(C2149,[1]Models!$C:$AI,33,0)</f>
        <v>0</v>
      </c>
    </row>
    <row r="2150" spans="1:22" x14ac:dyDescent="0.25">
      <c r="A2150" s="9">
        <v>120</v>
      </c>
      <c r="B2150" s="9" t="s">
        <v>14</v>
      </c>
      <c r="C2150" s="9" t="s">
        <v>371</v>
      </c>
      <c r="D2150" s="9" t="s">
        <v>224</v>
      </c>
      <c r="E2150" s="9" t="s">
        <v>223</v>
      </c>
      <c r="F2150" s="9" t="s">
        <v>1</v>
      </c>
      <c r="G2150" s="9" t="s">
        <v>97</v>
      </c>
      <c r="H2150" s="9" t="s">
        <v>2</v>
      </c>
      <c r="I2150" s="9">
        <v>17</v>
      </c>
      <c r="J2150" s="9" t="s">
        <v>12</v>
      </c>
      <c r="L2150" s="9" t="s">
        <v>50</v>
      </c>
      <c r="M2150" s="9">
        <v>42813</v>
      </c>
      <c r="N2150" s="17" t="str">
        <f t="shared" si="198"/>
        <v>8_40-45</v>
      </c>
      <c r="O2150" s="17" t="str">
        <f t="shared" si="199"/>
        <v>4_40-50</v>
      </c>
      <c r="P2150" s="17" t="str">
        <f t="shared" si="200"/>
        <v>04_40-50</v>
      </c>
      <c r="Q2150" s="9" t="s">
        <v>1014</v>
      </c>
      <c r="R2150" s="9" t="s">
        <v>968</v>
      </c>
      <c r="S2150" s="9">
        <f t="shared" si="201"/>
        <v>5137560</v>
      </c>
      <c r="T2150" s="9">
        <f t="shared" si="202"/>
        <v>69615</v>
      </c>
      <c r="V2150" s="9">
        <f>VLOOKUP(C2150,[1]Models!$C:$AI,33,0)</f>
        <v>0</v>
      </c>
    </row>
    <row r="2151" spans="1:22" x14ac:dyDescent="0.25">
      <c r="A2151" s="9">
        <v>2204</v>
      </c>
      <c r="B2151" s="9" t="s">
        <v>14</v>
      </c>
      <c r="C2151" s="9" t="s">
        <v>865</v>
      </c>
      <c r="D2151" s="9" t="s">
        <v>224</v>
      </c>
      <c r="E2151" s="9" t="s">
        <v>223</v>
      </c>
      <c r="F2151" s="9" t="s">
        <v>1</v>
      </c>
      <c r="G2151" s="9" t="s">
        <v>305</v>
      </c>
      <c r="H2151" s="9" t="s">
        <v>2</v>
      </c>
      <c r="I2151" s="9">
        <v>17</v>
      </c>
      <c r="J2151" s="9" t="s">
        <v>8</v>
      </c>
      <c r="L2151" s="9" t="s">
        <v>50</v>
      </c>
      <c r="M2151" s="9">
        <v>51615</v>
      </c>
      <c r="N2151" s="17" t="str">
        <f t="shared" si="198"/>
        <v>10_50-55</v>
      </c>
      <c r="O2151" s="17" t="str">
        <f t="shared" si="199"/>
        <v>5_50-60</v>
      </c>
      <c r="P2151" s="17" t="str">
        <f t="shared" si="200"/>
        <v>05_50-60</v>
      </c>
      <c r="Q2151" s="9" t="s">
        <v>1014</v>
      </c>
      <c r="R2151" s="9" t="s">
        <v>968</v>
      </c>
      <c r="S2151" s="9">
        <f t="shared" si="201"/>
        <v>113759460</v>
      </c>
      <c r="T2151" s="9">
        <f t="shared" si="202"/>
        <v>1541456</v>
      </c>
      <c r="V2151" s="9">
        <f>VLOOKUP(C2151,[1]Models!$C:$AI,33,0)</f>
        <v>0</v>
      </c>
    </row>
    <row r="2152" spans="1:22" x14ac:dyDescent="0.25">
      <c r="A2152" s="9">
        <v>23</v>
      </c>
      <c r="B2152" s="9" t="s">
        <v>14</v>
      </c>
      <c r="C2152" s="9" t="s">
        <v>465</v>
      </c>
      <c r="D2152" s="9" t="s">
        <v>225</v>
      </c>
      <c r="E2152" s="9" t="s">
        <v>223</v>
      </c>
      <c r="F2152" s="9" t="s">
        <v>5</v>
      </c>
      <c r="G2152" s="9" t="s">
        <v>353</v>
      </c>
      <c r="H2152" s="9" t="s">
        <v>147</v>
      </c>
      <c r="I2152" s="9">
        <v>15</v>
      </c>
      <c r="J2152" s="9" t="s">
        <v>8</v>
      </c>
      <c r="L2152" s="9" t="s">
        <v>50</v>
      </c>
      <c r="M2152" s="9">
        <v>114262</v>
      </c>
      <c r="N2152" s="17" t="str">
        <f t="shared" si="198"/>
        <v>22_110-115</v>
      </c>
      <c r="O2152" s="17" t="str">
        <f t="shared" si="199"/>
        <v>11_110-120</v>
      </c>
      <c r="P2152" s="17" t="str">
        <f t="shared" si="200"/>
        <v>08_80&gt;</v>
      </c>
      <c r="Q2152" s="9" t="s">
        <v>1014</v>
      </c>
      <c r="R2152" s="9" t="s">
        <v>968</v>
      </c>
      <c r="S2152" s="9">
        <f t="shared" si="201"/>
        <v>2628026</v>
      </c>
      <c r="T2152" s="9">
        <f t="shared" si="202"/>
        <v>35610</v>
      </c>
      <c r="V2152" s="9">
        <f>VLOOKUP(C2152,[1]Models!$C:$AI,33,0)</f>
        <v>0</v>
      </c>
    </row>
    <row r="2153" spans="1:22" x14ac:dyDescent="0.25">
      <c r="A2153" s="9">
        <v>228</v>
      </c>
      <c r="B2153" s="9" t="s">
        <v>14</v>
      </c>
      <c r="C2153" s="9" t="s">
        <v>997</v>
      </c>
      <c r="D2153" s="9" t="s">
        <v>225</v>
      </c>
      <c r="E2153" s="9" t="s">
        <v>223</v>
      </c>
      <c r="F2153" s="9" t="s">
        <v>1</v>
      </c>
      <c r="G2153" s="9" t="s">
        <v>669</v>
      </c>
      <c r="H2153" s="9" t="s">
        <v>666</v>
      </c>
      <c r="I2153" s="9">
        <v>15</v>
      </c>
      <c r="J2153" s="9" t="s">
        <v>8</v>
      </c>
      <c r="L2153" s="9" t="s">
        <v>50</v>
      </c>
      <c r="M2153" s="9">
        <v>175990</v>
      </c>
      <c r="N2153" s="17" t="str">
        <f t="shared" si="198"/>
        <v>35_175-180</v>
      </c>
      <c r="O2153" s="17" t="str">
        <f t="shared" si="199"/>
        <v>17_170-180</v>
      </c>
      <c r="P2153" s="17" t="str">
        <f t="shared" si="200"/>
        <v>08_80&gt;</v>
      </c>
      <c r="Q2153" s="9" t="s">
        <v>1014</v>
      </c>
      <c r="R2153" s="9" t="s">
        <v>968</v>
      </c>
      <c r="S2153" s="9">
        <f t="shared" si="201"/>
        <v>40125720</v>
      </c>
      <c r="T2153" s="9">
        <f t="shared" si="202"/>
        <v>543709</v>
      </c>
      <c r="V2153" s="9">
        <f>VLOOKUP(C2153,[1]Models!$C:$AI,33,0)</f>
        <v>0</v>
      </c>
    </row>
    <row r="2154" spans="1:22" x14ac:dyDescent="0.25">
      <c r="A2154" s="9">
        <v>156</v>
      </c>
      <c r="B2154" s="9" t="s">
        <v>14</v>
      </c>
      <c r="C2154" s="9" t="s">
        <v>591</v>
      </c>
      <c r="D2154" s="9" t="s">
        <v>228</v>
      </c>
      <c r="E2154" s="9" t="s">
        <v>223</v>
      </c>
      <c r="F2154" s="9" t="s">
        <v>5</v>
      </c>
      <c r="G2154" s="9" t="s">
        <v>524</v>
      </c>
      <c r="H2154" s="9" t="s">
        <v>2</v>
      </c>
      <c r="I2154" s="9">
        <v>13</v>
      </c>
      <c r="J2154" s="9" t="s">
        <v>8</v>
      </c>
      <c r="L2154" s="9" t="s">
        <v>50</v>
      </c>
      <c r="M2154" s="9">
        <v>54521</v>
      </c>
      <c r="N2154" s="17" t="str">
        <f t="shared" si="198"/>
        <v>10_50-55</v>
      </c>
      <c r="O2154" s="17" t="str">
        <f t="shared" si="199"/>
        <v>5_50-60</v>
      </c>
      <c r="P2154" s="17" t="str">
        <f t="shared" si="200"/>
        <v>05_50-60</v>
      </c>
      <c r="Q2154" s="9" t="s">
        <v>1014</v>
      </c>
      <c r="R2154" s="9" t="s">
        <v>968</v>
      </c>
      <c r="S2154" s="9">
        <f t="shared" si="201"/>
        <v>8505276</v>
      </c>
      <c r="T2154" s="9">
        <f t="shared" si="202"/>
        <v>115248</v>
      </c>
      <c r="V2154" s="9">
        <f>VLOOKUP(C2154,[1]Models!$C:$AI,33,0)</f>
        <v>1</v>
      </c>
    </row>
    <row r="2155" spans="1:22" x14ac:dyDescent="0.25">
      <c r="A2155" s="9">
        <v>291</v>
      </c>
      <c r="B2155" s="9" t="s">
        <v>14</v>
      </c>
      <c r="C2155" s="9" t="s">
        <v>733</v>
      </c>
      <c r="D2155" s="9" t="s">
        <v>228</v>
      </c>
      <c r="E2155" s="9" t="s">
        <v>223</v>
      </c>
      <c r="F2155" s="9" t="s">
        <v>5</v>
      </c>
      <c r="G2155" s="9" t="s">
        <v>524</v>
      </c>
      <c r="H2155" s="9" t="s">
        <v>2</v>
      </c>
      <c r="I2155" s="9">
        <v>14</v>
      </c>
      <c r="J2155" s="9" t="s">
        <v>8</v>
      </c>
      <c r="L2155" s="9" t="s">
        <v>50</v>
      </c>
      <c r="M2155" s="9">
        <v>54069</v>
      </c>
      <c r="N2155" s="17" t="str">
        <f t="shared" si="198"/>
        <v>10_50-55</v>
      </c>
      <c r="O2155" s="17" t="str">
        <f t="shared" si="199"/>
        <v>5_50-60</v>
      </c>
      <c r="P2155" s="17" t="str">
        <f t="shared" si="200"/>
        <v>05_50-60</v>
      </c>
      <c r="Q2155" s="9" t="s">
        <v>1014</v>
      </c>
      <c r="R2155" s="9" t="s">
        <v>968</v>
      </c>
      <c r="S2155" s="9">
        <f t="shared" si="201"/>
        <v>15734079</v>
      </c>
      <c r="T2155" s="9">
        <f t="shared" si="202"/>
        <v>213199</v>
      </c>
      <c r="V2155" s="9">
        <f>VLOOKUP(C2155,[1]Models!$C:$AI,33,0)</f>
        <v>1</v>
      </c>
    </row>
    <row r="2156" spans="1:22" x14ac:dyDescent="0.25">
      <c r="A2156" s="9">
        <v>745</v>
      </c>
      <c r="B2156" s="9" t="s">
        <v>14</v>
      </c>
      <c r="C2156" s="9" t="s">
        <v>365</v>
      </c>
      <c r="D2156" s="9" t="s">
        <v>225</v>
      </c>
      <c r="E2156" s="9" t="s">
        <v>223</v>
      </c>
      <c r="F2156" s="9" t="s">
        <v>5</v>
      </c>
      <c r="G2156" s="9" t="s">
        <v>353</v>
      </c>
      <c r="H2156" s="9" t="s">
        <v>197</v>
      </c>
      <c r="I2156" s="9">
        <v>15</v>
      </c>
      <c r="J2156" s="9" t="s">
        <v>8</v>
      </c>
      <c r="L2156" s="9" t="s">
        <v>50</v>
      </c>
      <c r="M2156" s="9">
        <v>77677</v>
      </c>
      <c r="N2156" s="17" t="str">
        <f t="shared" si="198"/>
        <v>15_75-80</v>
      </c>
      <c r="O2156" s="17" t="str">
        <f t="shared" si="199"/>
        <v>7_70-80</v>
      </c>
      <c r="P2156" s="17" t="str">
        <f t="shared" si="200"/>
        <v>07_70-80</v>
      </c>
      <c r="Q2156" s="9" t="s">
        <v>1014</v>
      </c>
      <c r="R2156" s="9" t="s">
        <v>968</v>
      </c>
      <c r="S2156" s="9">
        <f t="shared" si="201"/>
        <v>57869365</v>
      </c>
      <c r="T2156" s="9">
        <f t="shared" si="202"/>
        <v>784138</v>
      </c>
      <c r="V2156" s="9">
        <f>VLOOKUP(C2156,[1]Models!$C:$AI,33,0)</f>
        <v>0</v>
      </c>
    </row>
    <row r="2157" spans="1:22" x14ac:dyDescent="0.25">
      <c r="A2157" s="9">
        <v>613</v>
      </c>
      <c r="B2157" s="9" t="s">
        <v>14</v>
      </c>
      <c r="C2157" s="9" t="s">
        <v>423</v>
      </c>
      <c r="D2157" s="9" t="s">
        <v>225</v>
      </c>
      <c r="E2157" s="9" t="s">
        <v>223</v>
      </c>
      <c r="F2157" s="9" t="s">
        <v>1</v>
      </c>
      <c r="G2157" s="9" t="s">
        <v>305</v>
      </c>
      <c r="H2157" s="9" t="s">
        <v>112</v>
      </c>
      <c r="I2157" s="9">
        <v>15</v>
      </c>
      <c r="J2157" s="9" t="s">
        <v>8</v>
      </c>
      <c r="L2157" s="9" t="s">
        <v>50</v>
      </c>
      <c r="M2157" s="9">
        <v>69987</v>
      </c>
      <c r="N2157" s="17" t="str">
        <f t="shared" si="198"/>
        <v>13_65-70</v>
      </c>
      <c r="O2157" s="17" t="str">
        <f t="shared" si="199"/>
        <v>6_60-70</v>
      </c>
      <c r="P2157" s="17" t="str">
        <f t="shared" si="200"/>
        <v>06_60-70</v>
      </c>
      <c r="Q2157" s="9" t="s">
        <v>1014</v>
      </c>
      <c r="R2157" s="9" t="s">
        <v>968</v>
      </c>
      <c r="S2157" s="9">
        <f t="shared" si="201"/>
        <v>42902031</v>
      </c>
      <c r="T2157" s="9">
        <f t="shared" si="202"/>
        <v>581328</v>
      </c>
      <c r="V2157" s="9">
        <f>VLOOKUP(C2157,[1]Models!$C:$AI,33,0)</f>
        <v>0</v>
      </c>
    </row>
    <row r="2158" spans="1:22" x14ac:dyDescent="0.25">
      <c r="A2158" s="9">
        <v>761</v>
      </c>
      <c r="B2158" s="9" t="s">
        <v>14</v>
      </c>
      <c r="C2158" s="9" t="s">
        <v>592</v>
      </c>
      <c r="D2158" s="9" t="s">
        <v>222</v>
      </c>
      <c r="E2158" s="9" t="s">
        <v>223</v>
      </c>
      <c r="F2158" s="9" t="s">
        <v>5</v>
      </c>
      <c r="G2158" s="9" t="s">
        <v>524</v>
      </c>
      <c r="H2158" s="9" t="s">
        <v>569</v>
      </c>
      <c r="I2158" s="9">
        <v>15</v>
      </c>
      <c r="J2158" s="9" t="s">
        <v>8</v>
      </c>
      <c r="L2158" s="9" t="s">
        <v>50</v>
      </c>
      <c r="M2158" s="9">
        <v>65810</v>
      </c>
      <c r="N2158" s="17" t="str">
        <f t="shared" si="198"/>
        <v>13_65-70</v>
      </c>
      <c r="O2158" s="17" t="str">
        <f t="shared" si="199"/>
        <v>6_60-70</v>
      </c>
      <c r="P2158" s="17" t="str">
        <f t="shared" si="200"/>
        <v>06_60-70</v>
      </c>
      <c r="Q2158" s="9" t="s">
        <v>1014</v>
      </c>
      <c r="R2158" s="9" t="s">
        <v>968</v>
      </c>
      <c r="S2158" s="9">
        <f t="shared" si="201"/>
        <v>50081410</v>
      </c>
      <c r="T2158" s="9">
        <f t="shared" si="202"/>
        <v>678610</v>
      </c>
      <c r="V2158" s="9">
        <f>VLOOKUP(C2158,[1]Models!$C:$AI,33,0)</f>
        <v>0</v>
      </c>
    </row>
    <row r="2159" spans="1:22" x14ac:dyDescent="0.25">
      <c r="A2159" s="9">
        <v>1562</v>
      </c>
      <c r="B2159" s="9" t="s">
        <v>14</v>
      </c>
      <c r="C2159" s="9" t="s">
        <v>529</v>
      </c>
      <c r="D2159" s="9" t="s">
        <v>224</v>
      </c>
      <c r="E2159" s="9" t="s">
        <v>223</v>
      </c>
      <c r="F2159" s="9" t="s">
        <v>1</v>
      </c>
      <c r="G2159" s="9" t="s">
        <v>305</v>
      </c>
      <c r="H2159" s="9" t="s">
        <v>2</v>
      </c>
      <c r="I2159" s="9">
        <v>15</v>
      </c>
      <c r="J2159" s="9" t="s">
        <v>8</v>
      </c>
      <c r="L2159" s="9" t="s">
        <v>50</v>
      </c>
      <c r="M2159" s="9">
        <v>48591</v>
      </c>
      <c r="N2159" s="17" t="str">
        <f t="shared" si="198"/>
        <v>9_45-50</v>
      </c>
      <c r="O2159" s="17" t="str">
        <f t="shared" si="199"/>
        <v>4_40-50</v>
      </c>
      <c r="P2159" s="17" t="str">
        <f t="shared" si="200"/>
        <v>04_40-50</v>
      </c>
      <c r="Q2159" s="9" t="s">
        <v>1014</v>
      </c>
      <c r="R2159" s="9" t="s">
        <v>968</v>
      </c>
      <c r="S2159" s="9">
        <f t="shared" si="201"/>
        <v>75899142</v>
      </c>
      <c r="T2159" s="9">
        <f t="shared" si="202"/>
        <v>1028444</v>
      </c>
      <c r="V2159" s="9">
        <f>VLOOKUP(C2159,[1]Models!$C:$AI,33,0)</f>
        <v>0</v>
      </c>
    </row>
    <row r="2160" spans="1:22" x14ac:dyDescent="0.25">
      <c r="A2160" s="9">
        <v>673</v>
      </c>
      <c r="B2160" s="9" t="s">
        <v>14</v>
      </c>
      <c r="C2160" s="9" t="s">
        <v>934</v>
      </c>
      <c r="D2160" s="9" t="s">
        <v>224</v>
      </c>
      <c r="E2160" s="9" t="s">
        <v>223</v>
      </c>
      <c r="F2160" s="9" t="s">
        <v>1</v>
      </c>
      <c r="G2160" s="9" t="s">
        <v>835</v>
      </c>
      <c r="H2160" s="9" t="s">
        <v>2</v>
      </c>
      <c r="I2160" s="9">
        <v>15</v>
      </c>
      <c r="J2160" s="9" t="s">
        <v>8</v>
      </c>
      <c r="L2160" s="9" t="s">
        <v>50</v>
      </c>
      <c r="M2160" s="9">
        <v>42540</v>
      </c>
      <c r="N2160" s="17" t="str">
        <f t="shared" si="198"/>
        <v>8_40-45</v>
      </c>
      <c r="O2160" s="17" t="str">
        <f t="shared" si="199"/>
        <v>4_40-50</v>
      </c>
      <c r="P2160" s="17" t="str">
        <f t="shared" si="200"/>
        <v>04_40-50</v>
      </c>
      <c r="Q2160" s="9" t="s">
        <v>1014</v>
      </c>
      <c r="R2160" s="9" t="s">
        <v>968</v>
      </c>
      <c r="S2160" s="9">
        <f t="shared" si="201"/>
        <v>28629420</v>
      </c>
      <c r="T2160" s="9">
        <f t="shared" si="202"/>
        <v>387933</v>
      </c>
      <c r="V2160" s="9">
        <f>VLOOKUP(C2160,[1]Models!$C:$AI,33,0)</f>
        <v>0</v>
      </c>
    </row>
    <row r="2161" spans="1:22" x14ac:dyDescent="0.25">
      <c r="A2161" s="9">
        <v>88</v>
      </c>
      <c r="B2161" s="9" t="s">
        <v>14</v>
      </c>
      <c r="C2161" s="9" t="s">
        <v>500</v>
      </c>
      <c r="D2161" s="9" t="s">
        <v>225</v>
      </c>
      <c r="E2161" s="9" t="s">
        <v>223</v>
      </c>
      <c r="F2161" s="9" t="s">
        <v>5</v>
      </c>
      <c r="G2161" s="9" t="s">
        <v>353</v>
      </c>
      <c r="H2161" s="9" t="s">
        <v>148</v>
      </c>
      <c r="I2161" s="9">
        <v>16</v>
      </c>
      <c r="J2161" s="9" t="s">
        <v>8</v>
      </c>
      <c r="L2161" s="9" t="s">
        <v>50</v>
      </c>
      <c r="M2161" s="9">
        <v>86832</v>
      </c>
      <c r="N2161" s="17" t="str">
        <f t="shared" si="198"/>
        <v>17_85-90</v>
      </c>
      <c r="O2161" s="17" t="str">
        <f t="shared" si="199"/>
        <v>8_80-90</v>
      </c>
      <c r="P2161" s="17" t="str">
        <f t="shared" si="200"/>
        <v>08_80&gt;</v>
      </c>
      <c r="Q2161" s="9" t="s">
        <v>1014</v>
      </c>
      <c r="R2161" s="9" t="s">
        <v>968</v>
      </c>
      <c r="S2161" s="9">
        <f t="shared" si="201"/>
        <v>7641216</v>
      </c>
      <c r="T2161" s="9">
        <f t="shared" si="202"/>
        <v>103540</v>
      </c>
      <c r="V2161" s="9">
        <f>VLOOKUP(C2161,[1]Models!$C:$AI,33,0)</f>
        <v>0</v>
      </c>
    </row>
    <row r="2162" spans="1:22" x14ac:dyDescent="0.25">
      <c r="A2162" s="9">
        <v>407</v>
      </c>
      <c r="B2162" s="9" t="s">
        <v>14</v>
      </c>
      <c r="C2162" s="9" t="s">
        <v>366</v>
      </c>
      <c r="D2162" s="9" t="s">
        <v>225</v>
      </c>
      <c r="E2162" s="9" t="s">
        <v>223</v>
      </c>
      <c r="F2162" s="9" t="s">
        <v>5</v>
      </c>
      <c r="G2162" s="9" t="s">
        <v>353</v>
      </c>
      <c r="H2162" s="9" t="s">
        <v>197</v>
      </c>
      <c r="I2162" s="9">
        <v>17</v>
      </c>
      <c r="J2162" s="9" t="s">
        <v>8</v>
      </c>
      <c r="L2162" s="9" t="s">
        <v>50</v>
      </c>
      <c r="M2162" s="9">
        <v>84740</v>
      </c>
      <c r="N2162" s="17" t="str">
        <f t="shared" si="198"/>
        <v>16_80-85</v>
      </c>
      <c r="O2162" s="17" t="str">
        <f t="shared" si="199"/>
        <v>8_80-90</v>
      </c>
      <c r="P2162" s="17" t="str">
        <f t="shared" si="200"/>
        <v>08_80&gt;</v>
      </c>
      <c r="Q2162" s="9" t="s">
        <v>1014</v>
      </c>
      <c r="R2162" s="9" t="s">
        <v>968</v>
      </c>
      <c r="S2162" s="9">
        <f t="shared" si="201"/>
        <v>34489180</v>
      </c>
      <c r="T2162" s="9">
        <f t="shared" si="202"/>
        <v>467333</v>
      </c>
      <c r="V2162" s="9">
        <f>VLOOKUP(C2162,[1]Models!$C:$AI,33,0)</f>
        <v>0</v>
      </c>
    </row>
    <row r="2163" spans="1:22" x14ac:dyDescent="0.25">
      <c r="A2163" s="9">
        <v>924</v>
      </c>
      <c r="B2163" s="9" t="s">
        <v>14</v>
      </c>
      <c r="C2163" s="9" t="s">
        <v>593</v>
      </c>
      <c r="D2163" s="9" t="s">
        <v>228</v>
      </c>
      <c r="E2163" s="9" t="s">
        <v>223</v>
      </c>
      <c r="F2163" s="9" t="s">
        <v>5</v>
      </c>
      <c r="G2163" s="9" t="s">
        <v>524</v>
      </c>
      <c r="H2163" s="9" t="s">
        <v>2</v>
      </c>
      <c r="I2163" s="9">
        <v>14</v>
      </c>
      <c r="J2163" s="9" t="s">
        <v>8</v>
      </c>
      <c r="K2163" s="9" t="s">
        <v>7</v>
      </c>
      <c r="L2163" s="9" t="s">
        <v>50</v>
      </c>
      <c r="M2163" s="9">
        <v>53969</v>
      </c>
      <c r="N2163" s="17" t="str">
        <f t="shared" si="198"/>
        <v>10_50-55</v>
      </c>
      <c r="O2163" s="17" t="str">
        <f t="shared" si="199"/>
        <v>5_50-60</v>
      </c>
      <c r="P2163" s="17" t="str">
        <f t="shared" si="200"/>
        <v>05_50-60</v>
      </c>
      <c r="Q2163" s="9" t="s">
        <v>1014</v>
      </c>
      <c r="R2163" s="9" t="s">
        <v>968</v>
      </c>
      <c r="S2163" s="9">
        <f t="shared" si="201"/>
        <v>49867356</v>
      </c>
      <c r="T2163" s="9">
        <f t="shared" si="202"/>
        <v>675709</v>
      </c>
      <c r="V2163" s="9">
        <f>VLOOKUP(C2163,[1]Models!$C:$AI,33,0)</f>
        <v>1</v>
      </c>
    </row>
    <row r="2164" spans="1:22" x14ac:dyDescent="0.25">
      <c r="A2164" s="9">
        <v>2077</v>
      </c>
      <c r="B2164" s="9" t="s">
        <v>14</v>
      </c>
      <c r="C2164" s="9" t="s">
        <v>313</v>
      </c>
      <c r="D2164" s="9" t="s">
        <v>228</v>
      </c>
      <c r="E2164" s="9" t="s">
        <v>227</v>
      </c>
      <c r="F2164" s="9" t="s">
        <v>5</v>
      </c>
      <c r="G2164" s="9" t="s">
        <v>169</v>
      </c>
      <c r="H2164" s="9" t="s">
        <v>2</v>
      </c>
      <c r="I2164" s="9">
        <v>13</v>
      </c>
      <c r="J2164" s="9" t="s">
        <v>8</v>
      </c>
      <c r="L2164" s="9" t="s">
        <v>50</v>
      </c>
      <c r="M2164" s="9">
        <v>61876</v>
      </c>
      <c r="N2164" s="17" t="str">
        <f t="shared" si="198"/>
        <v>12_60-65</v>
      </c>
      <c r="O2164" s="17" t="str">
        <f t="shared" si="199"/>
        <v>6_60-70</v>
      </c>
      <c r="P2164" s="17" t="str">
        <f t="shared" si="200"/>
        <v>06_60-70</v>
      </c>
      <c r="Q2164" s="9" t="s">
        <v>1014</v>
      </c>
      <c r="R2164" s="9" t="s">
        <v>968</v>
      </c>
      <c r="S2164" s="9">
        <f t="shared" si="201"/>
        <v>128516452</v>
      </c>
      <c r="T2164" s="9">
        <f t="shared" si="202"/>
        <v>1741415</v>
      </c>
      <c r="V2164" s="9">
        <f>VLOOKUP(C2164,[1]Models!$C:$AI,33,0)</f>
        <v>1</v>
      </c>
    </row>
    <row r="2165" spans="1:22" x14ac:dyDescent="0.25">
      <c r="A2165" s="9">
        <v>805</v>
      </c>
      <c r="B2165" s="9" t="s">
        <v>14</v>
      </c>
      <c r="C2165" s="9" t="s">
        <v>625</v>
      </c>
      <c r="D2165" s="9" t="s">
        <v>228</v>
      </c>
      <c r="E2165" s="9" t="s">
        <v>227</v>
      </c>
      <c r="F2165" s="9" t="s">
        <v>5</v>
      </c>
      <c r="G2165" s="9" t="s">
        <v>524</v>
      </c>
      <c r="H2165" s="9" t="s">
        <v>2</v>
      </c>
      <c r="I2165" s="9">
        <v>13</v>
      </c>
      <c r="J2165" s="9" t="s">
        <v>8</v>
      </c>
      <c r="L2165" s="9" t="s">
        <v>50</v>
      </c>
      <c r="M2165" s="9">
        <v>80500</v>
      </c>
      <c r="N2165" s="17" t="str">
        <f t="shared" si="198"/>
        <v>16_80-85</v>
      </c>
      <c r="O2165" s="17" t="str">
        <f t="shared" si="199"/>
        <v>8_80-90</v>
      </c>
      <c r="P2165" s="17" t="str">
        <f t="shared" si="200"/>
        <v>08_80&gt;</v>
      </c>
      <c r="Q2165" s="9" t="s">
        <v>1014</v>
      </c>
      <c r="R2165" s="9" t="s">
        <v>968</v>
      </c>
      <c r="S2165" s="9">
        <f t="shared" si="201"/>
        <v>64802500</v>
      </c>
      <c r="T2165" s="9">
        <f t="shared" si="202"/>
        <v>878083</v>
      </c>
      <c r="V2165" s="9">
        <f>VLOOKUP(C2165,[1]Models!$C:$AI,33,0)</f>
        <v>1</v>
      </c>
    </row>
    <row r="2166" spans="1:22" x14ac:dyDescent="0.25">
      <c r="A2166" s="9">
        <v>586</v>
      </c>
      <c r="B2166" s="9" t="s">
        <v>14</v>
      </c>
      <c r="C2166" s="9" t="s">
        <v>312</v>
      </c>
      <c r="D2166" s="9" t="s">
        <v>228</v>
      </c>
      <c r="E2166" s="9" t="s">
        <v>227</v>
      </c>
      <c r="F2166" s="9" t="s">
        <v>5</v>
      </c>
      <c r="G2166" s="9" t="s">
        <v>169</v>
      </c>
      <c r="H2166" s="9" t="s">
        <v>2</v>
      </c>
      <c r="I2166" s="9">
        <v>14</v>
      </c>
      <c r="J2166" s="9" t="s">
        <v>11</v>
      </c>
      <c r="L2166" s="9" t="s">
        <v>50</v>
      </c>
      <c r="M2166" s="9">
        <v>63867</v>
      </c>
      <c r="N2166" s="17" t="str">
        <f t="shared" si="198"/>
        <v>12_60-65</v>
      </c>
      <c r="O2166" s="17" t="str">
        <f t="shared" si="199"/>
        <v>6_60-70</v>
      </c>
      <c r="P2166" s="17" t="str">
        <f t="shared" si="200"/>
        <v>06_60-70</v>
      </c>
      <c r="Q2166" s="9" t="s">
        <v>1014</v>
      </c>
      <c r="R2166" s="9" t="s">
        <v>968</v>
      </c>
      <c r="S2166" s="9">
        <f t="shared" si="201"/>
        <v>37426062</v>
      </c>
      <c r="T2166" s="9">
        <f t="shared" si="202"/>
        <v>507128</v>
      </c>
      <c r="V2166" s="9">
        <f>VLOOKUP(C2166,[1]Models!$C:$AI,33,0)</f>
        <v>1</v>
      </c>
    </row>
    <row r="2167" spans="1:22" x14ac:dyDescent="0.25">
      <c r="A2167" s="9">
        <v>565</v>
      </c>
      <c r="B2167" s="9" t="s">
        <v>14</v>
      </c>
      <c r="C2167" s="9" t="s">
        <v>626</v>
      </c>
      <c r="D2167" s="9" t="s">
        <v>228</v>
      </c>
      <c r="E2167" s="9" t="s">
        <v>227</v>
      </c>
      <c r="F2167" s="9" t="s">
        <v>5</v>
      </c>
      <c r="G2167" s="9" t="s">
        <v>524</v>
      </c>
      <c r="H2167" s="9" t="s">
        <v>2</v>
      </c>
      <c r="I2167" s="9">
        <v>14</v>
      </c>
      <c r="J2167" s="9" t="s">
        <v>8</v>
      </c>
      <c r="L2167" s="9" t="s">
        <v>50</v>
      </c>
      <c r="M2167" s="9">
        <v>66203</v>
      </c>
      <c r="N2167" s="17" t="str">
        <f t="shared" si="198"/>
        <v>13_65-70</v>
      </c>
      <c r="O2167" s="17" t="str">
        <f t="shared" si="199"/>
        <v>6_60-70</v>
      </c>
      <c r="P2167" s="17" t="str">
        <f t="shared" si="200"/>
        <v>06_60-70</v>
      </c>
      <c r="Q2167" s="9" t="s">
        <v>1014</v>
      </c>
      <c r="R2167" s="9" t="s">
        <v>968</v>
      </c>
      <c r="S2167" s="9">
        <f t="shared" si="201"/>
        <v>37404695</v>
      </c>
      <c r="T2167" s="9">
        <f t="shared" si="202"/>
        <v>506839</v>
      </c>
      <c r="V2167" s="9">
        <f>VLOOKUP(C2167,[1]Models!$C:$AI,33,0)</f>
        <v>1</v>
      </c>
    </row>
    <row r="2168" spans="1:22" x14ac:dyDescent="0.25">
      <c r="A2168" s="9">
        <v>251</v>
      </c>
      <c r="B2168" s="9" t="s">
        <v>14</v>
      </c>
      <c r="C2168" s="9" t="s">
        <v>424</v>
      </c>
      <c r="D2168" s="9" t="s">
        <v>228</v>
      </c>
      <c r="E2168" s="9" t="s">
        <v>227</v>
      </c>
      <c r="F2168" s="9" t="s">
        <v>1</v>
      </c>
      <c r="G2168" s="9" t="s">
        <v>305</v>
      </c>
      <c r="H2168" s="9" t="s">
        <v>2</v>
      </c>
      <c r="I2168" s="9">
        <v>14</v>
      </c>
      <c r="J2168" s="9" t="s">
        <v>8</v>
      </c>
      <c r="L2168" s="9" t="s">
        <v>50</v>
      </c>
      <c r="M2168" s="9">
        <v>57694</v>
      </c>
      <c r="N2168" s="17" t="str">
        <f t="shared" si="198"/>
        <v>11_55-60</v>
      </c>
      <c r="O2168" s="17" t="str">
        <f t="shared" si="199"/>
        <v>5_50-60</v>
      </c>
      <c r="P2168" s="17" t="str">
        <f t="shared" si="200"/>
        <v>05_50-60</v>
      </c>
      <c r="Q2168" s="9" t="s">
        <v>1014</v>
      </c>
      <c r="R2168" s="9" t="s">
        <v>968</v>
      </c>
      <c r="S2168" s="9">
        <f t="shared" si="201"/>
        <v>14481194</v>
      </c>
      <c r="T2168" s="9">
        <f t="shared" si="202"/>
        <v>196222</v>
      </c>
      <c r="V2168" s="9">
        <f>VLOOKUP(C2168,[1]Models!$C:$AI,33,0)</f>
        <v>1</v>
      </c>
    </row>
    <row r="2169" spans="1:22" x14ac:dyDescent="0.25">
      <c r="A2169" s="9">
        <v>2202</v>
      </c>
      <c r="B2169" s="9" t="s">
        <v>14</v>
      </c>
      <c r="C2169" s="9" t="s">
        <v>314</v>
      </c>
      <c r="D2169" s="9" t="s">
        <v>224</v>
      </c>
      <c r="E2169" s="9" t="s">
        <v>227</v>
      </c>
      <c r="F2169" s="9" t="s">
        <v>5</v>
      </c>
      <c r="G2169" s="9" t="s">
        <v>169</v>
      </c>
      <c r="H2169" s="9" t="s">
        <v>2</v>
      </c>
      <c r="I2169" s="9">
        <v>15</v>
      </c>
      <c r="J2169" s="9" t="s">
        <v>8</v>
      </c>
      <c r="L2169" s="9" t="s">
        <v>50</v>
      </c>
      <c r="M2169" s="9">
        <v>71303</v>
      </c>
      <c r="N2169" s="17" t="str">
        <f t="shared" si="198"/>
        <v>14_70-75</v>
      </c>
      <c r="O2169" s="17" t="str">
        <f t="shared" si="199"/>
        <v>7_70-80</v>
      </c>
      <c r="P2169" s="17" t="str">
        <f t="shared" si="200"/>
        <v>07_70-80</v>
      </c>
      <c r="Q2169" s="9" t="s">
        <v>1014</v>
      </c>
      <c r="R2169" s="9" t="s">
        <v>968</v>
      </c>
      <c r="S2169" s="9">
        <f t="shared" si="201"/>
        <v>157009206</v>
      </c>
      <c r="T2169" s="9">
        <f t="shared" si="202"/>
        <v>2127496</v>
      </c>
      <c r="V2169" s="9">
        <f>VLOOKUP(C2169,[1]Models!$C:$AI,33,0)</f>
        <v>0</v>
      </c>
    </row>
    <row r="2170" spans="1:22" x14ac:dyDescent="0.25">
      <c r="A2170" s="9">
        <v>115</v>
      </c>
      <c r="B2170" s="9" t="s">
        <v>14</v>
      </c>
      <c r="C2170" s="9" t="s">
        <v>594</v>
      </c>
      <c r="D2170" s="9" t="s">
        <v>224</v>
      </c>
      <c r="E2170" s="9" t="s">
        <v>227</v>
      </c>
      <c r="F2170" s="9" t="s">
        <v>5</v>
      </c>
      <c r="G2170" s="9" t="s">
        <v>524</v>
      </c>
      <c r="H2170" s="9" t="s">
        <v>2</v>
      </c>
      <c r="I2170" s="9">
        <v>15</v>
      </c>
      <c r="J2170" s="9" t="s">
        <v>8</v>
      </c>
      <c r="L2170" s="9" t="s">
        <v>50</v>
      </c>
      <c r="M2170" s="9">
        <v>77484</v>
      </c>
      <c r="N2170" s="17" t="str">
        <f t="shared" si="198"/>
        <v>15_75-80</v>
      </c>
      <c r="O2170" s="17" t="str">
        <f t="shared" si="199"/>
        <v>7_70-80</v>
      </c>
      <c r="P2170" s="17" t="str">
        <f t="shared" si="200"/>
        <v>07_70-80</v>
      </c>
      <c r="Q2170" s="9" t="s">
        <v>1014</v>
      </c>
      <c r="R2170" s="9" t="s">
        <v>968</v>
      </c>
      <c r="S2170" s="9">
        <f t="shared" si="201"/>
        <v>8910660</v>
      </c>
      <c r="T2170" s="9">
        <f t="shared" si="202"/>
        <v>120741</v>
      </c>
      <c r="V2170" s="9">
        <f>VLOOKUP(C2170,[1]Models!$C:$AI,33,0)</f>
        <v>0</v>
      </c>
    </row>
    <row r="2171" spans="1:22" x14ac:dyDescent="0.25">
      <c r="A2171" s="9">
        <v>772</v>
      </c>
      <c r="B2171" s="9" t="s">
        <v>14</v>
      </c>
      <c r="C2171" s="9" t="s">
        <v>740</v>
      </c>
      <c r="D2171" s="9" t="s">
        <v>224</v>
      </c>
      <c r="E2171" s="9" t="s">
        <v>227</v>
      </c>
      <c r="F2171" s="9" t="s">
        <v>1</v>
      </c>
      <c r="G2171" s="9" t="s">
        <v>305</v>
      </c>
      <c r="H2171" s="9" t="s">
        <v>2</v>
      </c>
      <c r="I2171" s="9">
        <v>15</v>
      </c>
      <c r="J2171" s="9" t="s">
        <v>8</v>
      </c>
      <c r="L2171" s="9" t="s">
        <v>50</v>
      </c>
      <c r="M2171" s="9">
        <v>65122</v>
      </c>
      <c r="N2171" s="17" t="str">
        <f t="shared" si="198"/>
        <v>13_65-70</v>
      </c>
      <c r="O2171" s="17" t="str">
        <f t="shared" si="199"/>
        <v>6_60-70</v>
      </c>
      <c r="P2171" s="17" t="str">
        <f t="shared" si="200"/>
        <v>06_60-70</v>
      </c>
      <c r="Q2171" s="9" t="s">
        <v>1014</v>
      </c>
      <c r="R2171" s="9" t="s">
        <v>968</v>
      </c>
      <c r="S2171" s="9">
        <f t="shared" si="201"/>
        <v>50274184</v>
      </c>
      <c r="T2171" s="9">
        <f t="shared" si="202"/>
        <v>681222</v>
      </c>
      <c r="V2171" s="9">
        <f>VLOOKUP(C2171,[1]Models!$C:$AI,33,0)</f>
        <v>0</v>
      </c>
    </row>
    <row r="2172" spans="1:22" x14ac:dyDescent="0.25">
      <c r="A2172" s="9">
        <v>41</v>
      </c>
      <c r="B2172" s="9" t="s">
        <v>14</v>
      </c>
      <c r="C2172" s="9" t="s">
        <v>284</v>
      </c>
      <c r="D2172" s="9" t="s">
        <v>222</v>
      </c>
      <c r="E2172" s="9" t="s">
        <v>227</v>
      </c>
      <c r="F2172" s="9" t="s">
        <v>5</v>
      </c>
      <c r="G2172" s="9" t="s">
        <v>169</v>
      </c>
      <c r="H2172" s="9" t="s">
        <v>937</v>
      </c>
      <c r="I2172" s="9">
        <v>17</v>
      </c>
      <c r="J2172" s="9" t="s">
        <v>8</v>
      </c>
      <c r="L2172" s="9" t="s">
        <v>50</v>
      </c>
      <c r="M2172" s="9">
        <v>64690</v>
      </c>
      <c r="N2172" s="17" t="str">
        <f t="shared" ref="N2172:N2234" si="203">CONCATENATE(ROUNDDOWN(M2172/5000,0),"_",ROUNDDOWN(M2172/5000,0)*5,"-",ROUNDUP((M2172+1)/5000,0)*5)</f>
        <v>12_60-65</v>
      </c>
      <c r="O2172" s="17" t="str">
        <f t="shared" ref="O2172:O2234" si="204">CONCATENATE(ROUNDDOWN(M2172/10000,0),"_",ROUNDDOWN(M2172/10000,0)*10,"-",ROUNDUP((M2172+1)/10000,0)*10)</f>
        <v>6_60-70</v>
      </c>
      <c r="P2172" s="17" t="str">
        <f t="shared" ref="P2172:P2234" si="205">IF(M2172&lt;20000,"01_&lt;20",IF(M2172&lt;80000,CONCATENATE(IF((ROUNDDOWN(M2172/10000,0)+1)&lt;10,0,),ROUNDDOWN(M2172/10000,0),"_",ROUNDDOWN(M2172/10000,0)*10,"-",ROUNDUP((M2172+1)/10000,0)*10),"08_80&gt;"))</f>
        <v>06_60-70</v>
      </c>
      <c r="Q2172" s="9" t="s">
        <v>1014</v>
      </c>
      <c r="R2172" s="9" t="s">
        <v>968</v>
      </c>
      <c r="S2172" s="9">
        <f t="shared" ref="S2172:S2234" si="206">M2172*A2172</f>
        <v>2652290</v>
      </c>
      <c r="T2172" s="9">
        <f t="shared" si="202"/>
        <v>35939</v>
      </c>
      <c r="V2172" s="9">
        <f>VLOOKUP(C2172,[1]Models!$C:$AI,33,0)</f>
        <v>0</v>
      </c>
    </row>
    <row r="2173" spans="1:22" x14ac:dyDescent="0.25">
      <c r="A2173" s="9">
        <v>99</v>
      </c>
      <c r="B2173" s="9" t="s">
        <v>14</v>
      </c>
      <c r="C2173" s="9" t="s">
        <v>627</v>
      </c>
      <c r="D2173" s="9" t="s">
        <v>228</v>
      </c>
      <c r="E2173" s="9" t="s">
        <v>227</v>
      </c>
      <c r="F2173" s="9" t="s">
        <v>5</v>
      </c>
      <c r="G2173" s="9" t="s">
        <v>524</v>
      </c>
      <c r="H2173" s="9" t="s">
        <v>2</v>
      </c>
      <c r="I2173" s="9">
        <v>13</v>
      </c>
      <c r="J2173" s="9" t="s">
        <v>8</v>
      </c>
      <c r="L2173" s="9" t="s">
        <v>50</v>
      </c>
      <c r="M2173" s="9">
        <v>77237</v>
      </c>
      <c r="N2173" s="17" t="str">
        <f t="shared" si="203"/>
        <v>15_75-80</v>
      </c>
      <c r="O2173" s="17" t="str">
        <f t="shared" si="204"/>
        <v>7_70-80</v>
      </c>
      <c r="P2173" s="17" t="str">
        <f t="shared" si="205"/>
        <v>07_70-80</v>
      </c>
      <c r="Q2173" s="9" t="s">
        <v>1014</v>
      </c>
      <c r="R2173" s="9" t="s">
        <v>968</v>
      </c>
      <c r="S2173" s="9">
        <f t="shared" si="206"/>
        <v>7646463</v>
      </c>
      <c r="T2173" s="9">
        <f t="shared" si="202"/>
        <v>103611</v>
      </c>
      <c r="V2173" s="9">
        <f>VLOOKUP(C2173,[1]Models!$C:$AI,33,0)</f>
        <v>1</v>
      </c>
    </row>
    <row r="2174" spans="1:22" x14ac:dyDescent="0.25">
      <c r="A2174" s="9">
        <v>36</v>
      </c>
      <c r="B2174" s="9" t="s">
        <v>14</v>
      </c>
      <c r="C2174" s="9" t="s">
        <v>628</v>
      </c>
      <c r="D2174" s="9" t="s">
        <v>228</v>
      </c>
      <c r="E2174" s="9" t="s">
        <v>227</v>
      </c>
      <c r="F2174" s="9" t="s">
        <v>1</v>
      </c>
      <c r="G2174" s="9" t="s">
        <v>305</v>
      </c>
      <c r="H2174" s="9" t="s">
        <v>2</v>
      </c>
      <c r="I2174" s="9">
        <v>13</v>
      </c>
      <c r="J2174" s="9" t="s">
        <v>8</v>
      </c>
      <c r="L2174" s="9" t="s">
        <v>50</v>
      </c>
      <c r="M2174" s="9">
        <v>86870</v>
      </c>
      <c r="N2174" s="17" t="str">
        <f t="shared" si="203"/>
        <v>17_85-90</v>
      </c>
      <c r="O2174" s="17" t="str">
        <f t="shared" si="204"/>
        <v>8_80-90</v>
      </c>
      <c r="P2174" s="17" t="str">
        <f t="shared" si="205"/>
        <v>08_80&gt;</v>
      </c>
      <c r="Q2174" s="9" t="s">
        <v>1014</v>
      </c>
      <c r="R2174" s="9" t="s">
        <v>968</v>
      </c>
      <c r="S2174" s="9">
        <f t="shared" si="206"/>
        <v>3127320</v>
      </c>
      <c r="T2174" s="9">
        <f t="shared" ref="T2174:T2237" si="207">ROUND(S2174/73.8,0)</f>
        <v>42376</v>
      </c>
      <c r="V2174" s="9">
        <f>VLOOKUP(C2174,[1]Models!$C:$AI,33,0)</f>
        <v>1</v>
      </c>
    </row>
    <row r="2175" spans="1:22" x14ac:dyDescent="0.25">
      <c r="A2175" s="9">
        <v>81</v>
      </c>
      <c r="B2175" s="9" t="s">
        <v>14</v>
      </c>
      <c r="C2175" s="9" t="s">
        <v>138</v>
      </c>
      <c r="D2175" s="9" t="s">
        <v>228</v>
      </c>
      <c r="E2175" s="9" t="s">
        <v>227</v>
      </c>
      <c r="F2175" s="9" t="s">
        <v>5</v>
      </c>
      <c r="G2175" s="9" t="s">
        <v>93</v>
      </c>
      <c r="H2175" s="9" t="s">
        <v>2</v>
      </c>
      <c r="I2175" s="9">
        <v>14</v>
      </c>
      <c r="J2175" s="9" t="s">
        <v>8</v>
      </c>
      <c r="L2175" s="9" t="s">
        <v>50</v>
      </c>
      <c r="M2175" s="9">
        <v>76690</v>
      </c>
      <c r="N2175" s="17" t="str">
        <f t="shared" si="203"/>
        <v>15_75-80</v>
      </c>
      <c r="O2175" s="17" t="str">
        <f t="shared" si="204"/>
        <v>7_70-80</v>
      </c>
      <c r="P2175" s="17" t="str">
        <f t="shared" si="205"/>
        <v>07_70-80</v>
      </c>
      <c r="Q2175" s="9" t="s">
        <v>1014</v>
      </c>
      <c r="R2175" s="9" t="s">
        <v>968</v>
      </c>
      <c r="S2175" s="9">
        <f t="shared" si="206"/>
        <v>6211890</v>
      </c>
      <c r="T2175" s="9">
        <f t="shared" si="207"/>
        <v>84172</v>
      </c>
      <c r="V2175" s="9">
        <f>VLOOKUP(C2175,[1]Models!$C:$AI,33,0)</f>
        <v>1</v>
      </c>
    </row>
    <row r="2176" spans="1:22" x14ac:dyDescent="0.25">
      <c r="A2176" s="9">
        <v>259</v>
      </c>
      <c r="B2176" s="9" t="s">
        <v>14</v>
      </c>
      <c r="C2176" s="9" t="s">
        <v>629</v>
      </c>
      <c r="D2176" s="9" t="s">
        <v>228</v>
      </c>
      <c r="E2176" s="9" t="s">
        <v>227</v>
      </c>
      <c r="F2176" s="9" t="s">
        <v>5</v>
      </c>
      <c r="G2176" s="9" t="s">
        <v>524</v>
      </c>
      <c r="H2176" s="9" t="s">
        <v>2</v>
      </c>
      <c r="I2176" s="9">
        <v>14</v>
      </c>
      <c r="J2176" s="9" t="s">
        <v>8</v>
      </c>
      <c r="L2176" s="9" t="s">
        <v>50</v>
      </c>
      <c r="M2176" s="9">
        <v>84815</v>
      </c>
      <c r="N2176" s="17" t="str">
        <f t="shared" si="203"/>
        <v>16_80-85</v>
      </c>
      <c r="O2176" s="17" t="str">
        <f t="shared" si="204"/>
        <v>8_80-90</v>
      </c>
      <c r="P2176" s="17" t="str">
        <f t="shared" si="205"/>
        <v>08_80&gt;</v>
      </c>
      <c r="Q2176" s="9" t="s">
        <v>1014</v>
      </c>
      <c r="R2176" s="9" t="s">
        <v>968</v>
      </c>
      <c r="S2176" s="9">
        <f t="shared" si="206"/>
        <v>21967085</v>
      </c>
      <c r="T2176" s="9">
        <f t="shared" si="207"/>
        <v>297657</v>
      </c>
      <c r="V2176" s="9">
        <f>VLOOKUP(C2176,[1]Models!$C:$AI,33,0)</f>
        <v>1</v>
      </c>
    </row>
    <row r="2177" spans="1:22" x14ac:dyDescent="0.25">
      <c r="A2177" s="9">
        <v>57</v>
      </c>
      <c r="B2177" s="9" t="s">
        <v>14</v>
      </c>
      <c r="C2177" s="9" t="s">
        <v>139</v>
      </c>
      <c r="D2177" s="9" t="s">
        <v>224</v>
      </c>
      <c r="E2177" s="9" t="s">
        <v>227</v>
      </c>
      <c r="F2177" s="9" t="s">
        <v>5</v>
      </c>
      <c r="G2177" s="9" t="s">
        <v>93</v>
      </c>
      <c r="H2177" s="9" t="s">
        <v>2</v>
      </c>
      <c r="I2177" s="9">
        <v>15</v>
      </c>
      <c r="J2177" s="9" t="s">
        <v>8</v>
      </c>
      <c r="L2177" s="9" t="s">
        <v>50</v>
      </c>
      <c r="M2177" s="9">
        <v>76990</v>
      </c>
      <c r="N2177" s="17" t="str">
        <f t="shared" si="203"/>
        <v>15_75-80</v>
      </c>
      <c r="O2177" s="17" t="str">
        <f t="shared" si="204"/>
        <v>7_70-80</v>
      </c>
      <c r="P2177" s="17" t="str">
        <f t="shared" si="205"/>
        <v>07_70-80</v>
      </c>
      <c r="Q2177" s="9" t="s">
        <v>1014</v>
      </c>
      <c r="R2177" s="9" t="s">
        <v>968</v>
      </c>
      <c r="S2177" s="9">
        <f t="shared" si="206"/>
        <v>4388430</v>
      </c>
      <c r="T2177" s="9">
        <f t="shared" si="207"/>
        <v>59464</v>
      </c>
      <c r="V2177" s="9">
        <f>VLOOKUP(C2177,[1]Models!$C:$AI,33,0)</f>
        <v>0</v>
      </c>
    </row>
    <row r="2178" spans="1:22" x14ac:dyDescent="0.25">
      <c r="A2178" s="9">
        <v>138</v>
      </c>
      <c r="B2178" s="9" t="s">
        <v>14</v>
      </c>
      <c r="C2178" s="9" t="s">
        <v>595</v>
      </c>
      <c r="D2178" s="9" t="s">
        <v>224</v>
      </c>
      <c r="E2178" s="9" t="s">
        <v>227</v>
      </c>
      <c r="F2178" s="9" t="s">
        <v>5</v>
      </c>
      <c r="G2178" s="9" t="s">
        <v>524</v>
      </c>
      <c r="H2178" s="9" t="s">
        <v>2</v>
      </c>
      <c r="I2178" s="9">
        <v>15</v>
      </c>
      <c r="J2178" s="9" t="s">
        <v>8</v>
      </c>
      <c r="L2178" s="9" t="s">
        <v>50</v>
      </c>
      <c r="M2178" s="9">
        <v>86096</v>
      </c>
      <c r="N2178" s="17" t="str">
        <f t="shared" si="203"/>
        <v>17_85-90</v>
      </c>
      <c r="O2178" s="17" t="str">
        <f t="shared" si="204"/>
        <v>8_80-90</v>
      </c>
      <c r="P2178" s="17" t="str">
        <f t="shared" si="205"/>
        <v>08_80&gt;</v>
      </c>
      <c r="Q2178" s="9" t="s">
        <v>1014</v>
      </c>
      <c r="R2178" s="9" t="s">
        <v>968</v>
      </c>
      <c r="S2178" s="9">
        <f t="shared" si="206"/>
        <v>11881248</v>
      </c>
      <c r="T2178" s="9">
        <f t="shared" si="207"/>
        <v>160993</v>
      </c>
      <c r="V2178" s="9">
        <f>VLOOKUP(C2178,[1]Models!$C:$AI,33,0)</f>
        <v>0</v>
      </c>
    </row>
    <row r="2179" spans="1:22" x14ac:dyDescent="0.25">
      <c r="A2179" s="9">
        <v>7</v>
      </c>
      <c r="B2179" s="9" t="s">
        <v>14</v>
      </c>
      <c r="C2179" s="9" t="s">
        <v>741</v>
      </c>
      <c r="D2179" s="9" t="s">
        <v>228</v>
      </c>
      <c r="E2179" s="9" t="s">
        <v>227</v>
      </c>
      <c r="F2179" s="9" t="s">
        <v>1</v>
      </c>
      <c r="G2179" s="9" t="s">
        <v>305</v>
      </c>
      <c r="H2179" s="9" t="s">
        <v>2</v>
      </c>
      <c r="I2179" s="9">
        <v>13</v>
      </c>
      <c r="J2179" s="9" t="s">
        <v>8</v>
      </c>
      <c r="K2179" s="9" t="s">
        <v>7</v>
      </c>
      <c r="L2179" s="9" t="s">
        <v>50</v>
      </c>
      <c r="M2179" s="9">
        <v>69023</v>
      </c>
      <c r="N2179" s="17" t="str">
        <f t="shared" si="203"/>
        <v>13_65-70</v>
      </c>
      <c r="O2179" s="17" t="str">
        <f t="shared" si="204"/>
        <v>6_60-70</v>
      </c>
      <c r="P2179" s="17" t="str">
        <f t="shared" si="205"/>
        <v>06_60-70</v>
      </c>
      <c r="Q2179" s="9" t="s">
        <v>1014</v>
      </c>
      <c r="R2179" s="9" t="s">
        <v>968</v>
      </c>
      <c r="S2179" s="9">
        <f t="shared" si="206"/>
        <v>483161</v>
      </c>
      <c r="T2179" s="9">
        <f t="shared" si="207"/>
        <v>6547</v>
      </c>
      <c r="V2179" s="9">
        <f>VLOOKUP(C2179,[1]Models!$C:$AI,33,0)</f>
        <v>1</v>
      </c>
    </row>
    <row r="2180" spans="1:22" x14ac:dyDescent="0.25">
      <c r="A2180" s="9">
        <v>29</v>
      </c>
      <c r="B2180" s="9" t="s">
        <v>14</v>
      </c>
      <c r="C2180" s="9" t="s">
        <v>998</v>
      </c>
      <c r="D2180" s="9" t="s">
        <v>228</v>
      </c>
      <c r="E2180" s="9" t="s">
        <v>227</v>
      </c>
      <c r="F2180" s="9" t="s">
        <v>1</v>
      </c>
      <c r="G2180" s="9" t="s">
        <v>835</v>
      </c>
      <c r="H2180" s="9" t="s">
        <v>2</v>
      </c>
      <c r="I2180" s="9">
        <v>13</v>
      </c>
      <c r="J2180" s="9" t="s">
        <v>8</v>
      </c>
      <c r="K2180" s="9" t="s">
        <v>7</v>
      </c>
      <c r="L2180" s="9" t="s">
        <v>50</v>
      </c>
      <c r="M2180" s="9">
        <v>73080</v>
      </c>
      <c r="N2180" s="17" t="str">
        <f t="shared" si="203"/>
        <v>14_70-75</v>
      </c>
      <c r="O2180" s="17" t="str">
        <f t="shared" si="204"/>
        <v>7_70-80</v>
      </c>
      <c r="P2180" s="17" t="str">
        <f t="shared" si="205"/>
        <v>07_70-80</v>
      </c>
      <c r="Q2180" s="9" t="s">
        <v>1014</v>
      </c>
      <c r="R2180" s="9" t="s">
        <v>968</v>
      </c>
      <c r="S2180" s="9">
        <f t="shared" si="206"/>
        <v>2119320</v>
      </c>
      <c r="T2180" s="9">
        <f t="shared" si="207"/>
        <v>28717</v>
      </c>
      <c r="V2180" s="9">
        <f>VLOOKUP(C2180,[1]Models!$C:$AI,33,0)</f>
        <v>1</v>
      </c>
    </row>
    <row r="2181" spans="1:22" x14ac:dyDescent="0.25">
      <c r="A2181" s="9">
        <v>40</v>
      </c>
      <c r="B2181" s="9" t="s">
        <v>14</v>
      </c>
      <c r="C2181" s="9" t="s">
        <v>742</v>
      </c>
      <c r="D2181" s="9" t="s">
        <v>228</v>
      </c>
      <c r="E2181" s="9" t="s">
        <v>223</v>
      </c>
      <c r="F2181" s="9" t="s">
        <v>5</v>
      </c>
      <c r="G2181" s="9" t="s">
        <v>169</v>
      </c>
      <c r="H2181" s="9" t="s">
        <v>2</v>
      </c>
      <c r="I2181" s="9">
        <v>13</v>
      </c>
      <c r="J2181" s="9" t="s">
        <v>8</v>
      </c>
      <c r="K2181" s="9" t="s">
        <v>7</v>
      </c>
      <c r="L2181" s="9" t="s">
        <v>50</v>
      </c>
      <c r="M2181" s="9">
        <v>105660</v>
      </c>
      <c r="N2181" s="17" t="str">
        <f t="shared" si="203"/>
        <v>21_105-110</v>
      </c>
      <c r="O2181" s="17" t="str">
        <f t="shared" si="204"/>
        <v>10_100-110</v>
      </c>
      <c r="P2181" s="17" t="str">
        <f t="shared" si="205"/>
        <v>08_80&gt;</v>
      </c>
      <c r="Q2181" s="9" t="s">
        <v>1014</v>
      </c>
      <c r="R2181" s="9" t="s">
        <v>968</v>
      </c>
      <c r="S2181" s="9">
        <f t="shared" si="206"/>
        <v>4226400</v>
      </c>
      <c r="T2181" s="9">
        <f t="shared" si="207"/>
        <v>57268</v>
      </c>
      <c r="V2181" s="9">
        <f>VLOOKUP(C2181,[1]Models!$C:$AI,33,0)</f>
        <v>1</v>
      </c>
    </row>
    <row r="2182" spans="1:22" x14ac:dyDescent="0.25">
      <c r="A2182" s="9">
        <v>136</v>
      </c>
      <c r="B2182" s="9" t="s">
        <v>14</v>
      </c>
      <c r="C2182" s="9" t="s">
        <v>596</v>
      </c>
      <c r="D2182" s="9" t="s">
        <v>228</v>
      </c>
      <c r="E2182" s="9" t="s">
        <v>223</v>
      </c>
      <c r="F2182" s="9" t="s">
        <v>5</v>
      </c>
      <c r="G2182" s="9" t="s">
        <v>524</v>
      </c>
      <c r="H2182" s="9" t="s">
        <v>2</v>
      </c>
      <c r="I2182" s="9">
        <v>13</v>
      </c>
      <c r="J2182" s="9" t="s">
        <v>8</v>
      </c>
      <c r="K2182" s="9" t="s">
        <v>7</v>
      </c>
      <c r="L2182" s="9" t="s">
        <v>50</v>
      </c>
      <c r="M2182" s="9">
        <v>122789</v>
      </c>
      <c r="N2182" s="17" t="str">
        <f t="shared" si="203"/>
        <v>24_120-125</v>
      </c>
      <c r="O2182" s="17" t="str">
        <f t="shared" si="204"/>
        <v>12_120-130</v>
      </c>
      <c r="P2182" s="17" t="str">
        <f t="shared" si="205"/>
        <v>08_80&gt;</v>
      </c>
      <c r="Q2182" s="9" t="s">
        <v>1014</v>
      </c>
      <c r="R2182" s="9" t="s">
        <v>968</v>
      </c>
      <c r="S2182" s="9">
        <f t="shared" si="206"/>
        <v>16699304</v>
      </c>
      <c r="T2182" s="9">
        <f t="shared" si="207"/>
        <v>226278</v>
      </c>
      <c r="V2182" s="9">
        <f>VLOOKUP(C2182,[1]Models!$C:$AI,33,0)</f>
        <v>1</v>
      </c>
    </row>
    <row r="2183" spans="1:22" x14ac:dyDescent="0.25">
      <c r="A2183" s="9">
        <v>116</v>
      </c>
      <c r="B2183" s="9" t="s">
        <v>14</v>
      </c>
      <c r="C2183" s="9" t="s">
        <v>939</v>
      </c>
      <c r="D2183" s="9" t="s">
        <v>228</v>
      </c>
      <c r="E2183" s="9" t="s">
        <v>223</v>
      </c>
      <c r="F2183" s="9" t="s">
        <v>5</v>
      </c>
      <c r="G2183" s="9" t="s">
        <v>524</v>
      </c>
      <c r="H2183" s="9" t="s">
        <v>2</v>
      </c>
      <c r="I2183" s="9">
        <v>13</v>
      </c>
      <c r="J2183" s="9" t="s">
        <v>8</v>
      </c>
      <c r="K2183" s="9" t="s">
        <v>7</v>
      </c>
      <c r="L2183" s="9" t="s">
        <v>50</v>
      </c>
      <c r="M2183" s="9">
        <v>137259</v>
      </c>
      <c r="N2183" s="17" t="str">
        <f t="shared" si="203"/>
        <v>27_135-140</v>
      </c>
      <c r="O2183" s="17" t="str">
        <f t="shared" si="204"/>
        <v>13_130-140</v>
      </c>
      <c r="P2183" s="17" t="str">
        <f t="shared" si="205"/>
        <v>08_80&gt;</v>
      </c>
      <c r="Q2183" s="9" t="s">
        <v>1014</v>
      </c>
      <c r="R2183" s="9" t="s">
        <v>968</v>
      </c>
      <c r="S2183" s="9">
        <f t="shared" si="206"/>
        <v>15922044</v>
      </c>
      <c r="T2183" s="9">
        <f t="shared" si="207"/>
        <v>215746</v>
      </c>
      <c r="V2183" s="9">
        <f>VLOOKUP(C2183,[1]Models!$C:$AI,33,0)</f>
        <v>1</v>
      </c>
    </row>
    <row r="2184" spans="1:22" x14ac:dyDescent="0.25">
      <c r="A2184" s="9">
        <v>32</v>
      </c>
      <c r="B2184" s="9" t="s">
        <v>14</v>
      </c>
      <c r="C2184" s="9" t="s">
        <v>743</v>
      </c>
      <c r="D2184" s="9" t="s">
        <v>225</v>
      </c>
      <c r="E2184" s="9" t="s">
        <v>223</v>
      </c>
      <c r="F2184" s="9" t="s">
        <v>5</v>
      </c>
      <c r="G2184" s="9" t="s">
        <v>169</v>
      </c>
      <c r="H2184" s="9" t="s">
        <v>744</v>
      </c>
      <c r="I2184" s="9">
        <v>15</v>
      </c>
      <c r="J2184" s="9" t="s">
        <v>55</v>
      </c>
      <c r="K2184" s="9" t="s">
        <v>7</v>
      </c>
      <c r="L2184" s="9" t="s">
        <v>50</v>
      </c>
      <c r="M2184" s="9">
        <v>166376</v>
      </c>
      <c r="N2184" s="17" t="str">
        <f t="shared" si="203"/>
        <v>33_165-170</v>
      </c>
      <c r="O2184" s="17" t="str">
        <f t="shared" si="204"/>
        <v>16_160-170</v>
      </c>
      <c r="P2184" s="17" t="str">
        <f t="shared" si="205"/>
        <v>08_80&gt;</v>
      </c>
      <c r="Q2184" s="9" t="s">
        <v>1014</v>
      </c>
      <c r="R2184" s="9" t="s">
        <v>968</v>
      </c>
      <c r="S2184" s="9">
        <f t="shared" si="206"/>
        <v>5324032</v>
      </c>
      <c r="T2184" s="9">
        <f t="shared" si="207"/>
        <v>72141</v>
      </c>
      <c r="V2184" s="9">
        <f>VLOOKUP(C2184,[1]Models!$C:$AI,33,0)</f>
        <v>0</v>
      </c>
    </row>
    <row r="2185" spans="1:22" x14ac:dyDescent="0.25">
      <c r="A2185" s="9">
        <v>23</v>
      </c>
      <c r="B2185" s="9" t="s">
        <v>14</v>
      </c>
      <c r="C2185" s="9" t="s">
        <v>745</v>
      </c>
      <c r="D2185" s="9" t="s">
        <v>224</v>
      </c>
      <c r="E2185" s="9" t="s">
        <v>223</v>
      </c>
      <c r="F2185" s="9" t="s">
        <v>5</v>
      </c>
      <c r="G2185" s="9" t="s">
        <v>524</v>
      </c>
      <c r="H2185" s="9" t="s">
        <v>2</v>
      </c>
      <c r="I2185" s="9">
        <v>15</v>
      </c>
      <c r="J2185" s="9" t="s">
        <v>55</v>
      </c>
      <c r="K2185" s="9" t="s">
        <v>7</v>
      </c>
      <c r="L2185" s="9" t="s">
        <v>50</v>
      </c>
      <c r="M2185" s="9">
        <v>144689</v>
      </c>
      <c r="N2185" s="17" t="str">
        <f t="shared" si="203"/>
        <v>28_140-145</v>
      </c>
      <c r="O2185" s="17" t="str">
        <f t="shared" si="204"/>
        <v>14_140-150</v>
      </c>
      <c r="P2185" s="17" t="str">
        <f t="shared" si="205"/>
        <v>08_80&gt;</v>
      </c>
      <c r="Q2185" s="9" t="s">
        <v>1014</v>
      </c>
      <c r="R2185" s="9" t="s">
        <v>968</v>
      </c>
      <c r="S2185" s="9">
        <f t="shared" si="206"/>
        <v>3327847</v>
      </c>
      <c r="T2185" s="9">
        <f t="shared" si="207"/>
        <v>45093</v>
      </c>
      <c r="V2185" s="9">
        <f>VLOOKUP(C2185,[1]Models!$C:$AI,33,0)</f>
        <v>0</v>
      </c>
    </row>
    <row r="2186" spans="1:22" x14ac:dyDescent="0.25">
      <c r="A2186" s="9">
        <v>29</v>
      </c>
      <c r="B2186" s="9" t="s">
        <v>14</v>
      </c>
      <c r="C2186" s="9" t="s">
        <v>530</v>
      </c>
      <c r="D2186" s="9" t="s">
        <v>230</v>
      </c>
      <c r="E2186" s="9" t="s">
        <v>227</v>
      </c>
      <c r="F2186" s="9" t="s">
        <v>5</v>
      </c>
      <c r="G2186" s="9" t="s">
        <v>353</v>
      </c>
      <c r="H2186" s="9" t="s">
        <v>99</v>
      </c>
      <c r="I2186" s="9">
        <v>15</v>
      </c>
      <c r="J2186" s="9" t="s">
        <v>52</v>
      </c>
      <c r="L2186" s="9" t="s">
        <v>50</v>
      </c>
      <c r="M2186" s="9">
        <v>192430</v>
      </c>
      <c r="N2186" s="17" t="str">
        <f t="shared" si="203"/>
        <v>38_190-195</v>
      </c>
      <c r="O2186" s="17" t="str">
        <f t="shared" si="204"/>
        <v>19_190-200</v>
      </c>
      <c r="P2186" s="17" t="str">
        <f t="shared" si="205"/>
        <v>08_80&gt;</v>
      </c>
      <c r="Q2186" s="9" t="s">
        <v>1014</v>
      </c>
      <c r="R2186" s="9" t="s">
        <v>968</v>
      </c>
      <c r="S2186" s="9">
        <f t="shared" si="206"/>
        <v>5580470</v>
      </c>
      <c r="T2186" s="9">
        <f t="shared" si="207"/>
        <v>75616</v>
      </c>
      <c r="V2186" s="9">
        <f>VLOOKUP(C2186,[1]Models!$C:$AI,33,0)</f>
        <v>0</v>
      </c>
    </row>
    <row r="2187" spans="1:22" x14ac:dyDescent="0.25">
      <c r="A2187" s="9">
        <v>9</v>
      </c>
      <c r="B2187" s="9" t="s">
        <v>14</v>
      </c>
      <c r="C2187" s="9" t="s">
        <v>163</v>
      </c>
      <c r="D2187" s="9" t="s">
        <v>230</v>
      </c>
      <c r="E2187" s="9" t="s">
        <v>227</v>
      </c>
      <c r="F2187" s="9" t="s">
        <v>5</v>
      </c>
      <c r="G2187" s="9" t="s">
        <v>75</v>
      </c>
      <c r="H2187" s="9" t="s">
        <v>164</v>
      </c>
      <c r="I2187" s="9">
        <v>15</v>
      </c>
      <c r="J2187" s="9" t="s">
        <v>52</v>
      </c>
      <c r="L2187" s="9" t="s">
        <v>50</v>
      </c>
      <c r="M2187" s="9">
        <f>VLOOKUP(C2187,C$1391:M$1916,11,0)</f>
        <v>225695</v>
      </c>
      <c r="N2187" s="17" t="str">
        <f t="shared" si="203"/>
        <v>45_225-230</v>
      </c>
      <c r="O2187" s="17" t="str">
        <f t="shared" si="204"/>
        <v>22_220-230</v>
      </c>
      <c r="P2187" s="17" t="str">
        <f t="shared" si="205"/>
        <v>08_80&gt;</v>
      </c>
      <c r="Q2187" s="9" t="s">
        <v>1014</v>
      </c>
      <c r="R2187" s="9" t="s">
        <v>968</v>
      </c>
      <c r="S2187" s="9">
        <f t="shared" si="206"/>
        <v>2031255</v>
      </c>
      <c r="T2187" s="9">
        <f t="shared" si="207"/>
        <v>27524</v>
      </c>
      <c r="V2187" s="9">
        <f>VLOOKUP(C2187,[1]Models!$C:$AI,33,0)</f>
        <v>0</v>
      </c>
    </row>
    <row r="2188" spans="1:22" x14ac:dyDescent="0.25">
      <c r="A2188" s="9">
        <v>177</v>
      </c>
      <c r="B2188" s="9" t="s">
        <v>14</v>
      </c>
      <c r="C2188" s="9" t="s">
        <v>597</v>
      </c>
      <c r="D2188" s="9" t="s">
        <v>230</v>
      </c>
      <c r="E2188" s="9" t="s">
        <v>227</v>
      </c>
      <c r="F2188" s="9" t="s">
        <v>5</v>
      </c>
      <c r="G2188" s="9" t="s">
        <v>353</v>
      </c>
      <c r="H2188" s="9" t="s">
        <v>184</v>
      </c>
      <c r="I2188" s="9">
        <v>15</v>
      </c>
      <c r="J2188" s="9" t="s">
        <v>52</v>
      </c>
      <c r="L2188" s="9" t="s">
        <v>50</v>
      </c>
      <c r="M2188" s="9">
        <f t="shared" ref="M2188:M2191" si="208">VLOOKUP(C2188,C$1391:M$1916,11,0)</f>
        <v>127390</v>
      </c>
      <c r="N2188" s="17" t="str">
        <f t="shared" si="203"/>
        <v>25_125-130</v>
      </c>
      <c r="O2188" s="17" t="str">
        <f t="shared" si="204"/>
        <v>12_120-130</v>
      </c>
      <c r="P2188" s="17" t="str">
        <f t="shared" si="205"/>
        <v>08_80&gt;</v>
      </c>
      <c r="Q2188" s="9" t="s">
        <v>1014</v>
      </c>
      <c r="R2188" s="9" t="s">
        <v>968</v>
      </c>
      <c r="S2188" s="9">
        <f t="shared" si="206"/>
        <v>22548030</v>
      </c>
      <c r="T2188" s="9">
        <f t="shared" si="207"/>
        <v>305529</v>
      </c>
      <c r="V2188" s="9">
        <f>VLOOKUP(C2188,[1]Models!$C:$AI,33,0)</f>
        <v>0</v>
      </c>
    </row>
    <row r="2189" spans="1:22" x14ac:dyDescent="0.25">
      <c r="A2189" s="9">
        <v>14</v>
      </c>
      <c r="B2189" s="9" t="s">
        <v>14</v>
      </c>
      <c r="C2189" s="9" t="s">
        <v>746</v>
      </c>
      <c r="D2189" s="9" t="s">
        <v>230</v>
      </c>
      <c r="E2189" s="9" t="s">
        <v>227</v>
      </c>
      <c r="F2189" s="9" t="s">
        <v>5</v>
      </c>
      <c r="G2189" s="9" t="s">
        <v>75</v>
      </c>
      <c r="H2189" s="9" t="s">
        <v>747</v>
      </c>
      <c r="I2189" s="9">
        <v>15</v>
      </c>
      <c r="J2189" s="9" t="s">
        <v>52</v>
      </c>
      <c r="L2189" s="9" t="s">
        <v>50</v>
      </c>
      <c r="M2189" s="9">
        <f t="shared" si="208"/>
        <v>178990</v>
      </c>
      <c r="N2189" s="17" t="str">
        <f t="shared" si="203"/>
        <v>35_175-180</v>
      </c>
      <c r="O2189" s="17" t="str">
        <f t="shared" si="204"/>
        <v>17_170-180</v>
      </c>
      <c r="P2189" s="17" t="str">
        <f t="shared" si="205"/>
        <v>08_80&gt;</v>
      </c>
      <c r="Q2189" s="9" t="s">
        <v>1014</v>
      </c>
      <c r="R2189" s="9" t="s">
        <v>968</v>
      </c>
      <c r="S2189" s="9">
        <f t="shared" si="206"/>
        <v>2505860</v>
      </c>
      <c r="T2189" s="9">
        <f t="shared" si="207"/>
        <v>33955</v>
      </c>
      <c r="V2189" s="9">
        <f>VLOOKUP(C2189,[1]Models!$C:$AI,33,0)</f>
        <v>0</v>
      </c>
    </row>
    <row r="2190" spans="1:22" x14ac:dyDescent="0.25">
      <c r="A2190" s="9">
        <v>34</v>
      </c>
      <c r="B2190" s="9" t="s">
        <v>14</v>
      </c>
      <c r="C2190" s="9" t="s">
        <v>531</v>
      </c>
      <c r="D2190" s="9" t="s">
        <v>230</v>
      </c>
      <c r="E2190" s="9" t="s">
        <v>227</v>
      </c>
      <c r="F2190" s="9" t="s">
        <v>5</v>
      </c>
      <c r="G2190" s="9" t="s">
        <v>353</v>
      </c>
      <c r="H2190" s="9" t="s">
        <v>532</v>
      </c>
      <c r="I2190" s="9">
        <v>15</v>
      </c>
      <c r="J2190" s="9" t="s">
        <v>52</v>
      </c>
      <c r="L2190" s="9" t="s">
        <v>50</v>
      </c>
      <c r="M2190" s="9">
        <f t="shared" si="208"/>
        <v>207113</v>
      </c>
      <c r="N2190" s="17" t="str">
        <f t="shared" si="203"/>
        <v>41_205-210</v>
      </c>
      <c r="O2190" s="17" t="str">
        <f t="shared" si="204"/>
        <v>20_200-210</v>
      </c>
      <c r="P2190" s="17" t="str">
        <f t="shared" si="205"/>
        <v>08_80&gt;</v>
      </c>
      <c r="Q2190" s="9" t="s">
        <v>1014</v>
      </c>
      <c r="R2190" s="9" t="s">
        <v>968</v>
      </c>
      <c r="S2190" s="9">
        <f t="shared" si="206"/>
        <v>7041842</v>
      </c>
      <c r="T2190" s="9">
        <f t="shared" si="207"/>
        <v>95418</v>
      </c>
      <c r="V2190" s="9">
        <f>VLOOKUP(C2190,[1]Models!$C:$AI,33,0)</f>
        <v>0</v>
      </c>
    </row>
    <row r="2191" spans="1:22" x14ac:dyDescent="0.25">
      <c r="A2191" s="9">
        <v>2</v>
      </c>
      <c r="B2191" s="9" t="s">
        <v>14</v>
      </c>
      <c r="C2191" s="9" t="s">
        <v>165</v>
      </c>
      <c r="D2191" s="9" t="s">
        <v>230</v>
      </c>
      <c r="E2191" s="9" t="s">
        <v>227</v>
      </c>
      <c r="F2191" s="9" t="s">
        <v>5</v>
      </c>
      <c r="G2191" s="9" t="s">
        <v>75</v>
      </c>
      <c r="H2191" s="9" t="s">
        <v>166</v>
      </c>
      <c r="I2191" s="9">
        <v>17</v>
      </c>
      <c r="J2191" s="9" t="s">
        <v>8</v>
      </c>
      <c r="L2191" s="9" t="s">
        <v>50</v>
      </c>
      <c r="M2191" s="9">
        <f t="shared" si="208"/>
        <v>114700</v>
      </c>
      <c r="N2191" s="17" t="str">
        <f t="shared" si="203"/>
        <v>22_110-115</v>
      </c>
      <c r="O2191" s="17" t="str">
        <f t="shared" si="204"/>
        <v>11_110-120</v>
      </c>
      <c r="P2191" s="17" t="str">
        <f t="shared" si="205"/>
        <v>08_80&gt;</v>
      </c>
      <c r="Q2191" s="9" t="s">
        <v>1014</v>
      </c>
      <c r="R2191" s="9" t="s">
        <v>968</v>
      </c>
      <c r="S2191" s="9">
        <f t="shared" si="206"/>
        <v>229400</v>
      </c>
      <c r="T2191" s="9">
        <f t="shared" si="207"/>
        <v>3108</v>
      </c>
      <c r="V2191" s="9">
        <f>VLOOKUP(C2191,[1]Models!$C:$AI,33,0)</f>
        <v>0</v>
      </c>
    </row>
    <row r="2192" spans="1:22" x14ac:dyDescent="0.25">
      <c r="A2192" s="9">
        <v>23</v>
      </c>
      <c r="B2192" s="9" t="s">
        <v>14</v>
      </c>
      <c r="C2192" s="9" t="s">
        <v>533</v>
      </c>
      <c r="D2192" s="9" t="s">
        <v>230</v>
      </c>
      <c r="E2192" s="9" t="s">
        <v>227</v>
      </c>
      <c r="F2192" s="9" t="s">
        <v>5</v>
      </c>
      <c r="G2192" s="9" t="s">
        <v>353</v>
      </c>
      <c r="H2192" s="9" t="s">
        <v>534</v>
      </c>
      <c r="I2192" s="9">
        <v>14</v>
      </c>
      <c r="J2192" s="9" t="s">
        <v>8</v>
      </c>
      <c r="L2192" s="9" t="s">
        <v>50</v>
      </c>
      <c r="M2192" s="9">
        <v>127200</v>
      </c>
      <c r="N2192" s="17" t="str">
        <f t="shared" si="203"/>
        <v>25_125-130</v>
      </c>
      <c r="O2192" s="17" t="str">
        <f t="shared" si="204"/>
        <v>12_120-130</v>
      </c>
      <c r="P2192" s="17" t="str">
        <f t="shared" si="205"/>
        <v>08_80&gt;</v>
      </c>
      <c r="Q2192" s="9" t="s">
        <v>1014</v>
      </c>
      <c r="R2192" s="9" t="s">
        <v>968</v>
      </c>
      <c r="S2192" s="9">
        <f t="shared" si="206"/>
        <v>2925600</v>
      </c>
      <c r="T2192" s="9">
        <f t="shared" si="207"/>
        <v>39642</v>
      </c>
      <c r="V2192" s="9">
        <f>VLOOKUP(C2192,[1]Models!$C:$AI,33,0)</f>
        <v>0</v>
      </c>
    </row>
    <row r="2193" spans="1:22" x14ac:dyDescent="0.25">
      <c r="A2193" s="9">
        <v>5</v>
      </c>
      <c r="B2193" s="9" t="s">
        <v>14</v>
      </c>
      <c r="C2193" s="9" t="s">
        <v>940</v>
      </c>
      <c r="D2193" s="9" t="s">
        <v>230</v>
      </c>
      <c r="E2193" s="9" t="s">
        <v>227</v>
      </c>
      <c r="F2193" s="9" t="s">
        <v>5</v>
      </c>
      <c r="G2193" s="9" t="s">
        <v>182</v>
      </c>
      <c r="H2193" s="9" t="s">
        <v>941</v>
      </c>
      <c r="I2193" s="9">
        <v>14</v>
      </c>
      <c r="J2193" s="9" t="s">
        <v>8</v>
      </c>
      <c r="L2193" s="9" t="s">
        <v>50</v>
      </c>
      <c r="M2193" s="9">
        <v>124990</v>
      </c>
      <c r="N2193" s="17" t="str">
        <f t="shared" si="203"/>
        <v>24_120-125</v>
      </c>
      <c r="O2193" s="17" t="str">
        <f t="shared" si="204"/>
        <v>12_120-130</v>
      </c>
      <c r="P2193" s="17" t="str">
        <f t="shared" si="205"/>
        <v>08_80&gt;</v>
      </c>
      <c r="Q2193" s="9" t="s">
        <v>1014</v>
      </c>
      <c r="R2193" s="9" t="s">
        <v>968</v>
      </c>
      <c r="S2193" s="9">
        <f t="shared" si="206"/>
        <v>624950</v>
      </c>
      <c r="T2193" s="9">
        <f t="shared" si="207"/>
        <v>8468</v>
      </c>
      <c r="V2193" s="9">
        <f>VLOOKUP(C2193,[1]Models!$C:$AI,33,0)</f>
        <v>1</v>
      </c>
    </row>
    <row r="2194" spans="1:22" x14ac:dyDescent="0.25">
      <c r="A2194" s="9">
        <v>103</v>
      </c>
      <c r="B2194" s="9" t="s">
        <v>14</v>
      </c>
      <c r="C2194" s="9" t="s">
        <v>535</v>
      </c>
      <c r="D2194" s="9" t="s">
        <v>230</v>
      </c>
      <c r="E2194" s="9" t="s">
        <v>227</v>
      </c>
      <c r="F2194" s="9" t="s">
        <v>5</v>
      </c>
      <c r="G2194" s="9" t="s">
        <v>353</v>
      </c>
      <c r="H2194" s="9" t="s">
        <v>187</v>
      </c>
      <c r="I2194" s="9">
        <v>15</v>
      </c>
      <c r="J2194" s="9" t="s">
        <v>55</v>
      </c>
      <c r="L2194" s="9" t="s">
        <v>50</v>
      </c>
      <c r="M2194" s="9">
        <f>VLOOKUP(C2194,C$1391:M$1916,11,0)</f>
        <v>139150</v>
      </c>
      <c r="N2194" s="17" t="str">
        <f t="shared" si="203"/>
        <v>27_135-140</v>
      </c>
      <c r="O2194" s="17" t="str">
        <f t="shared" si="204"/>
        <v>13_130-140</v>
      </c>
      <c r="P2194" s="17" t="str">
        <f t="shared" si="205"/>
        <v>08_80&gt;</v>
      </c>
      <c r="Q2194" s="9" t="s">
        <v>1014</v>
      </c>
      <c r="R2194" s="9" t="s">
        <v>968</v>
      </c>
      <c r="S2194" s="9">
        <f t="shared" si="206"/>
        <v>14332450</v>
      </c>
      <c r="T2194" s="9">
        <f t="shared" si="207"/>
        <v>194207</v>
      </c>
      <c r="V2194" s="9">
        <f>VLOOKUP(C2194,[1]Models!$C:$AI,33,0)</f>
        <v>0</v>
      </c>
    </row>
    <row r="2195" spans="1:22" x14ac:dyDescent="0.25">
      <c r="A2195" s="9">
        <v>7</v>
      </c>
      <c r="B2195" s="9" t="s">
        <v>14</v>
      </c>
      <c r="C2195" s="9" t="s">
        <v>942</v>
      </c>
      <c r="D2195" s="9" t="s">
        <v>230</v>
      </c>
      <c r="E2195" s="9" t="s">
        <v>227</v>
      </c>
      <c r="F2195" s="9" t="s">
        <v>5</v>
      </c>
      <c r="G2195" s="9" t="s">
        <v>524</v>
      </c>
      <c r="H2195" s="9" t="s">
        <v>941</v>
      </c>
      <c r="I2195" s="9">
        <v>15</v>
      </c>
      <c r="J2195" s="9" t="s">
        <v>8</v>
      </c>
      <c r="L2195" s="9" t="s">
        <v>50</v>
      </c>
      <c r="M2195" s="9">
        <v>126890</v>
      </c>
      <c r="N2195" s="17" t="str">
        <f t="shared" si="203"/>
        <v>25_125-130</v>
      </c>
      <c r="O2195" s="17" t="str">
        <f t="shared" si="204"/>
        <v>12_120-130</v>
      </c>
      <c r="P2195" s="17" t="str">
        <f t="shared" si="205"/>
        <v>08_80&gt;</v>
      </c>
      <c r="Q2195" s="9" t="s">
        <v>1014</v>
      </c>
      <c r="R2195" s="9" t="s">
        <v>968</v>
      </c>
      <c r="S2195" s="9">
        <f t="shared" si="206"/>
        <v>888230</v>
      </c>
      <c r="T2195" s="9">
        <f t="shared" si="207"/>
        <v>12036</v>
      </c>
      <c r="V2195" s="9">
        <f>VLOOKUP(C2195,[1]Models!$C:$AI,33,0)</f>
        <v>0</v>
      </c>
    </row>
    <row r="2196" spans="1:22" x14ac:dyDescent="0.25">
      <c r="A2196" s="9">
        <v>14</v>
      </c>
      <c r="B2196" s="9" t="s">
        <v>14</v>
      </c>
      <c r="C2196" s="9" t="s">
        <v>751</v>
      </c>
      <c r="D2196" s="9" t="s">
        <v>230</v>
      </c>
      <c r="E2196" s="9" t="s">
        <v>227</v>
      </c>
      <c r="F2196" s="9" t="s">
        <v>5</v>
      </c>
      <c r="G2196" s="9" t="s">
        <v>353</v>
      </c>
      <c r="H2196" s="9" t="s">
        <v>184</v>
      </c>
      <c r="I2196" s="9">
        <v>15</v>
      </c>
      <c r="J2196" s="9" t="s">
        <v>8</v>
      </c>
      <c r="L2196" s="9" t="s">
        <v>50</v>
      </c>
      <c r="M2196" s="9">
        <f t="shared" ref="M2196:M2198" si="209">VLOOKUP(C2196,C$1391:M$1916,11,0)</f>
        <v>229990</v>
      </c>
      <c r="N2196" s="17" t="str">
        <f t="shared" si="203"/>
        <v>45_225-230</v>
      </c>
      <c r="O2196" s="17" t="str">
        <f t="shared" si="204"/>
        <v>22_220-230</v>
      </c>
      <c r="P2196" s="17" t="str">
        <f t="shared" si="205"/>
        <v>08_80&gt;</v>
      </c>
      <c r="Q2196" s="9" t="s">
        <v>1014</v>
      </c>
      <c r="R2196" s="9" t="s">
        <v>968</v>
      </c>
      <c r="S2196" s="9">
        <f t="shared" si="206"/>
        <v>3219860</v>
      </c>
      <c r="T2196" s="9">
        <f t="shared" si="207"/>
        <v>43630</v>
      </c>
      <c r="V2196" s="9">
        <f>VLOOKUP(C2196,[1]Models!$C:$AI,33,0)</f>
        <v>0</v>
      </c>
    </row>
    <row r="2197" spans="1:22" x14ac:dyDescent="0.25">
      <c r="A2197" s="9">
        <v>9</v>
      </c>
      <c r="B2197" s="9" t="s">
        <v>14</v>
      </c>
      <c r="C2197" s="9" t="s">
        <v>598</v>
      </c>
      <c r="D2197" s="9" t="s">
        <v>230</v>
      </c>
      <c r="E2197" s="9" t="s">
        <v>227</v>
      </c>
      <c r="F2197" s="9" t="s">
        <v>5</v>
      </c>
      <c r="G2197" s="9" t="s">
        <v>353</v>
      </c>
      <c r="H2197" s="9" t="s">
        <v>599</v>
      </c>
      <c r="I2197" s="9">
        <v>17</v>
      </c>
      <c r="J2197" s="9" t="s">
        <v>55</v>
      </c>
      <c r="L2197" s="9" t="s">
        <v>50</v>
      </c>
      <c r="M2197" s="9">
        <f t="shared" si="209"/>
        <v>228536</v>
      </c>
      <c r="N2197" s="17" t="str">
        <f t="shared" si="203"/>
        <v>45_225-230</v>
      </c>
      <c r="O2197" s="17" t="str">
        <f t="shared" si="204"/>
        <v>22_220-230</v>
      </c>
      <c r="P2197" s="17" t="str">
        <f t="shared" si="205"/>
        <v>08_80&gt;</v>
      </c>
      <c r="Q2197" s="9" t="s">
        <v>1014</v>
      </c>
      <c r="R2197" s="9" t="s">
        <v>968</v>
      </c>
      <c r="S2197" s="9">
        <f t="shared" si="206"/>
        <v>2056824</v>
      </c>
      <c r="T2197" s="9">
        <f t="shared" si="207"/>
        <v>27870</v>
      </c>
      <c r="V2197" s="9">
        <f>VLOOKUP(C2197,[1]Models!$C:$AI,33,0)</f>
        <v>0</v>
      </c>
    </row>
    <row r="2198" spans="1:22" x14ac:dyDescent="0.25">
      <c r="A2198" s="9">
        <v>5</v>
      </c>
      <c r="B2198" s="9" t="s">
        <v>14</v>
      </c>
      <c r="C2198" s="9" t="s">
        <v>89</v>
      </c>
      <c r="D2198" s="9" t="s">
        <v>230</v>
      </c>
      <c r="E2198" s="9" t="s">
        <v>227</v>
      </c>
      <c r="F2198" s="9" t="s">
        <v>5</v>
      </c>
      <c r="G2198" s="9" t="s">
        <v>75</v>
      </c>
      <c r="H2198" s="9" t="s">
        <v>87</v>
      </c>
      <c r="I2198" s="9">
        <v>15</v>
      </c>
      <c r="J2198" s="9" t="s">
        <v>52</v>
      </c>
      <c r="K2198" s="9" t="s">
        <v>7</v>
      </c>
      <c r="L2198" s="9" t="s">
        <v>50</v>
      </c>
      <c r="M2198" s="9">
        <f t="shared" si="209"/>
        <v>200105</v>
      </c>
      <c r="N2198" s="17" t="str">
        <f t="shared" si="203"/>
        <v>40_200-205</v>
      </c>
      <c r="O2198" s="17" t="str">
        <f t="shared" si="204"/>
        <v>20_200-210</v>
      </c>
      <c r="P2198" s="17" t="str">
        <f t="shared" si="205"/>
        <v>08_80&gt;</v>
      </c>
      <c r="Q2198" s="9" t="s">
        <v>1014</v>
      </c>
      <c r="R2198" s="9" t="s">
        <v>968</v>
      </c>
      <c r="S2198" s="9">
        <f t="shared" si="206"/>
        <v>1000525</v>
      </c>
      <c r="T2198" s="9">
        <f t="shared" si="207"/>
        <v>13557</v>
      </c>
      <c r="V2198" s="9">
        <f>VLOOKUP(C2198,[1]Models!$C:$AI,33,0)</f>
        <v>0</v>
      </c>
    </row>
    <row r="2199" spans="1:22" x14ac:dyDescent="0.25">
      <c r="A2199" s="9">
        <v>341</v>
      </c>
      <c r="B2199" s="9" t="s">
        <v>15</v>
      </c>
      <c r="C2199" s="9" t="s">
        <v>943</v>
      </c>
      <c r="D2199" s="9" t="s">
        <v>228</v>
      </c>
      <c r="E2199" s="9" t="s">
        <v>223</v>
      </c>
      <c r="F2199" s="9" t="s">
        <v>5</v>
      </c>
      <c r="G2199" s="9" t="s">
        <v>182</v>
      </c>
      <c r="H2199" s="9" t="s">
        <v>2</v>
      </c>
      <c r="I2199" s="9">
        <v>14</v>
      </c>
      <c r="J2199" s="9" t="s">
        <v>8</v>
      </c>
      <c r="L2199" s="9" t="s">
        <v>50</v>
      </c>
      <c r="M2199" s="9">
        <v>47253</v>
      </c>
      <c r="N2199" s="17" t="str">
        <f t="shared" si="203"/>
        <v>9_45-50</v>
      </c>
      <c r="O2199" s="17" t="str">
        <f t="shared" si="204"/>
        <v>4_40-50</v>
      </c>
      <c r="P2199" s="17" t="str">
        <f t="shared" si="205"/>
        <v>04_40-50</v>
      </c>
      <c r="Q2199" s="9" t="s">
        <v>1014</v>
      </c>
      <c r="R2199" s="9" t="s">
        <v>968</v>
      </c>
      <c r="S2199" s="9">
        <f t="shared" si="206"/>
        <v>16113273</v>
      </c>
      <c r="T2199" s="9">
        <f t="shared" si="207"/>
        <v>218337</v>
      </c>
      <c r="V2199" s="9">
        <f>VLOOKUP(C2199,[1]Models!$C:$AI,33,0)</f>
        <v>1</v>
      </c>
    </row>
    <row r="2200" spans="1:22" x14ac:dyDescent="0.25">
      <c r="A2200" s="9">
        <v>47</v>
      </c>
      <c r="B2200" s="9" t="s">
        <v>15</v>
      </c>
      <c r="C2200" s="9" t="s">
        <v>944</v>
      </c>
      <c r="D2200" s="9" t="s">
        <v>228</v>
      </c>
      <c r="E2200" s="9" t="s">
        <v>223</v>
      </c>
      <c r="F2200" s="9" t="s">
        <v>5</v>
      </c>
      <c r="G2200" s="9" t="s">
        <v>524</v>
      </c>
      <c r="H2200" s="9" t="s">
        <v>2</v>
      </c>
      <c r="I2200" s="9">
        <v>14</v>
      </c>
      <c r="J2200" s="9" t="s">
        <v>8</v>
      </c>
      <c r="L2200" s="9" t="s">
        <v>50</v>
      </c>
      <c r="M2200" s="9">
        <v>39900</v>
      </c>
      <c r="N2200" s="17" t="str">
        <f t="shared" si="203"/>
        <v>7_35-40</v>
      </c>
      <c r="O2200" s="17" t="str">
        <f t="shared" si="204"/>
        <v>3_30-40</v>
      </c>
      <c r="P2200" s="17" t="str">
        <f t="shared" si="205"/>
        <v>03_30-40</v>
      </c>
      <c r="Q2200" s="9" t="s">
        <v>1014</v>
      </c>
      <c r="R2200" s="9" t="s">
        <v>968</v>
      </c>
      <c r="S2200" s="9">
        <f t="shared" si="206"/>
        <v>1875300</v>
      </c>
      <c r="T2200" s="9">
        <f t="shared" si="207"/>
        <v>25411</v>
      </c>
      <c r="V2200" s="9">
        <f>VLOOKUP(C2200,[1]Models!$C:$AI,33,0)</f>
        <v>1</v>
      </c>
    </row>
    <row r="2201" spans="1:22" x14ac:dyDescent="0.25">
      <c r="A2201" s="9">
        <v>6787</v>
      </c>
      <c r="B2201" s="9" t="s">
        <v>15</v>
      </c>
      <c r="C2201" s="9" t="s">
        <v>945</v>
      </c>
      <c r="D2201" s="9" t="s">
        <v>224</v>
      </c>
      <c r="E2201" s="9" t="s">
        <v>223</v>
      </c>
      <c r="F2201" s="9" t="s">
        <v>1</v>
      </c>
      <c r="G2201" s="9" t="s">
        <v>97</v>
      </c>
      <c r="H2201" s="9" t="s">
        <v>2</v>
      </c>
      <c r="I2201" s="9">
        <v>15</v>
      </c>
      <c r="J2201" s="9" t="s">
        <v>8</v>
      </c>
      <c r="L2201" s="9" t="s">
        <v>50</v>
      </c>
      <c r="M2201" s="9">
        <v>36079</v>
      </c>
      <c r="N2201" s="17" t="str">
        <f t="shared" si="203"/>
        <v>7_35-40</v>
      </c>
      <c r="O2201" s="17" t="str">
        <f t="shared" si="204"/>
        <v>3_30-40</v>
      </c>
      <c r="P2201" s="17" t="str">
        <f t="shared" si="205"/>
        <v>03_30-40</v>
      </c>
      <c r="Q2201" s="9" t="s">
        <v>1014</v>
      </c>
      <c r="R2201" s="9" t="s">
        <v>968</v>
      </c>
      <c r="S2201" s="9">
        <f t="shared" si="206"/>
        <v>244868173</v>
      </c>
      <c r="T2201" s="9">
        <f t="shared" si="207"/>
        <v>3317997</v>
      </c>
      <c r="V2201" s="9">
        <f>VLOOKUP(C2201,[1]Models!$C:$AI,33,0)</f>
        <v>0</v>
      </c>
    </row>
    <row r="2202" spans="1:22" x14ac:dyDescent="0.25">
      <c r="A2202" s="9">
        <v>645</v>
      </c>
      <c r="B2202" s="9" t="s">
        <v>15</v>
      </c>
      <c r="C2202" s="9" t="s">
        <v>425</v>
      </c>
      <c r="D2202" s="9" t="s">
        <v>224</v>
      </c>
      <c r="E2202" s="9" t="s">
        <v>223</v>
      </c>
      <c r="F2202" s="9" t="s">
        <v>1</v>
      </c>
      <c r="G2202" s="9" t="s">
        <v>305</v>
      </c>
      <c r="H2202" s="9" t="s">
        <v>2</v>
      </c>
      <c r="I2202" s="9">
        <v>15</v>
      </c>
      <c r="J2202" s="9" t="s">
        <v>8</v>
      </c>
      <c r="L2202" s="9" t="s">
        <v>50</v>
      </c>
      <c r="M2202" s="9">
        <v>45941</v>
      </c>
      <c r="N2202" s="17" t="str">
        <f t="shared" si="203"/>
        <v>9_45-50</v>
      </c>
      <c r="O2202" s="17" t="str">
        <f t="shared" si="204"/>
        <v>4_40-50</v>
      </c>
      <c r="P2202" s="17" t="str">
        <f t="shared" si="205"/>
        <v>04_40-50</v>
      </c>
      <c r="Q2202" s="9" t="s">
        <v>1014</v>
      </c>
      <c r="R2202" s="9" t="s">
        <v>968</v>
      </c>
      <c r="S2202" s="9">
        <f t="shared" si="206"/>
        <v>29631945</v>
      </c>
      <c r="T2202" s="9">
        <f t="shared" si="207"/>
        <v>401517</v>
      </c>
      <c r="V2202" s="9">
        <f>VLOOKUP(C2202,[1]Models!$C:$AI,33,0)</f>
        <v>0</v>
      </c>
    </row>
    <row r="2203" spans="1:22" x14ac:dyDescent="0.25">
      <c r="A2203" s="9">
        <v>2488</v>
      </c>
      <c r="B2203" s="9" t="s">
        <v>15</v>
      </c>
      <c r="C2203" s="9" t="s">
        <v>753</v>
      </c>
      <c r="D2203" s="9" t="s">
        <v>224</v>
      </c>
      <c r="E2203" s="9" t="s">
        <v>223</v>
      </c>
      <c r="F2203" s="9" t="s">
        <v>5</v>
      </c>
      <c r="G2203" s="9" t="s">
        <v>76</v>
      </c>
      <c r="H2203" s="9" t="s">
        <v>2</v>
      </c>
      <c r="I2203" s="9">
        <v>15</v>
      </c>
      <c r="J2203" s="9" t="s">
        <v>8</v>
      </c>
      <c r="L2203" s="9" t="s">
        <v>46</v>
      </c>
      <c r="M2203" s="9">
        <v>28248</v>
      </c>
      <c r="N2203" s="17" t="str">
        <f t="shared" si="203"/>
        <v>5_25-30</v>
      </c>
      <c r="O2203" s="17" t="str">
        <f t="shared" si="204"/>
        <v>2_20-30</v>
      </c>
      <c r="P2203" s="17" t="str">
        <f t="shared" si="205"/>
        <v>02_20-30</v>
      </c>
      <c r="Q2203" s="9" t="s">
        <v>1014</v>
      </c>
      <c r="R2203" s="9" t="s">
        <v>968</v>
      </c>
      <c r="S2203" s="9">
        <f t="shared" si="206"/>
        <v>70281024</v>
      </c>
      <c r="T2203" s="9">
        <f t="shared" si="207"/>
        <v>952317</v>
      </c>
      <c r="V2203" s="9">
        <f>VLOOKUP(C2203,[1]Models!$C:$AI,33,0)</f>
        <v>0</v>
      </c>
    </row>
    <row r="2204" spans="1:22" x14ac:dyDescent="0.25">
      <c r="A2204" s="9">
        <v>839</v>
      </c>
      <c r="B2204" s="9" t="s">
        <v>15</v>
      </c>
      <c r="C2204" s="9" t="s">
        <v>378</v>
      </c>
      <c r="D2204" s="9" t="s">
        <v>224</v>
      </c>
      <c r="E2204" s="9" t="s">
        <v>223</v>
      </c>
      <c r="F2204" s="9" t="s">
        <v>5</v>
      </c>
      <c r="G2204" s="9" t="s">
        <v>182</v>
      </c>
      <c r="H2204" s="9" t="s">
        <v>2</v>
      </c>
      <c r="I2204" s="9">
        <v>15</v>
      </c>
      <c r="J2204" s="9" t="s">
        <v>8</v>
      </c>
      <c r="L2204" s="9" t="s">
        <v>50</v>
      </c>
      <c r="M2204" s="9">
        <v>44126</v>
      </c>
      <c r="N2204" s="17" t="str">
        <f t="shared" si="203"/>
        <v>8_40-45</v>
      </c>
      <c r="O2204" s="17" t="str">
        <f t="shared" si="204"/>
        <v>4_40-50</v>
      </c>
      <c r="P2204" s="17" t="str">
        <f t="shared" si="205"/>
        <v>04_40-50</v>
      </c>
      <c r="Q2204" s="9" t="s">
        <v>1014</v>
      </c>
      <c r="R2204" s="9" t="s">
        <v>968</v>
      </c>
      <c r="S2204" s="9">
        <f t="shared" si="206"/>
        <v>37021714</v>
      </c>
      <c r="T2204" s="9">
        <f t="shared" si="207"/>
        <v>501649</v>
      </c>
      <c r="V2204" s="9">
        <f>VLOOKUP(C2204,[1]Models!$C:$AI,33,0)</f>
        <v>0</v>
      </c>
    </row>
    <row r="2205" spans="1:22" x14ac:dyDescent="0.25">
      <c r="A2205" s="9">
        <v>4</v>
      </c>
      <c r="B2205" s="9" t="s">
        <v>15</v>
      </c>
      <c r="C2205" s="9" t="s">
        <v>946</v>
      </c>
      <c r="D2205" s="9" t="s">
        <v>224</v>
      </c>
      <c r="E2205" s="9" t="s">
        <v>223</v>
      </c>
      <c r="F2205" s="9" t="s">
        <v>1</v>
      </c>
      <c r="G2205" s="9" t="s">
        <v>59</v>
      </c>
      <c r="H2205" s="9" t="s">
        <v>2</v>
      </c>
      <c r="I2205" s="9">
        <v>15</v>
      </c>
      <c r="J2205" s="9" t="s">
        <v>11</v>
      </c>
      <c r="L2205" s="9" t="s">
        <v>50</v>
      </c>
      <c r="M2205" s="9">
        <v>30790</v>
      </c>
      <c r="N2205" s="17" t="str">
        <f t="shared" si="203"/>
        <v>6_30-35</v>
      </c>
      <c r="O2205" s="17" t="str">
        <f t="shared" si="204"/>
        <v>3_30-40</v>
      </c>
      <c r="P2205" s="17" t="str">
        <f t="shared" si="205"/>
        <v>03_30-40</v>
      </c>
      <c r="Q2205" s="9" t="s">
        <v>1014</v>
      </c>
      <c r="R2205" s="9" t="s">
        <v>968</v>
      </c>
      <c r="S2205" s="9">
        <f t="shared" si="206"/>
        <v>123160</v>
      </c>
      <c r="T2205" s="9">
        <f t="shared" si="207"/>
        <v>1669</v>
      </c>
      <c r="V2205" s="9">
        <f>VLOOKUP(C2205,[1]Models!$C:$AI,33,0)</f>
        <v>0</v>
      </c>
    </row>
    <row r="2206" spans="1:22" x14ac:dyDescent="0.25">
      <c r="A2206" s="9">
        <v>349</v>
      </c>
      <c r="B2206" s="9" t="s">
        <v>15</v>
      </c>
      <c r="C2206" s="9" t="s">
        <v>373</v>
      </c>
      <c r="D2206" s="9" t="s">
        <v>228</v>
      </c>
      <c r="E2206" s="9" t="s">
        <v>223</v>
      </c>
      <c r="F2206" s="9" t="s">
        <v>1</v>
      </c>
      <c r="G2206" s="9" t="s">
        <v>305</v>
      </c>
      <c r="H2206" s="9" t="s">
        <v>2</v>
      </c>
      <c r="I2206" s="9">
        <v>14</v>
      </c>
      <c r="J2206" s="9" t="s">
        <v>8</v>
      </c>
      <c r="L2206" s="9" t="s">
        <v>50</v>
      </c>
      <c r="M2206" s="9">
        <v>59845</v>
      </c>
      <c r="N2206" s="17" t="str">
        <f t="shared" si="203"/>
        <v>11_55-60</v>
      </c>
      <c r="O2206" s="17" t="str">
        <f t="shared" si="204"/>
        <v>5_50-60</v>
      </c>
      <c r="P2206" s="17" t="str">
        <f t="shared" si="205"/>
        <v>05_50-60</v>
      </c>
      <c r="Q2206" s="9" t="s">
        <v>1014</v>
      </c>
      <c r="R2206" s="9" t="s">
        <v>968</v>
      </c>
      <c r="S2206" s="9">
        <f t="shared" si="206"/>
        <v>20885905</v>
      </c>
      <c r="T2206" s="9">
        <f t="shared" si="207"/>
        <v>283007</v>
      </c>
      <c r="V2206" s="9">
        <f>VLOOKUP(C2206,[1]Models!$C:$AI,33,0)</f>
        <v>1</v>
      </c>
    </row>
    <row r="2207" spans="1:22" x14ac:dyDescent="0.25">
      <c r="A2207" s="9">
        <v>129</v>
      </c>
      <c r="B2207" s="9" t="s">
        <v>15</v>
      </c>
      <c r="C2207" s="9" t="s">
        <v>342</v>
      </c>
      <c r="D2207" s="9" t="s">
        <v>228</v>
      </c>
      <c r="E2207" s="9" t="s">
        <v>223</v>
      </c>
      <c r="F2207" s="9" t="s">
        <v>5</v>
      </c>
      <c r="G2207" s="9" t="s">
        <v>182</v>
      </c>
      <c r="H2207" s="9" t="s">
        <v>2</v>
      </c>
      <c r="I2207" s="9">
        <v>14</v>
      </c>
      <c r="J2207" s="9" t="s">
        <v>8</v>
      </c>
      <c r="L2207" s="9" t="s">
        <v>50</v>
      </c>
      <c r="M2207" s="9">
        <v>51798</v>
      </c>
      <c r="N2207" s="17" t="str">
        <f t="shared" si="203"/>
        <v>10_50-55</v>
      </c>
      <c r="O2207" s="17" t="str">
        <f t="shared" si="204"/>
        <v>5_50-60</v>
      </c>
      <c r="P2207" s="17" t="str">
        <f t="shared" si="205"/>
        <v>05_50-60</v>
      </c>
      <c r="Q2207" s="9" t="s">
        <v>1014</v>
      </c>
      <c r="R2207" s="9" t="s">
        <v>968</v>
      </c>
      <c r="S2207" s="9">
        <f t="shared" si="206"/>
        <v>6681942</v>
      </c>
      <c r="T2207" s="9">
        <f t="shared" si="207"/>
        <v>90541</v>
      </c>
      <c r="V2207" s="9">
        <f>VLOOKUP(C2207,[1]Models!$C:$AI,33,0)</f>
        <v>1</v>
      </c>
    </row>
    <row r="2208" spans="1:22" x14ac:dyDescent="0.25">
      <c r="A2208" s="9">
        <v>39</v>
      </c>
      <c r="B2208" s="9" t="s">
        <v>15</v>
      </c>
      <c r="C2208" s="9" t="s">
        <v>600</v>
      </c>
      <c r="D2208" s="9" t="s">
        <v>228</v>
      </c>
      <c r="E2208" s="9" t="s">
        <v>223</v>
      </c>
      <c r="F2208" s="9" t="s">
        <v>5</v>
      </c>
      <c r="G2208" s="9" t="s">
        <v>524</v>
      </c>
      <c r="H2208" s="9" t="s">
        <v>2</v>
      </c>
      <c r="I2208" s="9">
        <v>14</v>
      </c>
      <c r="J2208" s="9" t="s">
        <v>8</v>
      </c>
      <c r="L2208" s="9" t="s">
        <v>50</v>
      </c>
      <c r="M2208" s="9">
        <v>70734</v>
      </c>
      <c r="N2208" s="17" t="str">
        <f t="shared" si="203"/>
        <v>14_70-75</v>
      </c>
      <c r="O2208" s="17" t="str">
        <f t="shared" si="204"/>
        <v>7_70-80</v>
      </c>
      <c r="P2208" s="17" t="str">
        <f t="shared" si="205"/>
        <v>07_70-80</v>
      </c>
      <c r="Q2208" s="9" t="s">
        <v>1014</v>
      </c>
      <c r="R2208" s="9" t="s">
        <v>968</v>
      </c>
      <c r="S2208" s="9">
        <f t="shared" si="206"/>
        <v>2758626</v>
      </c>
      <c r="T2208" s="9">
        <f t="shared" si="207"/>
        <v>37380</v>
      </c>
      <c r="V2208" s="9">
        <f>VLOOKUP(C2208,[1]Models!$C:$AI,33,0)</f>
        <v>1</v>
      </c>
    </row>
    <row r="2209" spans="1:22" x14ac:dyDescent="0.25">
      <c r="A2209" s="9">
        <v>250</v>
      </c>
      <c r="B2209" s="9" t="s">
        <v>15</v>
      </c>
      <c r="C2209" s="9" t="s">
        <v>379</v>
      </c>
      <c r="D2209" s="9" t="s">
        <v>224</v>
      </c>
      <c r="E2209" s="9" t="s">
        <v>223</v>
      </c>
      <c r="F2209" s="9" t="s">
        <v>1</v>
      </c>
      <c r="G2209" s="9" t="s">
        <v>305</v>
      </c>
      <c r="H2209" s="9" t="s">
        <v>2</v>
      </c>
      <c r="I2209" s="9">
        <v>15</v>
      </c>
      <c r="J2209" s="9" t="s">
        <v>8</v>
      </c>
      <c r="L2209" s="9" t="s">
        <v>50</v>
      </c>
      <c r="M2209" s="9">
        <v>64244</v>
      </c>
      <c r="N2209" s="17" t="str">
        <f t="shared" si="203"/>
        <v>12_60-65</v>
      </c>
      <c r="O2209" s="17" t="str">
        <f t="shared" si="204"/>
        <v>6_60-70</v>
      </c>
      <c r="P2209" s="17" t="str">
        <f t="shared" si="205"/>
        <v>06_60-70</v>
      </c>
      <c r="Q2209" s="9" t="s">
        <v>1014</v>
      </c>
      <c r="R2209" s="9" t="s">
        <v>968</v>
      </c>
      <c r="S2209" s="9">
        <f t="shared" si="206"/>
        <v>16061000</v>
      </c>
      <c r="T2209" s="9">
        <f t="shared" si="207"/>
        <v>217629</v>
      </c>
      <c r="V2209" s="9">
        <f>VLOOKUP(C2209,[1]Models!$C:$AI,33,0)</f>
        <v>0</v>
      </c>
    </row>
    <row r="2210" spans="1:22" x14ac:dyDescent="0.25">
      <c r="A2210" s="9">
        <v>2</v>
      </c>
      <c r="B2210" s="9" t="s">
        <v>15</v>
      </c>
      <c r="C2210" s="9" t="s">
        <v>601</v>
      </c>
      <c r="D2210" s="9" t="s">
        <v>224</v>
      </c>
      <c r="E2210" s="9" t="s">
        <v>223</v>
      </c>
      <c r="F2210" s="9" t="s">
        <v>5</v>
      </c>
      <c r="G2210" s="9" t="s">
        <v>524</v>
      </c>
      <c r="H2210" s="9" t="s">
        <v>2</v>
      </c>
      <c r="I2210" s="9">
        <v>15</v>
      </c>
      <c r="J2210" s="9" t="s">
        <v>8</v>
      </c>
      <c r="L2210" s="9" t="s">
        <v>50</v>
      </c>
      <c r="M2210" s="9">
        <v>67461</v>
      </c>
      <c r="N2210" s="17" t="str">
        <f t="shared" si="203"/>
        <v>13_65-70</v>
      </c>
      <c r="O2210" s="17" t="str">
        <f t="shared" si="204"/>
        <v>6_60-70</v>
      </c>
      <c r="P2210" s="17" t="str">
        <f t="shared" si="205"/>
        <v>06_60-70</v>
      </c>
      <c r="Q2210" s="9" t="s">
        <v>1014</v>
      </c>
      <c r="R2210" s="9" t="s">
        <v>968</v>
      </c>
      <c r="S2210" s="9">
        <f t="shared" si="206"/>
        <v>134922</v>
      </c>
      <c r="T2210" s="9">
        <f t="shared" si="207"/>
        <v>1828</v>
      </c>
      <c r="V2210" s="9">
        <f>VLOOKUP(C2210,[1]Models!$C:$AI,33,0)</f>
        <v>0</v>
      </c>
    </row>
    <row r="2211" spans="1:22" x14ac:dyDescent="0.25">
      <c r="A2211" s="9">
        <v>4</v>
      </c>
      <c r="B2211" s="9" t="s">
        <v>15</v>
      </c>
      <c r="C2211" s="9" t="s">
        <v>756</v>
      </c>
      <c r="D2211" s="9" t="s">
        <v>225</v>
      </c>
      <c r="E2211" s="9" t="s">
        <v>223</v>
      </c>
      <c r="F2211" s="9" t="s">
        <v>5</v>
      </c>
      <c r="G2211" s="9" t="s">
        <v>353</v>
      </c>
      <c r="H2211" s="9" t="s">
        <v>112</v>
      </c>
      <c r="I2211" s="9">
        <v>15</v>
      </c>
      <c r="J2211" s="9" t="s">
        <v>8</v>
      </c>
      <c r="L2211" s="9" t="s">
        <v>50</v>
      </c>
      <c r="M2211" s="9">
        <v>90993</v>
      </c>
      <c r="N2211" s="17" t="str">
        <f t="shared" si="203"/>
        <v>18_90-95</v>
      </c>
      <c r="O2211" s="17" t="str">
        <f t="shared" si="204"/>
        <v>9_90-100</v>
      </c>
      <c r="P2211" s="17" t="str">
        <f t="shared" si="205"/>
        <v>08_80&gt;</v>
      </c>
      <c r="Q2211" s="9" t="s">
        <v>1014</v>
      </c>
      <c r="R2211" s="9" t="s">
        <v>968</v>
      </c>
      <c r="S2211" s="9">
        <f t="shared" si="206"/>
        <v>363972</v>
      </c>
      <c r="T2211" s="9">
        <f t="shared" si="207"/>
        <v>4932</v>
      </c>
      <c r="V2211" s="9">
        <f>VLOOKUP(C2211,[1]Models!$C:$AI,33,0)</f>
        <v>0</v>
      </c>
    </row>
    <row r="2212" spans="1:22" x14ac:dyDescent="0.25">
      <c r="A2212" s="9">
        <v>935</v>
      </c>
      <c r="B2212" s="9" t="s">
        <v>15</v>
      </c>
      <c r="C2212" s="9" t="s">
        <v>757</v>
      </c>
      <c r="D2212" s="9" t="s">
        <v>229</v>
      </c>
      <c r="E2212" s="9" t="s">
        <v>223</v>
      </c>
      <c r="F2212" s="9" t="s">
        <v>1</v>
      </c>
      <c r="G2212" s="9" t="s">
        <v>97</v>
      </c>
      <c r="H2212" s="9" t="s">
        <v>2</v>
      </c>
      <c r="I2212" s="9">
        <v>11</v>
      </c>
      <c r="J2212" s="9" t="s">
        <v>4</v>
      </c>
      <c r="K2212" s="9" t="s">
        <v>7</v>
      </c>
      <c r="L2212" s="9" t="s">
        <v>50</v>
      </c>
      <c r="M2212" s="9">
        <v>33790</v>
      </c>
      <c r="N2212" s="17" t="str">
        <f t="shared" si="203"/>
        <v>6_30-35</v>
      </c>
      <c r="O2212" s="17" t="str">
        <f t="shared" si="204"/>
        <v>3_30-40</v>
      </c>
      <c r="P2212" s="17" t="str">
        <f t="shared" si="205"/>
        <v>03_30-40</v>
      </c>
      <c r="Q2212" s="9" t="s">
        <v>1014</v>
      </c>
      <c r="R2212" s="9" t="s">
        <v>968</v>
      </c>
      <c r="S2212" s="9">
        <f t="shared" si="206"/>
        <v>31593650</v>
      </c>
      <c r="T2212" s="9">
        <f t="shared" si="207"/>
        <v>428098</v>
      </c>
      <c r="V2212" s="9">
        <f>VLOOKUP(C2212,[1]Models!$C:$AI,33,0)</f>
        <v>0</v>
      </c>
    </row>
    <row r="2213" spans="1:22" x14ac:dyDescent="0.25">
      <c r="A2213" s="9">
        <v>4661</v>
      </c>
      <c r="B2213" s="9" t="s">
        <v>15</v>
      </c>
      <c r="C2213" s="9" t="s">
        <v>469</v>
      </c>
      <c r="D2213" s="9" t="s">
        <v>225</v>
      </c>
      <c r="E2213" s="9" t="s">
        <v>223</v>
      </c>
      <c r="F2213" s="9" t="s">
        <v>1</v>
      </c>
      <c r="G2213" s="9" t="s">
        <v>305</v>
      </c>
      <c r="H2213" s="9" t="s">
        <v>112</v>
      </c>
      <c r="I2213" s="9">
        <v>15</v>
      </c>
      <c r="J2213" s="9" t="s">
        <v>8</v>
      </c>
      <c r="L2213" s="9" t="s">
        <v>50</v>
      </c>
      <c r="M2213" s="9">
        <v>71643</v>
      </c>
      <c r="N2213" s="17" t="str">
        <f t="shared" si="203"/>
        <v>14_70-75</v>
      </c>
      <c r="O2213" s="17" t="str">
        <f t="shared" si="204"/>
        <v>7_70-80</v>
      </c>
      <c r="P2213" s="17" t="str">
        <f t="shared" si="205"/>
        <v>07_70-80</v>
      </c>
      <c r="Q2213" s="9" t="s">
        <v>1014</v>
      </c>
      <c r="R2213" s="9" t="s">
        <v>968</v>
      </c>
      <c r="S2213" s="9">
        <f t="shared" si="206"/>
        <v>333928023</v>
      </c>
      <c r="T2213" s="9">
        <f t="shared" si="207"/>
        <v>4524770</v>
      </c>
      <c r="V2213" s="9">
        <f>VLOOKUP(C2213,[1]Models!$C:$AI,33,0)</f>
        <v>0</v>
      </c>
    </row>
    <row r="2214" spans="1:22" x14ac:dyDescent="0.25">
      <c r="A2214" s="9">
        <v>493</v>
      </c>
      <c r="B2214" s="9" t="s">
        <v>15</v>
      </c>
      <c r="C2214" s="9" t="s">
        <v>426</v>
      </c>
      <c r="D2214" s="9" t="s">
        <v>225</v>
      </c>
      <c r="E2214" s="9" t="s">
        <v>223</v>
      </c>
      <c r="F2214" s="9" t="s">
        <v>5</v>
      </c>
      <c r="G2214" s="9" t="s">
        <v>353</v>
      </c>
      <c r="H2214" s="9" t="s">
        <v>112</v>
      </c>
      <c r="I2214" s="9">
        <v>15</v>
      </c>
      <c r="J2214" s="9" t="s">
        <v>8</v>
      </c>
      <c r="L2214" s="9" t="s">
        <v>50</v>
      </c>
      <c r="M2214" s="9">
        <v>74949</v>
      </c>
      <c r="N2214" s="17" t="str">
        <f t="shared" si="203"/>
        <v>14_70-75</v>
      </c>
      <c r="O2214" s="17" t="str">
        <f t="shared" si="204"/>
        <v>7_70-80</v>
      </c>
      <c r="P2214" s="17" t="str">
        <f t="shared" si="205"/>
        <v>07_70-80</v>
      </c>
      <c r="Q2214" s="9" t="s">
        <v>1014</v>
      </c>
      <c r="R2214" s="9" t="s">
        <v>968</v>
      </c>
      <c r="S2214" s="9">
        <f t="shared" si="206"/>
        <v>36949857</v>
      </c>
      <c r="T2214" s="9">
        <f t="shared" si="207"/>
        <v>500676</v>
      </c>
      <c r="V2214" s="9">
        <f>VLOOKUP(C2214,[1]Models!$C:$AI,33,0)</f>
        <v>0</v>
      </c>
    </row>
    <row r="2215" spans="1:22" x14ac:dyDescent="0.25">
      <c r="A2215" s="9">
        <v>18</v>
      </c>
      <c r="B2215" s="9" t="s">
        <v>15</v>
      </c>
      <c r="C2215" s="9" t="s">
        <v>316</v>
      </c>
      <c r="D2215" s="9" t="s">
        <v>224</v>
      </c>
      <c r="E2215" s="9" t="s">
        <v>223</v>
      </c>
      <c r="F2215" s="9" t="s">
        <v>5</v>
      </c>
      <c r="G2215" s="9" t="s">
        <v>169</v>
      </c>
      <c r="H2215" s="9" t="s">
        <v>2</v>
      </c>
      <c r="I2215" s="9">
        <v>15</v>
      </c>
      <c r="J2215" s="9" t="s">
        <v>8</v>
      </c>
      <c r="L2215" s="9" t="s">
        <v>50</v>
      </c>
      <c r="M2215" s="9">
        <v>48046</v>
      </c>
      <c r="N2215" s="17" t="str">
        <f t="shared" si="203"/>
        <v>9_45-50</v>
      </c>
      <c r="O2215" s="17" t="str">
        <f t="shared" si="204"/>
        <v>4_40-50</v>
      </c>
      <c r="P2215" s="17" t="str">
        <f t="shared" si="205"/>
        <v>04_40-50</v>
      </c>
      <c r="Q2215" s="9" t="s">
        <v>1014</v>
      </c>
      <c r="R2215" s="9" t="s">
        <v>968</v>
      </c>
      <c r="S2215" s="9">
        <f t="shared" si="206"/>
        <v>864828</v>
      </c>
      <c r="T2215" s="9">
        <f t="shared" si="207"/>
        <v>11719</v>
      </c>
      <c r="V2215" s="9">
        <f>VLOOKUP(C2215,[1]Models!$C:$AI,33,0)</f>
        <v>0</v>
      </c>
    </row>
    <row r="2216" spans="1:22" x14ac:dyDescent="0.25">
      <c r="A2216" s="9">
        <v>2928</v>
      </c>
      <c r="B2216" s="9" t="s">
        <v>15</v>
      </c>
      <c r="C2216" s="9" t="s">
        <v>120</v>
      </c>
      <c r="D2216" s="9" t="s">
        <v>224</v>
      </c>
      <c r="E2216" s="9" t="s">
        <v>223</v>
      </c>
      <c r="F2216" s="9" t="s">
        <v>1</v>
      </c>
      <c r="G2216" s="9" t="s">
        <v>97</v>
      </c>
      <c r="H2216" s="9" t="s">
        <v>2</v>
      </c>
      <c r="I2216" s="9">
        <v>15</v>
      </c>
      <c r="J2216" s="9" t="s">
        <v>8</v>
      </c>
      <c r="L2216" s="9" t="s">
        <v>50</v>
      </c>
      <c r="M2216" s="9">
        <v>39975</v>
      </c>
      <c r="N2216" s="17" t="str">
        <f t="shared" si="203"/>
        <v>7_35-40</v>
      </c>
      <c r="O2216" s="17" t="str">
        <f t="shared" si="204"/>
        <v>3_30-40</v>
      </c>
      <c r="P2216" s="17" t="str">
        <f t="shared" si="205"/>
        <v>03_30-40</v>
      </c>
      <c r="Q2216" s="9" t="s">
        <v>1014</v>
      </c>
      <c r="R2216" s="9" t="s">
        <v>968</v>
      </c>
      <c r="S2216" s="9">
        <f t="shared" si="206"/>
        <v>117046800</v>
      </c>
      <c r="T2216" s="9">
        <f t="shared" si="207"/>
        <v>1586000</v>
      </c>
      <c r="V2216" s="9">
        <f>VLOOKUP(C2216,[1]Models!$C:$AI,33,0)</f>
        <v>0</v>
      </c>
    </row>
    <row r="2217" spans="1:22" x14ac:dyDescent="0.25">
      <c r="A2217" s="9">
        <v>8</v>
      </c>
      <c r="B2217" s="9" t="s">
        <v>15</v>
      </c>
      <c r="C2217" s="9" t="s">
        <v>167</v>
      </c>
      <c r="D2217" s="9" t="s">
        <v>224</v>
      </c>
      <c r="E2217" s="9" t="s">
        <v>223</v>
      </c>
      <c r="F2217" s="9" t="s">
        <v>1</v>
      </c>
      <c r="G2217" s="9" t="s">
        <v>97</v>
      </c>
      <c r="H2217" s="9" t="s">
        <v>2</v>
      </c>
      <c r="I2217" s="9">
        <v>17</v>
      </c>
      <c r="J2217" s="9" t="s">
        <v>8</v>
      </c>
      <c r="L2217" s="9" t="s">
        <v>50</v>
      </c>
      <c r="M2217" s="9">
        <v>63443</v>
      </c>
      <c r="N2217" s="17" t="str">
        <f t="shared" si="203"/>
        <v>12_60-65</v>
      </c>
      <c r="O2217" s="17" t="str">
        <f t="shared" si="204"/>
        <v>6_60-70</v>
      </c>
      <c r="P2217" s="17" t="str">
        <f t="shared" si="205"/>
        <v>06_60-70</v>
      </c>
      <c r="Q2217" s="9" t="s">
        <v>1014</v>
      </c>
      <c r="R2217" s="9" t="s">
        <v>968</v>
      </c>
      <c r="S2217" s="9">
        <f t="shared" si="206"/>
        <v>507544</v>
      </c>
      <c r="T2217" s="9">
        <f t="shared" si="207"/>
        <v>6877</v>
      </c>
      <c r="V2217" s="9">
        <f>VLOOKUP(C2217,[1]Models!$C:$AI,33,0)</f>
        <v>0</v>
      </c>
    </row>
    <row r="2218" spans="1:22" x14ac:dyDescent="0.25">
      <c r="A2218" s="9">
        <v>1585</v>
      </c>
      <c r="B2218" s="9" t="s">
        <v>15</v>
      </c>
      <c r="C2218" s="9" t="s">
        <v>117</v>
      </c>
      <c r="D2218" s="9" t="s">
        <v>225</v>
      </c>
      <c r="E2218" s="9" t="s">
        <v>223</v>
      </c>
      <c r="F2218" s="9" t="s">
        <v>5</v>
      </c>
      <c r="G2218" s="9" t="s">
        <v>75</v>
      </c>
      <c r="H2218" s="9" t="s">
        <v>116</v>
      </c>
      <c r="I2218" s="9">
        <v>17</v>
      </c>
      <c r="J2218" s="9" t="s">
        <v>8</v>
      </c>
      <c r="L2218" s="9" t="s">
        <v>50</v>
      </c>
      <c r="M2218" s="9">
        <v>63491</v>
      </c>
      <c r="N2218" s="17" t="str">
        <f t="shared" si="203"/>
        <v>12_60-65</v>
      </c>
      <c r="O2218" s="17" t="str">
        <f t="shared" si="204"/>
        <v>6_60-70</v>
      </c>
      <c r="P2218" s="17" t="str">
        <f t="shared" si="205"/>
        <v>06_60-70</v>
      </c>
      <c r="Q2218" s="9" t="s">
        <v>1014</v>
      </c>
      <c r="R2218" s="9" t="s">
        <v>968</v>
      </c>
      <c r="S2218" s="9">
        <f t="shared" si="206"/>
        <v>100633235</v>
      </c>
      <c r="T2218" s="9">
        <f t="shared" si="207"/>
        <v>1363594</v>
      </c>
      <c r="V2218" s="9">
        <f>VLOOKUP(C2218,[1]Models!$C:$AI,33,0)</f>
        <v>0</v>
      </c>
    </row>
    <row r="2219" spans="1:22" x14ac:dyDescent="0.25">
      <c r="A2219" s="9">
        <v>4</v>
      </c>
      <c r="B2219" s="9" t="s">
        <v>15</v>
      </c>
      <c r="C2219" s="9" t="s">
        <v>999</v>
      </c>
      <c r="D2219" s="9" t="s">
        <v>224</v>
      </c>
      <c r="E2219" s="9" t="s">
        <v>223</v>
      </c>
      <c r="F2219" s="9" t="s">
        <v>5</v>
      </c>
      <c r="G2219" s="9" t="s">
        <v>93</v>
      </c>
      <c r="H2219" s="9" t="s">
        <v>2</v>
      </c>
      <c r="I2219" s="9">
        <v>17</v>
      </c>
      <c r="J2219" s="9" t="s">
        <v>8</v>
      </c>
      <c r="L2219" s="9" t="s">
        <v>50</v>
      </c>
      <c r="M2219" s="9">
        <v>37990</v>
      </c>
      <c r="N2219" s="17" t="str">
        <f t="shared" si="203"/>
        <v>7_35-40</v>
      </c>
      <c r="O2219" s="17" t="str">
        <f t="shared" si="204"/>
        <v>3_30-40</v>
      </c>
      <c r="P2219" s="17" t="str">
        <f t="shared" si="205"/>
        <v>03_30-40</v>
      </c>
      <c r="Q2219" s="9" t="s">
        <v>1014</v>
      </c>
      <c r="R2219" s="9" t="s">
        <v>968</v>
      </c>
      <c r="S2219" s="9">
        <f t="shared" si="206"/>
        <v>151960</v>
      </c>
      <c r="T2219" s="9">
        <f t="shared" si="207"/>
        <v>2059</v>
      </c>
      <c r="V2219" s="9">
        <f>VLOOKUP(C2219,[1]Models!$C:$AI,33,0)</f>
        <v>0</v>
      </c>
    </row>
    <row r="2220" spans="1:22" x14ac:dyDescent="0.25">
      <c r="A2220" s="9">
        <v>397</v>
      </c>
      <c r="B2220" s="9" t="s">
        <v>15</v>
      </c>
      <c r="C2220" s="9" t="s">
        <v>758</v>
      </c>
      <c r="D2220" s="9" t="s">
        <v>224</v>
      </c>
      <c r="E2220" s="9" t="s">
        <v>223</v>
      </c>
      <c r="F2220" s="9" t="s">
        <v>1</v>
      </c>
      <c r="G2220" s="9" t="s">
        <v>97</v>
      </c>
      <c r="H2220" s="9" t="s">
        <v>2</v>
      </c>
      <c r="I2220" s="9">
        <v>15</v>
      </c>
      <c r="J2220" s="9" t="s">
        <v>8</v>
      </c>
      <c r="L2220" s="9" t="s">
        <v>50</v>
      </c>
      <c r="M2220" s="9">
        <v>38332</v>
      </c>
      <c r="N2220" s="17" t="str">
        <f t="shared" si="203"/>
        <v>7_35-40</v>
      </c>
      <c r="O2220" s="17" t="str">
        <f t="shared" si="204"/>
        <v>3_30-40</v>
      </c>
      <c r="P2220" s="17" t="str">
        <f t="shared" si="205"/>
        <v>03_30-40</v>
      </c>
      <c r="Q2220" s="9" t="s">
        <v>1014</v>
      </c>
      <c r="R2220" s="9" t="s">
        <v>968</v>
      </c>
      <c r="S2220" s="9">
        <f t="shared" si="206"/>
        <v>15217804</v>
      </c>
      <c r="T2220" s="9">
        <f t="shared" si="207"/>
        <v>206203</v>
      </c>
      <c r="V2220" s="9">
        <f>VLOOKUP(C2220,[1]Models!$C:$AI,33,0)</f>
        <v>0</v>
      </c>
    </row>
    <row r="2221" spans="1:22" x14ac:dyDescent="0.25">
      <c r="A2221" s="9">
        <v>2</v>
      </c>
      <c r="B2221" s="9" t="s">
        <v>15</v>
      </c>
      <c r="C2221" s="9" t="s">
        <v>142</v>
      </c>
      <c r="D2221" s="9" t="s">
        <v>224</v>
      </c>
      <c r="E2221" s="9" t="s">
        <v>223</v>
      </c>
      <c r="F2221" s="9" t="s">
        <v>1</v>
      </c>
      <c r="G2221" s="9" t="s">
        <v>59</v>
      </c>
      <c r="H2221" s="9" t="s">
        <v>2</v>
      </c>
      <c r="I2221" s="9">
        <v>15</v>
      </c>
      <c r="J2221" s="9" t="s">
        <v>8</v>
      </c>
      <c r="L2221" s="9" t="s">
        <v>50</v>
      </c>
      <c r="M2221" s="9">
        <v>30937</v>
      </c>
      <c r="N2221" s="17" t="str">
        <f t="shared" si="203"/>
        <v>6_30-35</v>
      </c>
      <c r="O2221" s="17" t="str">
        <f t="shared" si="204"/>
        <v>3_30-40</v>
      </c>
      <c r="P2221" s="17" t="str">
        <f t="shared" si="205"/>
        <v>03_30-40</v>
      </c>
      <c r="Q2221" s="9" t="s">
        <v>1014</v>
      </c>
      <c r="R2221" s="9" t="s">
        <v>968</v>
      </c>
      <c r="S2221" s="9">
        <f t="shared" si="206"/>
        <v>61874</v>
      </c>
      <c r="T2221" s="9">
        <f t="shared" si="207"/>
        <v>838</v>
      </c>
      <c r="V2221" s="9">
        <f>VLOOKUP(C2221,[1]Models!$C:$AI,33,0)</f>
        <v>0</v>
      </c>
    </row>
    <row r="2222" spans="1:22" x14ac:dyDescent="0.25">
      <c r="A2222" s="9">
        <v>2981</v>
      </c>
      <c r="B2222" s="9" t="s">
        <v>15</v>
      </c>
      <c r="C2222" s="9" t="s">
        <v>437</v>
      </c>
      <c r="D2222" s="9" t="s">
        <v>224</v>
      </c>
      <c r="E2222" s="9" t="s">
        <v>223</v>
      </c>
      <c r="F2222" s="9" t="s">
        <v>5</v>
      </c>
      <c r="G2222" s="9" t="s">
        <v>182</v>
      </c>
      <c r="H2222" s="9" t="s">
        <v>2</v>
      </c>
      <c r="I2222" s="9">
        <v>15</v>
      </c>
      <c r="J2222" s="9" t="s">
        <v>8</v>
      </c>
      <c r="L2222" s="9" t="s">
        <v>50</v>
      </c>
      <c r="M2222" s="9">
        <v>39845</v>
      </c>
      <c r="N2222" s="17" t="str">
        <f t="shared" si="203"/>
        <v>7_35-40</v>
      </c>
      <c r="O2222" s="17" t="str">
        <f t="shared" si="204"/>
        <v>3_30-40</v>
      </c>
      <c r="P2222" s="17" t="str">
        <f t="shared" si="205"/>
        <v>03_30-40</v>
      </c>
      <c r="Q2222" s="9" t="s">
        <v>1014</v>
      </c>
      <c r="R2222" s="9" t="s">
        <v>968</v>
      </c>
      <c r="S2222" s="9">
        <f t="shared" si="206"/>
        <v>118777945</v>
      </c>
      <c r="T2222" s="9">
        <f t="shared" si="207"/>
        <v>1609457</v>
      </c>
      <c r="V2222" s="9">
        <f>VLOOKUP(C2222,[1]Models!$C:$AI,33,0)</f>
        <v>0</v>
      </c>
    </row>
    <row r="2223" spans="1:22" x14ac:dyDescent="0.25">
      <c r="A2223" s="9">
        <v>301</v>
      </c>
      <c r="B2223" s="9" t="s">
        <v>15</v>
      </c>
      <c r="C2223" s="9" t="s">
        <v>950</v>
      </c>
      <c r="D2223" s="9" t="s">
        <v>225</v>
      </c>
      <c r="E2223" s="9" t="s">
        <v>223</v>
      </c>
      <c r="F2223" s="9" t="s">
        <v>1</v>
      </c>
      <c r="G2223" s="9" t="s">
        <v>669</v>
      </c>
      <c r="H2223" s="9" t="s">
        <v>796</v>
      </c>
      <c r="I2223" s="9">
        <v>15</v>
      </c>
      <c r="J2223" s="9" t="s">
        <v>43</v>
      </c>
      <c r="L2223" s="9" t="s">
        <v>50</v>
      </c>
      <c r="M2223" s="9">
        <v>139990</v>
      </c>
      <c r="N2223" s="17" t="str">
        <f t="shared" si="203"/>
        <v>27_135-140</v>
      </c>
      <c r="O2223" s="17" t="str">
        <f t="shared" si="204"/>
        <v>13_130-140</v>
      </c>
      <c r="P2223" s="17" t="str">
        <f t="shared" si="205"/>
        <v>08_80&gt;</v>
      </c>
      <c r="Q2223" s="9" t="s">
        <v>1014</v>
      </c>
      <c r="R2223" s="9" t="s">
        <v>968</v>
      </c>
      <c r="S2223" s="9">
        <f t="shared" si="206"/>
        <v>42136990</v>
      </c>
      <c r="T2223" s="9">
        <f t="shared" si="207"/>
        <v>570962</v>
      </c>
      <c r="V2223" s="9">
        <f>VLOOKUP(C2223,[1]Models!$C:$AI,33,0)</f>
        <v>0</v>
      </c>
    </row>
    <row r="2224" spans="1:22" x14ac:dyDescent="0.25">
      <c r="A2224" s="9">
        <v>341</v>
      </c>
      <c r="B2224" s="9" t="s">
        <v>15</v>
      </c>
      <c r="C2224" s="9" t="s">
        <v>432</v>
      </c>
      <c r="D2224" s="9" t="s">
        <v>225</v>
      </c>
      <c r="E2224" s="9" t="s">
        <v>223</v>
      </c>
      <c r="F2224" s="9" t="s">
        <v>1</v>
      </c>
      <c r="G2224" s="9" t="s">
        <v>305</v>
      </c>
      <c r="H2224" s="9" t="s">
        <v>197</v>
      </c>
      <c r="I2224" s="9">
        <v>15</v>
      </c>
      <c r="J2224" s="9" t="s">
        <v>8</v>
      </c>
      <c r="L2224" s="9" t="s">
        <v>50</v>
      </c>
      <c r="M2224" s="9">
        <v>82190</v>
      </c>
      <c r="N2224" s="17" t="str">
        <f t="shared" si="203"/>
        <v>16_80-85</v>
      </c>
      <c r="O2224" s="17" t="str">
        <f t="shared" si="204"/>
        <v>8_80-90</v>
      </c>
      <c r="P2224" s="17" t="str">
        <f t="shared" si="205"/>
        <v>08_80&gt;</v>
      </c>
      <c r="Q2224" s="9" t="s">
        <v>1014</v>
      </c>
      <c r="R2224" s="9" t="s">
        <v>968</v>
      </c>
      <c r="S2224" s="9">
        <f t="shared" si="206"/>
        <v>28026790</v>
      </c>
      <c r="T2224" s="9">
        <f t="shared" si="207"/>
        <v>379767</v>
      </c>
      <c r="V2224" s="9">
        <f>VLOOKUP(C2224,[1]Models!$C:$AI,33,0)</f>
        <v>0</v>
      </c>
    </row>
    <row r="2225" spans="1:22" x14ac:dyDescent="0.25">
      <c r="A2225" s="9">
        <v>291</v>
      </c>
      <c r="B2225" s="9" t="s">
        <v>15</v>
      </c>
      <c r="C2225" s="9" t="s">
        <v>470</v>
      </c>
      <c r="D2225" s="9" t="s">
        <v>225</v>
      </c>
      <c r="E2225" s="9" t="s">
        <v>223</v>
      </c>
      <c r="F2225" s="9" t="s">
        <v>5</v>
      </c>
      <c r="G2225" s="9" t="s">
        <v>353</v>
      </c>
      <c r="H2225" s="9" t="s">
        <v>147</v>
      </c>
      <c r="I2225" s="9">
        <v>17</v>
      </c>
      <c r="J2225" s="9" t="s">
        <v>8</v>
      </c>
      <c r="L2225" s="9" t="s">
        <v>50</v>
      </c>
      <c r="M2225" s="9">
        <v>96904</v>
      </c>
      <c r="N2225" s="17" t="str">
        <f t="shared" si="203"/>
        <v>19_95-100</v>
      </c>
      <c r="O2225" s="17" t="str">
        <f t="shared" si="204"/>
        <v>9_90-100</v>
      </c>
      <c r="P2225" s="17" t="str">
        <f t="shared" si="205"/>
        <v>08_80&gt;</v>
      </c>
      <c r="Q2225" s="9" t="s">
        <v>1014</v>
      </c>
      <c r="R2225" s="9" t="s">
        <v>968</v>
      </c>
      <c r="S2225" s="9">
        <f t="shared" si="206"/>
        <v>28199064</v>
      </c>
      <c r="T2225" s="9">
        <f t="shared" si="207"/>
        <v>382101</v>
      </c>
      <c r="V2225" s="9">
        <f>VLOOKUP(C2225,[1]Models!$C:$AI,33,0)</f>
        <v>0</v>
      </c>
    </row>
    <row r="2226" spans="1:22" x14ac:dyDescent="0.25">
      <c r="A2226" s="9">
        <v>21</v>
      </c>
      <c r="B2226" s="9" t="s">
        <v>15</v>
      </c>
      <c r="C2226" s="9" t="s">
        <v>433</v>
      </c>
      <c r="D2226" s="9" t="s">
        <v>225</v>
      </c>
      <c r="E2226" s="9" t="s">
        <v>223</v>
      </c>
      <c r="F2226" s="9" t="s">
        <v>5</v>
      </c>
      <c r="G2226" s="9" t="s">
        <v>353</v>
      </c>
      <c r="H2226" s="9" t="s">
        <v>148</v>
      </c>
      <c r="I2226" s="9">
        <v>15</v>
      </c>
      <c r="J2226" s="9" t="s">
        <v>8</v>
      </c>
      <c r="L2226" s="9" t="s">
        <v>50</v>
      </c>
      <c r="M2226" s="9">
        <v>97415</v>
      </c>
      <c r="N2226" s="17" t="str">
        <f t="shared" si="203"/>
        <v>19_95-100</v>
      </c>
      <c r="O2226" s="17" t="str">
        <f t="shared" si="204"/>
        <v>9_90-100</v>
      </c>
      <c r="P2226" s="17" t="str">
        <f t="shared" si="205"/>
        <v>08_80&gt;</v>
      </c>
      <c r="Q2226" s="9" t="s">
        <v>1014</v>
      </c>
      <c r="R2226" s="9" t="s">
        <v>968</v>
      </c>
      <c r="S2226" s="9">
        <f t="shared" si="206"/>
        <v>2045715</v>
      </c>
      <c r="T2226" s="9">
        <f t="shared" si="207"/>
        <v>27720</v>
      </c>
      <c r="V2226" s="9">
        <f>VLOOKUP(C2226,[1]Models!$C:$AI,33,0)</f>
        <v>0</v>
      </c>
    </row>
    <row r="2227" spans="1:22" x14ac:dyDescent="0.25">
      <c r="A2227" s="9">
        <v>395</v>
      </c>
      <c r="B2227" s="9" t="s">
        <v>15</v>
      </c>
      <c r="C2227" s="9" t="s">
        <v>427</v>
      </c>
      <c r="D2227" s="9" t="s">
        <v>225</v>
      </c>
      <c r="E2227" s="9" t="s">
        <v>223</v>
      </c>
      <c r="F2227" s="9" t="s">
        <v>5</v>
      </c>
      <c r="G2227" s="9" t="s">
        <v>353</v>
      </c>
      <c r="H2227" s="9" t="s">
        <v>197</v>
      </c>
      <c r="I2227" s="9">
        <v>15</v>
      </c>
      <c r="J2227" s="9" t="s">
        <v>8</v>
      </c>
      <c r="L2227" s="9" t="s">
        <v>50</v>
      </c>
      <c r="M2227" s="9">
        <v>84990</v>
      </c>
      <c r="N2227" s="17" t="str">
        <f t="shared" si="203"/>
        <v>16_80-85</v>
      </c>
      <c r="O2227" s="17" t="str">
        <f t="shared" si="204"/>
        <v>8_80-90</v>
      </c>
      <c r="P2227" s="17" t="str">
        <f t="shared" si="205"/>
        <v>08_80&gt;</v>
      </c>
      <c r="Q2227" s="9" t="s">
        <v>1014</v>
      </c>
      <c r="R2227" s="9" t="s">
        <v>968</v>
      </c>
      <c r="S2227" s="9">
        <f t="shared" si="206"/>
        <v>33571050</v>
      </c>
      <c r="T2227" s="9">
        <f t="shared" si="207"/>
        <v>454892</v>
      </c>
      <c r="V2227" s="9">
        <f>VLOOKUP(C2227,[1]Models!$C:$AI,33,0)</f>
        <v>0</v>
      </c>
    </row>
    <row r="2228" spans="1:22" x14ac:dyDescent="0.25">
      <c r="A2228" s="9">
        <v>16</v>
      </c>
      <c r="B2228" s="9" t="s">
        <v>15</v>
      </c>
      <c r="C2228" s="9" t="s">
        <v>1000</v>
      </c>
      <c r="D2228" s="9" t="s">
        <v>225</v>
      </c>
      <c r="E2228" s="9" t="s">
        <v>223</v>
      </c>
      <c r="F2228" s="9" t="s">
        <v>1</v>
      </c>
      <c r="G2228" s="9" t="s">
        <v>669</v>
      </c>
      <c r="H2228" s="9" t="s">
        <v>1001</v>
      </c>
      <c r="I2228" s="9">
        <v>16</v>
      </c>
      <c r="J2228" s="9" t="s">
        <v>43</v>
      </c>
      <c r="L2228" s="9" t="s">
        <v>50</v>
      </c>
      <c r="M2228" s="9">
        <v>175990</v>
      </c>
      <c r="N2228" s="17" t="str">
        <f t="shared" si="203"/>
        <v>35_175-180</v>
      </c>
      <c r="O2228" s="17" t="str">
        <f t="shared" si="204"/>
        <v>17_170-180</v>
      </c>
      <c r="P2228" s="17" t="str">
        <f t="shared" si="205"/>
        <v>08_80&gt;</v>
      </c>
      <c r="Q2228" s="9" t="s">
        <v>1014</v>
      </c>
      <c r="R2228" s="9" t="s">
        <v>968</v>
      </c>
      <c r="S2228" s="9">
        <f t="shared" si="206"/>
        <v>2815840</v>
      </c>
      <c r="T2228" s="9">
        <f t="shared" si="207"/>
        <v>38155</v>
      </c>
      <c r="V2228" s="9">
        <f>VLOOKUP(C2228,[1]Models!$C:$AI,33,0)</f>
        <v>0</v>
      </c>
    </row>
    <row r="2229" spans="1:22" x14ac:dyDescent="0.25">
      <c r="A2229" s="9">
        <v>137</v>
      </c>
      <c r="B2229" s="9" t="s">
        <v>15</v>
      </c>
      <c r="C2229" s="9" t="s">
        <v>434</v>
      </c>
      <c r="D2229" s="9" t="s">
        <v>225</v>
      </c>
      <c r="E2229" s="9" t="s">
        <v>223</v>
      </c>
      <c r="F2229" s="9" t="s">
        <v>5</v>
      </c>
      <c r="G2229" s="9" t="s">
        <v>353</v>
      </c>
      <c r="H2229" s="9" t="s">
        <v>100</v>
      </c>
      <c r="I2229" s="9">
        <v>15</v>
      </c>
      <c r="J2229" s="9" t="s">
        <v>8</v>
      </c>
      <c r="L2229" s="9" t="s">
        <v>50</v>
      </c>
      <c r="M2229" s="9">
        <v>146381</v>
      </c>
      <c r="N2229" s="17" t="str">
        <f t="shared" si="203"/>
        <v>29_145-150</v>
      </c>
      <c r="O2229" s="17" t="str">
        <f t="shared" si="204"/>
        <v>14_140-150</v>
      </c>
      <c r="P2229" s="17" t="str">
        <f t="shared" si="205"/>
        <v>08_80&gt;</v>
      </c>
      <c r="Q2229" s="9" t="s">
        <v>1014</v>
      </c>
      <c r="R2229" s="9" t="s">
        <v>968</v>
      </c>
      <c r="S2229" s="9">
        <f t="shared" si="206"/>
        <v>20054197</v>
      </c>
      <c r="T2229" s="9">
        <f t="shared" si="207"/>
        <v>271737</v>
      </c>
      <c r="V2229" s="9">
        <f>VLOOKUP(C2229,[1]Models!$C:$AI,33,0)</f>
        <v>0</v>
      </c>
    </row>
    <row r="2230" spans="1:22" x14ac:dyDescent="0.25">
      <c r="A2230" s="9">
        <v>8</v>
      </c>
      <c r="B2230" s="9" t="s">
        <v>15</v>
      </c>
      <c r="C2230" s="9" t="s">
        <v>507</v>
      </c>
      <c r="D2230" s="9" t="s">
        <v>225</v>
      </c>
      <c r="E2230" s="9" t="s">
        <v>223</v>
      </c>
      <c r="F2230" s="9" t="s">
        <v>5</v>
      </c>
      <c r="G2230" s="9" t="s">
        <v>353</v>
      </c>
      <c r="H2230" s="9" t="s">
        <v>345</v>
      </c>
      <c r="I2230" s="9">
        <v>15</v>
      </c>
      <c r="J2230" s="9" t="s">
        <v>8</v>
      </c>
      <c r="L2230" s="9" t="s">
        <v>50</v>
      </c>
      <c r="M2230" s="9">
        <v>185246</v>
      </c>
      <c r="N2230" s="17" t="str">
        <f t="shared" si="203"/>
        <v>37_185-190</v>
      </c>
      <c r="O2230" s="17" t="str">
        <f t="shared" si="204"/>
        <v>18_180-190</v>
      </c>
      <c r="P2230" s="17" t="str">
        <f t="shared" si="205"/>
        <v>08_80&gt;</v>
      </c>
      <c r="Q2230" s="9" t="s">
        <v>1014</v>
      </c>
      <c r="R2230" s="9" t="s">
        <v>968</v>
      </c>
      <c r="S2230" s="9">
        <f t="shared" si="206"/>
        <v>1481968</v>
      </c>
      <c r="T2230" s="9">
        <f t="shared" si="207"/>
        <v>20081</v>
      </c>
      <c r="V2230" s="9">
        <f>VLOOKUP(C2230,[1]Models!$C:$AI,33,0)</f>
        <v>0</v>
      </c>
    </row>
    <row r="2231" spans="1:22" x14ac:dyDescent="0.25">
      <c r="A2231" s="9">
        <v>2</v>
      </c>
      <c r="B2231" s="9" t="s">
        <v>15</v>
      </c>
      <c r="C2231" s="9" t="s">
        <v>951</v>
      </c>
      <c r="D2231" s="9" t="s">
        <v>225</v>
      </c>
      <c r="E2231" s="9" t="s">
        <v>223</v>
      </c>
      <c r="F2231" s="9" t="s">
        <v>5</v>
      </c>
      <c r="G2231" s="9" t="s">
        <v>353</v>
      </c>
      <c r="H2231" s="9" t="s">
        <v>98</v>
      </c>
      <c r="I2231" s="9">
        <v>15</v>
      </c>
      <c r="J2231" s="9" t="s">
        <v>8</v>
      </c>
      <c r="L2231" s="9" t="s">
        <v>50</v>
      </c>
      <c r="M2231" s="9">
        <v>202490</v>
      </c>
      <c r="N2231" s="17" t="str">
        <f t="shared" si="203"/>
        <v>40_200-205</v>
      </c>
      <c r="O2231" s="17" t="str">
        <f t="shared" si="204"/>
        <v>20_200-210</v>
      </c>
      <c r="P2231" s="17" t="str">
        <f t="shared" si="205"/>
        <v>08_80&gt;</v>
      </c>
      <c r="Q2231" s="9" t="s">
        <v>1014</v>
      </c>
      <c r="R2231" s="9" t="s">
        <v>968</v>
      </c>
      <c r="S2231" s="9">
        <f t="shared" si="206"/>
        <v>404980</v>
      </c>
      <c r="T2231" s="9">
        <f t="shared" si="207"/>
        <v>5488</v>
      </c>
      <c r="V2231" s="9">
        <f>VLOOKUP(C2231,[1]Models!$C:$AI,33,0)</f>
        <v>0</v>
      </c>
    </row>
    <row r="2232" spans="1:22" x14ac:dyDescent="0.25">
      <c r="A2232" s="9">
        <v>11</v>
      </c>
      <c r="B2232" s="9" t="s">
        <v>15</v>
      </c>
      <c r="C2232" s="9" t="s">
        <v>231</v>
      </c>
      <c r="D2232" s="9" t="s">
        <v>228</v>
      </c>
      <c r="E2232" s="9" t="s">
        <v>227</v>
      </c>
      <c r="F2232" s="9" t="s">
        <v>5</v>
      </c>
      <c r="G2232" s="9" t="s">
        <v>169</v>
      </c>
      <c r="H2232" s="9" t="s">
        <v>2</v>
      </c>
      <c r="I2232" s="9">
        <v>13</v>
      </c>
      <c r="J2232" s="9" t="s">
        <v>8</v>
      </c>
      <c r="L2232" s="9" t="s">
        <v>50</v>
      </c>
      <c r="M2232" s="9">
        <v>69231</v>
      </c>
      <c r="N2232" s="17" t="str">
        <f t="shared" si="203"/>
        <v>13_65-70</v>
      </c>
      <c r="O2232" s="17" t="str">
        <f t="shared" si="204"/>
        <v>6_60-70</v>
      </c>
      <c r="P2232" s="17" t="str">
        <f t="shared" si="205"/>
        <v>06_60-70</v>
      </c>
      <c r="Q2232" s="9" t="s">
        <v>1014</v>
      </c>
      <c r="R2232" s="9" t="s">
        <v>968</v>
      </c>
      <c r="S2232" s="9">
        <f t="shared" si="206"/>
        <v>761541</v>
      </c>
      <c r="T2232" s="9">
        <f t="shared" si="207"/>
        <v>10319</v>
      </c>
      <c r="V2232" s="9">
        <f>VLOOKUP(C2232,[1]Models!$C:$AI,33,0)</f>
        <v>1</v>
      </c>
    </row>
    <row r="2233" spans="1:22" x14ac:dyDescent="0.25">
      <c r="A2233" s="9">
        <v>435</v>
      </c>
      <c r="B2233" s="9" t="s">
        <v>15</v>
      </c>
      <c r="C2233" s="9" t="s">
        <v>602</v>
      </c>
      <c r="D2233" s="9" t="s">
        <v>228</v>
      </c>
      <c r="E2233" s="9" t="s">
        <v>227</v>
      </c>
      <c r="F2233" s="9" t="s">
        <v>5</v>
      </c>
      <c r="G2233" s="9" t="s">
        <v>524</v>
      </c>
      <c r="H2233" s="9" t="s">
        <v>2</v>
      </c>
      <c r="I2233" s="9">
        <v>13</v>
      </c>
      <c r="J2233" s="9" t="s">
        <v>603</v>
      </c>
      <c r="L2233" s="9" t="s">
        <v>50</v>
      </c>
      <c r="M2233" s="9">
        <v>77712</v>
      </c>
      <c r="N2233" s="17" t="str">
        <f t="shared" si="203"/>
        <v>15_75-80</v>
      </c>
      <c r="O2233" s="17" t="str">
        <f t="shared" si="204"/>
        <v>7_70-80</v>
      </c>
      <c r="P2233" s="17" t="str">
        <f t="shared" si="205"/>
        <v>07_70-80</v>
      </c>
      <c r="Q2233" s="9" t="s">
        <v>1014</v>
      </c>
      <c r="R2233" s="9" t="s">
        <v>968</v>
      </c>
      <c r="S2233" s="9">
        <f t="shared" si="206"/>
        <v>33804720</v>
      </c>
      <c r="T2233" s="9">
        <f t="shared" si="207"/>
        <v>458059</v>
      </c>
      <c r="V2233" s="9">
        <f>VLOOKUP(C2233,[1]Models!$C:$AI,33,0)</f>
        <v>1</v>
      </c>
    </row>
    <row r="2234" spans="1:22" x14ac:dyDescent="0.25">
      <c r="A2234" s="9">
        <v>322</v>
      </c>
      <c r="B2234" s="9" t="s">
        <v>15</v>
      </c>
      <c r="C2234" s="9" t="s">
        <v>761</v>
      </c>
      <c r="D2234" s="9" t="s">
        <v>228</v>
      </c>
      <c r="E2234" s="9" t="s">
        <v>227</v>
      </c>
      <c r="F2234" s="9" t="s">
        <v>1</v>
      </c>
      <c r="G2234" s="9" t="s">
        <v>305</v>
      </c>
      <c r="H2234" s="9" t="s">
        <v>2</v>
      </c>
      <c r="I2234" s="9">
        <v>14</v>
      </c>
      <c r="J2234" s="9" t="s">
        <v>8</v>
      </c>
      <c r="L2234" s="9" t="s">
        <v>50</v>
      </c>
      <c r="M2234" s="9">
        <v>49356</v>
      </c>
      <c r="N2234" s="17" t="str">
        <f t="shared" si="203"/>
        <v>9_45-50</v>
      </c>
      <c r="O2234" s="17" t="str">
        <f t="shared" si="204"/>
        <v>4_40-50</v>
      </c>
      <c r="P2234" s="17" t="str">
        <f t="shared" si="205"/>
        <v>04_40-50</v>
      </c>
      <c r="Q2234" s="9" t="s">
        <v>1014</v>
      </c>
      <c r="R2234" s="9" t="s">
        <v>968</v>
      </c>
      <c r="S2234" s="9">
        <f t="shared" si="206"/>
        <v>15892632</v>
      </c>
      <c r="T2234" s="9">
        <f t="shared" si="207"/>
        <v>215347</v>
      </c>
      <c r="V2234" s="9">
        <f>VLOOKUP(C2234,[1]Models!$C:$AI,33,0)</f>
        <v>1</v>
      </c>
    </row>
    <row r="2235" spans="1:22" x14ac:dyDescent="0.25">
      <c r="A2235" s="9">
        <v>192</v>
      </c>
      <c r="B2235" s="9" t="s">
        <v>15</v>
      </c>
      <c r="C2235" s="9" t="s">
        <v>301</v>
      </c>
      <c r="D2235" s="9" t="s">
        <v>228</v>
      </c>
      <c r="E2235" s="9" t="s">
        <v>227</v>
      </c>
      <c r="F2235" s="9" t="s">
        <v>5</v>
      </c>
      <c r="G2235" s="9" t="s">
        <v>169</v>
      </c>
      <c r="H2235" s="9" t="s">
        <v>2</v>
      </c>
      <c r="I2235" s="9">
        <v>14</v>
      </c>
      <c r="J2235" s="9" t="s">
        <v>8</v>
      </c>
      <c r="L2235" s="9" t="s">
        <v>50</v>
      </c>
      <c r="M2235" s="9">
        <v>56805</v>
      </c>
      <c r="N2235" s="17" t="str">
        <f t="shared" ref="N2235:N2298" si="210">CONCATENATE(ROUNDDOWN(M2235/5000,0),"_",ROUNDDOWN(M2235/5000,0)*5,"-",ROUNDUP((M2235+1)/5000,0)*5)</f>
        <v>11_55-60</v>
      </c>
      <c r="O2235" s="17" t="str">
        <f t="shared" ref="O2235:O2298" si="211">CONCATENATE(ROUNDDOWN(M2235/10000,0),"_",ROUNDDOWN(M2235/10000,0)*10,"-",ROUNDUP((M2235+1)/10000,0)*10)</f>
        <v>5_50-60</v>
      </c>
      <c r="P2235" s="17" t="str">
        <f t="shared" ref="P2235:P2298" si="212">IF(M2235&lt;20000,"01_&lt;20",IF(M2235&lt;80000,CONCATENATE(IF((ROUNDDOWN(M2235/10000,0)+1)&lt;10,0,),ROUNDDOWN(M2235/10000,0),"_",ROUNDDOWN(M2235/10000,0)*10,"-",ROUNDUP((M2235+1)/10000,0)*10),"08_80&gt;"))</f>
        <v>05_50-60</v>
      </c>
      <c r="Q2235" s="9" t="s">
        <v>1014</v>
      </c>
      <c r="R2235" s="9" t="s">
        <v>968</v>
      </c>
      <c r="S2235" s="9">
        <f t="shared" ref="S2235:S2298" si="213">M2235*A2235</f>
        <v>10906560</v>
      </c>
      <c r="T2235" s="9">
        <f t="shared" si="207"/>
        <v>147785</v>
      </c>
      <c r="V2235" s="9">
        <f>VLOOKUP(C2235,[1]Models!$C:$AI,33,0)</f>
        <v>1</v>
      </c>
    </row>
    <row r="2236" spans="1:22" x14ac:dyDescent="0.25">
      <c r="A2236" s="9">
        <v>778</v>
      </c>
      <c r="B2236" s="9" t="s">
        <v>15</v>
      </c>
      <c r="C2236" s="9" t="s">
        <v>604</v>
      </c>
      <c r="D2236" s="9" t="s">
        <v>228</v>
      </c>
      <c r="E2236" s="9" t="s">
        <v>227</v>
      </c>
      <c r="F2236" s="9" t="s">
        <v>5</v>
      </c>
      <c r="G2236" s="9" t="s">
        <v>524</v>
      </c>
      <c r="H2236" s="9" t="s">
        <v>2</v>
      </c>
      <c r="I2236" s="9">
        <v>14</v>
      </c>
      <c r="J2236" s="9" t="s">
        <v>8</v>
      </c>
      <c r="L2236" s="9" t="s">
        <v>50</v>
      </c>
      <c r="M2236" s="9">
        <v>62756</v>
      </c>
      <c r="N2236" s="17" t="str">
        <f t="shared" si="210"/>
        <v>12_60-65</v>
      </c>
      <c r="O2236" s="17" t="str">
        <f t="shared" si="211"/>
        <v>6_60-70</v>
      </c>
      <c r="P2236" s="17" t="str">
        <f t="shared" si="212"/>
        <v>06_60-70</v>
      </c>
      <c r="Q2236" s="9" t="s">
        <v>1014</v>
      </c>
      <c r="R2236" s="9" t="s">
        <v>968</v>
      </c>
      <c r="S2236" s="9">
        <f t="shared" si="213"/>
        <v>48824168</v>
      </c>
      <c r="T2236" s="9">
        <f t="shared" si="207"/>
        <v>661574</v>
      </c>
      <c r="V2236" s="9">
        <f>VLOOKUP(C2236,[1]Models!$C:$AI,33,0)</f>
        <v>1</v>
      </c>
    </row>
    <row r="2237" spans="1:22" x14ac:dyDescent="0.25">
      <c r="A2237" s="9">
        <v>54</v>
      </c>
      <c r="B2237" s="9" t="s">
        <v>15</v>
      </c>
      <c r="C2237" s="9" t="s">
        <v>762</v>
      </c>
      <c r="D2237" s="9" t="s">
        <v>228</v>
      </c>
      <c r="E2237" s="9" t="s">
        <v>227</v>
      </c>
      <c r="F2237" s="9" t="s">
        <v>5</v>
      </c>
      <c r="G2237" s="9" t="s">
        <v>524</v>
      </c>
      <c r="H2237" s="9" t="s">
        <v>2</v>
      </c>
      <c r="I2237" s="9">
        <v>14</v>
      </c>
      <c r="J2237" s="9" t="s">
        <v>8</v>
      </c>
      <c r="K2237" s="9" t="s">
        <v>7</v>
      </c>
      <c r="L2237" s="9" t="s">
        <v>50</v>
      </c>
      <c r="M2237" s="9">
        <v>65800</v>
      </c>
      <c r="N2237" s="17" t="str">
        <f t="shared" si="210"/>
        <v>13_65-70</v>
      </c>
      <c r="O2237" s="17" t="str">
        <f t="shared" si="211"/>
        <v>6_60-70</v>
      </c>
      <c r="P2237" s="17" t="str">
        <f t="shared" si="212"/>
        <v>06_60-70</v>
      </c>
      <c r="Q2237" s="9" t="s">
        <v>1014</v>
      </c>
      <c r="R2237" s="9" t="s">
        <v>968</v>
      </c>
      <c r="S2237" s="9">
        <f t="shared" si="213"/>
        <v>3553200</v>
      </c>
      <c r="T2237" s="9">
        <f t="shared" si="207"/>
        <v>48146</v>
      </c>
      <c r="V2237" s="9">
        <f>VLOOKUP(C2237,[1]Models!$C:$AI,33,0)</f>
        <v>1</v>
      </c>
    </row>
    <row r="2238" spans="1:22" x14ac:dyDescent="0.25">
      <c r="A2238" s="9">
        <v>694</v>
      </c>
      <c r="B2238" s="9" t="s">
        <v>15</v>
      </c>
      <c r="C2238" s="9" t="s">
        <v>605</v>
      </c>
      <c r="D2238" s="9" t="s">
        <v>224</v>
      </c>
      <c r="E2238" s="9" t="s">
        <v>227</v>
      </c>
      <c r="F2238" s="9" t="s">
        <v>1</v>
      </c>
      <c r="G2238" s="9" t="s">
        <v>305</v>
      </c>
      <c r="H2238" s="9" t="s">
        <v>2</v>
      </c>
      <c r="I2238" s="9">
        <v>15</v>
      </c>
      <c r="J2238" s="9" t="s">
        <v>8</v>
      </c>
      <c r="L2238" s="9" t="s">
        <v>50</v>
      </c>
      <c r="M2238" s="9">
        <v>60485</v>
      </c>
      <c r="N2238" s="17" t="str">
        <f t="shared" si="210"/>
        <v>12_60-65</v>
      </c>
      <c r="O2238" s="17" t="str">
        <f t="shared" si="211"/>
        <v>6_60-70</v>
      </c>
      <c r="P2238" s="17" t="str">
        <f t="shared" si="212"/>
        <v>06_60-70</v>
      </c>
      <c r="Q2238" s="9" t="s">
        <v>1014</v>
      </c>
      <c r="R2238" s="9" t="s">
        <v>968</v>
      </c>
      <c r="S2238" s="9">
        <f t="shared" si="213"/>
        <v>41976590</v>
      </c>
      <c r="T2238" s="9">
        <f t="shared" ref="T2238:T2301" si="214">ROUND(S2238/73.8,0)</f>
        <v>568788</v>
      </c>
      <c r="V2238" s="9">
        <f>VLOOKUP(C2238,[1]Models!$C:$AI,33,0)</f>
        <v>0</v>
      </c>
    </row>
    <row r="2239" spans="1:22" x14ac:dyDescent="0.25">
      <c r="A2239" s="9">
        <v>153</v>
      </c>
      <c r="B2239" s="9" t="s">
        <v>15</v>
      </c>
      <c r="C2239" s="9" t="s">
        <v>232</v>
      </c>
      <c r="D2239" s="9" t="s">
        <v>224</v>
      </c>
      <c r="E2239" s="9" t="s">
        <v>227</v>
      </c>
      <c r="F2239" s="9" t="s">
        <v>5</v>
      </c>
      <c r="G2239" s="9" t="s">
        <v>182</v>
      </c>
      <c r="H2239" s="9" t="s">
        <v>2</v>
      </c>
      <c r="I2239" s="9">
        <v>15</v>
      </c>
      <c r="J2239" s="9" t="s">
        <v>8</v>
      </c>
      <c r="L2239" s="9" t="s">
        <v>50</v>
      </c>
      <c r="M2239" s="9">
        <v>60376</v>
      </c>
      <c r="N2239" s="17" t="str">
        <f t="shared" si="210"/>
        <v>12_60-65</v>
      </c>
      <c r="O2239" s="17" t="str">
        <f t="shared" si="211"/>
        <v>6_60-70</v>
      </c>
      <c r="P2239" s="17" t="str">
        <f t="shared" si="212"/>
        <v>06_60-70</v>
      </c>
      <c r="Q2239" s="9" t="s">
        <v>1014</v>
      </c>
      <c r="R2239" s="9" t="s">
        <v>968</v>
      </c>
      <c r="S2239" s="9">
        <f t="shared" si="213"/>
        <v>9237528</v>
      </c>
      <c r="T2239" s="9">
        <f t="shared" si="214"/>
        <v>125170</v>
      </c>
      <c r="V2239" s="9">
        <f>VLOOKUP(C2239,[1]Models!$C:$AI,33,0)</f>
        <v>0</v>
      </c>
    </row>
    <row r="2240" spans="1:22" x14ac:dyDescent="0.25">
      <c r="A2240" s="9">
        <v>2020</v>
      </c>
      <c r="B2240" s="9" t="s">
        <v>15</v>
      </c>
      <c r="C2240" s="9" t="s">
        <v>575</v>
      </c>
      <c r="D2240" s="9" t="s">
        <v>224</v>
      </c>
      <c r="E2240" s="9" t="s">
        <v>227</v>
      </c>
      <c r="F2240" s="9" t="s">
        <v>5</v>
      </c>
      <c r="G2240" s="9" t="s">
        <v>524</v>
      </c>
      <c r="H2240" s="9" t="s">
        <v>2</v>
      </c>
      <c r="I2240" s="9">
        <v>15</v>
      </c>
      <c r="J2240" s="9" t="s">
        <v>8</v>
      </c>
      <c r="L2240" s="9" t="s">
        <v>50</v>
      </c>
      <c r="M2240" s="9">
        <v>63729</v>
      </c>
      <c r="N2240" s="17" t="str">
        <f t="shared" si="210"/>
        <v>12_60-65</v>
      </c>
      <c r="O2240" s="17" t="str">
        <f t="shared" si="211"/>
        <v>6_60-70</v>
      </c>
      <c r="P2240" s="17" t="str">
        <f t="shared" si="212"/>
        <v>06_60-70</v>
      </c>
      <c r="Q2240" s="9" t="s">
        <v>1014</v>
      </c>
      <c r="R2240" s="9" t="s">
        <v>968</v>
      </c>
      <c r="S2240" s="9">
        <f t="shared" si="213"/>
        <v>128732580</v>
      </c>
      <c r="T2240" s="9">
        <f t="shared" si="214"/>
        <v>1744344</v>
      </c>
      <c r="V2240" s="9">
        <f>VLOOKUP(C2240,[1]Models!$C:$AI,33,0)</f>
        <v>0</v>
      </c>
    </row>
    <row r="2241" spans="1:22" x14ac:dyDescent="0.25">
      <c r="A2241" s="9">
        <v>20</v>
      </c>
      <c r="B2241" s="9" t="s">
        <v>15</v>
      </c>
      <c r="C2241" s="9" t="s">
        <v>631</v>
      </c>
      <c r="D2241" s="9" t="s">
        <v>225</v>
      </c>
      <c r="E2241" s="9" t="s">
        <v>227</v>
      </c>
      <c r="F2241" s="9" t="s">
        <v>5</v>
      </c>
      <c r="G2241" s="9" t="s">
        <v>353</v>
      </c>
      <c r="H2241" s="9" t="s">
        <v>112</v>
      </c>
      <c r="I2241" s="9">
        <v>15</v>
      </c>
      <c r="J2241" s="9" t="s">
        <v>8</v>
      </c>
      <c r="L2241" s="9" t="s">
        <v>50</v>
      </c>
      <c r="M2241" s="9">
        <v>76193</v>
      </c>
      <c r="N2241" s="17" t="str">
        <f t="shared" si="210"/>
        <v>15_75-80</v>
      </c>
      <c r="O2241" s="17" t="str">
        <f t="shared" si="211"/>
        <v>7_70-80</v>
      </c>
      <c r="P2241" s="17" t="str">
        <f t="shared" si="212"/>
        <v>07_70-80</v>
      </c>
      <c r="Q2241" s="9" t="s">
        <v>1014</v>
      </c>
      <c r="R2241" s="9" t="s">
        <v>968</v>
      </c>
      <c r="S2241" s="9">
        <f t="shared" si="213"/>
        <v>1523860</v>
      </c>
      <c r="T2241" s="9">
        <f t="shared" si="214"/>
        <v>20649</v>
      </c>
      <c r="V2241" s="9">
        <f>VLOOKUP(C2241,[1]Models!$C:$AI,33,0)</f>
        <v>0</v>
      </c>
    </row>
    <row r="2242" spans="1:22" x14ac:dyDescent="0.25">
      <c r="A2242" s="9">
        <v>3</v>
      </c>
      <c r="B2242" s="9" t="s">
        <v>15</v>
      </c>
      <c r="C2242" s="9" t="s">
        <v>508</v>
      </c>
      <c r="D2242" s="9" t="s">
        <v>228</v>
      </c>
      <c r="E2242" s="9" t="s">
        <v>227</v>
      </c>
      <c r="F2242" s="9" t="s">
        <v>1</v>
      </c>
      <c r="G2242" s="9" t="s">
        <v>305</v>
      </c>
      <c r="H2242" s="9" t="s">
        <v>2</v>
      </c>
      <c r="I2242" s="9">
        <v>14</v>
      </c>
      <c r="J2242" s="9" t="s">
        <v>8</v>
      </c>
      <c r="L2242" s="9" t="s">
        <v>50</v>
      </c>
      <c r="M2242" s="9">
        <v>72450</v>
      </c>
      <c r="N2242" s="17" t="str">
        <f t="shared" si="210"/>
        <v>14_70-75</v>
      </c>
      <c r="O2242" s="17" t="str">
        <f t="shared" si="211"/>
        <v>7_70-80</v>
      </c>
      <c r="P2242" s="17" t="str">
        <f t="shared" si="212"/>
        <v>07_70-80</v>
      </c>
      <c r="Q2242" s="9" t="s">
        <v>1014</v>
      </c>
      <c r="R2242" s="9" t="s">
        <v>968</v>
      </c>
      <c r="S2242" s="9">
        <f t="shared" si="213"/>
        <v>217350</v>
      </c>
      <c r="T2242" s="9">
        <f t="shared" si="214"/>
        <v>2945</v>
      </c>
      <c r="V2242" s="9">
        <f>VLOOKUP(C2242,[1]Models!$C:$AI,33,0)</f>
        <v>1</v>
      </c>
    </row>
    <row r="2243" spans="1:22" x14ac:dyDescent="0.25">
      <c r="A2243" s="9">
        <v>773</v>
      </c>
      <c r="B2243" s="9" t="s">
        <v>15</v>
      </c>
      <c r="C2243" s="9" t="s">
        <v>765</v>
      </c>
      <c r="D2243" s="9" t="s">
        <v>228</v>
      </c>
      <c r="E2243" s="9" t="s">
        <v>227</v>
      </c>
      <c r="F2243" s="9" t="s">
        <v>5</v>
      </c>
      <c r="G2243" s="9" t="s">
        <v>524</v>
      </c>
      <c r="H2243" s="9" t="s">
        <v>2</v>
      </c>
      <c r="I2243" s="9">
        <v>14</v>
      </c>
      <c r="J2243" s="9" t="s">
        <v>8</v>
      </c>
      <c r="L2243" s="9" t="s">
        <v>50</v>
      </c>
      <c r="M2243" s="9">
        <v>75698</v>
      </c>
      <c r="N2243" s="17" t="str">
        <f t="shared" si="210"/>
        <v>15_75-80</v>
      </c>
      <c r="O2243" s="17" t="str">
        <f t="shared" si="211"/>
        <v>7_70-80</v>
      </c>
      <c r="P2243" s="17" t="str">
        <f t="shared" si="212"/>
        <v>07_70-80</v>
      </c>
      <c r="Q2243" s="9" t="s">
        <v>1014</v>
      </c>
      <c r="R2243" s="9" t="s">
        <v>968</v>
      </c>
      <c r="S2243" s="9">
        <f t="shared" si="213"/>
        <v>58514554</v>
      </c>
      <c r="T2243" s="9">
        <f t="shared" si="214"/>
        <v>792880</v>
      </c>
      <c r="V2243" s="9">
        <f>VLOOKUP(C2243,[1]Models!$C:$AI,33,0)</f>
        <v>1</v>
      </c>
    </row>
    <row r="2244" spans="1:22" x14ac:dyDescent="0.25">
      <c r="A2244" s="9">
        <v>325</v>
      </c>
      <c r="B2244" s="9" t="s">
        <v>15</v>
      </c>
      <c r="C2244" s="9" t="s">
        <v>216</v>
      </c>
      <c r="D2244" s="9" t="s">
        <v>228</v>
      </c>
      <c r="E2244" s="9" t="s">
        <v>227</v>
      </c>
      <c r="F2244" s="9" t="s">
        <v>5</v>
      </c>
      <c r="G2244" s="9" t="s">
        <v>169</v>
      </c>
      <c r="H2244" s="9" t="s">
        <v>2</v>
      </c>
      <c r="I2244" s="9">
        <v>14</v>
      </c>
      <c r="J2244" s="9" t="s">
        <v>8</v>
      </c>
      <c r="L2244" s="9" t="s">
        <v>50</v>
      </c>
      <c r="M2244" s="9">
        <v>77870</v>
      </c>
      <c r="N2244" s="17" t="str">
        <f t="shared" si="210"/>
        <v>15_75-80</v>
      </c>
      <c r="O2244" s="17" t="str">
        <f t="shared" si="211"/>
        <v>7_70-80</v>
      </c>
      <c r="P2244" s="17" t="str">
        <f t="shared" si="212"/>
        <v>07_70-80</v>
      </c>
      <c r="Q2244" s="9" t="s">
        <v>1014</v>
      </c>
      <c r="R2244" s="9" t="s">
        <v>968</v>
      </c>
      <c r="S2244" s="9">
        <f t="shared" si="213"/>
        <v>25307750</v>
      </c>
      <c r="T2244" s="9">
        <f t="shared" si="214"/>
        <v>342923</v>
      </c>
      <c r="V2244" s="9">
        <f>VLOOKUP(C2244,[1]Models!$C:$AI,33,0)</f>
        <v>1</v>
      </c>
    </row>
    <row r="2245" spans="1:22" x14ac:dyDescent="0.25">
      <c r="A2245" s="9">
        <v>31</v>
      </c>
      <c r="B2245" s="9" t="s">
        <v>15</v>
      </c>
      <c r="C2245" s="9" t="s">
        <v>509</v>
      </c>
      <c r="D2245" s="9" t="s">
        <v>224</v>
      </c>
      <c r="E2245" s="9" t="s">
        <v>227</v>
      </c>
      <c r="F2245" s="9" t="s">
        <v>1</v>
      </c>
      <c r="G2245" s="9" t="s">
        <v>305</v>
      </c>
      <c r="H2245" s="9" t="s">
        <v>2</v>
      </c>
      <c r="I2245" s="9">
        <v>15</v>
      </c>
      <c r="J2245" s="9" t="s">
        <v>8</v>
      </c>
      <c r="L2245" s="9" t="s">
        <v>50</v>
      </c>
      <c r="M2245" s="9">
        <v>81957</v>
      </c>
      <c r="N2245" s="17" t="str">
        <f t="shared" si="210"/>
        <v>16_80-85</v>
      </c>
      <c r="O2245" s="17" t="str">
        <f t="shared" si="211"/>
        <v>8_80-90</v>
      </c>
      <c r="P2245" s="17" t="str">
        <f t="shared" si="212"/>
        <v>08_80&gt;</v>
      </c>
      <c r="Q2245" s="9" t="s">
        <v>1014</v>
      </c>
      <c r="R2245" s="9" t="s">
        <v>968</v>
      </c>
      <c r="S2245" s="9">
        <f t="shared" si="213"/>
        <v>2540667</v>
      </c>
      <c r="T2245" s="9">
        <f t="shared" si="214"/>
        <v>34426</v>
      </c>
      <c r="V2245" s="9">
        <f>VLOOKUP(C2245,[1]Models!$C:$AI,33,0)</f>
        <v>0</v>
      </c>
    </row>
    <row r="2246" spans="1:22" x14ac:dyDescent="0.25">
      <c r="A2246" s="9">
        <v>141</v>
      </c>
      <c r="B2246" s="9" t="s">
        <v>15</v>
      </c>
      <c r="C2246" s="9" t="s">
        <v>766</v>
      </c>
      <c r="D2246" s="9" t="s">
        <v>224</v>
      </c>
      <c r="E2246" s="9" t="s">
        <v>227</v>
      </c>
      <c r="F2246" s="9" t="s">
        <v>5</v>
      </c>
      <c r="G2246" s="9" t="s">
        <v>524</v>
      </c>
      <c r="H2246" s="9" t="s">
        <v>2</v>
      </c>
      <c r="I2246" s="9">
        <v>15</v>
      </c>
      <c r="J2246" s="9" t="s">
        <v>8</v>
      </c>
      <c r="L2246" s="9" t="s">
        <v>50</v>
      </c>
      <c r="M2246" s="9">
        <v>83483</v>
      </c>
      <c r="N2246" s="17" t="str">
        <f t="shared" si="210"/>
        <v>16_80-85</v>
      </c>
      <c r="O2246" s="17" t="str">
        <f t="shared" si="211"/>
        <v>8_80-90</v>
      </c>
      <c r="P2246" s="17" t="str">
        <f t="shared" si="212"/>
        <v>08_80&gt;</v>
      </c>
      <c r="Q2246" s="9" t="s">
        <v>1014</v>
      </c>
      <c r="R2246" s="9" t="s">
        <v>968</v>
      </c>
      <c r="S2246" s="9">
        <f t="shared" si="213"/>
        <v>11771103</v>
      </c>
      <c r="T2246" s="9">
        <f t="shared" si="214"/>
        <v>159500</v>
      </c>
      <c r="V2246" s="9">
        <f>VLOOKUP(C2246,[1]Models!$C:$AI,33,0)</f>
        <v>0</v>
      </c>
    </row>
    <row r="2247" spans="1:22" x14ac:dyDescent="0.25">
      <c r="A2247" s="9">
        <v>129</v>
      </c>
      <c r="B2247" s="9" t="s">
        <v>15</v>
      </c>
      <c r="C2247" s="9" t="s">
        <v>217</v>
      </c>
      <c r="D2247" s="9" t="s">
        <v>224</v>
      </c>
      <c r="E2247" s="9" t="s">
        <v>227</v>
      </c>
      <c r="F2247" s="9" t="s">
        <v>5</v>
      </c>
      <c r="G2247" s="9" t="s">
        <v>169</v>
      </c>
      <c r="H2247" s="9" t="s">
        <v>2</v>
      </c>
      <c r="I2247" s="9">
        <v>15</v>
      </c>
      <c r="J2247" s="9" t="s">
        <v>8</v>
      </c>
      <c r="L2247" s="9" t="s">
        <v>50</v>
      </c>
      <c r="M2247" s="9">
        <v>88942</v>
      </c>
      <c r="N2247" s="17" t="str">
        <f t="shared" si="210"/>
        <v>17_85-90</v>
      </c>
      <c r="O2247" s="17" t="str">
        <f t="shared" si="211"/>
        <v>8_80-90</v>
      </c>
      <c r="P2247" s="17" t="str">
        <f t="shared" si="212"/>
        <v>08_80&gt;</v>
      </c>
      <c r="Q2247" s="9" t="s">
        <v>1014</v>
      </c>
      <c r="R2247" s="9" t="s">
        <v>968</v>
      </c>
      <c r="S2247" s="9">
        <f t="shared" si="213"/>
        <v>11473518</v>
      </c>
      <c r="T2247" s="9">
        <f t="shared" si="214"/>
        <v>155468</v>
      </c>
      <c r="V2247" s="9">
        <f>VLOOKUP(C2247,[1]Models!$C:$AI,33,0)</f>
        <v>0</v>
      </c>
    </row>
    <row r="2248" spans="1:22" x14ac:dyDescent="0.25">
      <c r="A2248" s="9">
        <v>121</v>
      </c>
      <c r="B2248" s="9" t="s">
        <v>15</v>
      </c>
      <c r="C2248" s="9" t="s">
        <v>218</v>
      </c>
      <c r="D2248" s="9" t="s">
        <v>228</v>
      </c>
      <c r="E2248" s="9" t="s">
        <v>227</v>
      </c>
      <c r="F2248" s="9" t="s">
        <v>5</v>
      </c>
      <c r="G2248" s="9" t="s">
        <v>169</v>
      </c>
      <c r="H2248" s="9" t="s">
        <v>2</v>
      </c>
      <c r="I2248" s="9">
        <v>13</v>
      </c>
      <c r="J2248" s="9" t="s">
        <v>8</v>
      </c>
      <c r="L2248" s="9" t="s">
        <v>50</v>
      </c>
      <c r="M2248" s="9">
        <v>91370</v>
      </c>
      <c r="N2248" s="17" t="str">
        <f t="shared" si="210"/>
        <v>18_90-95</v>
      </c>
      <c r="O2248" s="17" t="str">
        <f t="shared" si="211"/>
        <v>9_90-100</v>
      </c>
      <c r="P2248" s="17" t="str">
        <f t="shared" si="212"/>
        <v>08_80&gt;</v>
      </c>
      <c r="Q2248" s="9" t="s">
        <v>1014</v>
      </c>
      <c r="R2248" s="9" t="s">
        <v>968</v>
      </c>
      <c r="S2248" s="9">
        <f t="shared" si="213"/>
        <v>11055770</v>
      </c>
      <c r="T2248" s="9">
        <f t="shared" si="214"/>
        <v>149807</v>
      </c>
      <c r="V2248" s="9">
        <f>VLOOKUP(C2248,[1]Models!$C:$AI,33,0)</f>
        <v>1</v>
      </c>
    </row>
    <row r="2249" spans="1:22" x14ac:dyDescent="0.25">
      <c r="A2249" s="9">
        <v>209</v>
      </c>
      <c r="B2249" s="9" t="s">
        <v>15</v>
      </c>
      <c r="C2249" s="9" t="s">
        <v>606</v>
      </c>
      <c r="D2249" s="9" t="s">
        <v>228</v>
      </c>
      <c r="E2249" s="9" t="s">
        <v>227</v>
      </c>
      <c r="F2249" s="9" t="s">
        <v>5</v>
      </c>
      <c r="G2249" s="9" t="s">
        <v>524</v>
      </c>
      <c r="H2249" s="9" t="s">
        <v>2</v>
      </c>
      <c r="I2249" s="9">
        <v>13</v>
      </c>
      <c r="J2249" s="9" t="s">
        <v>8</v>
      </c>
      <c r="L2249" s="9" t="s">
        <v>50</v>
      </c>
      <c r="M2249" s="9">
        <v>71198</v>
      </c>
      <c r="N2249" s="17" t="str">
        <f t="shared" si="210"/>
        <v>14_70-75</v>
      </c>
      <c r="O2249" s="17" t="str">
        <f t="shared" si="211"/>
        <v>7_70-80</v>
      </c>
      <c r="P2249" s="17" t="str">
        <f t="shared" si="212"/>
        <v>07_70-80</v>
      </c>
      <c r="Q2249" s="9" t="s">
        <v>1014</v>
      </c>
      <c r="R2249" s="9" t="s">
        <v>968</v>
      </c>
      <c r="S2249" s="9">
        <f t="shared" si="213"/>
        <v>14880382</v>
      </c>
      <c r="T2249" s="9">
        <f t="shared" si="214"/>
        <v>201631</v>
      </c>
      <c r="V2249" s="9">
        <f>VLOOKUP(C2249,[1]Models!$C:$AI,33,0)</f>
        <v>1</v>
      </c>
    </row>
    <row r="2250" spans="1:22" x14ac:dyDescent="0.25">
      <c r="A2250" s="9">
        <v>57</v>
      </c>
      <c r="B2250" s="9" t="s">
        <v>15</v>
      </c>
      <c r="C2250" s="9" t="s">
        <v>219</v>
      </c>
      <c r="D2250" s="9" t="s">
        <v>228</v>
      </c>
      <c r="E2250" s="9" t="s">
        <v>227</v>
      </c>
      <c r="F2250" s="9" t="s">
        <v>5</v>
      </c>
      <c r="G2250" s="9" t="s">
        <v>169</v>
      </c>
      <c r="H2250" s="9" t="s">
        <v>2</v>
      </c>
      <c r="I2250" s="9">
        <v>13</v>
      </c>
      <c r="J2250" s="9" t="s">
        <v>8</v>
      </c>
      <c r="K2250" s="9" t="s">
        <v>7</v>
      </c>
      <c r="L2250" s="9" t="s">
        <v>50</v>
      </c>
      <c r="M2250" s="9">
        <v>99032</v>
      </c>
      <c r="N2250" s="17" t="str">
        <f t="shared" si="210"/>
        <v>19_95-100</v>
      </c>
      <c r="O2250" s="17" t="str">
        <f t="shared" si="211"/>
        <v>9_90-100</v>
      </c>
      <c r="P2250" s="17" t="str">
        <f t="shared" si="212"/>
        <v>08_80&gt;</v>
      </c>
      <c r="Q2250" s="9" t="s">
        <v>1014</v>
      </c>
      <c r="R2250" s="9" t="s">
        <v>968</v>
      </c>
      <c r="S2250" s="9">
        <f t="shared" si="213"/>
        <v>5644824</v>
      </c>
      <c r="T2250" s="9">
        <f t="shared" si="214"/>
        <v>76488</v>
      </c>
      <c r="V2250" s="9">
        <f>VLOOKUP(C2250,[1]Models!$C:$AI,33,0)</f>
        <v>1</v>
      </c>
    </row>
    <row r="2251" spans="1:22" x14ac:dyDescent="0.25">
      <c r="A2251" s="9">
        <v>20</v>
      </c>
      <c r="B2251" s="9" t="s">
        <v>15</v>
      </c>
      <c r="C2251" s="9" t="s">
        <v>768</v>
      </c>
      <c r="D2251" s="9" t="s">
        <v>228</v>
      </c>
      <c r="E2251" s="9" t="s">
        <v>227</v>
      </c>
      <c r="F2251" s="9" t="s">
        <v>5</v>
      </c>
      <c r="G2251" s="9" t="s">
        <v>524</v>
      </c>
      <c r="H2251" s="9" t="s">
        <v>2</v>
      </c>
      <c r="I2251" s="9">
        <v>13</v>
      </c>
      <c r="J2251" s="9" t="s">
        <v>8</v>
      </c>
      <c r="K2251" s="9" t="s">
        <v>7</v>
      </c>
      <c r="L2251" s="9" t="s">
        <v>50</v>
      </c>
      <c r="M2251" s="9">
        <f t="shared" ref="M2251:M2252" si="215">VLOOKUP(C2251,C$1391:M$1916,11,0)</f>
        <v>113450</v>
      </c>
      <c r="N2251" s="17" t="str">
        <f t="shared" si="210"/>
        <v>22_110-115</v>
      </c>
      <c r="O2251" s="17" t="str">
        <f t="shared" si="211"/>
        <v>11_110-120</v>
      </c>
      <c r="P2251" s="17" t="str">
        <f t="shared" si="212"/>
        <v>08_80&gt;</v>
      </c>
      <c r="Q2251" s="9" t="s">
        <v>1014</v>
      </c>
      <c r="R2251" s="9" t="s">
        <v>968</v>
      </c>
      <c r="S2251" s="9">
        <f t="shared" si="213"/>
        <v>2269000</v>
      </c>
      <c r="T2251" s="9">
        <f t="shared" si="214"/>
        <v>30745</v>
      </c>
      <c r="V2251" s="9">
        <f>VLOOKUP(C2251,[1]Models!$C:$AI,33,0)</f>
        <v>1</v>
      </c>
    </row>
    <row r="2252" spans="1:22" x14ac:dyDescent="0.25">
      <c r="A2252" s="9">
        <v>46</v>
      </c>
      <c r="B2252" s="9" t="s">
        <v>15</v>
      </c>
      <c r="C2252" s="9" t="s">
        <v>607</v>
      </c>
      <c r="D2252" s="9" t="s">
        <v>228</v>
      </c>
      <c r="E2252" s="9" t="s">
        <v>227</v>
      </c>
      <c r="F2252" s="9" t="s">
        <v>1</v>
      </c>
      <c r="G2252" s="9" t="s">
        <v>305</v>
      </c>
      <c r="H2252" s="9" t="s">
        <v>2</v>
      </c>
      <c r="I2252" s="9">
        <v>14</v>
      </c>
      <c r="J2252" s="9" t="s">
        <v>8</v>
      </c>
      <c r="K2252" s="9" t="s">
        <v>7</v>
      </c>
      <c r="L2252" s="9" t="s">
        <v>50</v>
      </c>
      <c r="M2252" s="9">
        <f t="shared" si="215"/>
        <v>96300</v>
      </c>
      <c r="N2252" s="17" t="str">
        <f t="shared" si="210"/>
        <v>19_95-100</v>
      </c>
      <c r="O2252" s="17" t="str">
        <f t="shared" si="211"/>
        <v>9_90-100</v>
      </c>
      <c r="P2252" s="17" t="str">
        <f t="shared" si="212"/>
        <v>08_80&gt;</v>
      </c>
      <c r="Q2252" s="9" t="s">
        <v>1014</v>
      </c>
      <c r="R2252" s="9" t="s">
        <v>968</v>
      </c>
      <c r="S2252" s="9">
        <f t="shared" si="213"/>
        <v>4429800</v>
      </c>
      <c r="T2252" s="9">
        <f t="shared" si="214"/>
        <v>60024</v>
      </c>
      <c r="V2252" s="9">
        <f>VLOOKUP(C2252,[1]Models!$C:$AI,33,0)</f>
        <v>1</v>
      </c>
    </row>
    <row r="2253" spans="1:22" x14ac:dyDescent="0.25">
      <c r="A2253" s="9">
        <v>494</v>
      </c>
      <c r="B2253" s="9" t="s">
        <v>15</v>
      </c>
      <c r="C2253" s="9" t="s">
        <v>474</v>
      </c>
      <c r="D2253" s="9" t="s">
        <v>228</v>
      </c>
      <c r="E2253" s="9" t="s">
        <v>227</v>
      </c>
      <c r="F2253" s="9" t="s">
        <v>5</v>
      </c>
      <c r="G2253" s="9" t="s">
        <v>169</v>
      </c>
      <c r="H2253" s="9" t="s">
        <v>2</v>
      </c>
      <c r="I2253" s="9">
        <v>14</v>
      </c>
      <c r="J2253" s="9" t="s">
        <v>8</v>
      </c>
      <c r="K2253" s="9" t="s">
        <v>7</v>
      </c>
      <c r="L2253" s="9" t="s">
        <v>50</v>
      </c>
      <c r="M2253" s="9">
        <v>150999</v>
      </c>
      <c r="N2253" s="17" t="str">
        <f t="shared" si="210"/>
        <v>30_150-155</v>
      </c>
      <c r="O2253" s="17" t="str">
        <f t="shared" si="211"/>
        <v>15_150-160</v>
      </c>
      <c r="P2253" s="17" t="str">
        <f t="shared" si="212"/>
        <v>08_80&gt;</v>
      </c>
      <c r="Q2253" s="9" t="s">
        <v>1014</v>
      </c>
      <c r="R2253" s="9" t="s">
        <v>968</v>
      </c>
      <c r="S2253" s="9">
        <f t="shared" si="213"/>
        <v>74593506</v>
      </c>
      <c r="T2253" s="9">
        <f t="shared" si="214"/>
        <v>1010752</v>
      </c>
      <c r="V2253" s="9">
        <f>VLOOKUP(C2253,[1]Models!$C:$AI,33,0)</f>
        <v>1</v>
      </c>
    </row>
    <row r="2254" spans="1:22" x14ac:dyDescent="0.25">
      <c r="A2254" s="9">
        <v>24</v>
      </c>
      <c r="B2254" s="9" t="s">
        <v>15</v>
      </c>
      <c r="C2254" s="9" t="s">
        <v>871</v>
      </c>
      <c r="D2254" s="9" t="s">
        <v>224</v>
      </c>
      <c r="E2254" s="9" t="s">
        <v>227</v>
      </c>
      <c r="F2254" s="9" t="s">
        <v>1</v>
      </c>
      <c r="G2254" s="9" t="s">
        <v>305</v>
      </c>
      <c r="H2254" s="9" t="s">
        <v>2</v>
      </c>
      <c r="I2254" s="9">
        <v>15</v>
      </c>
      <c r="J2254" s="9" t="s">
        <v>8</v>
      </c>
      <c r="L2254" s="9" t="s">
        <v>50</v>
      </c>
      <c r="M2254" s="9">
        <v>101340</v>
      </c>
      <c r="N2254" s="17" t="str">
        <f t="shared" si="210"/>
        <v>20_100-105</v>
      </c>
      <c r="O2254" s="17" t="str">
        <f t="shared" si="211"/>
        <v>10_100-110</v>
      </c>
      <c r="P2254" s="17" t="str">
        <f t="shared" si="212"/>
        <v>08_80&gt;</v>
      </c>
      <c r="Q2254" s="9" t="s">
        <v>1014</v>
      </c>
      <c r="R2254" s="9" t="s">
        <v>968</v>
      </c>
      <c r="S2254" s="9">
        <f t="shared" si="213"/>
        <v>2432160</v>
      </c>
      <c r="T2254" s="9">
        <f t="shared" si="214"/>
        <v>32956</v>
      </c>
      <c r="V2254" s="9">
        <f>VLOOKUP(C2254,[1]Models!$C:$AI,33,0)</f>
        <v>0</v>
      </c>
    </row>
    <row r="2255" spans="1:22" x14ac:dyDescent="0.25">
      <c r="A2255" s="9">
        <v>200</v>
      </c>
      <c r="B2255" s="9" t="s">
        <v>15</v>
      </c>
      <c r="C2255" s="9" t="s">
        <v>510</v>
      </c>
      <c r="D2255" s="9" t="s">
        <v>224</v>
      </c>
      <c r="E2255" s="9" t="s">
        <v>227</v>
      </c>
      <c r="F2255" s="9" t="s">
        <v>5</v>
      </c>
      <c r="G2255" s="9" t="s">
        <v>353</v>
      </c>
      <c r="H2255" s="9" t="s">
        <v>2</v>
      </c>
      <c r="I2255" s="9">
        <v>15</v>
      </c>
      <c r="J2255" s="9" t="s">
        <v>8</v>
      </c>
      <c r="L2255" s="9" t="s">
        <v>50</v>
      </c>
      <c r="M2255" s="9">
        <v>132149</v>
      </c>
      <c r="N2255" s="17" t="str">
        <f t="shared" si="210"/>
        <v>26_130-135</v>
      </c>
      <c r="O2255" s="17" t="str">
        <f t="shared" si="211"/>
        <v>13_130-140</v>
      </c>
      <c r="P2255" s="17" t="str">
        <f t="shared" si="212"/>
        <v>08_80&gt;</v>
      </c>
      <c r="Q2255" s="9" t="s">
        <v>1014</v>
      </c>
      <c r="R2255" s="9" t="s">
        <v>968</v>
      </c>
      <c r="S2255" s="9">
        <f t="shared" si="213"/>
        <v>26429800</v>
      </c>
      <c r="T2255" s="9">
        <f t="shared" si="214"/>
        <v>358127</v>
      </c>
      <c r="V2255" s="9">
        <f>VLOOKUP(C2255,[1]Models!$C:$AI,33,0)</f>
        <v>0</v>
      </c>
    </row>
    <row r="2256" spans="1:22" x14ac:dyDescent="0.25">
      <c r="A2256" s="9">
        <v>23</v>
      </c>
      <c r="B2256" s="9" t="s">
        <v>15</v>
      </c>
      <c r="C2256" s="9" t="s">
        <v>536</v>
      </c>
      <c r="D2256" s="9" t="s">
        <v>230</v>
      </c>
      <c r="E2256" s="9" t="s">
        <v>227</v>
      </c>
      <c r="F2256" s="9" t="s">
        <v>5</v>
      </c>
      <c r="G2256" s="9" t="s">
        <v>353</v>
      </c>
      <c r="H2256" s="9" t="s">
        <v>608</v>
      </c>
      <c r="I2256" s="9">
        <v>15</v>
      </c>
      <c r="J2256" s="9" t="s">
        <v>52</v>
      </c>
      <c r="L2256" s="9" t="s">
        <v>50</v>
      </c>
      <c r="M2256" s="9">
        <f>VLOOKUP(C2256,C$1391:M$1916,11,0)</f>
        <v>275893</v>
      </c>
      <c r="N2256" s="17" t="str">
        <f t="shared" si="210"/>
        <v>55_275-280</v>
      </c>
      <c r="O2256" s="17" t="str">
        <f t="shared" si="211"/>
        <v>27_270-280</v>
      </c>
      <c r="P2256" s="17" t="str">
        <f t="shared" si="212"/>
        <v>08_80&gt;</v>
      </c>
      <c r="Q2256" s="9" t="s">
        <v>1014</v>
      </c>
      <c r="R2256" s="9" t="s">
        <v>968</v>
      </c>
      <c r="S2256" s="9">
        <f t="shared" si="213"/>
        <v>6345539</v>
      </c>
      <c r="T2256" s="9">
        <f t="shared" si="214"/>
        <v>85983</v>
      </c>
      <c r="V2256" s="9">
        <f>VLOOKUP(C2256,[1]Models!$C:$AI,33,0)</f>
        <v>0</v>
      </c>
    </row>
    <row r="2257" spans="1:22" x14ac:dyDescent="0.25">
      <c r="A2257" s="9">
        <v>45</v>
      </c>
      <c r="B2257" s="9" t="s">
        <v>15</v>
      </c>
      <c r="C2257" s="9" t="s">
        <v>609</v>
      </c>
      <c r="D2257" s="9" t="s">
        <v>230</v>
      </c>
      <c r="E2257" s="9" t="s">
        <v>227</v>
      </c>
      <c r="F2257" s="9" t="s">
        <v>1</v>
      </c>
      <c r="G2257" s="9" t="s">
        <v>305</v>
      </c>
      <c r="H2257" s="9" t="s">
        <v>2</v>
      </c>
      <c r="I2257" s="9">
        <v>14</v>
      </c>
      <c r="J2257" s="9" t="s">
        <v>52</v>
      </c>
      <c r="L2257" s="9" t="s">
        <v>50</v>
      </c>
      <c r="M2257" s="9">
        <v>99600</v>
      </c>
      <c r="N2257" s="17" t="str">
        <f t="shared" si="210"/>
        <v>19_95-100</v>
      </c>
      <c r="O2257" s="17" t="str">
        <f t="shared" si="211"/>
        <v>9_90-100</v>
      </c>
      <c r="P2257" s="17" t="str">
        <f t="shared" si="212"/>
        <v>08_80&gt;</v>
      </c>
      <c r="Q2257" s="9" t="s">
        <v>1014</v>
      </c>
      <c r="R2257" s="9" t="s">
        <v>968</v>
      </c>
      <c r="S2257" s="9">
        <f t="shared" si="213"/>
        <v>4482000</v>
      </c>
      <c r="T2257" s="9">
        <f t="shared" si="214"/>
        <v>60732</v>
      </c>
      <c r="V2257" s="9">
        <f>VLOOKUP(C2257,[1]Models!$C:$AI,33,0)</f>
        <v>1</v>
      </c>
    </row>
    <row r="2258" spans="1:22" x14ac:dyDescent="0.25">
      <c r="A2258" s="9">
        <v>26</v>
      </c>
      <c r="B2258" s="9" t="s">
        <v>15</v>
      </c>
      <c r="C2258" s="9" t="s">
        <v>475</v>
      </c>
      <c r="D2258" s="9" t="s">
        <v>230</v>
      </c>
      <c r="E2258" s="9" t="s">
        <v>227</v>
      </c>
      <c r="F2258" s="9" t="s">
        <v>5</v>
      </c>
      <c r="G2258" s="9" t="s">
        <v>169</v>
      </c>
      <c r="H2258" s="9" t="s">
        <v>187</v>
      </c>
      <c r="I2258" s="9">
        <v>14</v>
      </c>
      <c r="J2258" s="9" t="s">
        <v>52</v>
      </c>
      <c r="L2258" s="9" t="s">
        <v>50</v>
      </c>
      <c r="M2258" s="9">
        <v>126212</v>
      </c>
      <c r="N2258" s="17" t="str">
        <f t="shared" si="210"/>
        <v>25_125-130</v>
      </c>
      <c r="O2258" s="17" t="str">
        <f t="shared" si="211"/>
        <v>12_120-130</v>
      </c>
      <c r="P2258" s="17" t="str">
        <f t="shared" si="212"/>
        <v>08_80&gt;</v>
      </c>
      <c r="Q2258" s="9" t="s">
        <v>1014</v>
      </c>
      <c r="R2258" s="9" t="s">
        <v>968</v>
      </c>
      <c r="S2258" s="9">
        <f t="shared" si="213"/>
        <v>3281512</v>
      </c>
      <c r="T2258" s="9">
        <f t="shared" si="214"/>
        <v>44465</v>
      </c>
      <c r="V2258" s="9">
        <f>VLOOKUP(C2258,[1]Models!$C:$AI,33,0)</f>
        <v>1</v>
      </c>
    </row>
    <row r="2259" spans="1:22" x14ac:dyDescent="0.25">
      <c r="A2259" s="9">
        <v>1</v>
      </c>
      <c r="B2259" s="9" t="s">
        <v>15</v>
      </c>
      <c r="C2259" s="9" t="s">
        <v>1002</v>
      </c>
      <c r="D2259" s="9" t="s">
        <v>230</v>
      </c>
      <c r="E2259" s="9" t="s">
        <v>227</v>
      </c>
      <c r="F2259" s="9" t="s">
        <v>5</v>
      </c>
      <c r="G2259" s="9" t="s">
        <v>524</v>
      </c>
      <c r="H2259" s="9" t="s">
        <v>941</v>
      </c>
      <c r="I2259" s="9">
        <v>14</v>
      </c>
      <c r="J2259" s="9" t="s">
        <v>52</v>
      </c>
      <c r="L2259" s="9" t="s">
        <v>50</v>
      </c>
      <c r="M2259" s="9">
        <v>122903</v>
      </c>
      <c r="N2259" s="17" t="str">
        <f t="shared" si="210"/>
        <v>24_120-125</v>
      </c>
      <c r="O2259" s="17" t="str">
        <f t="shared" si="211"/>
        <v>12_120-130</v>
      </c>
      <c r="P2259" s="17" t="str">
        <f t="shared" si="212"/>
        <v>08_80&gt;</v>
      </c>
      <c r="Q2259" s="9" t="s">
        <v>1014</v>
      </c>
      <c r="R2259" s="9" t="s">
        <v>968</v>
      </c>
      <c r="S2259" s="9">
        <f t="shared" si="213"/>
        <v>122903</v>
      </c>
      <c r="T2259" s="9">
        <f t="shared" si="214"/>
        <v>1665</v>
      </c>
      <c r="V2259" s="9">
        <f>VLOOKUP(C2259,[1]Models!$C:$AI,33,0)</f>
        <v>1</v>
      </c>
    </row>
    <row r="2260" spans="1:22" x14ac:dyDescent="0.25">
      <c r="A2260" s="9">
        <v>25</v>
      </c>
      <c r="B2260" s="9" t="s">
        <v>15</v>
      </c>
      <c r="C2260" s="9" t="s">
        <v>558</v>
      </c>
      <c r="D2260" s="9" t="s">
        <v>230</v>
      </c>
      <c r="E2260" s="9" t="s">
        <v>227</v>
      </c>
      <c r="F2260" s="9" t="s">
        <v>5</v>
      </c>
      <c r="G2260" s="9" t="s">
        <v>353</v>
      </c>
      <c r="H2260" s="9" t="s">
        <v>157</v>
      </c>
      <c r="I2260" s="9">
        <v>15</v>
      </c>
      <c r="J2260" s="9" t="s">
        <v>52</v>
      </c>
      <c r="L2260" s="9" t="s">
        <v>50</v>
      </c>
      <c r="M2260" s="9">
        <f t="shared" ref="M2260:M2262" si="216">VLOOKUP(C2260,C$1391:M$1916,11,0)</f>
        <v>216365</v>
      </c>
      <c r="N2260" s="17" t="str">
        <f t="shared" si="210"/>
        <v>43_215-220</v>
      </c>
      <c r="O2260" s="17" t="str">
        <f t="shared" si="211"/>
        <v>21_210-220</v>
      </c>
      <c r="P2260" s="17" t="str">
        <f t="shared" si="212"/>
        <v>08_80&gt;</v>
      </c>
      <c r="Q2260" s="9" t="s">
        <v>1014</v>
      </c>
      <c r="R2260" s="9" t="s">
        <v>968</v>
      </c>
      <c r="S2260" s="9">
        <f t="shared" si="213"/>
        <v>5409125</v>
      </c>
      <c r="T2260" s="9">
        <f t="shared" si="214"/>
        <v>73294</v>
      </c>
      <c r="V2260" s="9">
        <f>VLOOKUP(C2260,[1]Models!$C:$AI,33,0)</f>
        <v>0</v>
      </c>
    </row>
    <row r="2261" spans="1:22" x14ac:dyDescent="0.25">
      <c r="A2261" s="9">
        <v>39</v>
      </c>
      <c r="B2261" s="9" t="s">
        <v>15</v>
      </c>
      <c r="C2261" s="9" t="s">
        <v>476</v>
      </c>
      <c r="D2261" s="9" t="s">
        <v>230</v>
      </c>
      <c r="E2261" s="9" t="s">
        <v>227</v>
      </c>
      <c r="F2261" s="9" t="s">
        <v>5</v>
      </c>
      <c r="G2261" s="9" t="s">
        <v>169</v>
      </c>
      <c r="H2261" s="9" t="s">
        <v>186</v>
      </c>
      <c r="I2261" s="9">
        <v>15</v>
      </c>
      <c r="J2261" s="9" t="s">
        <v>8</v>
      </c>
      <c r="L2261" s="9" t="s">
        <v>50</v>
      </c>
      <c r="M2261" s="9">
        <f t="shared" si="216"/>
        <v>143850</v>
      </c>
      <c r="N2261" s="17" t="str">
        <f t="shared" si="210"/>
        <v>28_140-145</v>
      </c>
      <c r="O2261" s="17" t="str">
        <f t="shared" si="211"/>
        <v>14_140-150</v>
      </c>
      <c r="P2261" s="17" t="str">
        <f t="shared" si="212"/>
        <v>08_80&gt;</v>
      </c>
      <c r="Q2261" s="9" t="s">
        <v>1014</v>
      </c>
      <c r="R2261" s="9" t="s">
        <v>968</v>
      </c>
      <c r="S2261" s="9">
        <f t="shared" si="213"/>
        <v>5610150</v>
      </c>
      <c r="T2261" s="9">
        <f t="shared" si="214"/>
        <v>76018</v>
      </c>
      <c r="V2261" s="9">
        <f>VLOOKUP(C2261,[1]Models!$C:$AI,33,0)</f>
        <v>0</v>
      </c>
    </row>
    <row r="2262" spans="1:22" x14ac:dyDescent="0.25">
      <c r="A2262" s="9">
        <v>22</v>
      </c>
      <c r="B2262" s="9" t="s">
        <v>15</v>
      </c>
      <c r="C2262" s="9" t="s">
        <v>537</v>
      </c>
      <c r="D2262" s="9" t="s">
        <v>230</v>
      </c>
      <c r="E2262" s="9" t="s">
        <v>227</v>
      </c>
      <c r="F2262" s="9" t="s">
        <v>5</v>
      </c>
      <c r="G2262" s="9" t="s">
        <v>353</v>
      </c>
      <c r="H2262" s="9" t="s">
        <v>538</v>
      </c>
      <c r="I2262" s="9">
        <v>15</v>
      </c>
      <c r="J2262" s="9" t="s">
        <v>8</v>
      </c>
      <c r="L2262" s="9" t="s">
        <v>50</v>
      </c>
      <c r="M2262" s="9">
        <f t="shared" si="216"/>
        <v>118354</v>
      </c>
      <c r="N2262" s="17" t="str">
        <f t="shared" si="210"/>
        <v>23_115-120</v>
      </c>
      <c r="O2262" s="17" t="str">
        <f t="shared" si="211"/>
        <v>11_110-120</v>
      </c>
      <c r="P2262" s="17" t="str">
        <f t="shared" si="212"/>
        <v>08_80&gt;</v>
      </c>
      <c r="Q2262" s="9" t="s">
        <v>1014</v>
      </c>
      <c r="R2262" s="9" t="s">
        <v>968</v>
      </c>
      <c r="S2262" s="9">
        <f t="shared" si="213"/>
        <v>2603788</v>
      </c>
      <c r="T2262" s="9">
        <f t="shared" si="214"/>
        <v>35282</v>
      </c>
      <c r="V2262" s="9">
        <f>VLOOKUP(C2262,[1]Models!$C:$AI,33,0)</f>
        <v>0</v>
      </c>
    </row>
    <row r="2263" spans="1:22" x14ac:dyDescent="0.25">
      <c r="A2263" s="9">
        <v>15</v>
      </c>
      <c r="B2263" s="9" t="s">
        <v>15</v>
      </c>
      <c r="C2263" s="9" t="s">
        <v>559</v>
      </c>
      <c r="D2263" s="9" t="s">
        <v>230</v>
      </c>
      <c r="E2263" s="9" t="s">
        <v>227</v>
      </c>
      <c r="F2263" s="9" t="s">
        <v>5</v>
      </c>
      <c r="G2263" s="9" t="s">
        <v>353</v>
      </c>
      <c r="H2263" s="9" t="s">
        <v>560</v>
      </c>
      <c r="I2263" s="9">
        <v>17</v>
      </c>
      <c r="J2263" s="9" t="s">
        <v>52</v>
      </c>
      <c r="L2263" s="9" t="s">
        <v>50</v>
      </c>
      <c r="M2263" s="9">
        <v>287020</v>
      </c>
      <c r="N2263" s="17" t="str">
        <f t="shared" si="210"/>
        <v>57_285-290</v>
      </c>
      <c r="O2263" s="17" t="str">
        <f t="shared" si="211"/>
        <v>28_280-290</v>
      </c>
      <c r="P2263" s="17" t="str">
        <f t="shared" si="212"/>
        <v>08_80&gt;</v>
      </c>
      <c r="Q2263" s="9" t="s">
        <v>1014</v>
      </c>
      <c r="R2263" s="9" t="s">
        <v>968</v>
      </c>
      <c r="S2263" s="9">
        <f t="shared" si="213"/>
        <v>4305300</v>
      </c>
      <c r="T2263" s="9">
        <f t="shared" si="214"/>
        <v>58337</v>
      </c>
      <c r="V2263" s="9">
        <f>VLOOKUP(C2263,[1]Models!$C:$AI,33,0)</f>
        <v>0</v>
      </c>
    </row>
    <row r="2264" spans="1:22" x14ac:dyDescent="0.25">
      <c r="A2264" s="9">
        <v>1</v>
      </c>
      <c r="B2264" s="9" t="s">
        <v>15</v>
      </c>
      <c r="C2264" s="9" t="s">
        <v>769</v>
      </c>
      <c r="D2264" s="9" t="s">
        <v>230</v>
      </c>
      <c r="E2264" s="9" t="s">
        <v>227</v>
      </c>
      <c r="F2264" s="9" t="s">
        <v>5</v>
      </c>
      <c r="G2264" s="9" t="s">
        <v>75</v>
      </c>
      <c r="H2264" s="9" t="s">
        <v>770</v>
      </c>
      <c r="I2264" s="9">
        <v>17</v>
      </c>
      <c r="J2264" s="9" t="s">
        <v>771</v>
      </c>
      <c r="L2264" s="9" t="s">
        <v>50</v>
      </c>
      <c r="M2264" s="9">
        <f>VLOOKUP(C2264,C$1391:M$1916,11,0)</f>
        <v>294940</v>
      </c>
      <c r="N2264" s="17" t="str">
        <f t="shared" si="210"/>
        <v>58_290-295</v>
      </c>
      <c r="O2264" s="17" t="str">
        <f t="shared" si="211"/>
        <v>29_290-300</v>
      </c>
      <c r="P2264" s="17" t="str">
        <f t="shared" si="212"/>
        <v>08_80&gt;</v>
      </c>
      <c r="Q2264" s="9" t="s">
        <v>1014</v>
      </c>
      <c r="R2264" s="9" t="s">
        <v>968</v>
      </c>
      <c r="S2264" s="9">
        <f t="shared" si="213"/>
        <v>294940</v>
      </c>
      <c r="T2264" s="9">
        <f t="shared" si="214"/>
        <v>3996</v>
      </c>
      <c r="V2264" s="9">
        <f>VLOOKUP(C2264,[1]Models!$C:$AI,33,0)</f>
        <v>0</v>
      </c>
    </row>
    <row r="2265" spans="1:22" x14ac:dyDescent="0.25">
      <c r="A2265" s="9">
        <v>715</v>
      </c>
      <c r="B2265" s="9" t="s">
        <v>15</v>
      </c>
      <c r="C2265" s="9" t="s">
        <v>477</v>
      </c>
      <c r="D2265" s="9" t="s">
        <v>228</v>
      </c>
      <c r="E2265" s="9" t="s">
        <v>227</v>
      </c>
      <c r="F2265" s="9" t="s">
        <v>1</v>
      </c>
      <c r="G2265" s="9" t="s">
        <v>305</v>
      </c>
      <c r="H2265" s="9" t="s">
        <v>2</v>
      </c>
      <c r="I2265" s="9">
        <v>14</v>
      </c>
      <c r="J2265" s="9" t="s">
        <v>8</v>
      </c>
      <c r="L2265" s="9" t="s">
        <v>50</v>
      </c>
      <c r="M2265" s="9">
        <v>107999</v>
      </c>
      <c r="N2265" s="17" t="str">
        <f t="shared" si="210"/>
        <v>21_105-110</v>
      </c>
      <c r="O2265" s="17" t="str">
        <f t="shared" si="211"/>
        <v>10_100-110</v>
      </c>
      <c r="P2265" s="17" t="str">
        <f t="shared" si="212"/>
        <v>08_80&gt;</v>
      </c>
      <c r="Q2265" s="9" t="s">
        <v>1014</v>
      </c>
      <c r="R2265" s="9" t="s">
        <v>968</v>
      </c>
      <c r="S2265" s="9">
        <f t="shared" si="213"/>
        <v>77219285</v>
      </c>
      <c r="T2265" s="9">
        <f t="shared" si="214"/>
        <v>1046332</v>
      </c>
      <c r="V2265" s="9">
        <f>VLOOKUP(C2265,[1]Models!$C:$AI,33,0)</f>
        <v>1</v>
      </c>
    </row>
    <row r="2266" spans="1:22" x14ac:dyDescent="0.25">
      <c r="A2266" s="9">
        <v>1125</v>
      </c>
      <c r="B2266" s="9" t="s">
        <v>15</v>
      </c>
      <c r="C2266" s="9" t="s">
        <v>374</v>
      </c>
      <c r="D2266" s="9" t="s">
        <v>228</v>
      </c>
      <c r="E2266" s="9" t="s">
        <v>227</v>
      </c>
      <c r="F2266" s="9" t="s">
        <v>5</v>
      </c>
      <c r="G2266" s="9" t="s">
        <v>169</v>
      </c>
      <c r="H2266" s="9" t="s">
        <v>2</v>
      </c>
      <c r="I2266" s="9">
        <v>14</v>
      </c>
      <c r="J2266" s="9" t="s">
        <v>52</v>
      </c>
      <c r="L2266" s="9" t="s">
        <v>50</v>
      </c>
      <c r="M2266" s="9">
        <v>134924</v>
      </c>
      <c r="N2266" s="17" t="str">
        <f t="shared" si="210"/>
        <v>26_130-135</v>
      </c>
      <c r="O2266" s="17" t="str">
        <f t="shared" si="211"/>
        <v>13_130-140</v>
      </c>
      <c r="P2266" s="17" t="str">
        <f t="shared" si="212"/>
        <v>08_80&gt;</v>
      </c>
      <c r="Q2266" s="9" t="s">
        <v>1014</v>
      </c>
      <c r="R2266" s="9" t="s">
        <v>968</v>
      </c>
      <c r="S2266" s="9">
        <f t="shared" si="213"/>
        <v>151789500</v>
      </c>
      <c r="T2266" s="9">
        <f t="shared" si="214"/>
        <v>2056768</v>
      </c>
      <c r="V2266" s="9">
        <f>VLOOKUP(C2266,[1]Models!$C:$AI,33,0)</f>
        <v>1</v>
      </c>
    </row>
    <row r="2267" spans="1:22" x14ac:dyDescent="0.25">
      <c r="A2267" s="9">
        <v>1010</v>
      </c>
      <c r="B2267" s="9" t="s">
        <v>15</v>
      </c>
      <c r="C2267" s="9" t="s">
        <v>1003</v>
      </c>
      <c r="D2267" s="9" t="s">
        <v>228</v>
      </c>
      <c r="E2267" s="9" t="s">
        <v>227</v>
      </c>
      <c r="F2267" s="9" t="s">
        <v>5</v>
      </c>
      <c r="G2267" s="9" t="s">
        <v>524</v>
      </c>
      <c r="H2267" s="9" t="s">
        <v>2</v>
      </c>
      <c r="I2267" s="9">
        <v>14</v>
      </c>
      <c r="J2267" s="9" t="s">
        <v>52</v>
      </c>
      <c r="L2267" s="9" t="s">
        <v>50</v>
      </c>
      <c r="M2267" s="9">
        <v>106540</v>
      </c>
      <c r="N2267" s="17" t="str">
        <f t="shared" si="210"/>
        <v>21_105-110</v>
      </c>
      <c r="O2267" s="17" t="str">
        <f t="shared" si="211"/>
        <v>10_100-110</v>
      </c>
      <c r="P2267" s="17" t="str">
        <f t="shared" si="212"/>
        <v>08_80&gt;</v>
      </c>
      <c r="Q2267" s="9" t="s">
        <v>1014</v>
      </c>
      <c r="R2267" s="9" t="s">
        <v>968</v>
      </c>
      <c r="S2267" s="9">
        <f t="shared" si="213"/>
        <v>107605400</v>
      </c>
      <c r="T2267" s="9">
        <f t="shared" si="214"/>
        <v>1458068</v>
      </c>
      <c r="V2267" s="9">
        <f>VLOOKUP(C2267,[1]Models!$C:$AI,33,0)</f>
        <v>1</v>
      </c>
    </row>
    <row r="2268" spans="1:22" x14ac:dyDescent="0.25">
      <c r="A2268" s="9">
        <v>338</v>
      </c>
      <c r="B2268" s="9" t="s">
        <v>15</v>
      </c>
      <c r="C2268" s="9" t="s">
        <v>511</v>
      </c>
      <c r="D2268" s="9" t="s">
        <v>228</v>
      </c>
      <c r="E2268" s="9" t="s">
        <v>227</v>
      </c>
      <c r="F2268" s="9" t="s">
        <v>1</v>
      </c>
      <c r="G2268" s="9" t="s">
        <v>305</v>
      </c>
      <c r="H2268" s="9" t="s">
        <v>2</v>
      </c>
      <c r="I2268" s="9">
        <v>14</v>
      </c>
      <c r="J2268" s="9" t="s">
        <v>8</v>
      </c>
      <c r="L2268" s="9" t="s">
        <v>50</v>
      </c>
      <c r="M2268" s="9">
        <v>127645</v>
      </c>
      <c r="N2268" s="17" t="str">
        <f t="shared" si="210"/>
        <v>25_125-130</v>
      </c>
      <c r="O2268" s="17" t="str">
        <f t="shared" si="211"/>
        <v>12_120-130</v>
      </c>
      <c r="P2268" s="17" t="str">
        <f t="shared" si="212"/>
        <v>08_80&gt;</v>
      </c>
      <c r="Q2268" s="9" t="s">
        <v>1014</v>
      </c>
      <c r="R2268" s="9" t="s">
        <v>968</v>
      </c>
      <c r="S2268" s="9">
        <f t="shared" si="213"/>
        <v>43144010</v>
      </c>
      <c r="T2268" s="9">
        <f t="shared" si="214"/>
        <v>584607</v>
      </c>
      <c r="V2268" s="9">
        <f>VLOOKUP(C2268,[1]Models!$C:$AI,33,0)</f>
        <v>1</v>
      </c>
    </row>
    <row r="2269" spans="1:22" x14ac:dyDescent="0.25">
      <c r="A2269" s="9">
        <v>227</v>
      </c>
      <c r="B2269" s="9" t="s">
        <v>15</v>
      </c>
      <c r="C2269" s="9" t="s">
        <v>375</v>
      </c>
      <c r="D2269" s="9" t="s">
        <v>228</v>
      </c>
      <c r="E2269" s="9" t="s">
        <v>227</v>
      </c>
      <c r="F2269" s="9" t="s">
        <v>5</v>
      </c>
      <c r="G2269" s="9" t="s">
        <v>169</v>
      </c>
      <c r="H2269" s="9" t="s">
        <v>2</v>
      </c>
      <c r="I2269" s="9">
        <v>14</v>
      </c>
      <c r="J2269" s="9" t="s">
        <v>8</v>
      </c>
      <c r="L2269" s="9" t="s">
        <v>50</v>
      </c>
      <c r="M2269" s="9">
        <v>131036</v>
      </c>
      <c r="N2269" s="17" t="str">
        <f t="shared" si="210"/>
        <v>26_130-135</v>
      </c>
      <c r="O2269" s="17" t="str">
        <f t="shared" si="211"/>
        <v>13_130-140</v>
      </c>
      <c r="P2269" s="17" t="str">
        <f t="shared" si="212"/>
        <v>08_80&gt;</v>
      </c>
      <c r="Q2269" s="9" t="s">
        <v>1014</v>
      </c>
      <c r="R2269" s="9" t="s">
        <v>968</v>
      </c>
      <c r="S2269" s="9">
        <f t="shared" si="213"/>
        <v>29745172</v>
      </c>
      <c r="T2269" s="9">
        <f t="shared" si="214"/>
        <v>403051</v>
      </c>
      <c r="V2269" s="9">
        <f>VLOOKUP(C2269,[1]Models!$C:$AI,33,0)</f>
        <v>1</v>
      </c>
    </row>
    <row r="2270" spans="1:22" x14ac:dyDescent="0.25">
      <c r="A2270" s="9">
        <v>299</v>
      </c>
      <c r="B2270" s="9" t="s">
        <v>15</v>
      </c>
      <c r="C2270" s="9" t="s">
        <v>428</v>
      </c>
      <c r="D2270" s="9" t="s">
        <v>222</v>
      </c>
      <c r="E2270" s="9" t="s">
        <v>227</v>
      </c>
      <c r="F2270" s="9" t="s">
        <v>5</v>
      </c>
      <c r="G2270" s="9" t="s">
        <v>169</v>
      </c>
      <c r="H2270" s="9" t="s">
        <v>370</v>
      </c>
      <c r="I2270" s="9">
        <v>15</v>
      </c>
      <c r="J2270" s="9" t="s">
        <v>8</v>
      </c>
      <c r="L2270" s="9" t="s">
        <v>50</v>
      </c>
      <c r="M2270" s="9">
        <v>116464</v>
      </c>
      <c r="N2270" s="17" t="str">
        <f t="shared" si="210"/>
        <v>23_115-120</v>
      </c>
      <c r="O2270" s="17" t="str">
        <f t="shared" si="211"/>
        <v>11_110-120</v>
      </c>
      <c r="P2270" s="17" t="str">
        <f t="shared" si="212"/>
        <v>08_80&gt;</v>
      </c>
      <c r="Q2270" s="9" t="s">
        <v>1014</v>
      </c>
      <c r="R2270" s="9" t="s">
        <v>968</v>
      </c>
      <c r="S2270" s="9">
        <f t="shared" si="213"/>
        <v>34822736</v>
      </c>
      <c r="T2270" s="9">
        <f t="shared" si="214"/>
        <v>471853</v>
      </c>
      <c r="V2270" s="9">
        <f>VLOOKUP(C2270,[1]Models!$C:$AI,33,0)</f>
        <v>0</v>
      </c>
    </row>
    <row r="2271" spans="1:22" x14ac:dyDescent="0.25">
      <c r="A2271" s="9">
        <v>792</v>
      </c>
      <c r="B2271" s="9" t="s">
        <v>15</v>
      </c>
      <c r="C2271" s="9" t="s">
        <v>1004</v>
      </c>
      <c r="D2271" s="9" t="s">
        <v>222</v>
      </c>
      <c r="E2271" s="9" t="s">
        <v>227</v>
      </c>
      <c r="F2271" s="9" t="s">
        <v>5</v>
      </c>
      <c r="G2271" s="9" t="s">
        <v>524</v>
      </c>
      <c r="H2271" s="9" t="s">
        <v>561</v>
      </c>
      <c r="I2271" s="9">
        <v>15</v>
      </c>
      <c r="J2271" s="9" t="s">
        <v>8</v>
      </c>
      <c r="L2271" s="9" t="s">
        <v>50</v>
      </c>
      <c r="M2271" s="9">
        <v>1223450</v>
      </c>
      <c r="N2271" s="17" t="str">
        <f t="shared" si="210"/>
        <v>244_1220-1225</v>
      </c>
      <c r="O2271" s="17" t="str">
        <f t="shared" si="211"/>
        <v>122_1220-1230</v>
      </c>
      <c r="P2271" s="17" t="str">
        <f t="shared" si="212"/>
        <v>08_80&gt;</v>
      </c>
      <c r="Q2271" s="9" t="s">
        <v>1014</v>
      </c>
      <c r="R2271" s="9" t="s">
        <v>968</v>
      </c>
      <c r="S2271" s="9">
        <f t="shared" si="213"/>
        <v>968972400</v>
      </c>
      <c r="T2271" s="9">
        <f t="shared" si="214"/>
        <v>13129707</v>
      </c>
      <c r="V2271" s="9">
        <f>VLOOKUP(C2271,[1]Models!$C:$AI,33,0)</f>
        <v>0</v>
      </c>
    </row>
    <row r="2272" spans="1:22" x14ac:dyDescent="0.25">
      <c r="A2272" s="9">
        <v>2</v>
      </c>
      <c r="B2272" s="9" t="s">
        <v>15</v>
      </c>
      <c r="C2272" s="9" t="s">
        <v>873</v>
      </c>
      <c r="D2272" s="9" t="s">
        <v>225</v>
      </c>
      <c r="E2272" s="9" t="s">
        <v>227</v>
      </c>
      <c r="F2272" s="9" t="s">
        <v>5</v>
      </c>
      <c r="G2272" s="9" t="s">
        <v>353</v>
      </c>
      <c r="H2272" s="9" t="s">
        <v>99</v>
      </c>
      <c r="I2272" s="9">
        <v>15</v>
      </c>
      <c r="J2272" s="9" t="s">
        <v>55</v>
      </c>
      <c r="L2272" s="9" t="s">
        <v>50</v>
      </c>
      <c r="M2272" s="9">
        <f t="shared" ref="M2272:M2273" si="217">VLOOKUP(C2272,C$1391:M$1916,11,0)</f>
        <v>284780</v>
      </c>
      <c r="N2272" s="17" t="str">
        <f t="shared" si="210"/>
        <v>56_280-285</v>
      </c>
      <c r="O2272" s="17" t="str">
        <f t="shared" si="211"/>
        <v>28_280-290</v>
      </c>
      <c r="P2272" s="17" t="str">
        <f t="shared" si="212"/>
        <v>08_80&gt;</v>
      </c>
      <c r="Q2272" s="9" t="s">
        <v>1014</v>
      </c>
      <c r="R2272" s="9" t="s">
        <v>968</v>
      </c>
      <c r="S2272" s="9">
        <f t="shared" si="213"/>
        <v>569560</v>
      </c>
      <c r="T2272" s="9">
        <f t="shared" si="214"/>
        <v>7718</v>
      </c>
      <c r="V2272" s="9">
        <f>VLOOKUP(C2272,[1]Models!$C:$AI,33,0)</f>
        <v>0</v>
      </c>
    </row>
    <row r="2273" spans="1:22" x14ac:dyDescent="0.25">
      <c r="A2273" s="9">
        <v>63</v>
      </c>
      <c r="B2273" s="9" t="s">
        <v>15</v>
      </c>
      <c r="C2273" s="9" t="s">
        <v>562</v>
      </c>
      <c r="D2273" s="9" t="s">
        <v>222</v>
      </c>
      <c r="E2273" s="9" t="s">
        <v>227</v>
      </c>
      <c r="F2273" s="9" t="s">
        <v>5</v>
      </c>
      <c r="G2273" s="9" t="s">
        <v>353</v>
      </c>
      <c r="H2273" s="9" t="s">
        <v>563</v>
      </c>
      <c r="I2273" s="9">
        <v>15</v>
      </c>
      <c r="J2273" s="9" t="s">
        <v>52</v>
      </c>
      <c r="L2273" s="9" t="s">
        <v>50</v>
      </c>
      <c r="M2273" s="9">
        <f t="shared" si="217"/>
        <v>116820</v>
      </c>
      <c r="N2273" s="17" t="str">
        <f t="shared" si="210"/>
        <v>23_115-120</v>
      </c>
      <c r="O2273" s="17" t="str">
        <f t="shared" si="211"/>
        <v>11_110-120</v>
      </c>
      <c r="P2273" s="17" t="str">
        <f t="shared" si="212"/>
        <v>08_80&gt;</v>
      </c>
      <c r="Q2273" s="9" t="s">
        <v>1014</v>
      </c>
      <c r="R2273" s="9" t="s">
        <v>968</v>
      </c>
      <c r="S2273" s="9">
        <f t="shared" si="213"/>
        <v>7359660</v>
      </c>
      <c r="T2273" s="9">
        <f t="shared" si="214"/>
        <v>99724</v>
      </c>
      <c r="V2273" s="9">
        <f>VLOOKUP(C2273,[1]Models!$C:$AI,33,0)</f>
        <v>0</v>
      </c>
    </row>
    <row r="2274" spans="1:22" x14ac:dyDescent="0.25">
      <c r="A2274" s="9">
        <v>10</v>
      </c>
      <c r="B2274" s="9" t="s">
        <v>15</v>
      </c>
      <c r="C2274" s="9" t="s">
        <v>122</v>
      </c>
      <c r="D2274" s="9" t="s">
        <v>228</v>
      </c>
      <c r="E2274" s="9" t="s">
        <v>227</v>
      </c>
      <c r="F2274" s="9" t="s">
        <v>5</v>
      </c>
      <c r="G2274" s="9" t="s">
        <v>93</v>
      </c>
      <c r="H2274" s="9" t="s">
        <v>2</v>
      </c>
      <c r="I2274" s="9">
        <v>14</v>
      </c>
      <c r="J2274" s="9" t="s">
        <v>49</v>
      </c>
      <c r="L2274" s="9" t="s">
        <v>50</v>
      </c>
      <c r="M2274" s="9">
        <v>142296</v>
      </c>
      <c r="N2274" s="17" t="str">
        <f t="shared" si="210"/>
        <v>28_140-145</v>
      </c>
      <c r="O2274" s="17" t="str">
        <f t="shared" si="211"/>
        <v>14_140-150</v>
      </c>
      <c r="P2274" s="17" t="str">
        <f t="shared" si="212"/>
        <v>08_80&gt;</v>
      </c>
      <c r="Q2274" s="9" t="s">
        <v>1014</v>
      </c>
      <c r="R2274" s="9" t="s">
        <v>968</v>
      </c>
      <c r="S2274" s="9">
        <f t="shared" si="213"/>
        <v>1422960</v>
      </c>
      <c r="T2274" s="9">
        <f t="shared" si="214"/>
        <v>19281</v>
      </c>
      <c r="V2274" s="9">
        <f>VLOOKUP(C2274,[1]Models!$C:$AI,33,0)</f>
        <v>1</v>
      </c>
    </row>
    <row r="2275" spans="1:22" x14ac:dyDescent="0.25">
      <c r="A2275" s="9">
        <v>185</v>
      </c>
      <c r="B2275" s="9" t="s">
        <v>15</v>
      </c>
      <c r="C2275" s="9" t="s">
        <v>376</v>
      </c>
      <c r="D2275" s="9" t="s">
        <v>228</v>
      </c>
      <c r="E2275" s="9" t="s">
        <v>227</v>
      </c>
      <c r="F2275" s="9" t="s">
        <v>5</v>
      </c>
      <c r="G2275" s="9" t="s">
        <v>169</v>
      </c>
      <c r="H2275" s="9" t="s">
        <v>2</v>
      </c>
      <c r="I2275" s="9">
        <v>14</v>
      </c>
      <c r="J2275" s="9" t="s">
        <v>52</v>
      </c>
      <c r="K2275" s="9" t="s">
        <v>7</v>
      </c>
      <c r="L2275" s="9" t="s">
        <v>50</v>
      </c>
      <c r="M2275" s="9">
        <v>149730</v>
      </c>
      <c r="N2275" s="17" t="str">
        <f t="shared" si="210"/>
        <v>29_145-150</v>
      </c>
      <c r="O2275" s="17" t="str">
        <f t="shared" si="211"/>
        <v>14_140-150</v>
      </c>
      <c r="P2275" s="17" t="str">
        <f t="shared" si="212"/>
        <v>08_80&gt;</v>
      </c>
      <c r="Q2275" s="9" t="s">
        <v>1014</v>
      </c>
      <c r="R2275" s="9" t="s">
        <v>968</v>
      </c>
      <c r="S2275" s="9">
        <f t="shared" si="213"/>
        <v>27700050</v>
      </c>
      <c r="T2275" s="9">
        <f t="shared" si="214"/>
        <v>375339</v>
      </c>
      <c r="V2275" s="9">
        <f>VLOOKUP(C2275,[1]Models!$C:$AI,33,0)</f>
        <v>1</v>
      </c>
    </row>
    <row r="2276" spans="1:22" x14ac:dyDescent="0.25">
      <c r="A2276" s="9">
        <v>72</v>
      </c>
      <c r="B2276" s="9" t="s">
        <v>15</v>
      </c>
      <c r="C2276" s="9" t="s">
        <v>1005</v>
      </c>
      <c r="D2276" s="9" t="s">
        <v>228</v>
      </c>
      <c r="E2276" s="9" t="s">
        <v>227</v>
      </c>
      <c r="F2276" s="9" t="s">
        <v>5</v>
      </c>
      <c r="G2276" s="9" t="s">
        <v>524</v>
      </c>
      <c r="H2276" s="9" t="s">
        <v>2</v>
      </c>
      <c r="I2276" s="9">
        <v>14</v>
      </c>
      <c r="J2276" s="9" t="s">
        <v>1006</v>
      </c>
      <c r="L2276" s="9" t="s">
        <v>50</v>
      </c>
      <c r="M2276" s="9">
        <v>145890</v>
      </c>
      <c r="N2276" s="17" t="str">
        <f t="shared" si="210"/>
        <v>29_145-150</v>
      </c>
      <c r="O2276" s="17" t="str">
        <f t="shared" si="211"/>
        <v>14_140-150</v>
      </c>
      <c r="P2276" s="17" t="str">
        <f t="shared" si="212"/>
        <v>08_80&gt;</v>
      </c>
      <c r="Q2276" s="9" t="s">
        <v>1014</v>
      </c>
      <c r="R2276" s="9" t="s">
        <v>968</v>
      </c>
      <c r="S2276" s="9">
        <f t="shared" si="213"/>
        <v>10504080</v>
      </c>
      <c r="T2276" s="9">
        <f t="shared" si="214"/>
        <v>142332</v>
      </c>
      <c r="V2276" s="9">
        <f>VLOOKUP(C2276,[1]Models!$C:$AI,33,0)</f>
        <v>1</v>
      </c>
    </row>
    <row r="2277" spans="1:22" x14ac:dyDescent="0.25">
      <c r="A2277" s="9">
        <v>300</v>
      </c>
      <c r="B2277" s="9" t="s">
        <v>15</v>
      </c>
      <c r="C2277" s="9" t="s">
        <v>564</v>
      </c>
      <c r="D2277" s="9" t="s">
        <v>225</v>
      </c>
      <c r="E2277" s="9" t="s">
        <v>227</v>
      </c>
      <c r="F2277" s="9" t="s">
        <v>5</v>
      </c>
      <c r="G2277" s="9" t="s">
        <v>353</v>
      </c>
      <c r="H2277" s="9" t="s">
        <v>112</v>
      </c>
      <c r="I2277" s="9">
        <v>15</v>
      </c>
      <c r="J2277" s="9" t="s">
        <v>52</v>
      </c>
      <c r="L2277" s="9" t="s">
        <v>50</v>
      </c>
      <c r="M2277" s="9">
        <v>242950</v>
      </c>
      <c r="N2277" s="17" t="str">
        <f t="shared" si="210"/>
        <v>48_240-245</v>
      </c>
      <c r="O2277" s="17" t="str">
        <f t="shared" si="211"/>
        <v>24_240-250</v>
      </c>
      <c r="P2277" s="17" t="str">
        <f t="shared" si="212"/>
        <v>08_80&gt;</v>
      </c>
      <c r="Q2277" s="9" t="s">
        <v>1014</v>
      </c>
      <c r="R2277" s="9" t="s">
        <v>968</v>
      </c>
      <c r="S2277" s="9">
        <f t="shared" si="213"/>
        <v>72885000</v>
      </c>
      <c r="T2277" s="9">
        <f t="shared" si="214"/>
        <v>987602</v>
      </c>
      <c r="V2277" s="9">
        <f>VLOOKUP(C2277,[1]Models!$C:$AI,33,0)</f>
        <v>0</v>
      </c>
    </row>
    <row r="2278" spans="1:22" x14ac:dyDescent="0.25">
      <c r="A2278" s="9">
        <v>16</v>
      </c>
      <c r="B2278" s="9" t="s">
        <v>15</v>
      </c>
      <c r="C2278" s="9" t="s">
        <v>610</v>
      </c>
      <c r="D2278" s="9" t="s">
        <v>228</v>
      </c>
      <c r="E2278" s="9" t="s">
        <v>227</v>
      </c>
      <c r="F2278" s="9" t="s">
        <v>5</v>
      </c>
      <c r="G2278" s="9" t="s">
        <v>807</v>
      </c>
      <c r="H2278" s="9" t="s">
        <v>2</v>
      </c>
      <c r="I2278" s="9">
        <v>13</v>
      </c>
      <c r="J2278" s="9" t="s">
        <v>611</v>
      </c>
      <c r="K2278" s="9" t="s">
        <v>7</v>
      </c>
      <c r="L2278" s="9" t="s">
        <v>47</v>
      </c>
      <c r="M2278" s="9">
        <v>329990</v>
      </c>
      <c r="N2278" s="17" t="str">
        <f t="shared" si="210"/>
        <v>65_325-330</v>
      </c>
      <c r="O2278" s="17" t="str">
        <f t="shared" si="211"/>
        <v>32_320-330</v>
      </c>
      <c r="P2278" s="17" t="str">
        <f t="shared" si="212"/>
        <v>08_80&gt;</v>
      </c>
      <c r="Q2278" s="9" t="s">
        <v>1014</v>
      </c>
      <c r="R2278" s="9" t="s">
        <v>968</v>
      </c>
      <c r="S2278" s="9">
        <f t="shared" si="213"/>
        <v>5279840</v>
      </c>
      <c r="T2278" s="9">
        <f t="shared" si="214"/>
        <v>71543</v>
      </c>
      <c r="V2278" s="9">
        <f>VLOOKUP(C2278,[1]Models!$C:$AI,33,0)</f>
        <v>0</v>
      </c>
    </row>
    <row r="2279" spans="1:22" x14ac:dyDescent="0.25">
      <c r="A2279" s="9">
        <v>93</v>
      </c>
      <c r="B2279" s="9" t="s">
        <v>15</v>
      </c>
      <c r="C2279" s="9" t="s">
        <v>773</v>
      </c>
      <c r="D2279" s="9" t="s">
        <v>228</v>
      </c>
      <c r="E2279" s="9" t="s">
        <v>227</v>
      </c>
      <c r="F2279" s="9" t="s">
        <v>5</v>
      </c>
      <c r="G2279" s="9" t="s">
        <v>524</v>
      </c>
      <c r="H2279" s="9" t="s">
        <v>2</v>
      </c>
      <c r="I2279" s="9">
        <v>13</v>
      </c>
      <c r="J2279" s="9" t="s">
        <v>774</v>
      </c>
      <c r="K2279" s="9" t="s">
        <v>7</v>
      </c>
      <c r="L2279" s="9" t="s">
        <v>50</v>
      </c>
      <c r="M2279" s="9">
        <f>VLOOKUP(C2279,C$1391:M$1916,11,0)</f>
        <v>145132</v>
      </c>
      <c r="N2279" s="17" t="str">
        <f t="shared" si="210"/>
        <v>29_145-150</v>
      </c>
      <c r="O2279" s="17" t="str">
        <f t="shared" si="211"/>
        <v>14_140-150</v>
      </c>
      <c r="P2279" s="17" t="str">
        <f t="shared" si="212"/>
        <v>08_80&gt;</v>
      </c>
      <c r="Q2279" s="9" t="s">
        <v>1014</v>
      </c>
      <c r="R2279" s="9" t="s">
        <v>968</v>
      </c>
      <c r="S2279" s="9">
        <f t="shared" si="213"/>
        <v>13497276</v>
      </c>
      <c r="T2279" s="9">
        <f t="shared" si="214"/>
        <v>182890</v>
      </c>
      <c r="V2279" s="9">
        <f>VLOOKUP(C2279,[1]Models!$C:$AI,33,0)</f>
        <v>1</v>
      </c>
    </row>
    <row r="2280" spans="1:22" x14ac:dyDescent="0.25">
      <c r="A2280" s="9">
        <v>5</v>
      </c>
      <c r="B2280" s="9" t="s">
        <v>15</v>
      </c>
      <c r="C2280" s="9" t="s">
        <v>969</v>
      </c>
      <c r="D2280" s="9" t="s">
        <v>228</v>
      </c>
      <c r="E2280" s="9" t="s">
        <v>227</v>
      </c>
      <c r="F2280" s="9" t="s">
        <v>5</v>
      </c>
      <c r="G2280" s="9" t="s">
        <v>524</v>
      </c>
      <c r="H2280" s="9" t="s">
        <v>2</v>
      </c>
      <c r="I2280" s="9">
        <v>13</v>
      </c>
      <c r="J2280" s="9" t="s">
        <v>820</v>
      </c>
      <c r="K2280" s="9" t="s">
        <v>7</v>
      </c>
      <c r="L2280" s="9" t="s">
        <v>50</v>
      </c>
      <c r="M2280" s="9">
        <v>198900</v>
      </c>
      <c r="N2280" s="17" t="str">
        <f t="shared" si="210"/>
        <v>39_195-200</v>
      </c>
      <c r="O2280" s="17" t="str">
        <f t="shared" si="211"/>
        <v>19_190-200</v>
      </c>
      <c r="P2280" s="17" t="str">
        <f t="shared" si="212"/>
        <v>08_80&gt;</v>
      </c>
      <c r="Q2280" s="9" t="s">
        <v>1014</v>
      </c>
      <c r="R2280" s="9" t="s">
        <v>968</v>
      </c>
      <c r="S2280" s="9">
        <f t="shared" si="213"/>
        <v>994500</v>
      </c>
      <c r="T2280" s="9">
        <f t="shared" si="214"/>
        <v>13476</v>
      </c>
      <c r="V2280" s="9">
        <f>VLOOKUP(C2280,[1]Models!$C:$AI,33,0)</f>
        <v>1</v>
      </c>
    </row>
    <row r="2281" spans="1:22" x14ac:dyDescent="0.25">
      <c r="A2281" s="9">
        <v>42</v>
      </c>
      <c r="B2281" s="9" t="s">
        <v>15</v>
      </c>
      <c r="C2281" s="9" t="s">
        <v>429</v>
      </c>
      <c r="D2281" s="9" t="s">
        <v>228</v>
      </c>
      <c r="E2281" s="9" t="s">
        <v>227</v>
      </c>
      <c r="F2281" s="9" t="s">
        <v>5</v>
      </c>
      <c r="G2281" s="9" t="s">
        <v>169</v>
      </c>
      <c r="H2281" s="9" t="s">
        <v>2</v>
      </c>
      <c r="I2281" s="9">
        <v>14</v>
      </c>
      <c r="J2281" s="9" t="s">
        <v>771</v>
      </c>
      <c r="K2281" s="9" t="s">
        <v>7</v>
      </c>
      <c r="L2281" s="9" t="s">
        <v>50</v>
      </c>
      <c r="M2281" s="9">
        <v>181668</v>
      </c>
      <c r="N2281" s="17" t="str">
        <f t="shared" si="210"/>
        <v>36_180-185</v>
      </c>
      <c r="O2281" s="17" t="str">
        <f t="shared" si="211"/>
        <v>18_180-190</v>
      </c>
      <c r="P2281" s="17" t="str">
        <f t="shared" si="212"/>
        <v>08_80&gt;</v>
      </c>
      <c r="Q2281" s="9" t="s">
        <v>1014</v>
      </c>
      <c r="R2281" s="9" t="s">
        <v>968</v>
      </c>
      <c r="S2281" s="9">
        <f t="shared" si="213"/>
        <v>7630056</v>
      </c>
      <c r="T2281" s="9">
        <f t="shared" si="214"/>
        <v>103388</v>
      </c>
      <c r="V2281" s="9">
        <f>VLOOKUP(C2281,[1]Models!$C:$AI,33,0)</f>
        <v>1</v>
      </c>
    </row>
    <row r="2282" spans="1:22" x14ac:dyDescent="0.25">
      <c r="A2282" s="9">
        <v>5</v>
      </c>
      <c r="B2282" s="9" t="s">
        <v>15</v>
      </c>
      <c r="C2282" s="9" t="s">
        <v>956</v>
      </c>
      <c r="D2282" s="9" t="s">
        <v>228</v>
      </c>
      <c r="E2282" s="9" t="s">
        <v>227</v>
      </c>
      <c r="F2282" s="9" t="s">
        <v>5</v>
      </c>
      <c r="G2282" s="9" t="s">
        <v>524</v>
      </c>
      <c r="H2282" s="9" t="s">
        <v>2</v>
      </c>
      <c r="I2282" s="9">
        <v>14</v>
      </c>
      <c r="J2282" s="9" t="s">
        <v>179</v>
      </c>
      <c r="K2282" s="9" t="s">
        <v>7</v>
      </c>
      <c r="L2282" s="9" t="s">
        <v>50</v>
      </c>
      <c r="M2282" s="9">
        <f>VLOOKUP(C2282,C$1391:M$1916,11,0)</f>
        <v>142190</v>
      </c>
      <c r="N2282" s="17" t="str">
        <f t="shared" si="210"/>
        <v>28_140-145</v>
      </c>
      <c r="O2282" s="17" t="str">
        <f t="shared" si="211"/>
        <v>14_140-150</v>
      </c>
      <c r="P2282" s="17" t="str">
        <f t="shared" si="212"/>
        <v>08_80&gt;</v>
      </c>
      <c r="Q2282" s="9" t="s">
        <v>1014</v>
      </c>
      <c r="R2282" s="9" t="s">
        <v>968</v>
      </c>
      <c r="S2282" s="9">
        <f t="shared" si="213"/>
        <v>710950</v>
      </c>
      <c r="T2282" s="9">
        <f t="shared" si="214"/>
        <v>9633</v>
      </c>
      <c r="V2282" s="9">
        <f>VLOOKUP(C2282,[1]Models!$C:$AI,33,0)</f>
        <v>1</v>
      </c>
    </row>
    <row r="2283" spans="1:22" x14ac:dyDescent="0.25">
      <c r="A2283" s="9">
        <v>44</v>
      </c>
      <c r="B2283" s="9" t="s">
        <v>15</v>
      </c>
      <c r="C2283" s="9" t="s">
        <v>505</v>
      </c>
      <c r="D2283" s="9" t="s">
        <v>228</v>
      </c>
      <c r="E2283" s="9" t="s">
        <v>227</v>
      </c>
      <c r="F2283" s="9" t="s">
        <v>1</v>
      </c>
      <c r="G2283" s="9" t="s">
        <v>305</v>
      </c>
      <c r="H2283" s="9" t="s">
        <v>2</v>
      </c>
      <c r="I2283" s="9">
        <v>13</v>
      </c>
      <c r="J2283" s="9" t="s">
        <v>8</v>
      </c>
      <c r="L2283" s="9" t="s">
        <v>50</v>
      </c>
      <c r="M2283" s="9">
        <v>98615</v>
      </c>
      <c r="N2283" s="17" t="str">
        <f t="shared" si="210"/>
        <v>19_95-100</v>
      </c>
      <c r="O2283" s="17" t="str">
        <f t="shared" si="211"/>
        <v>9_90-100</v>
      </c>
      <c r="P2283" s="17" t="str">
        <f t="shared" si="212"/>
        <v>08_80&gt;</v>
      </c>
      <c r="Q2283" s="9" t="s">
        <v>1014</v>
      </c>
      <c r="R2283" s="9" t="s">
        <v>968</v>
      </c>
      <c r="S2283" s="9">
        <f t="shared" si="213"/>
        <v>4339060</v>
      </c>
      <c r="T2283" s="9">
        <f t="shared" si="214"/>
        <v>58795</v>
      </c>
      <c r="V2283" s="9">
        <f>VLOOKUP(C2283,[1]Models!$C:$AI,33,0)</f>
        <v>1</v>
      </c>
    </row>
    <row r="2284" spans="1:22" x14ac:dyDescent="0.25">
      <c r="A2284" s="9">
        <v>407</v>
      </c>
      <c r="B2284" s="9" t="s">
        <v>15</v>
      </c>
      <c r="C2284" s="9" t="s">
        <v>372</v>
      </c>
      <c r="D2284" s="9" t="s">
        <v>228</v>
      </c>
      <c r="E2284" s="9" t="s">
        <v>227</v>
      </c>
      <c r="F2284" s="9" t="s">
        <v>5</v>
      </c>
      <c r="G2284" s="9" t="s">
        <v>169</v>
      </c>
      <c r="H2284" s="9" t="s">
        <v>2</v>
      </c>
      <c r="I2284" s="9">
        <v>13</v>
      </c>
      <c r="J2284" s="9" t="s">
        <v>8</v>
      </c>
      <c r="L2284" s="9" t="s">
        <v>50</v>
      </c>
      <c r="M2284" s="9">
        <v>109772</v>
      </c>
      <c r="N2284" s="17" t="str">
        <f t="shared" si="210"/>
        <v>21_105-110</v>
      </c>
      <c r="O2284" s="17" t="str">
        <f t="shared" si="211"/>
        <v>10_100-110</v>
      </c>
      <c r="P2284" s="17" t="str">
        <f t="shared" si="212"/>
        <v>08_80&gt;</v>
      </c>
      <c r="Q2284" s="9" t="s">
        <v>1014</v>
      </c>
      <c r="R2284" s="9" t="s">
        <v>968</v>
      </c>
      <c r="S2284" s="9">
        <f t="shared" si="213"/>
        <v>44677204</v>
      </c>
      <c r="T2284" s="9">
        <f t="shared" si="214"/>
        <v>605382</v>
      </c>
      <c r="V2284" s="9">
        <f>VLOOKUP(C2284,[1]Models!$C:$AI,33,0)</f>
        <v>1</v>
      </c>
    </row>
    <row r="2285" spans="1:22" x14ac:dyDescent="0.25">
      <c r="A2285" s="9">
        <v>18</v>
      </c>
      <c r="B2285" s="9" t="s">
        <v>15</v>
      </c>
      <c r="C2285" s="9" t="s">
        <v>473</v>
      </c>
      <c r="D2285" s="9" t="s">
        <v>228</v>
      </c>
      <c r="E2285" s="9" t="s">
        <v>227</v>
      </c>
      <c r="F2285" s="9" t="s">
        <v>5</v>
      </c>
      <c r="G2285" s="9" t="s">
        <v>169</v>
      </c>
      <c r="H2285" s="9" t="s">
        <v>2</v>
      </c>
      <c r="I2285" s="9">
        <v>13</v>
      </c>
      <c r="J2285" s="9" t="s">
        <v>8</v>
      </c>
      <c r="K2285" s="9" t="s">
        <v>7</v>
      </c>
      <c r="L2285" s="9" t="s">
        <v>50</v>
      </c>
      <c r="M2285" s="9">
        <v>155032</v>
      </c>
      <c r="N2285" s="17" t="str">
        <f t="shared" si="210"/>
        <v>31_155-160</v>
      </c>
      <c r="O2285" s="17" t="str">
        <f t="shared" si="211"/>
        <v>15_150-160</v>
      </c>
      <c r="P2285" s="17" t="str">
        <f t="shared" si="212"/>
        <v>08_80&gt;</v>
      </c>
      <c r="Q2285" s="9" t="s">
        <v>1014</v>
      </c>
      <c r="R2285" s="9" t="s">
        <v>968</v>
      </c>
      <c r="S2285" s="9">
        <f t="shared" si="213"/>
        <v>2790576</v>
      </c>
      <c r="T2285" s="9">
        <f t="shared" si="214"/>
        <v>37813</v>
      </c>
      <c r="V2285" s="9">
        <f>VLOOKUP(C2285,[1]Models!$C:$AI,33,0)</f>
        <v>1</v>
      </c>
    </row>
    <row r="2286" spans="1:22" x14ac:dyDescent="0.25">
      <c r="A2286" s="9">
        <v>44</v>
      </c>
      <c r="B2286" s="9" t="s">
        <v>15</v>
      </c>
      <c r="C2286" s="9" t="s">
        <v>874</v>
      </c>
      <c r="D2286" s="9" t="s">
        <v>228</v>
      </c>
      <c r="E2286" s="9" t="s">
        <v>227</v>
      </c>
      <c r="F2286" s="9" t="s">
        <v>1</v>
      </c>
      <c r="G2286" s="9" t="s">
        <v>97</v>
      </c>
      <c r="H2286" s="9" t="s">
        <v>2</v>
      </c>
      <c r="I2286" s="9">
        <v>13</v>
      </c>
      <c r="J2286" s="9" t="s">
        <v>8</v>
      </c>
      <c r="L2286" s="9" t="s">
        <v>50</v>
      </c>
      <c r="M2286" s="9">
        <f>VLOOKUP(C2286,C$1391:M$1916,11,0)</f>
        <v>79990</v>
      </c>
      <c r="N2286" s="17" t="str">
        <f t="shared" si="210"/>
        <v>15_75-80</v>
      </c>
      <c r="O2286" s="17" t="str">
        <f t="shared" si="211"/>
        <v>7_70-80</v>
      </c>
      <c r="P2286" s="17" t="str">
        <f t="shared" si="212"/>
        <v>07_70-80</v>
      </c>
      <c r="Q2286" s="9" t="s">
        <v>1014</v>
      </c>
      <c r="R2286" s="9" t="s">
        <v>968</v>
      </c>
      <c r="S2286" s="9">
        <f t="shared" si="213"/>
        <v>3519560</v>
      </c>
      <c r="T2286" s="9">
        <f t="shared" si="214"/>
        <v>47691</v>
      </c>
      <c r="V2286" s="9">
        <f>VLOOKUP(C2286,[1]Models!$C:$AI,33,0)</f>
        <v>1</v>
      </c>
    </row>
    <row r="2287" spans="1:22" x14ac:dyDescent="0.25">
      <c r="A2287" s="9">
        <v>36</v>
      </c>
      <c r="B2287" s="9" t="s">
        <v>15</v>
      </c>
      <c r="C2287" s="9" t="s">
        <v>317</v>
      </c>
      <c r="D2287" s="9" t="s">
        <v>224</v>
      </c>
      <c r="E2287" s="9" t="s">
        <v>227</v>
      </c>
      <c r="F2287" s="9" t="s">
        <v>5</v>
      </c>
      <c r="G2287" s="9" t="s">
        <v>60</v>
      </c>
      <c r="H2287" s="9" t="s">
        <v>2</v>
      </c>
      <c r="I2287" s="9">
        <v>15</v>
      </c>
      <c r="J2287" s="9" t="s">
        <v>8</v>
      </c>
      <c r="L2287" s="9" t="s">
        <v>50</v>
      </c>
      <c r="M2287" s="9">
        <v>38997</v>
      </c>
      <c r="N2287" s="17" t="str">
        <f t="shared" si="210"/>
        <v>7_35-40</v>
      </c>
      <c r="O2287" s="17" t="str">
        <f t="shared" si="211"/>
        <v>3_30-40</v>
      </c>
      <c r="P2287" s="17" t="str">
        <f t="shared" si="212"/>
        <v>03_30-40</v>
      </c>
      <c r="Q2287" s="9" t="s">
        <v>1014</v>
      </c>
      <c r="R2287" s="9" t="s">
        <v>968</v>
      </c>
      <c r="S2287" s="9">
        <f t="shared" si="213"/>
        <v>1403892</v>
      </c>
      <c r="T2287" s="9">
        <f t="shared" si="214"/>
        <v>19023</v>
      </c>
      <c r="V2287" s="9">
        <f>VLOOKUP(C2287,[1]Models!$C:$AI,33,0)</f>
        <v>0</v>
      </c>
    </row>
    <row r="2288" spans="1:22" x14ac:dyDescent="0.25">
      <c r="A2288" s="9">
        <v>648</v>
      </c>
      <c r="B2288" s="9" t="s">
        <v>15</v>
      </c>
      <c r="C2288" s="9" t="s">
        <v>318</v>
      </c>
      <c r="D2288" s="9" t="s">
        <v>224</v>
      </c>
      <c r="E2288" s="9" t="s">
        <v>227</v>
      </c>
      <c r="F2288" s="9" t="s">
        <v>1</v>
      </c>
      <c r="G2288" s="9" t="s">
        <v>59</v>
      </c>
      <c r="H2288" s="9" t="s">
        <v>2</v>
      </c>
      <c r="I2288" s="9">
        <v>15</v>
      </c>
      <c r="J2288" s="9" t="s">
        <v>8</v>
      </c>
      <c r="L2288" s="9" t="s">
        <v>50</v>
      </c>
      <c r="M2288" s="9">
        <v>33597</v>
      </c>
      <c r="N2288" s="17" t="str">
        <f t="shared" si="210"/>
        <v>6_30-35</v>
      </c>
      <c r="O2288" s="17" t="str">
        <f t="shared" si="211"/>
        <v>3_30-40</v>
      </c>
      <c r="P2288" s="17" t="str">
        <f t="shared" si="212"/>
        <v>03_30-40</v>
      </c>
      <c r="Q2288" s="9" t="s">
        <v>1014</v>
      </c>
      <c r="R2288" s="9" t="s">
        <v>968</v>
      </c>
      <c r="S2288" s="9">
        <f t="shared" si="213"/>
        <v>21770856</v>
      </c>
      <c r="T2288" s="9">
        <f t="shared" si="214"/>
        <v>294998</v>
      </c>
      <c r="V2288" s="9">
        <f>VLOOKUP(C2288,[1]Models!$C:$AI,33,0)</f>
        <v>0</v>
      </c>
    </row>
    <row r="2289" spans="1:22" x14ac:dyDescent="0.25">
      <c r="A2289" s="9">
        <v>450</v>
      </c>
      <c r="B2289" s="9" t="s">
        <v>15</v>
      </c>
      <c r="C2289" s="9" t="s">
        <v>430</v>
      </c>
      <c r="D2289" s="9" t="s">
        <v>228</v>
      </c>
      <c r="E2289" s="9" t="s">
        <v>227</v>
      </c>
      <c r="F2289" s="9" t="s">
        <v>1</v>
      </c>
      <c r="G2289" s="9" t="s">
        <v>97</v>
      </c>
      <c r="H2289" s="9" t="s">
        <v>2</v>
      </c>
      <c r="I2289" s="9">
        <v>14</v>
      </c>
      <c r="J2289" s="9" t="s">
        <v>8</v>
      </c>
      <c r="L2289" s="9" t="s">
        <v>50</v>
      </c>
      <c r="M2289" s="9">
        <v>43540</v>
      </c>
      <c r="N2289" s="17" t="str">
        <f t="shared" si="210"/>
        <v>8_40-45</v>
      </c>
      <c r="O2289" s="17" t="str">
        <f t="shared" si="211"/>
        <v>4_40-50</v>
      </c>
      <c r="P2289" s="17" t="str">
        <f t="shared" si="212"/>
        <v>04_40-50</v>
      </c>
      <c r="Q2289" s="9" t="s">
        <v>1014</v>
      </c>
      <c r="R2289" s="9" t="s">
        <v>968</v>
      </c>
      <c r="S2289" s="9">
        <f t="shared" si="213"/>
        <v>19593000</v>
      </c>
      <c r="T2289" s="9">
        <f t="shared" si="214"/>
        <v>265488</v>
      </c>
      <c r="V2289" s="9">
        <f>VLOOKUP(C2289,[1]Models!$C:$AI,33,0)</f>
        <v>1</v>
      </c>
    </row>
    <row r="2290" spans="1:22" x14ac:dyDescent="0.25">
      <c r="A2290" s="9">
        <v>2</v>
      </c>
      <c r="B2290" s="9" t="s">
        <v>15</v>
      </c>
      <c r="C2290" s="9" t="s">
        <v>775</v>
      </c>
      <c r="D2290" s="9" t="s">
        <v>228</v>
      </c>
      <c r="E2290" s="9" t="s">
        <v>227</v>
      </c>
      <c r="F2290" s="9" t="s">
        <v>5</v>
      </c>
      <c r="G2290" s="9" t="s">
        <v>76</v>
      </c>
      <c r="H2290" s="9" t="s">
        <v>2</v>
      </c>
      <c r="I2290" s="9">
        <v>14</v>
      </c>
      <c r="J2290" s="9" t="s">
        <v>8</v>
      </c>
      <c r="L2290" s="9" t="s">
        <v>46</v>
      </c>
      <c r="M2290" s="9">
        <v>25360</v>
      </c>
      <c r="N2290" s="17" t="str">
        <f t="shared" si="210"/>
        <v>5_25-30</v>
      </c>
      <c r="O2290" s="17" t="str">
        <f t="shared" si="211"/>
        <v>2_20-30</v>
      </c>
      <c r="P2290" s="17" t="str">
        <f t="shared" si="212"/>
        <v>02_20-30</v>
      </c>
      <c r="Q2290" s="9" t="s">
        <v>1014</v>
      </c>
      <c r="R2290" s="9" t="s">
        <v>968</v>
      </c>
      <c r="S2290" s="9">
        <f t="shared" si="213"/>
        <v>50720</v>
      </c>
      <c r="T2290" s="9">
        <f t="shared" si="214"/>
        <v>687</v>
      </c>
      <c r="V2290" s="9">
        <f>VLOOKUP(C2290,[1]Models!$C:$AI,33,0)</f>
        <v>0</v>
      </c>
    </row>
    <row r="2291" spans="1:22" x14ac:dyDescent="0.25">
      <c r="A2291" s="9">
        <v>56</v>
      </c>
      <c r="B2291" s="9" t="s">
        <v>15</v>
      </c>
      <c r="C2291" s="9" t="s">
        <v>322</v>
      </c>
      <c r="D2291" s="9" t="s">
        <v>228</v>
      </c>
      <c r="E2291" s="9" t="s">
        <v>227</v>
      </c>
      <c r="F2291" s="9" t="s">
        <v>5</v>
      </c>
      <c r="G2291" s="9" t="s">
        <v>182</v>
      </c>
      <c r="H2291" s="9" t="s">
        <v>2</v>
      </c>
      <c r="I2291" s="9">
        <v>14</v>
      </c>
      <c r="J2291" s="9" t="s">
        <v>8</v>
      </c>
      <c r="L2291" s="9" t="s">
        <v>50</v>
      </c>
      <c r="M2291" s="9">
        <v>52577</v>
      </c>
      <c r="N2291" s="17" t="str">
        <f t="shared" si="210"/>
        <v>10_50-55</v>
      </c>
      <c r="O2291" s="17" t="str">
        <f t="shared" si="211"/>
        <v>5_50-60</v>
      </c>
      <c r="P2291" s="17" t="str">
        <f t="shared" si="212"/>
        <v>05_50-60</v>
      </c>
      <c r="Q2291" s="9" t="s">
        <v>1014</v>
      </c>
      <c r="R2291" s="9" t="s">
        <v>968</v>
      </c>
      <c r="S2291" s="9">
        <f t="shared" si="213"/>
        <v>2944312</v>
      </c>
      <c r="T2291" s="9">
        <f t="shared" si="214"/>
        <v>39896</v>
      </c>
      <c r="V2291" s="9">
        <f>VLOOKUP(C2291,[1]Models!$C:$AI,33,0)</f>
        <v>1</v>
      </c>
    </row>
    <row r="2292" spans="1:22" x14ac:dyDescent="0.25">
      <c r="A2292" s="9">
        <v>136</v>
      </c>
      <c r="B2292" s="9" t="s">
        <v>15</v>
      </c>
      <c r="C2292" s="9" t="s">
        <v>320</v>
      </c>
      <c r="D2292" s="9" t="s">
        <v>224</v>
      </c>
      <c r="E2292" s="9" t="s">
        <v>227</v>
      </c>
      <c r="F2292" s="9" t="s">
        <v>1</v>
      </c>
      <c r="G2292" s="9" t="s">
        <v>97</v>
      </c>
      <c r="H2292" s="9" t="s">
        <v>2</v>
      </c>
      <c r="I2292" s="9">
        <v>15</v>
      </c>
      <c r="J2292" s="9" t="s">
        <v>8</v>
      </c>
      <c r="L2292" s="9" t="s">
        <v>50</v>
      </c>
      <c r="M2292" s="9">
        <v>45590</v>
      </c>
      <c r="N2292" s="17" t="str">
        <f t="shared" si="210"/>
        <v>9_45-50</v>
      </c>
      <c r="O2292" s="17" t="str">
        <f t="shared" si="211"/>
        <v>4_40-50</v>
      </c>
      <c r="P2292" s="17" t="str">
        <f t="shared" si="212"/>
        <v>04_40-50</v>
      </c>
      <c r="Q2292" s="9" t="s">
        <v>1014</v>
      </c>
      <c r="R2292" s="9" t="s">
        <v>968</v>
      </c>
      <c r="S2292" s="9">
        <f t="shared" si="213"/>
        <v>6200240</v>
      </c>
      <c r="T2292" s="9">
        <f t="shared" si="214"/>
        <v>84014</v>
      </c>
      <c r="V2292" s="9">
        <f>VLOOKUP(C2292,[1]Models!$C:$AI,33,0)</f>
        <v>0</v>
      </c>
    </row>
    <row r="2293" spans="1:22" x14ac:dyDescent="0.25">
      <c r="A2293" s="9">
        <v>968</v>
      </c>
      <c r="B2293" s="9" t="s">
        <v>15</v>
      </c>
      <c r="C2293" s="9" t="s">
        <v>431</v>
      </c>
      <c r="D2293" s="9" t="s">
        <v>224</v>
      </c>
      <c r="E2293" s="9" t="s">
        <v>227</v>
      </c>
      <c r="F2293" s="9" t="s">
        <v>1</v>
      </c>
      <c r="G2293" s="9" t="s">
        <v>97</v>
      </c>
      <c r="H2293" s="9" t="s">
        <v>2</v>
      </c>
      <c r="I2293" s="9">
        <v>15</v>
      </c>
      <c r="J2293" s="9" t="s">
        <v>8</v>
      </c>
      <c r="L2293" s="9" t="s">
        <v>50</v>
      </c>
      <c r="M2293" s="9">
        <v>38739</v>
      </c>
      <c r="N2293" s="17" t="str">
        <f t="shared" si="210"/>
        <v>7_35-40</v>
      </c>
      <c r="O2293" s="17" t="str">
        <f t="shared" si="211"/>
        <v>3_30-40</v>
      </c>
      <c r="P2293" s="17" t="str">
        <f t="shared" si="212"/>
        <v>03_30-40</v>
      </c>
      <c r="Q2293" s="9" t="s">
        <v>1014</v>
      </c>
      <c r="R2293" s="9" t="s">
        <v>968</v>
      </c>
      <c r="S2293" s="9">
        <f t="shared" si="213"/>
        <v>37499352</v>
      </c>
      <c r="T2293" s="9">
        <f t="shared" si="214"/>
        <v>508121</v>
      </c>
      <c r="V2293" s="9">
        <f>VLOOKUP(C2293,[1]Models!$C:$AI,33,0)</f>
        <v>0</v>
      </c>
    </row>
    <row r="2294" spans="1:22" x14ac:dyDescent="0.25">
      <c r="A2294" s="9">
        <v>116</v>
      </c>
      <c r="B2294" s="9" t="s">
        <v>15</v>
      </c>
      <c r="C2294" s="9" t="s">
        <v>321</v>
      </c>
      <c r="D2294" s="9" t="s">
        <v>224</v>
      </c>
      <c r="E2294" s="9" t="s">
        <v>227</v>
      </c>
      <c r="F2294" s="9" t="s">
        <v>5</v>
      </c>
      <c r="G2294" s="9" t="s">
        <v>182</v>
      </c>
      <c r="H2294" s="9" t="s">
        <v>2</v>
      </c>
      <c r="I2294" s="9">
        <v>15</v>
      </c>
      <c r="J2294" s="9" t="s">
        <v>8</v>
      </c>
      <c r="L2294" s="9" t="s">
        <v>50</v>
      </c>
      <c r="M2294" s="9">
        <v>52319</v>
      </c>
      <c r="N2294" s="17" t="str">
        <f t="shared" si="210"/>
        <v>10_50-55</v>
      </c>
      <c r="O2294" s="17" t="str">
        <f t="shared" si="211"/>
        <v>5_50-60</v>
      </c>
      <c r="P2294" s="17" t="str">
        <f t="shared" si="212"/>
        <v>05_50-60</v>
      </c>
      <c r="Q2294" s="9" t="s">
        <v>1014</v>
      </c>
      <c r="R2294" s="9" t="s">
        <v>968</v>
      </c>
      <c r="S2294" s="9">
        <f t="shared" si="213"/>
        <v>6069004</v>
      </c>
      <c r="T2294" s="9">
        <f t="shared" si="214"/>
        <v>82236</v>
      </c>
      <c r="V2294" s="9">
        <f>VLOOKUP(C2294,[1]Models!$C:$AI,33,0)</f>
        <v>0</v>
      </c>
    </row>
    <row r="2295" spans="1:22" x14ac:dyDescent="0.25">
      <c r="A2295" s="9">
        <v>258</v>
      </c>
      <c r="B2295" s="9" t="s">
        <v>15</v>
      </c>
      <c r="C2295" s="9" t="s">
        <v>612</v>
      </c>
      <c r="D2295" s="9" t="s">
        <v>222</v>
      </c>
      <c r="E2295" s="9" t="s">
        <v>227</v>
      </c>
      <c r="F2295" s="9" t="s">
        <v>5</v>
      </c>
      <c r="G2295" s="9" t="s">
        <v>182</v>
      </c>
      <c r="H2295" s="9" t="s">
        <v>370</v>
      </c>
      <c r="I2295" s="9">
        <v>17</v>
      </c>
      <c r="J2295" s="9" t="s">
        <v>8</v>
      </c>
      <c r="L2295" s="9" t="s">
        <v>50</v>
      </c>
      <c r="M2295" s="9">
        <v>71282</v>
      </c>
      <c r="N2295" s="17" t="str">
        <f t="shared" si="210"/>
        <v>14_70-75</v>
      </c>
      <c r="O2295" s="17" t="str">
        <f t="shared" si="211"/>
        <v>7_70-80</v>
      </c>
      <c r="P2295" s="17" t="str">
        <f t="shared" si="212"/>
        <v>07_70-80</v>
      </c>
      <c r="Q2295" s="9" t="s">
        <v>1014</v>
      </c>
      <c r="R2295" s="9" t="s">
        <v>968</v>
      </c>
      <c r="S2295" s="9">
        <f t="shared" si="213"/>
        <v>18390756</v>
      </c>
      <c r="T2295" s="9">
        <f t="shared" si="214"/>
        <v>249197</v>
      </c>
      <c r="V2295" s="9">
        <f>VLOOKUP(C2295,[1]Models!$C:$AI,33,0)</f>
        <v>0</v>
      </c>
    </row>
    <row r="2296" spans="1:22" x14ac:dyDescent="0.25">
      <c r="A2296" s="9">
        <v>50</v>
      </c>
      <c r="B2296" s="9" t="s">
        <v>15</v>
      </c>
      <c r="C2296" s="9" t="s">
        <v>319</v>
      </c>
      <c r="D2296" s="9" t="s">
        <v>224</v>
      </c>
      <c r="E2296" s="9" t="s">
        <v>227</v>
      </c>
      <c r="F2296" s="9" t="s">
        <v>5</v>
      </c>
      <c r="G2296" s="9" t="s">
        <v>93</v>
      </c>
      <c r="H2296" s="9" t="s">
        <v>2</v>
      </c>
      <c r="I2296" s="9">
        <v>17</v>
      </c>
      <c r="J2296" s="9" t="s">
        <v>8</v>
      </c>
      <c r="L2296" s="9" t="s">
        <v>50</v>
      </c>
      <c r="M2296" s="9">
        <v>69990</v>
      </c>
      <c r="N2296" s="17" t="str">
        <f t="shared" si="210"/>
        <v>13_65-70</v>
      </c>
      <c r="O2296" s="17" t="str">
        <f t="shared" si="211"/>
        <v>6_60-70</v>
      </c>
      <c r="P2296" s="17" t="str">
        <f t="shared" si="212"/>
        <v>06_60-70</v>
      </c>
      <c r="Q2296" s="9" t="s">
        <v>1014</v>
      </c>
      <c r="R2296" s="9" t="s">
        <v>968</v>
      </c>
      <c r="S2296" s="9">
        <f t="shared" si="213"/>
        <v>3499500</v>
      </c>
      <c r="T2296" s="9">
        <f t="shared" si="214"/>
        <v>47419</v>
      </c>
      <c r="V2296" s="9">
        <f>VLOOKUP(C2296,[1]Models!$C:$AI,33,0)</f>
        <v>0</v>
      </c>
    </row>
    <row r="2297" spans="1:22" x14ac:dyDescent="0.25">
      <c r="A2297" s="9">
        <v>23</v>
      </c>
      <c r="B2297" s="9" t="s">
        <v>15</v>
      </c>
      <c r="C2297" s="9" t="s">
        <v>613</v>
      </c>
      <c r="D2297" s="9" t="s">
        <v>228</v>
      </c>
      <c r="E2297" s="9" t="s">
        <v>223</v>
      </c>
      <c r="F2297" s="9" t="s">
        <v>5</v>
      </c>
      <c r="G2297" s="9" t="s">
        <v>524</v>
      </c>
      <c r="H2297" s="9" t="s">
        <v>2</v>
      </c>
      <c r="I2297" s="9">
        <v>14</v>
      </c>
      <c r="J2297" s="9" t="s">
        <v>8</v>
      </c>
      <c r="K2297" s="9" t="s">
        <v>7</v>
      </c>
      <c r="L2297" s="9" t="s">
        <v>50</v>
      </c>
      <c r="M2297" s="9">
        <v>95196</v>
      </c>
      <c r="N2297" s="17" t="str">
        <f t="shared" si="210"/>
        <v>19_95-100</v>
      </c>
      <c r="O2297" s="17" t="str">
        <f t="shared" si="211"/>
        <v>9_90-100</v>
      </c>
      <c r="P2297" s="17" t="str">
        <f t="shared" si="212"/>
        <v>08_80&gt;</v>
      </c>
      <c r="Q2297" s="9" t="s">
        <v>1014</v>
      </c>
      <c r="R2297" s="9" t="s">
        <v>968</v>
      </c>
      <c r="S2297" s="9">
        <f t="shared" si="213"/>
        <v>2189508</v>
      </c>
      <c r="T2297" s="9">
        <f t="shared" si="214"/>
        <v>29668</v>
      </c>
      <c r="V2297" s="9">
        <f>VLOOKUP(C2297,[1]Models!$C:$AI,33,0)</f>
        <v>1</v>
      </c>
    </row>
    <row r="2298" spans="1:22" x14ac:dyDescent="0.25">
      <c r="A2298" s="9">
        <v>16</v>
      </c>
      <c r="B2298" s="9" t="s">
        <v>15</v>
      </c>
      <c r="C2298" s="9" t="s">
        <v>632</v>
      </c>
      <c r="D2298" s="9" t="s">
        <v>224</v>
      </c>
      <c r="E2298" s="9" t="s">
        <v>223</v>
      </c>
      <c r="F2298" s="9" t="s">
        <v>5</v>
      </c>
      <c r="G2298" s="9" t="s">
        <v>524</v>
      </c>
      <c r="H2298" s="9" t="s">
        <v>2</v>
      </c>
      <c r="I2298" s="9">
        <v>15</v>
      </c>
      <c r="J2298" s="9" t="s">
        <v>8</v>
      </c>
      <c r="K2298" s="9" t="s">
        <v>7</v>
      </c>
      <c r="L2298" s="9" t="s">
        <v>50</v>
      </c>
      <c r="M2298" s="9">
        <v>93943</v>
      </c>
      <c r="N2298" s="17" t="str">
        <f t="shared" si="210"/>
        <v>18_90-95</v>
      </c>
      <c r="O2298" s="17" t="str">
        <f t="shared" si="211"/>
        <v>9_90-100</v>
      </c>
      <c r="P2298" s="17" t="str">
        <f t="shared" si="212"/>
        <v>08_80&gt;</v>
      </c>
      <c r="Q2298" s="9" t="s">
        <v>1014</v>
      </c>
      <c r="R2298" s="9" t="s">
        <v>968</v>
      </c>
      <c r="S2298" s="9">
        <f t="shared" si="213"/>
        <v>1503088</v>
      </c>
      <c r="T2298" s="9">
        <f t="shared" si="214"/>
        <v>20367</v>
      </c>
      <c r="V2298" s="9">
        <f>VLOOKUP(C2298,[1]Models!$C:$AI,33,0)</f>
        <v>0</v>
      </c>
    </row>
    <row r="2299" spans="1:22" x14ac:dyDescent="0.25">
      <c r="A2299" s="9">
        <v>4</v>
      </c>
      <c r="B2299" s="9" t="s">
        <v>15</v>
      </c>
      <c r="C2299" s="9" t="s">
        <v>777</v>
      </c>
      <c r="D2299" s="9" t="s">
        <v>225</v>
      </c>
      <c r="E2299" s="9" t="s">
        <v>223</v>
      </c>
      <c r="F2299" s="9" t="s">
        <v>5</v>
      </c>
      <c r="G2299" s="9" t="s">
        <v>353</v>
      </c>
      <c r="H2299" s="9" t="s">
        <v>112</v>
      </c>
      <c r="I2299" s="9">
        <v>15</v>
      </c>
      <c r="J2299" s="9" t="s">
        <v>8</v>
      </c>
      <c r="K2299" s="9" t="s">
        <v>7</v>
      </c>
      <c r="L2299" s="9" t="s">
        <v>50</v>
      </c>
      <c r="M2299" s="9">
        <v>167365</v>
      </c>
      <c r="N2299" s="17" t="str">
        <f t="shared" ref="N2299:N2362" si="218">CONCATENATE(ROUNDDOWN(M2299/5000,0),"_",ROUNDDOWN(M2299/5000,0)*5,"-",ROUNDUP((M2299+1)/5000,0)*5)</f>
        <v>33_165-170</v>
      </c>
      <c r="O2299" s="17" t="str">
        <f t="shared" ref="O2299:O2362" si="219">CONCATENATE(ROUNDDOWN(M2299/10000,0),"_",ROUNDDOWN(M2299/10000,0)*10,"-",ROUNDUP((M2299+1)/10000,0)*10)</f>
        <v>16_160-170</v>
      </c>
      <c r="P2299" s="17" t="str">
        <f t="shared" ref="P2299:P2362" si="220">IF(M2299&lt;20000,"01_&lt;20",IF(M2299&lt;80000,CONCATENATE(IF((ROUNDDOWN(M2299/10000,0)+1)&lt;10,0,),ROUNDDOWN(M2299/10000,0),"_",ROUNDDOWN(M2299/10000,0)*10,"-",ROUNDUP((M2299+1)/10000,0)*10),"08_80&gt;"))</f>
        <v>08_80&gt;</v>
      </c>
      <c r="Q2299" s="9" t="s">
        <v>1014</v>
      </c>
      <c r="R2299" s="9" t="s">
        <v>968</v>
      </c>
      <c r="S2299" s="9">
        <f t="shared" ref="S2299:S2362" si="221">M2299*A2299</f>
        <v>669460</v>
      </c>
      <c r="T2299" s="9">
        <f t="shared" si="214"/>
        <v>9071</v>
      </c>
      <c r="V2299" s="9">
        <f>VLOOKUP(C2299,[1]Models!$C:$AI,33,0)</f>
        <v>0</v>
      </c>
    </row>
    <row r="2300" spans="1:22" x14ac:dyDescent="0.25">
      <c r="A2300" s="9">
        <v>12</v>
      </c>
      <c r="B2300" s="9" t="s">
        <v>15</v>
      </c>
      <c r="C2300" s="9" t="s">
        <v>633</v>
      </c>
      <c r="D2300" s="9" t="s">
        <v>228</v>
      </c>
      <c r="E2300" s="9" t="s">
        <v>223</v>
      </c>
      <c r="F2300" s="9" t="s">
        <v>5</v>
      </c>
      <c r="G2300" s="9" t="s">
        <v>524</v>
      </c>
      <c r="H2300" s="9" t="s">
        <v>2</v>
      </c>
      <c r="I2300" s="9">
        <v>14</v>
      </c>
      <c r="J2300" s="9" t="s">
        <v>55</v>
      </c>
      <c r="K2300" s="9" t="s">
        <v>7</v>
      </c>
      <c r="L2300" s="9" t="s">
        <v>50</v>
      </c>
      <c r="M2300" s="9">
        <v>184262</v>
      </c>
      <c r="N2300" s="17" t="str">
        <f t="shared" si="218"/>
        <v>36_180-185</v>
      </c>
      <c r="O2300" s="17" t="str">
        <f t="shared" si="219"/>
        <v>18_180-190</v>
      </c>
      <c r="P2300" s="17" t="str">
        <f t="shared" si="220"/>
        <v>08_80&gt;</v>
      </c>
      <c r="Q2300" s="9" t="s">
        <v>1014</v>
      </c>
      <c r="R2300" s="9" t="s">
        <v>968</v>
      </c>
      <c r="S2300" s="9">
        <f t="shared" si="221"/>
        <v>2211144</v>
      </c>
      <c r="T2300" s="9">
        <f t="shared" si="214"/>
        <v>29961</v>
      </c>
      <c r="V2300" s="9">
        <f>VLOOKUP(C2300,[1]Models!$C:$AI,33,0)</f>
        <v>1</v>
      </c>
    </row>
    <row r="2301" spans="1:22" x14ac:dyDescent="0.25">
      <c r="A2301" s="9">
        <v>6</v>
      </c>
      <c r="B2301" s="9" t="s">
        <v>15</v>
      </c>
      <c r="C2301" s="9" t="s">
        <v>778</v>
      </c>
      <c r="D2301" s="9" t="s">
        <v>225</v>
      </c>
      <c r="E2301" s="9" t="s">
        <v>223</v>
      </c>
      <c r="F2301" s="9" t="s">
        <v>5</v>
      </c>
      <c r="G2301" s="9" t="s">
        <v>75</v>
      </c>
      <c r="H2301" s="9" t="s">
        <v>112</v>
      </c>
      <c r="I2301" s="9">
        <v>15</v>
      </c>
      <c r="J2301" s="9" t="s">
        <v>52</v>
      </c>
      <c r="K2301" s="9" t="s">
        <v>7</v>
      </c>
      <c r="L2301" s="9" t="s">
        <v>50</v>
      </c>
      <c r="M2301" s="9">
        <v>167997</v>
      </c>
      <c r="N2301" s="17" t="str">
        <f t="shared" si="218"/>
        <v>33_165-170</v>
      </c>
      <c r="O2301" s="17" t="str">
        <f t="shared" si="219"/>
        <v>16_160-170</v>
      </c>
      <c r="P2301" s="17" t="str">
        <f t="shared" si="220"/>
        <v>08_80&gt;</v>
      </c>
      <c r="Q2301" s="9" t="s">
        <v>1014</v>
      </c>
      <c r="R2301" s="9" t="s">
        <v>968</v>
      </c>
      <c r="S2301" s="9">
        <f t="shared" si="221"/>
        <v>1007982</v>
      </c>
      <c r="T2301" s="9">
        <f t="shared" si="214"/>
        <v>13658</v>
      </c>
      <c r="V2301" s="9">
        <f>VLOOKUP(C2301,[1]Models!$C:$AI,33,0)</f>
        <v>0</v>
      </c>
    </row>
    <row r="2302" spans="1:22" x14ac:dyDescent="0.25">
      <c r="A2302" s="9">
        <v>2</v>
      </c>
      <c r="B2302" s="9" t="s">
        <v>15</v>
      </c>
      <c r="C2302" s="9" t="s">
        <v>204</v>
      </c>
      <c r="D2302" s="9" t="s">
        <v>228</v>
      </c>
      <c r="E2302" s="9" t="s">
        <v>223</v>
      </c>
      <c r="F2302" s="9" t="s">
        <v>5</v>
      </c>
      <c r="G2302" s="9" t="s">
        <v>182</v>
      </c>
      <c r="H2302" s="9" t="s">
        <v>2</v>
      </c>
      <c r="I2302" s="9">
        <v>14</v>
      </c>
      <c r="J2302" s="9" t="s">
        <v>8</v>
      </c>
      <c r="K2302" s="9" t="s">
        <v>7</v>
      </c>
      <c r="L2302" s="9" t="s">
        <v>50</v>
      </c>
      <c r="M2302" s="9">
        <v>80768</v>
      </c>
      <c r="N2302" s="17" t="str">
        <f t="shared" si="218"/>
        <v>16_80-85</v>
      </c>
      <c r="O2302" s="17" t="str">
        <f t="shared" si="219"/>
        <v>8_80-90</v>
      </c>
      <c r="P2302" s="17" t="str">
        <f t="shared" si="220"/>
        <v>08_80&gt;</v>
      </c>
      <c r="Q2302" s="9" t="s">
        <v>1014</v>
      </c>
      <c r="R2302" s="9" t="s">
        <v>968</v>
      </c>
      <c r="S2302" s="9">
        <f t="shared" si="221"/>
        <v>161536</v>
      </c>
      <c r="T2302" s="9">
        <f t="shared" ref="T2302:T2365" si="222">ROUND(S2302/73.8,0)</f>
        <v>2189</v>
      </c>
      <c r="V2302" s="9">
        <f>VLOOKUP(C2302,[1]Models!$C:$AI,33,0)</f>
        <v>1</v>
      </c>
    </row>
    <row r="2303" spans="1:22" x14ac:dyDescent="0.25">
      <c r="A2303" s="9">
        <v>2</v>
      </c>
      <c r="B2303" s="9" t="s">
        <v>15</v>
      </c>
      <c r="C2303" s="9" t="s">
        <v>220</v>
      </c>
      <c r="D2303" s="9" t="s">
        <v>225</v>
      </c>
      <c r="E2303" s="9" t="s">
        <v>223</v>
      </c>
      <c r="F2303" s="9" t="s">
        <v>5</v>
      </c>
      <c r="G2303" s="9" t="s">
        <v>75</v>
      </c>
      <c r="H2303" s="9" t="s">
        <v>112</v>
      </c>
      <c r="I2303" s="9">
        <v>15</v>
      </c>
      <c r="J2303" s="9" t="s">
        <v>8</v>
      </c>
      <c r="K2303" s="9" t="s">
        <v>7</v>
      </c>
      <c r="L2303" s="9" t="s">
        <v>50</v>
      </c>
      <c r="M2303" s="9">
        <v>82490</v>
      </c>
      <c r="N2303" s="17" t="str">
        <f t="shared" si="218"/>
        <v>16_80-85</v>
      </c>
      <c r="O2303" s="17" t="str">
        <f t="shared" si="219"/>
        <v>8_80-90</v>
      </c>
      <c r="P2303" s="17" t="str">
        <f t="shared" si="220"/>
        <v>08_80&gt;</v>
      </c>
      <c r="Q2303" s="9" t="s">
        <v>1014</v>
      </c>
      <c r="R2303" s="9" t="s">
        <v>968</v>
      </c>
      <c r="S2303" s="9">
        <f t="shared" si="221"/>
        <v>164980</v>
      </c>
      <c r="T2303" s="9">
        <f t="shared" si="222"/>
        <v>2236</v>
      </c>
      <c r="V2303" s="9">
        <f>VLOOKUP(C2303,[1]Models!$C:$AI,33,0)</f>
        <v>0</v>
      </c>
    </row>
    <row r="2304" spans="1:22" x14ac:dyDescent="0.25">
      <c r="A2304" s="9">
        <v>2</v>
      </c>
      <c r="B2304" s="9" t="s">
        <v>15</v>
      </c>
      <c r="C2304" s="9" t="s">
        <v>779</v>
      </c>
      <c r="D2304" s="9" t="s">
        <v>228</v>
      </c>
      <c r="E2304" s="9" t="s">
        <v>223</v>
      </c>
      <c r="F2304" s="9" t="s">
        <v>5</v>
      </c>
      <c r="G2304" s="9" t="s">
        <v>182</v>
      </c>
      <c r="H2304" s="9" t="s">
        <v>2</v>
      </c>
      <c r="I2304" s="9">
        <v>14</v>
      </c>
      <c r="J2304" s="9" t="s">
        <v>8</v>
      </c>
      <c r="K2304" s="9" t="s">
        <v>7</v>
      </c>
      <c r="L2304" s="9" t="s">
        <v>50</v>
      </c>
      <c r="M2304" s="9">
        <v>144078</v>
      </c>
      <c r="N2304" s="17" t="str">
        <f t="shared" si="218"/>
        <v>28_140-145</v>
      </c>
      <c r="O2304" s="17" t="str">
        <f t="shared" si="219"/>
        <v>14_140-150</v>
      </c>
      <c r="P2304" s="17" t="str">
        <f t="shared" si="220"/>
        <v>08_80&gt;</v>
      </c>
      <c r="Q2304" s="9" t="s">
        <v>1014</v>
      </c>
      <c r="R2304" s="9" t="s">
        <v>968</v>
      </c>
      <c r="S2304" s="9">
        <f t="shared" si="221"/>
        <v>288156</v>
      </c>
      <c r="T2304" s="9">
        <f t="shared" si="222"/>
        <v>3905</v>
      </c>
      <c r="V2304" s="9">
        <f>VLOOKUP(C2304,[1]Models!$C:$AI,33,0)</f>
        <v>1</v>
      </c>
    </row>
    <row r="2305" spans="1:22" x14ac:dyDescent="0.25">
      <c r="A2305" s="9">
        <v>55</v>
      </c>
      <c r="B2305" s="9" t="s">
        <v>15</v>
      </c>
      <c r="C2305" s="9" t="s">
        <v>468</v>
      </c>
      <c r="D2305" s="9" t="s">
        <v>228</v>
      </c>
      <c r="E2305" s="9" t="s">
        <v>223</v>
      </c>
      <c r="F2305" s="9" t="s">
        <v>1</v>
      </c>
      <c r="G2305" s="9" t="s">
        <v>305</v>
      </c>
      <c r="H2305" s="9" t="s">
        <v>2</v>
      </c>
      <c r="I2305" s="9">
        <v>14</v>
      </c>
      <c r="J2305" s="9" t="s">
        <v>8</v>
      </c>
      <c r="K2305" s="9" t="s">
        <v>7</v>
      </c>
      <c r="L2305" s="9" t="s">
        <v>50</v>
      </c>
      <c r="M2305" s="9">
        <v>84230</v>
      </c>
      <c r="N2305" s="17" t="str">
        <f t="shared" si="218"/>
        <v>16_80-85</v>
      </c>
      <c r="O2305" s="17" t="str">
        <f t="shared" si="219"/>
        <v>8_80-90</v>
      </c>
      <c r="P2305" s="17" t="str">
        <f t="shared" si="220"/>
        <v>08_80&gt;</v>
      </c>
      <c r="Q2305" s="9" t="s">
        <v>1014</v>
      </c>
      <c r="R2305" s="9" t="s">
        <v>968</v>
      </c>
      <c r="S2305" s="9">
        <f t="shared" si="221"/>
        <v>4632650</v>
      </c>
      <c r="T2305" s="9">
        <f t="shared" si="222"/>
        <v>62773</v>
      </c>
      <c r="V2305" s="9">
        <f>VLOOKUP(C2305,[1]Models!$C:$AI,33,0)</f>
        <v>1</v>
      </c>
    </row>
    <row r="2306" spans="1:22" x14ac:dyDescent="0.25">
      <c r="A2306" s="9">
        <v>25</v>
      </c>
      <c r="B2306" s="9" t="s">
        <v>15</v>
      </c>
      <c r="C2306" s="9" t="s">
        <v>504</v>
      </c>
      <c r="D2306" s="9" t="s">
        <v>228</v>
      </c>
      <c r="E2306" s="9" t="s">
        <v>223</v>
      </c>
      <c r="F2306" s="9" t="s">
        <v>5</v>
      </c>
      <c r="G2306" s="9" t="s">
        <v>182</v>
      </c>
      <c r="H2306" s="9" t="s">
        <v>2</v>
      </c>
      <c r="I2306" s="9">
        <v>14</v>
      </c>
      <c r="J2306" s="9" t="s">
        <v>8</v>
      </c>
      <c r="K2306" s="9" t="s">
        <v>7</v>
      </c>
      <c r="L2306" s="9" t="s">
        <v>50</v>
      </c>
      <c r="M2306" s="9">
        <v>88849</v>
      </c>
      <c r="N2306" s="17" t="str">
        <f t="shared" si="218"/>
        <v>17_85-90</v>
      </c>
      <c r="O2306" s="17" t="str">
        <f t="shared" si="219"/>
        <v>8_80-90</v>
      </c>
      <c r="P2306" s="17" t="str">
        <f t="shared" si="220"/>
        <v>08_80&gt;</v>
      </c>
      <c r="Q2306" s="9" t="s">
        <v>1014</v>
      </c>
      <c r="R2306" s="9" t="s">
        <v>968</v>
      </c>
      <c r="S2306" s="9">
        <f t="shared" si="221"/>
        <v>2221225</v>
      </c>
      <c r="T2306" s="9">
        <f t="shared" si="222"/>
        <v>30098</v>
      </c>
      <c r="V2306" s="9">
        <f>VLOOKUP(C2306,[1]Models!$C:$AI,33,0)</f>
        <v>1</v>
      </c>
    </row>
    <row r="2307" spans="1:22" x14ac:dyDescent="0.25">
      <c r="A2307" s="9">
        <v>18</v>
      </c>
      <c r="B2307" s="9" t="s">
        <v>15</v>
      </c>
      <c r="C2307" s="9" t="s">
        <v>614</v>
      </c>
      <c r="D2307" s="9" t="s">
        <v>228</v>
      </c>
      <c r="E2307" s="9" t="s">
        <v>223</v>
      </c>
      <c r="F2307" s="9" t="s">
        <v>5</v>
      </c>
      <c r="G2307" s="9" t="s">
        <v>524</v>
      </c>
      <c r="H2307" s="9" t="s">
        <v>2</v>
      </c>
      <c r="I2307" s="9">
        <v>14</v>
      </c>
      <c r="J2307" s="9" t="s">
        <v>8</v>
      </c>
      <c r="K2307" s="9" t="s">
        <v>7</v>
      </c>
      <c r="L2307" s="9" t="s">
        <v>50</v>
      </c>
      <c r="M2307" s="9">
        <v>91949</v>
      </c>
      <c r="N2307" s="17" t="str">
        <f t="shared" si="218"/>
        <v>18_90-95</v>
      </c>
      <c r="O2307" s="17" t="str">
        <f t="shared" si="219"/>
        <v>9_90-100</v>
      </c>
      <c r="P2307" s="17" t="str">
        <f t="shared" si="220"/>
        <v>08_80&gt;</v>
      </c>
      <c r="Q2307" s="9" t="s">
        <v>1014</v>
      </c>
      <c r="R2307" s="9" t="s">
        <v>968</v>
      </c>
      <c r="S2307" s="9">
        <f t="shared" si="221"/>
        <v>1655082</v>
      </c>
      <c r="T2307" s="9">
        <f t="shared" si="222"/>
        <v>22427</v>
      </c>
      <c r="V2307" s="9">
        <f>VLOOKUP(C2307,[1]Models!$C:$AI,33,0)</f>
        <v>1</v>
      </c>
    </row>
    <row r="2308" spans="1:22" x14ac:dyDescent="0.25">
      <c r="A2308" s="9">
        <v>39</v>
      </c>
      <c r="B2308" s="9" t="s">
        <v>15</v>
      </c>
      <c r="C2308" s="9" t="s">
        <v>780</v>
      </c>
      <c r="D2308" s="9" t="s">
        <v>225</v>
      </c>
      <c r="E2308" s="9" t="s">
        <v>223</v>
      </c>
      <c r="F2308" s="9" t="s">
        <v>5</v>
      </c>
      <c r="G2308" s="9" t="s">
        <v>353</v>
      </c>
      <c r="H2308" s="9" t="s">
        <v>112</v>
      </c>
      <c r="I2308" s="9">
        <v>15</v>
      </c>
      <c r="J2308" s="9" t="s">
        <v>8</v>
      </c>
      <c r="K2308" s="9" t="s">
        <v>7</v>
      </c>
      <c r="L2308" s="9" t="s">
        <v>50</v>
      </c>
      <c r="M2308" s="9">
        <v>112715</v>
      </c>
      <c r="N2308" s="17" t="str">
        <f t="shared" si="218"/>
        <v>22_110-115</v>
      </c>
      <c r="O2308" s="17" t="str">
        <f t="shared" si="219"/>
        <v>11_110-120</v>
      </c>
      <c r="P2308" s="17" t="str">
        <f t="shared" si="220"/>
        <v>08_80&gt;</v>
      </c>
      <c r="Q2308" s="9" t="s">
        <v>1014</v>
      </c>
      <c r="R2308" s="9" t="s">
        <v>968</v>
      </c>
      <c r="S2308" s="9">
        <f t="shared" si="221"/>
        <v>4395885</v>
      </c>
      <c r="T2308" s="9">
        <f t="shared" si="222"/>
        <v>59565</v>
      </c>
      <c r="V2308" s="9">
        <f>VLOOKUP(C2308,[1]Models!$C:$AI,33,0)</f>
        <v>0</v>
      </c>
    </row>
    <row r="2309" spans="1:22" x14ac:dyDescent="0.25">
      <c r="A2309" s="9">
        <v>10</v>
      </c>
      <c r="B2309" s="9" t="s">
        <v>15</v>
      </c>
      <c r="C2309" s="9" t="s">
        <v>781</v>
      </c>
      <c r="D2309" s="9" t="s">
        <v>224</v>
      </c>
      <c r="E2309" s="9" t="s">
        <v>223</v>
      </c>
      <c r="F2309" s="9" t="s">
        <v>5</v>
      </c>
      <c r="G2309" s="9" t="s">
        <v>524</v>
      </c>
      <c r="H2309" s="9" t="s">
        <v>2</v>
      </c>
      <c r="I2309" s="9">
        <v>15</v>
      </c>
      <c r="J2309" s="9" t="s">
        <v>8</v>
      </c>
      <c r="K2309" s="9" t="s">
        <v>7</v>
      </c>
      <c r="L2309" s="9" t="s">
        <v>50</v>
      </c>
      <c r="M2309" s="9">
        <v>80230</v>
      </c>
      <c r="N2309" s="17" t="str">
        <f t="shared" si="218"/>
        <v>16_80-85</v>
      </c>
      <c r="O2309" s="17" t="str">
        <f t="shared" si="219"/>
        <v>8_80-90</v>
      </c>
      <c r="P2309" s="17" t="str">
        <f t="shared" si="220"/>
        <v>08_80&gt;</v>
      </c>
      <c r="Q2309" s="9" t="s">
        <v>1014</v>
      </c>
      <c r="R2309" s="9" t="s">
        <v>968</v>
      </c>
      <c r="S2309" s="9">
        <f t="shared" si="221"/>
        <v>802300</v>
      </c>
      <c r="T2309" s="9">
        <f t="shared" si="222"/>
        <v>10871</v>
      </c>
      <c r="V2309" s="9">
        <f>VLOOKUP(C2309,[1]Models!$C:$AI,33,0)</f>
        <v>0</v>
      </c>
    </row>
    <row r="2310" spans="1:22" x14ac:dyDescent="0.25">
      <c r="A2310" s="9">
        <v>7</v>
      </c>
      <c r="B2310" s="9" t="s">
        <v>15</v>
      </c>
      <c r="C2310" s="9" t="s">
        <v>635</v>
      </c>
      <c r="D2310" s="9" t="s">
        <v>228</v>
      </c>
      <c r="E2310" s="9" t="s">
        <v>223</v>
      </c>
      <c r="F2310" s="9" t="s">
        <v>5</v>
      </c>
      <c r="G2310" s="9" t="s">
        <v>524</v>
      </c>
      <c r="H2310" s="9" t="s">
        <v>2</v>
      </c>
      <c r="I2310" s="9">
        <v>14</v>
      </c>
      <c r="J2310" s="9" t="s">
        <v>52</v>
      </c>
      <c r="K2310" s="9" t="s">
        <v>7</v>
      </c>
      <c r="L2310" s="9" t="s">
        <v>50</v>
      </c>
      <c r="M2310" s="9">
        <v>182360</v>
      </c>
      <c r="N2310" s="17" t="str">
        <f t="shared" si="218"/>
        <v>36_180-185</v>
      </c>
      <c r="O2310" s="17" t="str">
        <f t="shared" si="219"/>
        <v>18_180-190</v>
      </c>
      <c r="P2310" s="17" t="str">
        <f t="shared" si="220"/>
        <v>08_80&gt;</v>
      </c>
      <c r="Q2310" s="9" t="s">
        <v>1014</v>
      </c>
      <c r="R2310" s="9" t="s">
        <v>968</v>
      </c>
      <c r="S2310" s="9">
        <f t="shared" si="221"/>
        <v>1276520</v>
      </c>
      <c r="T2310" s="9">
        <f t="shared" si="222"/>
        <v>17297</v>
      </c>
      <c r="V2310" s="9">
        <f>VLOOKUP(C2310,[1]Models!$C:$AI,33,0)</f>
        <v>1</v>
      </c>
    </row>
    <row r="2311" spans="1:22" x14ac:dyDescent="0.25">
      <c r="A2311" s="9">
        <v>64</v>
      </c>
      <c r="B2311" s="9" t="s">
        <v>16</v>
      </c>
      <c r="C2311" s="9" t="s">
        <v>565</v>
      </c>
      <c r="D2311" s="9" t="s">
        <v>225</v>
      </c>
      <c r="E2311" s="9" t="s">
        <v>223</v>
      </c>
      <c r="F2311" s="9" t="s">
        <v>1</v>
      </c>
      <c r="G2311" s="9" t="s">
        <v>305</v>
      </c>
      <c r="H2311" s="9" t="s">
        <v>840</v>
      </c>
      <c r="I2311" s="9">
        <v>15</v>
      </c>
      <c r="J2311" s="9" t="s">
        <v>8</v>
      </c>
      <c r="L2311" s="9" t="s">
        <v>50</v>
      </c>
      <c r="M2311" s="9">
        <v>99536</v>
      </c>
      <c r="N2311" s="17" t="str">
        <f t="shared" si="218"/>
        <v>19_95-100</v>
      </c>
      <c r="O2311" s="17" t="str">
        <f t="shared" si="219"/>
        <v>9_90-100</v>
      </c>
      <c r="P2311" s="17" t="str">
        <f t="shared" si="220"/>
        <v>08_80&gt;</v>
      </c>
      <c r="Q2311" s="9" t="s">
        <v>1014</v>
      </c>
      <c r="R2311" s="9" t="s">
        <v>968</v>
      </c>
      <c r="S2311" s="9">
        <f t="shared" si="221"/>
        <v>6370304</v>
      </c>
      <c r="T2311" s="9">
        <f t="shared" si="222"/>
        <v>86318</v>
      </c>
      <c r="V2311" s="9">
        <f>VLOOKUP(C2311,[1]Models!$C:$AI,33,0)</f>
        <v>0</v>
      </c>
    </row>
    <row r="2312" spans="1:22" x14ac:dyDescent="0.25">
      <c r="A2312" s="9">
        <v>122</v>
      </c>
      <c r="B2312" s="9" t="s">
        <v>16</v>
      </c>
      <c r="C2312" s="9" t="s">
        <v>387</v>
      </c>
      <c r="D2312" s="9" t="s">
        <v>225</v>
      </c>
      <c r="E2312" s="9" t="s">
        <v>223</v>
      </c>
      <c r="F2312" s="9" t="s">
        <v>1</v>
      </c>
      <c r="G2312" s="9" t="s">
        <v>305</v>
      </c>
      <c r="H2312" s="9" t="s">
        <v>221</v>
      </c>
      <c r="I2312" s="9">
        <v>15</v>
      </c>
      <c r="J2312" s="9" t="s">
        <v>55</v>
      </c>
      <c r="L2312" s="9" t="s">
        <v>50</v>
      </c>
      <c r="M2312" s="9">
        <v>79020</v>
      </c>
      <c r="N2312" s="17" t="str">
        <f t="shared" si="218"/>
        <v>15_75-80</v>
      </c>
      <c r="O2312" s="17" t="str">
        <f t="shared" si="219"/>
        <v>7_70-80</v>
      </c>
      <c r="P2312" s="17" t="str">
        <f t="shared" si="220"/>
        <v>07_70-80</v>
      </c>
      <c r="Q2312" s="9" t="s">
        <v>1014</v>
      </c>
      <c r="R2312" s="9" t="s">
        <v>968</v>
      </c>
      <c r="S2312" s="9">
        <f t="shared" si="221"/>
        <v>9640440</v>
      </c>
      <c r="T2312" s="9">
        <f t="shared" si="222"/>
        <v>130629</v>
      </c>
      <c r="V2312" s="9">
        <f>VLOOKUP(C2312,[1]Models!$C:$AI,33,0)</f>
        <v>0</v>
      </c>
    </row>
    <row r="2313" spans="1:22" x14ac:dyDescent="0.25">
      <c r="A2313" s="9">
        <v>6</v>
      </c>
      <c r="B2313" s="9" t="s">
        <v>16</v>
      </c>
      <c r="C2313" s="9" t="s">
        <v>438</v>
      </c>
      <c r="D2313" s="9" t="s">
        <v>225</v>
      </c>
      <c r="E2313" s="9" t="s">
        <v>223</v>
      </c>
      <c r="F2313" s="9" t="s">
        <v>5</v>
      </c>
      <c r="G2313" s="9" t="s">
        <v>353</v>
      </c>
      <c r="H2313" s="9" t="s">
        <v>345</v>
      </c>
      <c r="I2313" s="9">
        <v>15</v>
      </c>
      <c r="J2313" s="9" t="s">
        <v>8</v>
      </c>
      <c r="L2313" s="9" t="s">
        <v>50</v>
      </c>
      <c r="M2313" s="9">
        <v>188639</v>
      </c>
      <c r="N2313" s="17" t="str">
        <f t="shared" si="218"/>
        <v>37_185-190</v>
      </c>
      <c r="O2313" s="17" t="str">
        <f t="shared" si="219"/>
        <v>18_180-190</v>
      </c>
      <c r="P2313" s="17" t="str">
        <f t="shared" si="220"/>
        <v>08_80&gt;</v>
      </c>
      <c r="Q2313" s="9" t="s">
        <v>1014</v>
      </c>
      <c r="R2313" s="9" t="s">
        <v>968</v>
      </c>
      <c r="S2313" s="9">
        <f t="shared" si="221"/>
        <v>1131834</v>
      </c>
      <c r="T2313" s="9">
        <f t="shared" si="222"/>
        <v>15337</v>
      </c>
      <c r="V2313" s="9">
        <f>VLOOKUP(C2313,[1]Models!$C:$AI,33,0)</f>
        <v>0</v>
      </c>
    </row>
    <row r="2314" spans="1:22" x14ac:dyDescent="0.25">
      <c r="A2314" s="9">
        <v>3</v>
      </c>
      <c r="B2314" s="9" t="s">
        <v>16</v>
      </c>
      <c r="C2314" s="9" t="s">
        <v>958</v>
      </c>
      <c r="D2314" s="9" t="s">
        <v>225</v>
      </c>
      <c r="E2314" s="9" t="s">
        <v>223</v>
      </c>
      <c r="F2314" s="9" t="s">
        <v>5</v>
      </c>
      <c r="G2314" s="9" t="s">
        <v>353</v>
      </c>
      <c r="H2314" s="9" t="s">
        <v>345</v>
      </c>
      <c r="I2314" s="9">
        <v>15</v>
      </c>
      <c r="J2314" s="9" t="s">
        <v>8</v>
      </c>
      <c r="K2314" s="9" t="s">
        <v>7</v>
      </c>
      <c r="L2314" s="9" t="s">
        <v>50</v>
      </c>
      <c r="M2314" s="9">
        <f>VLOOKUP(C2314,C$1391:M$1916,11,0)</f>
        <v>168300</v>
      </c>
      <c r="N2314" s="17" t="str">
        <f t="shared" si="218"/>
        <v>33_165-170</v>
      </c>
      <c r="O2314" s="17" t="str">
        <f t="shared" si="219"/>
        <v>16_160-170</v>
      </c>
      <c r="P2314" s="17" t="str">
        <f t="shared" si="220"/>
        <v>08_80&gt;</v>
      </c>
      <c r="Q2314" s="9" t="s">
        <v>1014</v>
      </c>
      <c r="R2314" s="9" t="s">
        <v>968</v>
      </c>
      <c r="S2314" s="9">
        <f t="shared" si="221"/>
        <v>504900</v>
      </c>
      <c r="T2314" s="9">
        <f t="shared" si="222"/>
        <v>6841</v>
      </c>
      <c r="V2314" s="9">
        <f>VLOOKUP(C2314,[1]Models!$C:$AI,33,0)</f>
        <v>0</v>
      </c>
    </row>
    <row r="2315" spans="1:22" x14ac:dyDescent="0.25">
      <c r="A2315" s="9">
        <v>30</v>
      </c>
      <c r="B2315" s="9" t="s">
        <v>16</v>
      </c>
      <c r="C2315" s="9" t="s">
        <v>782</v>
      </c>
      <c r="D2315" s="9" t="s">
        <v>225</v>
      </c>
      <c r="E2315" s="9" t="s">
        <v>223</v>
      </c>
      <c r="F2315" s="9" t="s">
        <v>5</v>
      </c>
      <c r="G2315" s="9" t="s">
        <v>353</v>
      </c>
      <c r="H2315" s="9" t="s">
        <v>783</v>
      </c>
      <c r="I2315" s="9">
        <v>15</v>
      </c>
      <c r="J2315" s="9" t="s">
        <v>52</v>
      </c>
      <c r="L2315" s="9" t="s">
        <v>50</v>
      </c>
      <c r="M2315" s="9">
        <v>240955</v>
      </c>
      <c r="N2315" s="17" t="str">
        <f t="shared" si="218"/>
        <v>48_240-245</v>
      </c>
      <c r="O2315" s="17" t="str">
        <f t="shared" si="219"/>
        <v>24_240-250</v>
      </c>
      <c r="P2315" s="17" t="str">
        <f t="shared" si="220"/>
        <v>08_80&gt;</v>
      </c>
      <c r="Q2315" s="9" t="s">
        <v>1014</v>
      </c>
      <c r="R2315" s="9" t="s">
        <v>968</v>
      </c>
      <c r="S2315" s="9">
        <f t="shared" si="221"/>
        <v>7228650</v>
      </c>
      <c r="T2315" s="9">
        <f t="shared" si="222"/>
        <v>97949</v>
      </c>
      <c r="V2315" s="9">
        <f>VLOOKUP(C2315,[1]Models!$C:$AI,33,0)</f>
        <v>0</v>
      </c>
    </row>
    <row r="2316" spans="1:22" x14ac:dyDescent="0.25">
      <c r="A2316" s="9">
        <v>6</v>
      </c>
      <c r="B2316" s="9" t="s">
        <v>16</v>
      </c>
      <c r="C2316" s="9" t="s">
        <v>480</v>
      </c>
      <c r="D2316" s="9" t="s">
        <v>225</v>
      </c>
      <c r="E2316" s="9" t="s">
        <v>223</v>
      </c>
      <c r="F2316" s="9" t="s">
        <v>5</v>
      </c>
      <c r="G2316" s="9" t="s">
        <v>353</v>
      </c>
      <c r="H2316" s="9" t="s">
        <v>153</v>
      </c>
      <c r="I2316" s="9">
        <v>15</v>
      </c>
      <c r="J2316" s="9" t="s">
        <v>8</v>
      </c>
      <c r="L2316" s="9" t="s">
        <v>50</v>
      </c>
      <c r="M2316" s="9">
        <v>117618</v>
      </c>
      <c r="N2316" s="17" t="str">
        <f t="shared" si="218"/>
        <v>23_115-120</v>
      </c>
      <c r="O2316" s="17" t="str">
        <f t="shared" si="219"/>
        <v>11_110-120</v>
      </c>
      <c r="P2316" s="17" t="str">
        <f t="shared" si="220"/>
        <v>08_80&gt;</v>
      </c>
      <c r="Q2316" s="9" t="s">
        <v>1014</v>
      </c>
      <c r="R2316" s="9" t="s">
        <v>968</v>
      </c>
      <c r="S2316" s="9">
        <f t="shared" si="221"/>
        <v>705708</v>
      </c>
      <c r="T2316" s="9">
        <f t="shared" si="222"/>
        <v>9562</v>
      </c>
      <c r="V2316" s="9">
        <f>VLOOKUP(C2316,[1]Models!$C:$AI,33,0)</f>
        <v>0</v>
      </c>
    </row>
    <row r="2317" spans="1:22" x14ac:dyDescent="0.25">
      <c r="A2317" s="9">
        <v>9</v>
      </c>
      <c r="B2317" s="9" t="s">
        <v>16</v>
      </c>
      <c r="C2317" s="9" t="s">
        <v>481</v>
      </c>
      <c r="D2317" s="9" t="s">
        <v>225</v>
      </c>
      <c r="E2317" s="9" t="s">
        <v>223</v>
      </c>
      <c r="F2317" s="9" t="s">
        <v>5</v>
      </c>
      <c r="G2317" s="9" t="s">
        <v>353</v>
      </c>
      <c r="H2317" s="9" t="s">
        <v>345</v>
      </c>
      <c r="I2317" s="9">
        <v>17</v>
      </c>
      <c r="J2317" s="9" t="s">
        <v>52</v>
      </c>
      <c r="L2317" s="9" t="s">
        <v>50</v>
      </c>
      <c r="M2317" s="9">
        <v>275667</v>
      </c>
      <c r="N2317" s="17" t="str">
        <f t="shared" si="218"/>
        <v>55_275-280</v>
      </c>
      <c r="O2317" s="17" t="str">
        <f t="shared" si="219"/>
        <v>27_270-280</v>
      </c>
      <c r="P2317" s="17" t="str">
        <f t="shared" si="220"/>
        <v>08_80&gt;</v>
      </c>
      <c r="Q2317" s="9" t="s">
        <v>1014</v>
      </c>
      <c r="R2317" s="9" t="s">
        <v>968</v>
      </c>
      <c r="S2317" s="9">
        <f t="shared" si="221"/>
        <v>2481003</v>
      </c>
      <c r="T2317" s="9">
        <f t="shared" si="222"/>
        <v>33618</v>
      </c>
      <c r="V2317" s="9">
        <f>VLOOKUP(C2317,[1]Models!$C:$AI,33,0)</f>
        <v>0</v>
      </c>
    </row>
    <row r="2318" spans="1:22" x14ac:dyDescent="0.25">
      <c r="A2318" s="9">
        <v>2</v>
      </c>
      <c r="B2318" s="9" t="s">
        <v>16</v>
      </c>
      <c r="C2318" s="9" t="s">
        <v>380</v>
      </c>
      <c r="D2318" s="9" t="s">
        <v>225</v>
      </c>
      <c r="E2318" s="9" t="s">
        <v>223</v>
      </c>
      <c r="F2318" s="9" t="s">
        <v>5</v>
      </c>
      <c r="G2318" s="9" t="s">
        <v>353</v>
      </c>
      <c r="H2318" s="9" t="s">
        <v>118</v>
      </c>
      <c r="I2318" s="9">
        <v>17</v>
      </c>
      <c r="J2318" s="9" t="s">
        <v>52</v>
      </c>
      <c r="L2318" s="9" t="s">
        <v>50</v>
      </c>
      <c r="M2318" s="9">
        <v>119990</v>
      </c>
      <c r="N2318" s="17" t="str">
        <f t="shared" si="218"/>
        <v>23_115-120</v>
      </c>
      <c r="O2318" s="17" t="str">
        <f t="shared" si="219"/>
        <v>11_110-120</v>
      </c>
      <c r="P2318" s="17" t="str">
        <f t="shared" si="220"/>
        <v>08_80&gt;</v>
      </c>
      <c r="Q2318" s="9" t="s">
        <v>1014</v>
      </c>
      <c r="R2318" s="9" t="s">
        <v>968</v>
      </c>
      <c r="S2318" s="9">
        <f t="shared" si="221"/>
        <v>239980</v>
      </c>
      <c r="T2318" s="9">
        <f t="shared" si="222"/>
        <v>3252</v>
      </c>
      <c r="V2318" s="9">
        <f>VLOOKUP(C2318,[1]Models!$C:$AI,33,0)</f>
        <v>0</v>
      </c>
    </row>
    <row r="2319" spans="1:22" x14ac:dyDescent="0.25">
      <c r="A2319" s="9">
        <v>335</v>
      </c>
      <c r="B2319" s="9" t="s">
        <v>16</v>
      </c>
      <c r="C2319" s="9" t="s">
        <v>388</v>
      </c>
      <c r="D2319" s="9" t="s">
        <v>228</v>
      </c>
      <c r="E2319" s="9" t="s">
        <v>223</v>
      </c>
      <c r="F2319" s="9" t="s">
        <v>5</v>
      </c>
      <c r="G2319" s="9" t="s">
        <v>169</v>
      </c>
      <c r="H2319" s="9" t="s">
        <v>2</v>
      </c>
      <c r="I2319" s="9">
        <v>14</v>
      </c>
      <c r="J2319" s="9" t="s">
        <v>8</v>
      </c>
      <c r="L2319" s="9" t="s">
        <v>50</v>
      </c>
      <c r="M2319" s="9">
        <v>58693</v>
      </c>
      <c r="N2319" s="17" t="str">
        <f t="shared" si="218"/>
        <v>11_55-60</v>
      </c>
      <c r="O2319" s="17" t="str">
        <f t="shared" si="219"/>
        <v>5_50-60</v>
      </c>
      <c r="P2319" s="17" t="str">
        <f t="shared" si="220"/>
        <v>05_50-60</v>
      </c>
      <c r="Q2319" s="9" t="s">
        <v>1014</v>
      </c>
      <c r="R2319" s="9" t="s">
        <v>968</v>
      </c>
      <c r="S2319" s="9">
        <f t="shared" si="221"/>
        <v>19662155</v>
      </c>
      <c r="T2319" s="9">
        <f t="shared" si="222"/>
        <v>266425</v>
      </c>
      <c r="V2319" s="9">
        <f>VLOOKUP(C2319,[1]Models!$C:$AI,33,0)</f>
        <v>1</v>
      </c>
    </row>
    <row r="2320" spans="1:22" x14ac:dyDescent="0.25">
      <c r="A2320" s="9">
        <v>3</v>
      </c>
      <c r="B2320" s="9" t="s">
        <v>16</v>
      </c>
      <c r="C2320" s="9" t="s">
        <v>784</v>
      </c>
      <c r="D2320" s="9" t="s">
        <v>228</v>
      </c>
      <c r="E2320" s="9" t="s">
        <v>223</v>
      </c>
      <c r="F2320" s="9" t="s">
        <v>5</v>
      </c>
      <c r="G2320" s="9" t="s">
        <v>169</v>
      </c>
      <c r="H2320" s="9" t="s">
        <v>370</v>
      </c>
      <c r="I2320" s="9">
        <v>14</v>
      </c>
      <c r="J2320" s="9" t="s">
        <v>8</v>
      </c>
      <c r="L2320" s="9" t="s">
        <v>50</v>
      </c>
      <c r="M2320" s="9">
        <v>76161</v>
      </c>
      <c r="N2320" s="17" t="str">
        <f t="shared" si="218"/>
        <v>15_75-80</v>
      </c>
      <c r="O2320" s="17" t="str">
        <f t="shared" si="219"/>
        <v>7_70-80</v>
      </c>
      <c r="P2320" s="17" t="str">
        <f t="shared" si="220"/>
        <v>07_70-80</v>
      </c>
      <c r="Q2320" s="9" t="s">
        <v>1014</v>
      </c>
      <c r="R2320" s="9" t="s">
        <v>968</v>
      </c>
      <c r="S2320" s="9">
        <f t="shared" si="221"/>
        <v>228483</v>
      </c>
      <c r="T2320" s="9">
        <f t="shared" si="222"/>
        <v>3096</v>
      </c>
      <c r="V2320" s="9">
        <f>VLOOKUP(C2320,[1]Models!$C:$AI,33,0)</f>
        <v>1</v>
      </c>
    </row>
    <row r="2321" spans="1:22" x14ac:dyDescent="0.25">
      <c r="A2321" s="9">
        <v>28</v>
      </c>
      <c r="B2321" s="9" t="s">
        <v>16</v>
      </c>
      <c r="C2321" s="9" t="s">
        <v>567</v>
      </c>
      <c r="D2321" s="9" t="s">
        <v>228</v>
      </c>
      <c r="E2321" s="9" t="s">
        <v>223</v>
      </c>
      <c r="F2321" s="9" t="s">
        <v>5</v>
      </c>
      <c r="G2321" s="9" t="s">
        <v>524</v>
      </c>
      <c r="H2321" s="9" t="s">
        <v>2</v>
      </c>
      <c r="I2321" s="9">
        <v>14</v>
      </c>
      <c r="J2321" s="9" t="s">
        <v>8</v>
      </c>
      <c r="L2321" s="9" t="s">
        <v>50</v>
      </c>
      <c r="M2321" s="9">
        <v>68857</v>
      </c>
      <c r="N2321" s="17" t="str">
        <f t="shared" si="218"/>
        <v>13_65-70</v>
      </c>
      <c r="O2321" s="17" t="str">
        <f t="shared" si="219"/>
        <v>6_60-70</v>
      </c>
      <c r="P2321" s="17" t="str">
        <f t="shared" si="220"/>
        <v>06_60-70</v>
      </c>
      <c r="Q2321" s="9" t="s">
        <v>1014</v>
      </c>
      <c r="R2321" s="9" t="s">
        <v>968</v>
      </c>
      <c r="S2321" s="9">
        <f t="shared" si="221"/>
        <v>1927996</v>
      </c>
      <c r="T2321" s="9">
        <f t="shared" si="222"/>
        <v>26125</v>
      </c>
      <c r="V2321" s="9">
        <f>VLOOKUP(C2321,[1]Models!$C:$AI,33,0)</f>
        <v>1</v>
      </c>
    </row>
    <row r="2322" spans="1:22" x14ac:dyDescent="0.25">
      <c r="A2322" s="9">
        <v>16</v>
      </c>
      <c r="B2322" s="9" t="s">
        <v>16</v>
      </c>
      <c r="C2322" s="9" t="s">
        <v>960</v>
      </c>
      <c r="D2322" s="9" t="s">
        <v>228</v>
      </c>
      <c r="E2322" s="9" t="s">
        <v>223</v>
      </c>
      <c r="F2322" s="9" t="s">
        <v>5</v>
      </c>
      <c r="G2322" s="9" t="s">
        <v>524</v>
      </c>
      <c r="H2322" s="9" t="s">
        <v>569</v>
      </c>
      <c r="I2322" s="9">
        <v>14</v>
      </c>
      <c r="J2322" s="9" t="s">
        <v>8</v>
      </c>
      <c r="L2322" s="9" t="s">
        <v>50</v>
      </c>
      <c r="M2322" s="9">
        <v>81050</v>
      </c>
      <c r="N2322" s="17" t="str">
        <f t="shared" si="218"/>
        <v>16_80-85</v>
      </c>
      <c r="O2322" s="17" t="str">
        <f t="shared" si="219"/>
        <v>8_80-90</v>
      </c>
      <c r="P2322" s="17" t="str">
        <f t="shared" si="220"/>
        <v>08_80&gt;</v>
      </c>
      <c r="Q2322" s="9" t="s">
        <v>1014</v>
      </c>
      <c r="R2322" s="9" t="s">
        <v>968</v>
      </c>
      <c r="S2322" s="9">
        <f t="shared" si="221"/>
        <v>1296800</v>
      </c>
      <c r="T2322" s="9">
        <f t="shared" si="222"/>
        <v>17572</v>
      </c>
      <c r="V2322" s="9">
        <f>VLOOKUP(C2322,[1]Models!$C:$AI,33,0)</f>
        <v>1</v>
      </c>
    </row>
    <row r="2323" spans="1:22" x14ac:dyDescent="0.25">
      <c r="A2323" s="9">
        <v>2</v>
      </c>
      <c r="B2323" s="9" t="s">
        <v>16</v>
      </c>
      <c r="C2323" s="9" t="s">
        <v>439</v>
      </c>
      <c r="D2323" s="9" t="s">
        <v>228</v>
      </c>
      <c r="E2323" s="9" t="s">
        <v>223</v>
      </c>
      <c r="F2323" s="9" t="s">
        <v>1</v>
      </c>
      <c r="G2323" s="9" t="s">
        <v>305</v>
      </c>
      <c r="H2323" s="9" t="s">
        <v>2</v>
      </c>
      <c r="I2323" s="9">
        <v>14</v>
      </c>
      <c r="J2323" s="9" t="s">
        <v>8</v>
      </c>
      <c r="L2323" s="9" t="s">
        <v>50</v>
      </c>
      <c r="M2323" s="9">
        <v>53965</v>
      </c>
      <c r="N2323" s="17" t="str">
        <f t="shared" si="218"/>
        <v>10_50-55</v>
      </c>
      <c r="O2323" s="17" t="str">
        <f t="shared" si="219"/>
        <v>5_50-60</v>
      </c>
      <c r="P2323" s="17" t="str">
        <f t="shared" si="220"/>
        <v>05_50-60</v>
      </c>
      <c r="Q2323" s="9" t="s">
        <v>1014</v>
      </c>
      <c r="R2323" s="9" t="s">
        <v>968</v>
      </c>
      <c r="S2323" s="9">
        <f t="shared" si="221"/>
        <v>107930</v>
      </c>
      <c r="T2323" s="9">
        <f t="shared" si="222"/>
        <v>1462</v>
      </c>
      <c r="V2323" s="9">
        <f>VLOOKUP(C2323,[1]Models!$C:$AI,33,0)</f>
        <v>1</v>
      </c>
    </row>
    <row r="2324" spans="1:22" x14ac:dyDescent="0.25">
      <c r="A2324" s="9">
        <v>6</v>
      </c>
      <c r="B2324" s="9" t="s">
        <v>16</v>
      </c>
      <c r="C2324" s="9" t="s">
        <v>381</v>
      </c>
      <c r="D2324" s="9" t="s">
        <v>225</v>
      </c>
      <c r="E2324" s="9" t="s">
        <v>223</v>
      </c>
      <c r="F2324" s="9" t="s">
        <v>5</v>
      </c>
      <c r="G2324" s="9" t="s">
        <v>353</v>
      </c>
      <c r="H2324" s="9" t="s">
        <v>345</v>
      </c>
      <c r="I2324" s="9">
        <v>15</v>
      </c>
      <c r="J2324" s="9" t="s">
        <v>8</v>
      </c>
      <c r="L2324" s="9" t="s">
        <v>50</v>
      </c>
      <c r="M2324" s="9">
        <v>165229</v>
      </c>
      <c r="N2324" s="17" t="str">
        <f t="shared" si="218"/>
        <v>33_165-170</v>
      </c>
      <c r="O2324" s="17" t="str">
        <f t="shared" si="219"/>
        <v>16_160-170</v>
      </c>
      <c r="P2324" s="17" t="str">
        <f t="shared" si="220"/>
        <v>08_80&gt;</v>
      </c>
      <c r="Q2324" s="9" t="s">
        <v>1014</v>
      </c>
      <c r="R2324" s="9" t="s">
        <v>968</v>
      </c>
      <c r="S2324" s="9">
        <f t="shared" si="221"/>
        <v>991374</v>
      </c>
      <c r="T2324" s="9">
        <f t="shared" si="222"/>
        <v>13433</v>
      </c>
      <c r="V2324" s="9">
        <f>VLOOKUP(C2324,[1]Models!$C:$AI,33,0)</f>
        <v>0</v>
      </c>
    </row>
    <row r="2325" spans="1:22" x14ac:dyDescent="0.25">
      <c r="A2325" s="9">
        <v>36</v>
      </c>
      <c r="B2325" s="9" t="s">
        <v>16</v>
      </c>
      <c r="C2325" s="9" t="s">
        <v>788</v>
      </c>
      <c r="D2325" s="9" t="s">
        <v>225</v>
      </c>
      <c r="E2325" s="9" t="s">
        <v>223</v>
      </c>
      <c r="F2325" s="9" t="s">
        <v>5</v>
      </c>
      <c r="G2325" s="9" t="s">
        <v>353</v>
      </c>
      <c r="H2325" s="9" t="s">
        <v>789</v>
      </c>
      <c r="I2325" s="9">
        <v>15</v>
      </c>
      <c r="J2325" s="9" t="s">
        <v>8</v>
      </c>
      <c r="L2325" s="9" t="s">
        <v>50</v>
      </c>
      <c r="M2325" s="9">
        <f>VLOOKUP(C2325,C$1391:M$1916,11,0)</f>
        <v>250495</v>
      </c>
      <c r="N2325" s="17" t="str">
        <f t="shared" si="218"/>
        <v>50_250-255</v>
      </c>
      <c r="O2325" s="17" t="str">
        <f t="shared" si="219"/>
        <v>25_250-260</v>
      </c>
      <c r="P2325" s="17" t="str">
        <f t="shared" si="220"/>
        <v>08_80&gt;</v>
      </c>
      <c r="Q2325" s="9" t="s">
        <v>1014</v>
      </c>
      <c r="R2325" s="9" t="s">
        <v>968</v>
      </c>
      <c r="S2325" s="9">
        <f t="shared" si="221"/>
        <v>9017820</v>
      </c>
      <c r="T2325" s="9">
        <f t="shared" si="222"/>
        <v>122193</v>
      </c>
      <c r="V2325" s="9">
        <f>VLOOKUP(C2325,[1]Models!$C:$AI,33,0)</f>
        <v>0</v>
      </c>
    </row>
    <row r="2326" spans="1:22" x14ac:dyDescent="0.25">
      <c r="A2326" s="9">
        <v>23</v>
      </c>
      <c r="B2326" s="9" t="s">
        <v>16</v>
      </c>
      <c r="C2326" s="9" t="s">
        <v>790</v>
      </c>
      <c r="D2326" s="9" t="s">
        <v>225</v>
      </c>
      <c r="E2326" s="9" t="s">
        <v>223</v>
      </c>
      <c r="F2326" s="9" t="s">
        <v>5</v>
      </c>
      <c r="G2326" s="9" t="s">
        <v>353</v>
      </c>
      <c r="H2326" s="9" t="s">
        <v>673</v>
      </c>
      <c r="I2326" s="9">
        <v>17</v>
      </c>
      <c r="J2326" s="9" t="s">
        <v>8</v>
      </c>
      <c r="L2326" s="9" t="s">
        <v>50</v>
      </c>
      <c r="M2326" s="9">
        <v>279990</v>
      </c>
      <c r="N2326" s="17" t="str">
        <f t="shared" si="218"/>
        <v>55_275-280</v>
      </c>
      <c r="O2326" s="17" t="str">
        <f t="shared" si="219"/>
        <v>27_270-280</v>
      </c>
      <c r="P2326" s="17" t="str">
        <f t="shared" si="220"/>
        <v>08_80&gt;</v>
      </c>
      <c r="Q2326" s="9" t="s">
        <v>1014</v>
      </c>
      <c r="R2326" s="9" t="s">
        <v>968</v>
      </c>
      <c r="S2326" s="9">
        <f t="shared" si="221"/>
        <v>6439770</v>
      </c>
      <c r="T2326" s="9">
        <f t="shared" si="222"/>
        <v>87260</v>
      </c>
      <c r="V2326" s="9">
        <f>VLOOKUP(C2326,[1]Models!$C:$AI,33,0)</f>
        <v>0</v>
      </c>
    </row>
    <row r="2327" spans="1:22" x14ac:dyDescent="0.25">
      <c r="A2327" s="9">
        <v>1748</v>
      </c>
      <c r="B2327" s="9" t="s">
        <v>16</v>
      </c>
      <c r="C2327" s="9" t="s">
        <v>84</v>
      </c>
      <c r="D2327" s="9" t="s">
        <v>225</v>
      </c>
      <c r="E2327" s="9" t="s">
        <v>223</v>
      </c>
      <c r="F2327" s="9" t="s">
        <v>5</v>
      </c>
      <c r="G2327" s="9" t="s">
        <v>75</v>
      </c>
      <c r="H2327" s="9" t="s">
        <v>82</v>
      </c>
      <c r="I2327" s="9">
        <v>15</v>
      </c>
      <c r="J2327" s="9" t="s">
        <v>8</v>
      </c>
      <c r="L2327" s="9" t="s">
        <v>50</v>
      </c>
      <c r="M2327" s="9">
        <v>67201</v>
      </c>
      <c r="N2327" s="17" t="str">
        <f t="shared" si="218"/>
        <v>13_65-70</v>
      </c>
      <c r="O2327" s="17" t="str">
        <f t="shared" si="219"/>
        <v>6_60-70</v>
      </c>
      <c r="P2327" s="17" t="str">
        <f t="shared" si="220"/>
        <v>06_60-70</v>
      </c>
      <c r="Q2327" s="9" t="s">
        <v>1014</v>
      </c>
      <c r="R2327" s="9" t="s">
        <v>968</v>
      </c>
      <c r="S2327" s="9">
        <f t="shared" si="221"/>
        <v>117467348</v>
      </c>
      <c r="T2327" s="9">
        <f t="shared" si="222"/>
        <v>1591698</v>
      </c>
      <c r="V2327" s="9">
        <f>VLOOKUP(C2327,[1]Models!$C:$AI,33,0)</f>
        <v>0</v>
      </c>
    </row>
    <row r="2328" spans="1:22" x14ac:dyDescent="0.25">
      <c r="A2328" s="9">
        <v>240</v>
      </c>
      <c r="B2328" s="9" t="s">
        <v>16</v>
      </c>
      <c r="C2328" s="9" t="s">
        <v>382</v>
      </c>
      <c r="D2328" s="9" t="s">
        <v>225</v>
      </c>
      <c r="E2328" s="9" t="s">
        <v>223</v>
      </c>
      <c r="F2328" s="9" t="s">
        <v>5</v>
      </c>
      <c r="G2328" s="9" t="s">
        <v>75</v>
      </c>
      <c r="H2328" s="9" t="s">
        <v>98</v>
      </c>
      <c r="I2328" s="9">
        <v>15</v>
      </c>
      <c r="J2328" s="9" t="s">
        <v>8</v>
      </c>
      <c r="L2328" s="9" t="s">
        <v>50</v>
      </c>
      <c r="M2328" s="9">
        <v>81686</v>
      </c>
      <c r="N2328" s="17" t="str">
        <f t="shared" si="218"/>
        <v>16_80-85</v>
      </c>
      <c r="O2328" s="17" t="str">
        <f t="shared" si="219"/>
        <v>8_80-90</v>
      </c>
      <c r="P2328" s="17" t="str">
        <f t="shared" si="220"/>
        <v>08_80&gt;</v>
      </c>
      <c r="Q2328" s="9" t="s">
        <v>1014</v>
      </c>
      <c r="R2328" s="9" t="s">
        <v>968</v>
      </c>
      <c r="S2328" s="9">
        <f t="shared" si="221"/>
        <v>19604640</v>
      </c>
      <c r="T2328" s="9">
        <f t="shared" si="222"/>
        <v>265646</v>
      </c>
      <c r="V2328" s="9">
        <f>VLOOKUP(C2328,[1]Models!$C:$AI,33,0)</f>
        <v>0</v>
      </c>
    </row>
    <row r="2329" spans="1:22" x14ac:dyDescent="0.25">
      <c r="A2329" s="9">
        <v>25</v>
      </c>
      <c r="B2329" s="9" t="s">
        <v>16</v>
      </c>
      <c r="C2329" s="9" t="s">
        <v>105</v>
      </c>
      <c r="D2329" s="9" t="s">
        <v>225</v>
      </c>
      <c r="E2329" s="9" t="s">
        <v>223</v>
      </c>
      <c r="F2329" s="9" t="s">
        <v>5</v>
      </c>
      <c r="G2329" s="9" t="s">
        <v>75</v>
      </c>
      <c r="H2329" s="9" t="s">
        <v>63</v>
      </c>
      <c r="I2329" s="9">
        <v>17</v>
      </c>
      <c r="J2329" s="9" t="s">
        <v>8</v>
      </c>
      <c r="L2329" s="9" t="s">
        <v>50</v>
      </c>
      <c r="M2329" s="9">
        <v>78587</v>
      </c>
      <c r="N2329" s="17" t="str">
        <f t="shared" si="218"/>
        <v>15_75-80</v>
      </c>
      <c r="O2329" s="17" t="str">
        <f t="shared" si="219"/>
        <v>7_70-80</v>
      </c>
      <c r="P2329" s="17" t="str">
        <f t="shared" si="220"/>
        <v>07_70-80</v>
      </c>
      <c r="Q2329" s="9" t="s">
        <v>1014</v>
      </c>
      <c r="R2329" s="9" t="s">
        <v>968</v>
      </c>
      <c r="S2329" s="9">
        <f t="shared" si="221"/>
        <v>1964675</v>
      </c>
      <c r="T2329" s="9">
        <f t="shared" si="222"/>
        <v>26622</v>
      </c>
      <c r="V2329" s="9">
        <f>VLOOKUP(C2329,[1]Models!$C:$AI,33,0)</f>
        <v>0</v>
      </c>
    </row>
    <row r="2330" spans="1:22" x14ac:dyDescent="0.25">
      <c r="A2330" s="9">
        <v>154</v>
      </c>
      <c r="B2330" s="9" t="s">
        <v>16</v>
      </c>
      <c r="C2330" s="9" t="s">
        <v>1007</v>
      </c>
      <c r="D2330" s="9" t="s">
        <v>225</v>
      </c>
      <c r="E2330" s="9" t="s">
        <v>223</v>
      </c>
      <c r="F2330" s="9" t="s">
        <v>5</v>
      </c>
      <c r="G2330" s="9" t="s">
        <v>353</v>
      </c>
      <c r="H2330" s="9" t="s">
        <v>147</v>
      </c>
      <c r="I2330" s="9">
        <v>17</v>
      </c>
      <c r="J2330" s="9" t="s">
        <v>8</v>
      </c>
      <c r="L2330" s="9" t="s">
        <v>50</v>
      </c>
      <c r="M2330" s="9">
        <v>717889</v>
      </c>
      <c r="N2330" s="17" t="str">
        <f t="shared" si="218"/>
        <v>143_715-720</v>
      </c>
      <c r="O2330" s="17" t="str">
        <f t="shared" si="219"/>
        <v>71_710-720</v>
      </c>
      <c r="P2330" s="17" t="str">
        <f t="shared" si="220"/>
        <v>08_80&gt;</v>
      </c>
      <c r="Q2330" s="9" t="s">
        <v>1014</v>
      </c>
      <c r="R2330" s="9" t="s">
        <v>968</v>
      </c>
      <c r="S2330" s="9">
        <f t="shared" si="221"/>
        <v>110554906</v>
      </c>
      <c r="T2330" s="9">
        <f t="shared" si="222"/>
        <v>1498034</v>
      </c>
      <c r="V2330" s="9">
        <f>VLOOKUP(C2330,[1]Models!$C:$AI,33,0)</f>
        <v>0</v>
      </c>
    </row>
    <row r="2331" spans="1:22" x14ac:dyDescent="0.25">
      <c r="A2331" s="9">
        <v>70</v>
      </c>
      <c r="B2331" s="9" t="s">
        <v>16</v>
      </c>
      <c r="C2331" s="9" t="s">
        <v>793</v>
      </c>
      <c r="D2331" s="9" t="s">
        <v>225</v>
      </c>
      <c r="E2331" s="9" t="s">
        <v>223</v>
      </c>
      <c r="F2331" s="9" t="s">
        <v>5</v>
      </c>
      <c r="G2331" s="9" t="s">
        <v>353</v>
      </c>
      <c r="H2331" s="9" t="s">
        <v>792</v>
      </c>
      <c r="I2331" s="9">
        <v>17</v>
      </c>
      <c r="J2331" s="9" t="s">
        <v>8</v>
      </c>
      <c r="L2331" s="9" t="s">
        <v>50</v>
      </c>
      <c r="M2331" s="9">
        <v>132495</v>
      </c>
      <c r="N2331" s="17" t="str">
        <f t="shared" si="218"/>
        <v>26_130-135</v>
      </c>
      <c r="O2331" s="17" t="str">
        <f t="shared" si="219"/>
        <v>13_130-140</v>
      </c>
      <c r="P2331" s="17" t="str">
        <f t="shared" si="220"/>
        <v>08_80&gt;</v>
      </c>
      <c r="Q2331" s="9" t="s">
        <v>1014</v>
      </c>
      <c r="R2331" s="9" t="s">
        <v>968</v>
      </c>
      <c r="S2331" s="9">
        <f t="shared" si="221"/>
        <v>9274650</v>
      </c>
      <c r="T2331" s="9">
        <f t="shared" si="222"/>
        <v>125673</v>
      </c>
      <c r="V2331" s="9">
        <f>VLOOKUP(C2331,[1]Models!$C:$AI,33,0)</f>
        <v>0</v>
      </c>
    </row>
    <row r="2332" spans="1:22" x14ac:dyDescent="0.25">
      <c r="A2332" s="9">
        <v>260</v>
      </c>
      <c r="B2332" s="9" t="s">
        <v>16</v>
      </c>
      <c r="C2332" s="9" t="s">
        <v>346</v>
      </c>
      <c r="D2332" s="9" t="s">
        <v>225</v>
      </c>
      <c r="E2332" s="9" t="s">
        <v>223</v>
      </c>
      <c r="F2332" s="9" t="s">
        <v>5</v>
      </c>
      <c r="G2332" s="9" t="s">
        <v>353</v>
      </c>
      <c r="H2332" s="9" t="s">
        <v>197</v>
      </c>
      <c r="I2332" s="9">
        <v>15</v>
      </c>
      <c r="J2332" s="9" t="s">
        <v>8</v>
      </c>
      <c r="L2332" s="9" t="s">
        <v>50</v>
      </c>
      <c r="M2332" s="9">
        <v>84469</v>
      </c>
      <c r="N2332" s="17" t="str">
        <f t="shared" si="218"/>
        <v>16_80-85</v>
      </c>
      <c r="O2332" s="17" t="str">
        <f t="shared" si="219"/>
        <v>8_80-90</v>
      </c>
      <c r="P2332" s="17" t="str">
        <f t="shared" si="220"/>
        <v>08_80&gt;</v>
      </c>
      <c r="Q2332" s="9" t="s">
        <v>1014</v>
      </c>
      <c r="R2332" s="9" t="s">
        <v>968</v>
      </c>
      <c r="S2332" s="9">
        <f t="shared" si="221"/>
        <v>21961940</v>
      </c>
      <c r="T2332" s="9">
        <f t="shared" si="222"/>
        <v>297587</v>
      </c>
      <c r="V2332" s="9">
        <f>VLOOKUP(C2332,[1]Models!$C:$AI,33,0)</f>
        <v>0</v>
      </c>
    </row>
    <row r="2333" spans="1:22" x14ac:dyDescent="0.25">
      <c r="A2333" s="9">
        <v>12</v>
      </c>
      <c r="B2333" s="9" t="s">
        <v>16</v>
      </c>
      <c r="C2333" s="9" t="s">
        <v>168</v>
      </c>
      <c r="D2333" s="9" t="s">
        <v>225</v>
      </c>
      <c r="E2333" s="9" t="s">
        <v>223</v>
      </c>
      <c r="F2333" s="9" t="s">
        <v>5</v>
      </c>
      <c r="G2333" s="9" t="s">
        <v>75</v>
      </c>
      <c r="H2333" s="9" t="s">
        <v>148</v>
      </c>
      <c r="I2333" s="9">
        <v>17</v>
      </c>
      <c r="J2333" s="9" t="s">
        <v>8</v>
      </c>
      <c r="L2333" s="9" t="s">
        <v>50</v>
      </c>
      <c r="M2333" s="9">
        <v>88730</v>
      </c>
      <c r="N2333" s="17" t="str">
        <f t="shared" si="218"/>
        <v>17_85-90</v>
      </c>
      <c r="O2333" s="17" t="str">
        <f t="shared" si="219"/>
        <v>8_80-90</v>
      </c>
      <c r="P2333" s="17" t="str">
        <f t="shared" si="220"/>
        <v>08_80&gt;</v>
      </c>
      <c r="Q2333" s="9" t="s">
        <v>1014</v>
      </c>
      <c r="R2333" s="9" t="s">
        <v>968</v>
      </c>
      <c r="S2333" s="9">
        <f t="shared" si="221"/>
        <v>1064760</v>
      </c>
      <c r="T2333" s="9">
        <f t="shared" si="222"/>
        <v>14428</v>
      </c>
      <c r="V2333" s="9">
        <f>VLOOKUP(C2333,[1]Models!$C:$AI,33,0)</f>
        <v>0</v>
      </c>
    </row>
    <row r="2334" spans="1:22" x14ac:dyDescent="0.25">
      <c r="A2334" s="9">
        <v>169</v>
      </c>
      <c r="B2334" s="9" t="s">
        <v>16</v>
      </c>
      <c r="C2334" s="9" t="s">
        <v>347</v>
      </c>
      <c r="D2334" s="9" t="s">
        <v>225</v>
      </c>
      <c r="E2334" s="9" t="s">
        <v>223</v>
      </c>
      <c r="F2334" s="9" t="s">
        <v>5</v>
      </c>
      <c r="G2334" s="9" t="s">
        <v>169</v>
      </c>
      <c r="H2334" s="9" t="s">
        <v>197</v>
      </c>
      <c r="I2334" s="9">
        <v>17</v>
      </c>
      <c r="J2334" s="9" t="s">
        <v>8</v>
      </c>
      <c r="L2334" s="9" t="s">
        <v>50</v>
      </c>
      <c r="M2334" s="9">
        <v>96091</v>
      </c>
      <c r="N2334" s="17" t="str">
        <f t="shared" si="218"/>
        <v>19_95-100</v>
      </c>
      <c r="O2334" s="17" t="str">
        <f t="shared" si="219"/>
        <v>9_90-100</v>
      </c>
      <c r="P2334" s="17" t="str">
        <f t="shared" si="220"/>
        <v>08_80&gt;</v>
      </c>
      <c r="Q2334" s="9" t="s">
        <v>1014</v>
      </c>
      <c r="R2334" s="9" t="s">
        <v>968</v>
      </c>
      <c r="S2334" s="9">
        <f t="shared" si="221"/>
        <v>16239379</v>
      </c>
      <c r="T2334" s="9">
        <f t="shared" si="222"/>
        <v>220046</v>
      </c>
      <c r="V2334" s="9">
        <f>VLOOKUP(C2334,[1]Models!$C:$AI,33,0)</f>
        <v>0</v>
      </c>
    </row>
    <row r="2335" spans="1:22" x14ac:dyDescent="0.25">
      <c r="A2335" s="9">
        <v>315</v>
      </c>
      <c r="B2335" s="9" t="s">
        <v>16</v>
      </c>
      <c r="C2335" s="9" t="s">
        <v>383</v>
      </c>
      <c r="D2335" s="9" t="s">
        <v>225</v>
      </c>
      <c r="E2335" s="9" t="s">
        <v>223</v>
      </c>
      <c r="F2335" s="9" t="s">
        <v>5</v>
      </c>
      <c r="G2335" s="9" t="s">
        <v>353</v>
      </c>
      <c r="H2335" s="9" t="s">
        <v>99</v>
      </c>
      <c r="I2335" s="9">
        <v>15</v>
      </c>
      <c r="J2335" s="9" t="s">
        <v>8</v>
      </c>
      <c r="L2335" s="9" t="s">
        <v>50</v>
      </c>
      <c r="M2335" s="9">
        <v>118765</v>
      </c>
      <c r="N2335" s="17" t="str">
        <f t="shared" si="218"/>
        <v>23_115-120</v>
      </c>
      <c r="O2335" s="17" t="str">
        <f t="shared" si="219"/>
        <v>11_110-120</v>
      </c>
      <c r="P2335" s="17" t="str">
        <f t="shared" si="220"/>
        <v>08_80&gt;</v>
      </c>
      <c r="Q2335" s="9" t="s">
        <v>1014</v>
      </c>
      <c r="R2335" s="9" t="s">
        <v>968</v>
      </c>
      <c r="S2335" s="9">
        <f t="shared" si="221"/>
        <v>37410975</v>
      </c>
      <c r="T2335" s="9">
        <f t="shared" si="222"/>
        <v>506924</v>
      </c>
      <c r="V2335" s="9">
        <f>VLOOKUP(C2335,[1]Models!$C:$AI,33,0)</f>
        <v>0</v>
      </c>
    </row>
    <row r="2336" spans="1:22" x14ac:dyDescent="0.25">
      <c r="A2336" s="9">
        <v>37</v>
      </c>
      <c r="B2336" s="9" t="s">
        <v>16</v>
      </c>
      <c r="C2336" s="9" t="s">
        <v>384</v>
      </c>
      <c r="D2336" s="9" t="s">
        <v>225</v>
      </c>
      <c r="E2336" s="9" t="s">
        <v>223</v>
      </c>
      <c r="F2336" s="9" t="s">
        <v>5</v>
      </c>
      <c r="G2336" s="9" t="s">
        <v>353</v>
      </c>
      <c r="H2336" s="9" t="s">
        <v>99</v>
      </c>
      <c r="I2336" s="9">
        <v>17</v>
      </c>
      <c r="J2336" s="9" t="s">
        <v>8</v>
      </c>
      <c r="L2336" s="9" t="s">
        <v>50</v>
      </c>
      <c r="M2336" s="9">
        <v>140490</v>
      </c>
      <c r="N2336" s="17" t="str">
        <f t="shared" si="218"/>
        <v>28_140-145</v>
      </c>
      <c r="O2336" s="17" t="str">
        <f t="shared" si="219"/>
        <v>14_140-150</v>
      </c>
      <c r="P2336" s="17" t="str">
        <f t="shared" si="220"/>
        <v>08_80&gt;</v>
      </c>
      <c r="Q2336" s="9" t="s">
        <v>1014</v>
      </c>
      <c r="R2336" s="9" t="s">
        <v>968</v>
      </c>
      <c r="S2336" s="9">
        <f t="shared" si="221"/>
        <v>5198130</v>
      </c>
      <c r="T2336" s="9">
        <f t="shared" si="222"/>
        <v>70435</v>
      </c>
      <c r="V2336" s="9">
        <f>VLOOKUP(C2336,[1]Models!$C:$AI,33,0)</f>
        <v>0</v>
      </c>
    </row>
    <row r="2337" spans="1:22" x14ac:dyDescent="0.25">
      <c r="A2337" s="9">
        <v>9</v>
      </c>
      <c r="B2337" s="9" t="s">
        <v>16</v>
      </c>
      <c r="C2337" s="9" t="s">
        <v>795</v>
      </c>
      <c r="D2337" s="9" t="s">
        <v>225</v>
      </c>
      <c r="E2337" s="9" t="s">
        <v>223</v>
      </c>
      <c r="F2337" s="9" t="s">
        <v>5</v>
      </c>
      <c r="G2337" s="9" t="s">
        <v>353</v>
      </c>
      <c r="H2337" s="9" t="s">
        <v>796</v>
      </c>
      <c r="I2337" s="9">
        <v>17</v>
      </c>
      <c r="J2337" s="9" t="s">
        <v>8</v>
      </c>
      <c r="L2337" s="9" t="s">
        <v>50</v>
      </c>
      <c r="M2337" s="9">
        <v>163445</v>
      </c>
      <c r="N2337" s="17" t="str">
        <f t="shared" si="218"/>
        <v>32_160-165</v>
      </c>
      <c r="O2337" s="17" t="str">
        <f t="shared" si="219"/>
        <v>16_160-170</v>
      </c>
      <c r="P2337" s="17" t="str">
        <f t="shared" si="220"/>
        <v>08_80&gt;</v>
      </c>
      <c r="Q2337" s="9" t="s">
        <v>1014</v>
      </c>
      <c r="R2337" s="9" t="s">
        <v>968</v>
      </c>
      <c r="S2337" s="9">
        <f t="shared" si="221"/>
        <v>1471005</v>
      </c>
      <c r="T2337" s="9">
        <f t="shared" si="222"/>
        <v>19932</v>
      </c>
      <c r="V2337" s="9">
        <f>VLOOKUP(C2337,[1]Models!$C:$AI,33,0)</f>
        <v>0</v>
      </c>
    </row>
    <row r="2338" spans="1:22" x14ac:dyDescent="0.25">
      <c r="A2338" s="9">
        <v>9</v>
      </c>
      <c r="B2338" s="9" t="s">
        <v>16</v>
      </c>
      <c r="C2338" s="9" t="s">
        <v>385</v>
      </c>
      <c r="D2338" s="9" t="s">
        <v>225</v>
      </c>
      <c r="E2338" s="9" t="s">
        <v>223</v>
      </c>
      <c r="F2338" s="9" t="s">
        <v>5</v>
      </c>
      <c r="G2338" s="9" t="s">
        <v>353</v>
      </c>
      <c r="H2338" s="9" t="s">
        <v>99</v>
      </c>
      <c r="I2338" s="9">
        <v>15</v>
      </c>
      <c r="J2338" s="9" t="s">
        <v>8</v>
      </c>
      <c r="L2338" s="9" t="s">
        <v>50</v>
      </c>
      <c r="M2338" s="9">
        <v>165890</v>
      </c>
      <c r="N2338" s="17" t="str">
        <f t="shared" si="218"/>
        <v>33_165-170</v>
      </c>
      <c r="O2338" s="17" t="str">
        <f t="shared" si="219"/>
        <v>16_160-170</v>
      </c>
      <c r="P2338" s="17" t="str">
        <f t="shared" si="220"/>
        <v>08_80&gt;</v>
      </c>
      <c r="Q2338" s="9" t="s">
        <v>1014</v>
      </c>
      <c r="R2338" s="9" t="s">
        <v>968</v>
      </c>
      <c r="S2338" s="9">
        <f t="shared" si="221"/>
        <v>1493010</v>
      </c>
      <c r="T2338" s="9">
        <f t="shared" si="222"/>
        <v>20230</v>
      </c>
      <c r="V2338" s="9">
        <f>VLOOKUP(C2338,[1]Models!$C:$AI,33,0)</f>
        <v>0</v>
      </c>
    </row>
    <row r="2339" spans="1:22" x14ac:dyDescent="0.25">
      <c r="A2339" s="9">
        <v>30</v>
      </c>
      <c r="B2339" s="9" t="s">
        <v>16</v>
      </c>
      <c r="C2339" s="9" t="s">
        <v>797</v>
      </c>
      <c r="D2339" s="9" t="s">
        <v>225</v>
      </c>
      <c r="E2339" s="9" t="s">
        <v>223</v>
      </c>
      <c r="F2339" s="9" t="s">
        <v>5</v>
      </c>
      <c r="G2339" s="9" t="s">
        <v>353</v>
      </c>
      <c r="H2339" s="9" t="s">
        <v>792</v>
      </c>
      <c r="I2339" s="9">
        <v>15</v>
      </c>
      <c r="J2339" s="9" t="s">
        <v>8</v>
      </c>
      <c r="L2339" s="9" t="s">
        <v>50</v>
      </c>
      <c r="M2339" s="9">
        <v>252189</v>
      </c>
      <c r="N2339" s="17" t="str">
        <f t="shared" si="218"/>
        <v>50_250-255</v>
      </c>
      <c r="O2339" s="17" t="str">
        <f t="shared" si="219"/>
        <v>25_250-260</v>
      </c>
      <c r="P2339" s="17" t="str">
        <f t="shared" si="220"/>
        <v>08_80&gt;</v>
      </c>
      <c r="Q2339" s="9" t="s">
        <v>1014</v>
      </c>
      <c r="R2339" s="9" t="s">
        <v>968</v>
      </c>
      <c r="S2339" s="9">
        <f t="shared" si="221"/>
        <v>7565670</v>
      </c>
      <c r="T2339" s="9">
        <f t="shared" si="222"/>
        <v>102516</v>
      </c>
      <c r="V2339" s="9">
        <f>VLOOKUP(C2339,[1]Models!$C:$AI,33,0)</f>
        <v>0</v>
      </c>
    </row>
    <row r="2340" spans="1:22" x14ac:dyDescent="0.25">
      <c r="A2340" s="9">
        <v>2</v>
      </c>
      <c r="B2340" s="9" t="s">
        <v>16</v>
      </c>
      <c r="C2340" s="9" t="s">
        <v>386</v>
      </c>
      <c r="D2340" s="9" t="s">
        <v>225</v>
      </c>
      <c r="E2340" s="9" t="s">
        <v>223</v>
      </c>
      <c r="F2340" s="9" t="s">
        <v>5</v>
      </c>
      <c r="G2340" s="9" t="s">
        <v>353</v>
      </c>
      <c r="H2340" s="9" t="s">
        <v>345</v>
      </c>
      <c r="I2340" s="9">
        <v>17</v>
      </c>
      <c r="J2340" s="9" t="s">
        <v>8</v>
      </c>
      <c r="L2340" s="9" t="s">
        <v>50</v>
      </c>
      <c r="M2340" s="9">
        <v>181777</v>
      </c>
      <c r="N2340" s="17" t="str">
        <f t="shared" si="218"/>
        <v>36_180-185</v>
      </c>
      <c r="O2340" s="17" t="str">
        <f t="shared" si="219"/>
        <v>18_180-190</v>
      </c>
      <c r="P2340" s="17" t="str">
        <f t="shared" si="220"/>
        <v>08_80&gt;</v>
      </c>
      <c r="Q2340" s="9" t="s">
        <v>1014</v>
      </c>
      <c r="R2340" s="9" t="s">
        <v>968</v>
      </c>
      <c r="S2340" s="9">
        <f t="shared" si="221"/>
        <v>363554</v>
      </c>
      <c r="T2340" s="9">
        <f t="shared" si="222"/>
        <v>4926</v>
      </c>
      <c r="V2340" s="9">
        <f>VLOOKUP(C2340,[1]Models!$C:$AI,33,0)</f>
        <v>0</v>
      </c>
    </row>
    <row r="2341" spans="1:22" x14ac:dyDescent="0.25">
      <c r="A2341" s="9">
        <v>9</v>
      </c>
      <c r="B2341" s="9" t="s">
        <v>16</v>
      </c>
      <c r="C2341" s="9" t="s">
        <v>877</v>
      </c>
      <c r="D2341" s="9" t="s">
        <v>230</v>
      </c>
      <c r="E2341" s="9" t="s">
        <v>223</v>
      </c>
      <c r="F2341" s="9" t="s">
        <v>5</v>
      </c>
      <c r="G2341" s="9" t="s">
        <v>353</v>
      </c>
      <c r="H2341" s="9" t="s">
        <v>878</v>
      </c>
      <c r="I2341" s="9">
        <v>15</v>
      </c>
      <c r="J2341" s="9" t="s">
        <v>8</v>
      </c>
      <c r="L2341" s="9" t="s">
        <v>50</v>
      </c>
      <c r="M2341" s="9">
        <v>142308</v>
      </c>
      <c r="N2341" s="17" t="str">
        <f t="shared" si="218"/>
        <v>28_140-145</v>
      </c>
      <c r="O2341" s="17" t="str">
        <f t="shared" si="219"/>
        <v>14_140-150</v>
      </c>
      <c r="P2341" s="17" t="str">
        <f t="shared" si="220"/>
        <v>08_80&gt;</v>
      </c>
      <c r="Q2341" s="9" t="s">
        <v>1014</v>
      </c>
      <c r="R2341" s="9" t="s">
        <v>968</v>
      </c>
      <c r="S2341" s="9">
        <f t="shared" si="221"/>
        <v>1280772</v>
      </c>
      <c r="T2341" s="9">
        <f t="shared" si="222"/>
        <v>17355</v>
      </c>
      <c r="V2341" s="9">
        <f>VLOOKUP(C2341,[1]Models!$C:$AI,33,0)</f>
        <v>0</v>
      </c>
    </row>
    <row r="2342" spans="1:22" x14ac:dyDescent="0.25">
      <c r="A2342" s="9">
        <v>3</v>
      </c>
      <c r="B2342" s="9" t="s">
        <v>16</v>
      </c>
      <c r="C2342" s="9" t="s">
        <v>879</v>
      </c>
      <c r="D2342" s="9" t="s">
        <v>230</v>
      </c>
      <c r="E2342" s="9" t="s">
        <v>227</v>
      </c>
      <c r="F2342" s="9" t="s">
        <v>5</v>
      </c>
      <c r="G2342" s="9" t="s">
        <v>353</v>
      </c>
      <c r="H2342" s="9" t="s">
        <v>815</v>
      </c>
      <c r="I2342" s="9">
        <v>15</v>
      </c>
      <c r="J2342" s="9" t="s">
        <v>880</v>
      </c>
      <c r="L2342" s="9" t="s">
        <v>50</v>
      </c>
      <c r="M2342" s="9">
        <v>271430</v>
      </c>
      <c r="N2342" s="17" t="str">
        <f t="shared" si="218"/>
        <v>54_270-275</v>
      </c>
      <c r="O2342" s="17" t="str">
        <f t="shared" si="219"/>
        <v>27_270-280</v>
      </c>
      <c r="P2342" s="17" t="str">
        <f t="shared" si="220"/>
        <v>08_80&gt;</v>
      </c>
      <c r="Q2342" s="9" t="s">
        <v>1014</v>
      </c>
      <c r="R2342" s="9" t="s">
        <v>968</v>
      </c>
      <c r="S2342" s="9">
        <f t="shared" si="221"/>
        <v>814290</v>
      </c>
      <c r="T2342" s="9">
        <f t="shared" si="222"/>
        <v>11034</v>
      </c>
      <c r="V2342" s="9">
        <f>VLOOKUP(C2342,[1]Models!$C:$AI,33,0)</f>
        <v>0</v>
      </c>
    </row>
    <row r="2343" spans="1:22" x14ac:dyDescent="0.25">
      <c r="A2343" s="9">
        <v>6</v>
      </c>
      <c r="B2343" s="9" t="s">
        <v>16</v>
      </c>
      <c r="C2343" s="9" t="s">
        <v>205</v>
      </c>
      <c r="D2343" s="9" t="s">
        <v>228</v>
      </c>
      <c r="E2343" s="9" t="s">
        <v>223</v>
      </c>
      <c r="F2343" s="9" t="s">
        <v>5</v>
      </c>
      <c r="G2343" s="9" t="s">
        <v>169</v>
      </c>
      <c r="H2343" s="9" t="s">
        <v>112</v>
      </c>
      <c r="I2343" s="9">
        <v>14</v>
      </c>
      <c r="J2343" s="9" t="s">
        <v>8</v>
      </c>
      <c r="L2343" s="9" t="s">
        <v>50</v>
      </c>
      <c r="M2343" s="9">
        <v>96548</v>
      </c>
      <c r="N2343" s="17" t="str">
        <f t="shared" si="218"/>
        <v>19_95-100</v>
      </c>
      <c r="O2343" s="17" t="str">
        <f t="shared" si="219"/>
        <v>9_90-100</v>
      </c>
      <c r="P2343" s="17" t="str">
        <f t="shared" si="220"/>
        <v>08_80&gt;</v>
      </c>
      <c r="Q2343" s="9" t="s">
        <v>1014</v>
      </c>
      <c r="R2343" s="9" t="s">
        <v>968</v>
      </c>
      <c r="S2343" s="9">
        <f t="shared" si="221"/>
        <v>579288</v>
      </c>
      <c r="T2343" s="9">
        <f t="shared" si="222"/>
        <v>7849</v>
      </c>
      <c r="V2343" s="9">
        <f>VLOOKUP(C2343,[1]Models!$C:$AI,33,0)</f>
        <v>1</v>
      </c>
    </row>
    <row r="2344" spans="1:22" x14ac:dyDescent="0.25">
      <c r="A2344" s="9">
        <v>16</v>
      </c>
      <c r="B2344" s="9" t="s">
        <v>16</v>
      </c>
      <c r="C2344" s="9" t="s">
        <v>570</v>
      </c>
      <c r="D2344" s="9" t="s">
        <v>228</v>
      </c>
      <c r="E2344" s="9" t="s">
        <v>223</v>
      </c>
      <c r="F2344" s="9" t="s">
        <v>5</v>
      </c>
      <c r="G2344" s="9" t="s">
        <v>524</v>
      </c>
      <c r="H2344" s="9" t="s">
        <v>112</v>
      </c>
      <c r="I2344" s="9">
        <v>14</v>
      </c>
      <c r="J2344" s="9" t="s">
        <v>8</v>
      </c>
      <c r="L2344" s="9" t="s">
        <v>50</v>
      </c>
      <c r="M2344" s="9">
        <v>115074</v>
      </c>
      <c r="N2344" s="17" t="str">
        <f t="shared" si="218"/>
        <v>23_115-120</v>
      </c>
      <c r="O2344" s="17" t="str">
        <f t="shared" si="219"/>
        <v>11_110-120</v>
      </c>
      <c r="P2344" s="17" t="str">
        <f t="shared" si="220"/>
        <v>08_80&gt;</v>
      </c>
      <c r="Q2344" s="9" t="s">
        <v>1014</v>
      </c>
      <c r="R2344" s="9" t="s">
        <v>968</v>
      </c>
      <c r="S2344" s="9">
        <f t="shared" si="221"/>
        <v>1841184</v>
      </c>
      <c r="T2344" s="9">
        <f t="shared" si="222"/>
        <v>24948</v>
      </c>
      <c r="V2344" s="9">
        <f>VLOOKUP(C2344,[1]Models!$C:$AI,33,0)</f>
        <v>1</v>
      </c>
    </row>
    <row r="2345" spans="1:22" x14ac:dyDescent="0.25">
      <c r="A2345" s="9">
        <v>19</v>
      </c>
      <c r="B2345" s="9" t="s">
        <v>16</v>
      </c>
      <c r="C2345" s="9" t="s">
        <v>188</v>
      </c>
      <c r="D2345" s="9" t="s">
        <v>225</v>
      </c>
      <c r="E2345" s="9" t="s">
        <v>223</v>
      </c>
      <c r="F2345" s="9" t="s">
        <v>5</v>
      </c>
      <c r="G2345" s="9" t="s">
        <v>169</v>
      </c>
      <c r="H2345" s="9" t="s">
        <v>112</v>
      </c>
      <c r="I2345" s="9">
        <v>15</v>
      </c>
      <c r="J2345" s="9" t="s">
        <v>8</v>
      </c>
      <c r="L2345" s="9" t="s">
        <v>50</v>
      </c>
      <c r="M2345" s="9">
        <v>100862</v>
      </c>
      <c r="N2345" s="17" t="str">
        <f t="shared" si="218"/>
        <v>20_100-105</v>
      </c>
      <c r="O2345" s="17" t="str">
        <f t="shared" si="219"/>
        <v>10_100-110</v>
      </c>
      <c r="P2345" s="17" t="str">
        <f t="shared" si="220"/>
        <v>08_80&gt;</v>
      </c>
      <c r="Q2345" s="9" t="s">
        <v>1014</v>
      </c>
      <c r="R2345" s="9" t="s">
        <v>968</v>
      </c>
      <c r="S2345" s="9">
        <f t="shared" si="221"/>
        <v>1916378</v>
      </c>
      <c r="T2345" s="9">
        <f t="shared" si="222"/>
        <v>25967</v>
      </c>
      <c r="V2345" s="9">
        <f>VLOOKUP(C2345,[1]Models!$C:$AI,33,0)</f>
        <v>0</v>
      </c>
    </row>
    <row r="2346" spans="1:22" x14ac:dyDescent="0.25">
      <c r="A2346" s="9">
        <v>34</v>
      </c>
      <c r="B2346" s="9" t="s">
        <v>16</v>
      </c>
      <c r="C2346" s="9" t="s">
        <v>571</v>
      </c>
      <c r="D2346" s="9" t="s">
        <v>225</v>
      </c>
      <c r="E2346" s="9" t="s">
        <v>223</v>
      </c>
      <c r="F2346" s="9" t="s">
        <v>5</v>
      </c>
      <c r="G2346" s="9" t="s">
        <v>524</v>
      </c>
      <c r="H2346" s="9" t="s">
        <v>112</v>
      </c>
      <c r="I2346" s="9">
        <v>15</v>
      </c>
      <c r="J2346" s="9" t="s">
        <v>8</v>
      </c>
      <c r="L2346" s="9" t="s">
        <v>50</v>
      </c>
      <c r="M2346" s="9">
        <v>126586</v>
      </c>
      <c r="N2346" s="17" t="str">
        <f t="shared" si="218"/>
        <v>25_125-130</v>
      </c>
      <c r="O2346" s="17" t="str">
        <f t="shared" si="219"/>
        <v>12_120-130</v>
      </c>
      <c r="P2346" s="17" t="str">
        <f t="shared" si="220"/>
        <v>08_80&gt;</v>
      </c>
      <c r="Q2346" s="9" t="s">
        <v>1014</v>
      </c>
      <c r="R2346" s="9" t="s">
        <v>968</v>
      </c>
      <c r="S2346" s="9">
        <f t="shared" si="221"/>
        <v>4303924</v>
      </c>
      <c r="T2346" s="9">
        <f t="shared" si="222"/>
        <v>58319</v>
      </c>
      <c r="V2346" s="9">
        <f>VLOOKUP(C2346,[1]Models!$C:$AI,33,0)</f>
        <v>0</v>
      </c>
    </row>
    <row r="2347" spans="1:22" x14ac:dyDescent="0.25">
      <c r="A2347" s="9">
        <v>53</v>
      </c>
      <c r="B2347" s="9" t="s">
        <v>16</v>
      </c>
      <c r="C2347" s="9" t="s">
        <v>615</v>
      </c>
      <c r="D2347" s="9" t="s">
        <v>225</v>
      </c>
      <c r="E2347" s="9" t="s">
        <v>223</v>
      </c>
      <c r="F2347" s="9" t="s">
        <v>5</v>
      </c>
      <c r="G2347" s="9" t="s">
        <v>524</v>
      </c>
      <c r="H2347" s="9" t="s">
        <v>98</v>
      </c>
      <c r="I2347" s="9">
        <v>15</v>
      </c>
      <c r="J2347" s="9" t="s">
        <v>8</v>
      </c>
      <c r="L2347" s="9" t="s">
        <v>50</v>
      </c>
      <c r="M2347" s="9">
        <v>111154</v>
      </c>
      <c r="N2347" s="17" t="str">
        <f t="shared" si="218"/>
        <v>22_110-115</v>
      </c>
      <c r="O2347" s="17" t="str">
        <f t="shared" si="219"/>
        <v>11_110-120</v>
      </c>
      <c r="P2347" s="17" t="str">
        <f t="shared" si="220"/>
        <v>08_80&gt;</v>
      </c>
      <c r="Q2347" s="9" t="s">
        <v>1014</v>
      </c>
      <c r="R2347" s="9" t="s">
        <v>968</v>
      </c>
      <c r="S2347" s="9">
        <f t="shared" si="221"/>
        <v>5891162</v>
      </c>
      <c r="T2347" s="9">
        <f t="shared" si="222"/>
        <v>79826</v>
      </c>
      <c r="V2347" s="9">
        <f>VLOOKUP(C2347,[1]Models!$C:$AI,33,0)</f>
        <v>0</v>
      </c>
    </row>
    <row r="2348" spans="1:22" x14ac:dyDescent="0.25">
      <c r="A2348" s="9">
        <v>12</v>
      </c>
      <c r="B2348" s="9" t="s">
        <v>16</v>
      </c>
      <c r="C2348" s="9" t="s">
        <v>964</v>
      </c>
      <c r="D2348" s="9" t="s">
        <v>228</v>
      </c>
      <c r="E2348" s="9" t="s">
        <v>223</v>
      </c>
      <c r="F2348" s="9" t="s">
        <v>5</v>
      </c>
      <c r="G2348" s="9" t="s">
        <v>524</v>
      </c>
      <c r="H2348" s="9" t="s">
        <v>2</v>
      </c>
      <c r="I2348" s="9">
        <v>14</v>
      </c>
      <c r="J2348" s="9" t="s">
        <v>8</v>
      </c>
      <c r="K2348" s="9" t="s">
        <v>7</v>
      </c>
      <c r="L2348" s="9" t="s">
        <v>50</v>
      </c>
      <c r="M2348" s="9">
        <v>83854</v>
      </c>
      <c r="N2348" s="17" t="str">
        <f t="shared" si="218"/>
        <v>16_80-85</v>
      </c>
      <c r="O2348" s="17" t="str">
        <f t="shared" si="219"/>
        <v>8_80-90</v>
      </c>
      <c r="P2348" s="17" t="str">
        <f t="shared" si="220"/>
        <v>08_80&gt;</v>
      </c>
      <c r="Q2348" s="9" t="s">
        <v>1014</v>
      </c>
      <c r="R2348" s="9" t="s">
        <v>968</v>
      </c>
      <c r="S2348" s="9">
        <f t="shared" si="221"/>
        <v>1006248</v>
      </c>
      <c r="T2348" s="9">
        <f t="shared" si="222"/>
        <v>13635</v>
      </c>
      <c r="V2348" s="9">
        <f>VLOOKUP(C2348,[1]Models!$C:$AI,33,0)</f>
        <v>1</v>
      </c>
    </row>
    <row r="2349" spans="1:22" x14ac:dyDescent="0.25">
      <c r="A2349" s="9">
        <v>36</v>
      </c>
      <c r="B2349" s="9" t="s">
        <v>16</v>
      </c>
      <c r="C2349" s="9" t="s">
        <v>965</v>
      </c>
      <c r="D2349" s="9" t="s">
        <v>224</v>
      </c>
      <c r="E2349" s="9" t="s">
        <v>223</v>
      </c>
      <c r="F2349" s="9" t="s">
        <v>5</v>
      </c>
      <c r="G2349" s="9" t="s">
        <v>524</v>
      </c>
      <c r="H2349" s="9" t="s">
        <v>2</v>
      </c>
      <c r="I2349" s="9">
        <v>15</v>
      </c>
      <c r="J2349" s="9" t="s">
        <v>8</v>
      </c>
      <c r="K2349" s="9" t="s">
        <v>7</v>
      </c>
      <c r="L2349" s="9" t="s">
        <v>50</v>
      </c>
      <c r="M2349" s="9">
        <v>90981</v>
      </c>
      <c r="N2349" s="17" t="str">
        <f t="shared" si="218"/>
        <v>18_90-95</v>
      </c>
      <c r="O2349" s="17" t="str">
        <f t="shared" si="219"/>
        <v>9_90-100</v>
      </c>
      <c r="P2349" s="17" t="str">
        <f t="shared" si="220"/>
        <v>08_80&gt;</v>
      </c>
      <c r="Q2349" s="9" t="s">
        <v>1014</v>
      </c>
      <c r="R2349" s="9" t="s">
        <v>968</v>
      </c>
      <c r="S2349" s="9">
        <f t="shared" si="221"/>
        <v>3275316</v>
      </c>
      <c r="T2349" s="9">
        <f t="shared" si="222"/>
        <v>44381</v>
      </c>
      <c r="V2349" s="9">
        <f>VLOOKUP(C2349,[1]Models!$C:$AI,33,0)</f>
        <v>0</v>
      </c>
    </row>
    <row r="2350" spans="1:22" x14ac:dyDescent="0.25">
      <c r="A2350" s="9">
        <v>3</v>
      </c>
      <c r="B2350" s="9" t="s">
        <v>16</v>
      </c>
      <c r="C2350" s="9" t="s">
        <v>572</v>
      </c>
      <c r="D2350" s="9" t="s">
        <v>228</v>
      </c>
      <c r="E2350" s="9" t="s">
        <v>223</v>
      </c>
      <c r="F2350" s="9" t="s">
        <v>5</v>
      </c>
      <c r="G2350" s="9" t="s">
        <v>524</v>
      </c>
      <c r="H2350" s="9" t="s">
        <v>112</v>
      </c>
      <c r="I2350" s="9">
        <v>14</v>
      </c>
      <c r="J2350" s="9" t="s">
        <v>8</v>
      </c>
      <c r="K2350" s="9" t="s">
        <v>7</v>
      </c>
      <c r="L2350" s="9" t="s">
        <v>50</v>
      </c>
      <c r="M2350" s="9">
        <v>131662</v>
      </c>
      <c r="N2350" s="17" t="str">
        <f t="shared" si="218"/>
        <v>26_130-135</v>
      </c>
      <c r="O2350" s="17" t="str">
        <f t="shared" si="219"/>
        <v>13_130-140</v>
      </c>
      <c r="P2350" s="17" t="str">
        <f t="shared" si="220"/>
        <v>08_80&gt;</v>
      </c>
      <c r="Q2350" s="9" t="s">
        <v>1014</v>
      </c>
      <c r="R2350" s="9" t="s">
        <v>968</v>
      </c>
      <c r="S2350" s="9">
        <f t="shared" si="221"/>
        <v>394986</v>
      </c>
      <c r="T2350" s="9">
        <f t="shared" si="222"/>
        <v>5352</v>
      </c>
      <c r="V2350" s="9">
        <f>VLOOKUP(C2350,[1]Models!$C:$AI,33,0)</f>
        <v>1</v>
      </c>
    </row>
    <row r="2351" spans="1:22" x14ac:dyDescent="0.25">
      <c r="A2351" s="9">
        <v>8</v>
      </c>
      <c r="B2351" s="9" t="s">
        <v>16</v>
      </c>
      <c r="C2351" s="9" t="s">
        <v>573</v>
      </c>
      <c r="D2351" s="9" t="s">
        <v>225</v>
      </c>
      <c r="E2351" s="9" t="s">
        <v>223</v>
      </c>
      <c r="F2351" s="9" t="s">
        <v>5</v>
      </c>
      <c r="G2351" s="9" t="s">
        <v>524</v>
      </c>
      <c r="H2351" s="9" t="s">
        <v>112</v>
      </c>
      <c r="I2351" s="9">
        <v>15</v>
      </c>
      <c r="J2351" s="9" t="s">
        <v>8</v>
      </c>
      <c r="K2351" s="9" t="s">
        <v>7</v>
      </c>
      <c r="L2351" s="9" t="s">
        <v>50</v>
      </c>
      <c r="M2351" s="9">
        <v>136657</v>
      </c>
      <c r="N2351" s="17" t="str">
        <f t="shared" si="218"/>
        <v>27_135-140</v>
      </c>
      <c r="O2351" s="17" t="str">
        <f t="shared" si="219"/>
        <v>13_130-140</v>
      </c>
      <c r="P2351" s="17" t="str">
        <f t="shared" si="220"/>
        <v>08_80&gt;</v>
      </c>
      <c r="Q2351" s="9" t="s">
        <v>1014</v>
      </c>
      <c r="R2351" s="9" t="s">
        <v>968</v>
      </c>
      <c r="S2351" s="9">
        <f t="shared" si="221"/>
        <v>1093256</v>
      </c>
      <c r="T2351" s="9">
        <f t="shared" si="222"/>
        <v>14814</v>
      </c>
      <c r="V2351" s="9">
        <f>VLOOKUP(C2351,[1]Models!$C:$AI,33,0)</f>
        <v>0</v>
      </c>
    </row>
    <row r="2352" spans="1:22" x14ac:dyDescent="0.25">
      <c r="A2352" s="9">
        <v>1</v>
      </c>
      <c r="B2352" s="9" t="s">
        <v>286</v>
      </c>
      <c r="C2352" s="9" t="s">
        <v>392</v>
      </c>
      <c r="D2352" s="9" t="s">
        <v>228</v>
      </c>
      <c r="E2352" s="9" t="s">
        <v>223</v>
      </c>
      <c r="F2352" s="9" t="s">
        <v>1</v>
      </c>
      <c r="G2352" s="9" t="s">
        <v>97</v>
      </c>
      <c r="H2352" s="9" t="s">
        <v>2</v>
      </c>
      <c r="I2352" s="9">
        <v>14</v>
      </c>
      <c r="J2352" s="9" t="s">
        <v>8</v>
      </c>
      <c r="L2352" s="9" t="s">
        <v>50</v>
      </c>
      <c r="M2352" s="9">
        <v>55992</v>
      </c>
      <c r="N2352" s="17" t="str">
        <f t="shared" si="218"/>
        <v>11_55-60</v>
      </c>
      <c r="O2352" s="17" t="str">
        <f t="shared" si="219"/>
        <v>5_50-60</v>
      </c>
      <c r="P2352" s="17" t="str">
        <f t="shared" si="220"/>
        <v>05_50-60</v>
      </c>
      <c r="Q2352" s="9" t="s">
        <v>1014</v>
      </c>
      <c r="R2352" s="9" t="s">
        <v>968</v>
      </c>
      <c r="S2352" s="9">
        <f t="shared" si="221"/>
        <v>55992</v>
      </c>
      <c r="T2352" s="9">
        <f t="shared" si="222"/>
        <v>759</v>
      </c>
      <c r="V2352" s="9">
        <f>VLOOKUP(C2352,[1]Models!$C:$AI,33,0)</f>
        <v>1</v>
      </c>
    </row>
    <row r="2353" spans="1:22" x14ac:dyDescent="0.25">
      <c r="A2353" s="9">
        <v>30</v>
      </c>
      <c r="B2353" s="9" t="s">
        <v>286</v>
      </c>
      <c r="C2353" s="9" t="s">
        <v>325</v>
      </c>
      <c r="D2353" s="9" t="s">
        <v>224</v>
      </c>
      <c r="E2353" s="9" t="s">
        <v>223</v>
      </c>
      <c r="F2353" s="9" t="s">
        <v>1</v>
      </c>
      <c r="G2353" s="9" t="s">
        <v>97</v>
      </c>
      <c r="H2353" s="9" t="s">
        <v>2</v>
      </c>
      <c r="I2353" s="9">
        <v>15</v>
      </c>
      <c r="J2353" s="9" t="s">
        <v>8</v>
      </c>
      <c r="L2353" s="9" t="s">
        <v>50</v>
      </c>
      <c r="M2353" s="9">
        <v>56750</v>
      </c>
      <c r="N2353" s="17" t="str">
        <f t="shared" si="218"/>
        <v>11_55-60</v>
      </c>
      <c r="O2353" s="17" t="str">
        <f t="shared" si="219"/>
        <v>5_50-60</v>
      </c>
      <c r="P2353" s="17" t="str">
        <f t="shared" si="220"/>
        <v>05_50-60</v>
      </c>
      <c r="Q2353" s="9" t="s">
        <v>1014</v>
      </c>
      <c r="R2353" s="9" t="s">
        <v>968</v>
      </c>
      <c r="S2353" s="9">
        <f t="shared" si="221"/>
        <v>1702500</v>
      </c>
      <c r="T2353" s="9">
        <f t="shared" si="222"/>
        <v>23069</v>
      </c>
      <c r="V2353" s="9">
        <f>VLOOKUP(C2353,[1]Models!$C:$AI,33,0)</f>
        <v>0</v>
      </c>
    </row>
    <row r="2354" spans="1:22" x14ac:dyDescent="0.25">
      <c r="A2354" s="9">
        <v>1</v>
      </c>
      <c r="B2354" s="9" t="s">
        <v>286</v>
      </c>
      <c r="C2354" s="9" t="s">
        <v>616</v>
      </c>
      <c r="D2354" s="9" t="s">
        <v>224</v>
      </c>
      <c r="E2354" s="9" t="s">
        <v>223</v>
      </c>
      <c r="F2354" s="9" t="s">
        <v>1</v>
      </c>
      <c r="G2354" s="9" t="s">
        <v>305</v>
      </c>
      <c r="H2354" s="9" t="s">
        <v>2</v>
      </c>
      <c r="I2354" s="9">
        <v>15</v>
      </c>
      <c r="J2354" s="9" t="s">
        <v>8</v>
      </c>
      <c r="L2354" s="9" t="s">
        <v>50</v>
      </c>
      <c r="M2354" s="9">
        <v>55663</v>
      </c>
      <c r="N2354" s="17" t="str">
        <f t="shared" si="218"/>
        <v>11_55-60</v>
      </c>
      <c r="O2354" s="17" t="str">
        <f t="shared" si="219"/>
        <v>5_50-60</v>
      </c>
      <c r="P2354" s="17" t="str">
        <f t="shared" si="220"/>
        <v>05_50-60</v>
      </c>
      <c r="Q2354" s="9" t="s">
        <v>1014</v>
      </c>
      <c r="R2354" s="9" t="s">
        <v>968</v>
      </c>
      <c r="S2354" s="9">
        <f t="shared" si="221"/>
        <v>55663</v>
      </c>
      <c r="T2354" s="9">
        <f t="shared" si="222"/>
        <v>754</v>
      </c>
      <c r="V2354" s="9">
        <f>VLOOKUP(C2354,[1]Models!$C:$AI,33,0)</f>
        <v>0</v>
      </c>
    </row>
    <row r="2355" spans="1:22" x14ac:dyDescent="0.25">
      <c r="A2355" s="9">
        <v>4</v>
      </c>
      <c r="B2355" s="9" t="s">
        <v>286</v>
      </c>
      <c r="C2355" s="9" t="s">
        <v>800</v>
      </c>
      <c r="D2355" s="9" t="s">
        <v>228</v>
      </c>
      <c r="E2355" s="9" t="s">
        <v>223</v>
      </c>
      <c r="F2355" s="9" t="s">
        <v>5</v>
      </c>
      <c r="G2355" s="9" t="s">
        <v>169</v>
      </c>
      <c r="H2355" s="9" t="s">
        <v>2</v>
      </c>
      <c r="I2355" s="9">
        <v>13</v>
      </c>
      <c r="J2355" s="9" t="s">
        <v>479</v>
      </c>
      <c r="K2355" s="9" t="s">
        <v>7</v>
      </c>
      <c r="L2355" s="9" t="s">
        <v>50</v>
      </c>
      <c r="M2355" s="9">
        <v>98386</v>
      </c>
      <c r="N2355" s="17" t="str">
        <f t="shared" si="218"/>
        <v>19_95-100</v>
      </c>
      <c r="O2355" s="17" t="str">
        <f t="shared" si="219"/>
        <v>9_90-100</v>
      </c>
      <c r="P2355" s="17" t="str">
        <f t="shared" si="220"/>
        <v>08_80&gt;</v>
      </c>
      <c r="Q2355" s="9" t="s">
        <v>1014</v>
      </c>
      <c r="R2355" s="9" t="s">
        <v>968</v>
      </c>
      <c r="S2355" s="9">
        <f t="shared" si="221"/>
        <v>393544</v>
      </c>
      <c r="T2355" s="9">
        <f t="shared" si="222"/>
        <v>5333</v>
      </c>
      <c r="V2355" s="9">
        <f>VLOOKUP(C2355,[1]Models!$C:$AI,33,0)</f>
        <v>1</v>
      </c>
    </row>
    <row r="2356" spans="1:22" x14ac:dyDescent="0.25">
      <c r="A2356" s="9">
        <v>44</v>
      </c>
      <c r="B2356" s="9" t="s">
        <v>286</v>
      </c>
      <c r="C2356" s="9" t="s">
        <v>326</v>
      </c>
      <c r="D2356" s="9" t="s">
        <v>228</v>
      </c>
      <c r="E2356" s="9" t="s">
        <v>223</v>
      </c>
      <c r="F2356" s="9" t="s">
        <v>5</v>
      </c>
      <c r="G2356" s="9" t="s">
        <v>169</v>
      </c>
      <c r="H2356" s="9" t="s">
        <v>512</v>
      </c>
      <c r="I2356" s="9">
        <v>14</v>
      </c>
      <c r="J2356" s="9" t="s">
        <v>393</v>
      </c>
      <c r="L2356" s="9" t="s">
        <v>50</v>
      </c>
      <c r="M2356" s="9">
        <v>108781</v>
      </c>
      <c r="N2356" s="17" t="str">
        <f t="shared" si="218"/>
        <v>21_105-110</v>
      </c>
      <c r="O2356" s="17" t="str">
        <f t="shared" si="219"/>
        <v>10_100-110</v>
      </c>
      <c r="P2356" s="17" t="str">
        <f t="shared" si="220"/>
        <v>08_80&gt;</v>
      </c>
      <c r="Q2356" s="9" t="s">
        <v>1014</v>
      </c>
      <c r="R2356" s="9" t="s">
        <v>968</v>
      </c>
      <c r="S2356" s="9">
        <f t="shared" si="221"/>
        <v>4786364</v>
      </c>
      <c r="T2356" s="9">
        <f t="shared" si="222"/>
        <v>64856</v>
      </c>
      <c r="V2356" s="9">
        <f>VLOOKUP(C2356,[1]Models!$C:$AI,33,0)</f>
        <v>1</v>
      </c>
    </row>
    <row r="2357" spans="1:22" x14ac:dyDescent="0.25">
      <c r="A2357" s="9">
        <v>1</v>
      </c>
      <c r="B2357" s="9" t="s">
        <v>637</v>
      </c>
      <c r="C2357" s="9" t="s">
        <v>801</v>
      </c>
      <c r="D2357" s="9" t="s">
        <v>225</v>
      </c>
      <c r="E2357" s="9" t="s">
        <v>223</v>
      </c>
      <c r="F2357" s="9" t="s">
        <v>5</v>
      </c>
      <c r="G2357" s="9" t="s">
        <v>353</v>
      </c>
      <c r="H2357" s="9" t="s">
        <v>98</v>
      </c>
      <c r="I2357" s="9">
        <v>16</v>
      </c>
      <c r="J2357" s="9" t="s">
        <v>8</v>
      </c>
      <c r="L2357" s="9" t="s">
        <v>50</v>
      </c>
      <c r="M2357" s="9">
        <v>130894</v>
      </c>
      <c r="N2357" s="17" t="str">
        <f t="shared" si="218"/>
        <v>26_130-135</v>
      </c>
      <c r="O2357" s="17" t="str">
        <f t="shared" si="219"/>
        <v>13_130-140</v>
      </c>
      <c r="P2357" s="17" t="str">
        <f t="shared" si="220"/>
        <v>08_80&gt;</v>
      </c>
      <c r="Q2357" s="9" t="s">
        <v>1014</v>
      </c>
      <c r="R2357" s="9" t="s">
        <v>968</v>
      </c>
      <c r="S2357" s="9">
        <f t="shared" si="221"/>
        <v>130894</v>
      </c>
      <c r="T2357" s="9">
        <f t="shared" si="222"/>
        <v>1774</v>
      </c>
      <c r="V2357" s="9">
        <f>VLOOKUP(C2357,[1]Models!$C:$AI,33,0)</f>
        <v>0</v>
      </c>
    </row>
    <row r="2358" spans="1:22" x14ac:dyDescent="0.25">
      <c r="A2358" s="9">
        <v>72</v>
      </c>
      <c r="B2358" s="9" t="s">
        <v>637</v>
      </c>
      <c r="C2358" s="9" t="s">
        <v>966</v>
      </c>
      <c r="D2358" s="9" t="s">
        <v>228</v>
      </c>
      <c r="E2358" s="9" t="s">
        <v>223</v>
      </c>
      <c r="F2358" s="9" t="s">
        <v>5</v>
      </c>
      <c r="G2358" s="9" t="s">
        <v>524</v>
      </c>
      <c r="H2358" s="9" t="s">
        <v>2</v>
      </c>
      <c r="I2358" s="9">
        <v>14</v>
      </c>
      <c r="J2358" s="9" t="s">
        <v>8</v>
      </c>
      <c r="L2358" s="9" t="s">
        <v>50</v>
      </c>
      <c r="M2358" s="9">
        <v>84595</v>
      </c>
      <c r="N2358" s="17" t="str">
        <f t="shared" si="218"/>
        <v>16_80-85</v>
      </c>
      <c r="O2358" s="17" t="str">
        <f t="shared" si="219"/>
        <v>8_80-90</v>
      </c>
      <c r="P2358" s="17" t="str">
        <f t="shared" si="220"/>
        <v>08_80&gt;</v>
      </c>
      <c r="Q2358" s="9" t="s">
        <v>1014</v>
      </c>
      <c r="R2358" s="9" t="s">
        <v>968</v>
      </c>
      <c r="S2358" s="9">
        <f t="shared" si="221"/>
        <v>6090840</v>
      </c>
      <c r="T2358" s="9">
        <f t="shared" si="222"/>
        <v>82532</v>
      </c>
      <c r="V2358" s="9">
        <f>VLOOKUP(C2358,[1]Models!$C:$AI,33,0)</f>
        <v>1</v>
      </c>
    </row>
    <row r="2359" spans="1:22" x14ac:dyDescent="0.25">
      <c r="A2359" s="9">
        <v>127</v>
      </c>
      <c r="B2359" s="9" t="s">
        <v>637</v>
      </c>
      <c r="C2359" s="9" t="s">
        <v>394</v>
      </c>
      <c r="D2359" s="9" t="s">
        <v>228</v>
      </c>
      <c r="E2359" s="9" t="s">
        <v>223</v>
      </c>
      <c r="F2359" s="9" t="s">
        <v>1</v>
      </c>
      <c r="G2359" s="9" t="s">
        <v>97</v>
      </c>
      <c r="H2359" s="9" t="s">
        <v>2</v>
      </c>
      <c r="I2359" s="9">
        <v>14</v>
      </c>
      <c r="J2359" s="9" t="s">
        <v>8</v>
      </c>
      <c r="L2359" s="9" t="s">
        <v>50</v>
      </c>
      <c r="M2359" s="9">
        <v>54370</v>
      </c>
      <c r="N2359" s="17" t="str">
        <f t="shared" si="218"/>
        <v>10_50-55</v>
      </c>
      <c r="O2359" s="17" t="str">
        <f t="shared" si="219"/>
        <v>5_50-60</v>
      </c>
      <c r="P2359" s="17" t="str">
        <f t="shared" si="220"/>
        <v>05_50-60</v>
      </c>
      <c r="Q2359" s="9" t="s">
        <v>1014</v>
      </c>
      <c r="R2359" s="9" t="s">
        <v>968</v>
      </c>
      <c r="S2359" s="9">
        <f t="shared" si="221"/>
        <v>6904990</v>
      </c>
      <c r="T2359" s="9">
        <f t="shared" si="222"/>
        <v>93564</v>
      </c>
      <c r="V2359" s="9">
        <f>VLOOKUP(C2359,[1]Models!$C:$AI,33,0)</f>
        <v>1</v>
      </c>
    </row>
    <row r="2360" spans="1:22" x14ac:dyDescent="0.25">
      <c r="A2360" s="9">
        <v>33</v>
      </c>
      <c r="B2360" s="9" t="s">
        <v>637</v>
      </c>
      <c r="C2360" s="9" t="s">
        <v>967</v>
      </c>
      <c r="D2360" s="9" t="s">
        <v>224</v>
      </c>
      <c r="E2360" s="9" t="s">
        <v>223</v>
      </c>
      <c r="F2360" s="9" t="s">
        <v>5</v>
      </c>
      <c r="G2360" s="9" t="s">
        <v>524</v>
      </c>
      <c r="H2360" s="9" t="s">
        <v>2</v>
      </c>
      <c r="I2360" s="9">
        <v>15</v>
      </c>
      <c r="J2360" s="9" t="s">
        <v>8</v>
      </c>
      <c r="L2360" s="9" t="s">
        <v>50</v>
      </c>
      <c r="M2360" s="9">
        <v>88408</v>
      </c>
      <c r="N2360" s="17" t="str">
        <f t="shared" si="218"/>
        <v>17_85-90</v>
      </c>
      <c r="O2360" s="17" t="str">
        <f t="shared" si="219"/>
        <v>8_80-90</v>
      </c>
      <c r="P2360" s="17" t="str">
        <f t="shared" si="220"/>
        <v>08_80&gt;</v>
      </c>
      <c r="Q2360" s="9" t="s">
        <v>1014</v>
      </c>
      <c r="R2360" s="9" t="s">
        <v>968</v>
      </c>
      <c r="S2360" s="9">
        <f t="shared" si="221"/>
        <v>2917464</v>
      </c>
      <c r="T2360" s="9">
        <f t="shared" si="222"/>
        <v>39532</v>
      </c>
      <c r="V2360" s="9">
        <f>VLOOKUP(C2360,[1]Models!$C:$AI,33,0)</f>
        <v>0</v>
      </c>
    </row>
    <row r="2361" spans="1:22" x14ac:dyDescent="0.25">
      <c r="A2361" s="9">
        <v>326</v>
      </c>
      <c r="B2361" s="9" t="s">
        <v>637</v>
      </c>
      <c r="C2361" s="9" t="s">
        <v>395</v>
      </c>
      <c r="D2361" s="9" t="s">
        <v>224</v>
      </c>
      <c r="E2361" s="9" t="s">
        <v>223</v>
      </c>
      <c r="F2361" s="9" t="s">
        <v>1</v>
      </c>
      <c r="G2361" s="9" t="s">
        <v>97</v>
      </c>
      <c r="H2361" s="9" t="s">
        <v>2</v>
      </c>
      <c r="I2361" s="9">
        <v>15</v>
      </c>
      <c r="J2361" s="9" t="s">
        <v>8</v>
      </c>
      <c r="L2361" s="9" t="s">
        <v>50</v>
      </c>
      <c r="M2361" s="9">
        <v>61591</v>
      </c>
      <c r="N2361" s="17" t="str">
        <f t="shared" si="218"/>
        <v>12_60-65</v>
      </c>
      <c r="O2361" s="17" t="str">
        <f t="shared" si="219"/>
        <v>6_60-70</v>
      </c>
      <c r="P2361" s="17" t="str">
        <f t="shared" si="220"/>
        <v>06_60-70</v>
      </c>
      <c r="Q2361" s="9" t="s">
        <v>1014</v>
      </c>
      <c r="R2361" s="9" t="s">
        <v>968</v>
      </c>
      <c r="S2361" s="9">
        <f t="shared" si="221"/>
        <v>20078666</v>
      </c>
      <c r="T2361" s="9">
        <f t="shared" si="222"/>
        <v>272069</v>
      </c>
      <c r="V2361" s="9">
        <f>VLOOKUP(C2361,[1]Models!$C:$AI,33,0)</f>
        <v>0</v>
      </c>
    </row>
    <row r="2362" spans="1:22" x14ac:dyDescent="0.25">
      <c r="A2362" s="9">
        <v>10</v>
      </c>
      <c r="B2362" s="9" t="s">
        <v>637</v>
      </c>
      <c r="C2362" s="9" t="s">
        <v>327</v>
      </c>
      <c r="D2362" s="9" t="s">
        <v>224</v>
      </c>
      <c r="E2362" s="9" t="s">
        <v>223</v>
      </c>
      <c r="F2362" s="9" t="s">
        <v>1</v>
      </c>
      <c r="G2362" s="9" t="s">
        <v>97</v>
      </c>
      <c r="H2362" s="9" t="s">
        <v>2</v>
      </c>
      <c r="I2362" s="9">
        <v>16</v>
      </c>
      <c r="J2362" s="9" t="s">
        <v>8</v>
      </c>
      <c r="L2362" s="9" t="s">
        <v>50</v>
      </c>
      <c r="M2362" s="9">
        <v>67490</v>
      </c>
      <c r="N2362" s="17" t="str">
        <f t="shared" si="218"/>
        <v>13_65-70</v>
      </c>
      <c r="O2362" s="17" t="str">
        <f t="shared" si="219"/>
        <v>6_60-70</v>
      </c>
      <c r="P2362" s="17" t="str">
        <f t="shared" si="220"/>
        <v>06_60-70</v>
      </c>
      <c r="Q2362" s="9" t="s">
        <v>1014</v>
      </c>
      <c r="R2362" s="9" t="s">
        <v>968</v>
      </c>
      <c r="S2362" s="9">
        <f t="shared" si="221"/>
        <v>674900</v>
      </c>
      <c r="T2362" s="9">
        <f t="shared" si="222"/>
        <v>9145</v>
      </c>
      <c r="V2362" s="9">
        <f>VLOOKUP(C2362,[1]Models!$C:$AI,33,0)</f>
        <v>0</v>
      </c>
    </row>
    <row r="2363" spans="1:22" x14ac:dyDescent="0.25">
      <c r="A2363" s="9">
        <v>22</v>
      </c>
      <c r="B2363" s="9" t="s">
        <v>637</v>
      </c>
      <c r="C2363" s="9" t="s">
        <v>574</v>
      </c>
      <c r="D2363" s="9" t="s">
        <v>222</v>
      </c>
      <c r="E2363" s="9" t="s">
        <v>223</v>
      </c>
      <c r="F2363" s="9" t="s">
        <v>5</v>
      </c>
      <c r="G2363" s="9" t="s">
        <v>169</v>
      </c>
      <c r="H2363" s="9" t="s">
        <v>334</v>
      </c>
      <c r="I2363" s="9">
        <v>16</v>
      </c>
      <c r="J2363" s="9" t="s">
        <v>8</v>
      </c>
      <c r="L2363" s="9" t="s">
        <v>50</v>
      </c>
      <c r="M2363" s="9">
        <v>85617</v>
      </c>
      <c r="N2363" s="17" t="str">
        <f t="shared" ref="N2363:N2364" si="223">CONCATENATE(ROUNDDOWN(M2363/5000,0),"_",ROUNDDOWN(M2363/5000,0)*5,"-",ROUNDUP((M2363+1)/5000,0)*5)</f>
        <v>17_85-90</v>
      </c>
      <c r="O2363" s="17" t="str">
        <f t="shared" ref="O2363:O2364" si="224">CONCATENATE(ROUNDDOWN(M2363/10000,0),"_",ROUNDDOWN(M2363/10000,0)*10,"-",ROUNDUP((M2363+1)/10000,0)*10)</f>
        <v>8_80-90</v>
      </c>
      <c r="P2363" s="17" t="str">
        <f t="shared" ref="P2363:P2364" si="225">IF(M2363&lt;20000,"01_&lt;20",IF(M2363&lt;80000,CONCATENATE(IF((ROUNDDOWN(M2363/10000,0)+1)&lt;10,0,),ROUNDDOWN(M2363/10000,0),"_",ROUNDDOWN(M2363/10000,0)*10,"-",ROUNDUP((M2363+1)/10000,0)*10),"08_80&gt;"))</f>
        <v>08_80&gt;</v>
      </c>
      <c r="Q2363" s="9" t="s">
        <v>1014</v>
      </c>
      <c r="R2363" s="9" t="s">
        <v>968</v>
      </c>
      <c r="S2363" s="9">
        <f t="shared" ref="S2363:S2364" si="226">M2363*A2363</f>
        <v>1883574</v>
      </c>
      <c r="T2363" s="9">
        <f t="shared" si="222"/>
        <v>25523</v>
      </c>
      <c r="V2363" s="9">
        <f>VLOOKUP(C2363,[1]Models!$C:$AI,33,0)</f>
        <v>0</v>
      </c>
    </row>
    <row r="2364" spans="1:22" x14ac:dyDescent="0.25">
      <c r="A2364" s="9">
        <v>349</v>
      </c>
      <c r="B2364" s="9" t="s">
        <v>637</v>
      </c>
      <c r="C2364" s="9" t="s">
        <v>803</v>
      </c>
      <c r="D2364" s="9" t="s">
        <v>224</v>
      </c>
      <c r="E2364" s="9" t="s">
        <v>223</v>
      </c>
      <c r="F2364" s="9" t="s">
        <v>1</v>
      </c>
      <c r="G2364" s="9" t="s">
        <v>305</v>
      </c>
      <c r="H2364" s="9" t="s">
        <v>2</v>
      </c>
      <c r="I2364" s="9">
        <v>16</v>
      </c>
      <c r="J2364" s="9" t="s">
        <v>8</v>
      </c>
      <c r="L2364" s="9" t="s">
        <v>50</v>
      </c>
      <c r="M2364" s="9">
        <v>73742</v>
      </c>
      <c r="N2364" s="17" t="str">
        <f t="shared" si="223"/>
        <v>14_70-75</v>
      </c>
      <c r="O2364" s="17" t="str">
        <f t="shared" si="224"/>
        <v>7_70-80</v>
      </c>
      <c r="P2364" s="17" t="str">
        <f t="shared" si="225"/>
        <v>07_70-80</v>
      </c>
      <c r="Q2364" s="9" t="s">
        <v>1014</v>
      </c>
      <c r="R2364" s="9" t="s">
        <v>968</v>
      </c>
      <c r="S2364" s="9">
        <f t="shared" si="226"/>
        <v>25735958</v>
      </c>
      <c r="T2364" s="9">
        <f t="shared" si="222"/>
        <v>348726</v>
      </c>
      <c r="V2364" s="9">
        <f>VLOOKUP(C2364,[1]Models!$C:$AI,33,0)</f>
        <v>0</v>
      </c>
    </row>
    <row r="2365" spans="1:22" x14ac:dyDescent="0.25">
      <c r="A2365" s="9">
        <v>50</v>
      </c>
      <c r="B2365" s="9" t="s">
        <v>29</v>
      </c>
      <c r="C2365" s="9" t="s">
        <v>29</v>
      </c>
      <c r="D2365" s="9" t="s">
        <v>228</v>
      </c>
      <c r="E2365" s="9" t="s">
        <v>223</v>
      </c>
      <c r="F2365" s="9" t="s">
        <v>5</v>
      </c>
      <c r="G2365" s="9" t="s">
        <v>56</v>
      </c>
      <c r="H2365" s="9" t="s">
        <v>2</v>
      </c>
      <c r="I2365" s="9">
        <v>14</v>
      </c>
      <c r="J2365" s="9" t="s">
        <v>4</v>
      </c>
      <c r="L2365" s="9" t="s">
        <v>47</v>
      </c>
      <c r="M2365" s="9">
        <v>25400</v>
      </c>
      <c r="N2365" s="17" t="str">
        <f t="shared" ref="N2365:N2395" si="227">CONCATENATE(ROUNDDOWN(M2365/5000,0),"_",ROUNDDOWN(M2365/5000,0)*5,"-",ROUNDUP((M2365+1)/5000,0)*5)</f>
        <v>5_25-30</v>
      </c>
      <c r="O2365" s="17" t="str">
        <f t="shared" ref="O2365:O2395" si="228">CONCATENATE(ROUNDDOWN(M2365/10000,0),"_",ROUNDDOWN(M2365/10000,0)*10,"-",ROUNDUP((M2365+1)/10000,0)*10)</f>
        <v>2_20-30</v>
      </c>
      <c r="P2365" s="17" t="str">
        <f t="shared" ref="P2365:P2395" si="229">IF(M2365&lt;20000,"01_&lt;20",IF(M2365&lt;80000,CONCATENATE(IF((ROUNDDOWN(M2365/10000,0)+1)&lt;10,0,),ROUNDDOWN(M2365/10000,0),"_",ROUNDDOWN(M2365/10000,0)*10,"-",ROUNDUP((M2365+1)/10000,0)*10),"08_80&gt;"))</f>
        <v>02_20-30</v>
      </c>
      <c r="Q2365" s="9" t="s">
        <v>1014</v>
      </c>
      <c r="R2365" s="9" t="s">
        <v>968</v>
      </c>
      <c r="S2365" s="9">
        <f t="shared" ref="S2365:S2395" si="230">M2365*A2365</f>
        <v>1270000</v>
      </c>
      <c r="T2365" s="9">
        <f t="shared" si="222"/>
        <v>17209</v>
      </c>
    </row>
    <row r="2366" spans="1:22" x14ac:dyDescent="0.25">
      <c r="A2366" s="9">
        <v>370</v>
      </c>
      <c r="B2366" s="9" t="s">
        <v>29</v>
      </c>
      <c r="C2366" s="9" t="s">
        <v>29</v>
      </c>
      <c r="D2366" s="9" t="s">
        <v>224</v>
      </c>
      <c r="E2366" s="9" t="s">
        <v>223</v>
      </c>
      <c r="F2366" s="9" t="s">
        <v>5</v>
      </c>
      <c r="G2366" s="9" t="s">
        <v>76</v>
      </c>
      <c r="H2366" s="9" t="s">
        <v>2</v>
      </c>
      <c r="I2366" s="9">
        <v>15</v>
      </c>
      <c r="L2366" s="9" t="s">
        <v>46</v>
      </c>
      <c r="M2366" s="9">
        <v>31000</v>
      </c>
      <c r="N2366" s="17" t="str">
        <f t="shared" si="227"/>
        <v>6_30-35</v>
      </c>
      <c r="O2366" s="17" t="str">
        <f t="shared" si="228"/>
        <v>3_30-40</v>
      </c>
      <c r="P2366" s="17" t="str">
        <f t="shared" si="229"/>
        <v>03_30-40</v>
      </c>
      <c r="Q2366" s="9" t="s">
        <v>1014</v>
      </c>
      <c r="R2366" s="9" t="s">
        <v>968</v>
      </c>
      <c r="S2366" s="9">
        <f t="shared" si="230"/>
        <v>11470000</v>
      </c>
      <c r="T2366" s="9">
        <f t="shared" ref="T2366:T2395" si="231">ROUND(S2366/73.8,0)</f>
        <v>155420</v>
      </c>
    </row>
    <row r="2367" spans="1:22" x14ac:dyDescent="0.25">
      <c r="A2367" s="9">
        <v>450</v>
      </c>
      <c r="B2367" s="9" t="s">
        <v>29</v>
      </c>
      <c r="C2367" s="9" t="s">
        <v>29</v>
      </c>
      <c r="D2367" s="9" t="s">
        <v>224</v>
      </c>
      <c r="E2367" s="9" t="s">
        <v>223</v>
      </c>
      <c r="F2367" s="9" t="s">
        <v>5</v>
      </c>
      <c r="G2367" s="9" t="s">
        <v>61</v>
      </c>
      <c r="H2367" s="9" t="s">
        <v>2</v>
      </c>
      <c r="I2367" s="9">
        <v>15</v>
      </c>
      <c r="L2367" s="9" t="s">
        <v>46</v>
      </c>
      <c r="M2367" s="9">
        <v>25400</v>
      </c>
      <c r="N2367" s="17" t="str">
        <f t="shared" si="227"/>
        <v>5_25-30</v>
      </c>
      <c r="O2367" s="17" t="str">
        <f t="shared" si="228"/>
        <v>2_20-30</v>
      </c>
      <c r="P2367" s="17" t="str">
        <f t="shared" si="229"/>
        <v>02_20-30</v>
      </c>
      <c r="Q2367" s="9" t="s">
        <v>1014</v>
      </c>
      <c r="R2367" s="9" t="s">
        <v>968</v>
      </c>
      <c r="S2367" s="9">
        <f t="shared" si="230"/>
        <v>11430000</v>
      </c>
      <c r="T2367" s="9">
        <f t="shared" si="231"/>
        <v>154878</v>
      </c>
    </row>
    <row r="2368" spans="1:22" x14ac:dyDescent="0.25">
      <c r="A2368" s="9">
        <v>50</v>
      </c>
      <c r="B2368" s="9" t="s">
        <v>29</v>
      </c>
      <c r="C2368" s="9" t="s">
        <v>29</v>
      </c>
      <c r="D2368" s="9" t="s">
        <v>224</v>
      </c>
      <c r="E2368" s="9" t="s">
        <v>223</v>
      </c>
      <c r="F2368" s="9" t="s">
        <v>5</v>
      </c>
      <c r="G2368" s="9" t="s">
        <v>810</v>
      </c>
      <c r="H2368" s="9" t="s">
        <v>2</v>
      </c>
      <c r="I2368" s="9">
        <v>15</v>
      </c>
      <c r="L2368" s="9" t="s">
        <v>46</v>
      </c>
      <c r="M2368" s="9">
        <v>23400</v>
      </c>
      <c r="N2368" s="17" t="str">
        <f t="shared" ref="N2368" si="232">CONCATENATE(ROUNDDOWN(M2368/5000,0),"_",ROUNDDOWN(M2368/5000,0)*5,"-",ROUNDUP((M2368+1)/5000,0)*5)</f>
        <v>4_20-25</v>
      </c>
      <c r="O2368" s="17" t="str">
        <f t="shared" ref="O2368" si="233">CONCATENATE(ROUNDDOWN(M2368/10000,0),"_",ROUNDDOWN(M2368/10000,0)*10,"-",ROUNDUP((M2368+1)/10000,0)*10)</f>
        <v>2_20-30</v>
      </c>
      <c r="P2368" s="17" t="str">
        <f t="shared" ref="P2368" si="234">IF(M2368&lt;20000,"01_&lt;20",IF(M2368&lt;80000,CONCATENATE(IF((ROUNDDOWN(M2368/10000,0)+1)&lt;10,0,),ROUNDDOWN(M2368/10000,0),"_",ROUNDDOWN(M2368/10000,0)*10,"-",ROUNDUP((M2368+1)/10000,0)*10),"08_80&gt;"))</f>
        <v>02_20-30</v>
      </c>
      <c r="Q2368" s="9" t="s">
        <v>1014</v>
      </c>
      <c r="R2368" s="9" t="s">
        <v>968</v>
      </c>
      <c r="S2368" s="9">
        <f t="shared" ref="S2368" si="235">M2368*A2368</f>
        <v>1170000</v>
      </c>
      <c r="T2368" s="9">
        <f t="shared" si="231"/>
        <v>15854</v>
      </c>
    </row>
    <row r="2369" spans="1:20" x14ac:dyDescent="0.25">
      <c r="A2369" s="9">
        <v>340</v>
      </c>
      <c r="B2369" s="9" t="s">
        <v>29</v>
      </c>
      <c r="C2369" s="9" t="s">
        <v>29</v>
      </c>
      <c r="D2369" s="9" t="s">
        <v>224</v>
      </c>
      <c r="E2369" s="9" t="s">
        <v>223</v>
      </c>
      <c r="F2369" s="9" t="s">
        <v>5</v>
      </c>
      <c r="G2369" s="9" t="s">
        <v>93</v>
      </c>
      <c r="H2369" s="9" t="s">
        <v>2</v>
      </c>
      <c r="I2369" s="9">
        <v>15</v>
      </c>
      <c r="L2369" s="9" t="s">
        <v>50</v>
      </c>
      <c r="M2369" s="9">
        <v>35700</v>
      </c>
      <c r="N2369" s="17" t="str">
        <f t="shared" si="227"/>
        <v>7_35-40</v>
      </c>
      <c r="O2369" s="17" t="str">
        <f t="shared" si="228"/>
        <v>3_30-40</v>
      </c>
      <c r="P2369" s="17" t="str">
        <f t="shared" si="229"/>
        <v>03_30-40</v>
      </c>
      <c r="Q2369" s="9" t="s">
        <v>1014</v>
      </c>
      <c r="R2369" s="9" t="s">
        <v>968</v>
      </c>
      <c r="S2369" s="9">
        <f t="shared" si="230"/>
        <v>12138000</v>
      </c>
      <c r="T2369" s="9">
        <f t="shared" si="231"/>
        <v>164472</v>
      </c>
    </row>
    <row r="2370" spans="1:20" x14ac:dyDescent="0.25">
      <c r="A2370" s="9">
        <v>120</v>
      </c>
      <c r="B2370" s="9" t="s">
        <v>29</v>
      </c>
      <c r="C2370" s="9" t="s">
        <v>29</v>
      </c>
      <c r="D2370" s="9" t="s">
        <v>224</v>
      </c>
      <c r="E2370" s="9" t="s">
        <v>223</v>
      </c>
      <c r="F2370" s="9" t="s">
        <v>5</v>
      </c>
      <c r="G2370" s="9" t="s">
        <v>169</v>
      </c>
      <c r="H2370" s="9" t="s">
        <v>2</v>
      </c>
      <c r="I2370" s="9">
        <v>15</v>
      </c>
      <c r="L2370" s="9" t="s">
        <v>50</v>
      </c>
      <c r="M2370" s="9">
        <v>38000</v>
      </c>
      <c r="N2370" s="17" t="str">
        <f t="shared" si="227"/>
        <v>7_35-40</v>
      </c>
      <c r="O2370" s="17" t="str">
        <f t="shared" si="228"/>
        <v>3_30-40</v>
      </c>
      <c r="P2370" s="17" t="str">
        <f t="shared" si="229"/>
        <v>03_30-40</v>
      </c>
      <c r="Q2370" s="9" t="s">
        <v>1014</v>
      </c>
      <c r="R2370" s="9" t="s">
        <v>968</v>
      </c>
      <c r="S2370" s="9">
        <f t="shared" si="230"/>
        <v>4560000</v>
      </c>
      <c r="T2370" s="9">
        <f t="shared" si="231"/>
        <v>61789</v>
      </c>
    </row>
    <row r="2371" spans="1:20" x14ac:dyDescent="0.25">
      <c r="A2371" s="9">
        <v>30</v>
      </c>
      <c r="B2371" s="9" t="s">
        <v>29</v>
      </c>
      <c r="C2371" s="9" t="s">
        <v>29</v>
      </c>
      <c r="D2371" s="9" t="s">
        <v>224</v>
      </c>
      <c r="E2371" s="9" t="s">
        <v>223</v>
      </c>
      <c r="F2371" s="9" t="s">
        <v>5</v>
      </c>
      <c r="G2371" s="9" t="s">
        <v>182</v>
      </c>
      <c r="H2371" s="9" t="s">
        <v>2</v>
      </c>
      <c r="I2371" s="9">
        <v>15</v>
      </c>
      <c r="L2371" s="9" t="s">
        <v>50</v>
      </c>
      <c r="M2371" s="9">
        <v>38500</v>
      </c>
      <c r="N2371" s="17" t="str">
        <f t="shared" si="227"/>
        <v>7_35-40</v>
      </c>
      <c r="O2371" s="17" t="str">
        <f t="shared" si="228"/>
        <v>3_30-40</v>
      </c>
      <c r="P2371" s="17" t="str">
        <f t="shared" si="229"/>
        <v>03_30-40</v>
      </c>
      <c r="Q2371" s="9" t="s">
        <v>1014</v>
      </c>
      <c r="R2371" s="9" t="s">
        <v>968</v>
      </c>
      <c r="S2371" s="9">
        <f t="shared" si="230"/>
        <v>1155000</v>
      </c>
      <c r="T2371" s="9">
        <f t="shared" si="231"/>
        <v>15650</v>
      </c>
    </row>
    <row r="2372" spans="1:20" x14ac:dyDescent="0.25">
      <c r="A2372" s="9">
        <v>110</v>
      </c>
      <c r="B2372" s="9" t="s">
        <v>29</v>
      </c>
      <c r="C2372" s="9" t="s">
        <v>29</v>
      </c>
      <c r="D2372" s="9" t="s">
        <v>222</v>
      </c>
      <c r="E2372" s="9" t="s">
        <v>223</v>
      </c>
      <c r="F2372" s="9" t="s">
        <v>1</v>
      </c>
      <c r="G2372" s="9" t="s">
        <v>97</v>
      </c>
      <c r="H2372" s="9" t="s">
        <v>2</v>
      </c>
      <c r="I2372" s="9">
        <v>15</v>
      </c>
      <c r="L2372" s="9" t="s">
        <v>50</v>
      </c>
      <c r="M2372" s="9">
        <v>35000</v>
      </c>
      <c r="N2372" s="17" t="str">
        <f t="shared" si="227"/>
        <v>7_35-40</v>
      </c>
      <c r="O2372" s="17" t="str">
        <f t="shared" si="228"/>
        <v>3_30-40</v>
      </c>
      <c r="P2372" s="17" t="str">
        <f t="shared" si="229"/>
        <v>03_30-40</v>
      </c>
      <c r="Q2372" s="9" t="s">
        <v>1014</v>
      </c>
      <c r="R2372" s="9" t="s">
        <v>968</v>
      </c>
      <c r="S2372" s="9">
        <f t="shared" si="230"/>
        <v>3850000</v>
      </c>
      <c r="T2372" s="9">
        <f t="shared" si="231"/>
        <v>52168</v>
      </c>
    </row>
    <row r="2373" spans="1:20" x14ac:dyDescent="0.25">
      <c r="A2373" s="9">
        <v>120</v>
      </c>
      <c r="B2373" s="9" t="s">
        <v>29</v>
      </c>
      <c r="C2373" s="9" t="s">
        <v>29</v>
      </c>
      <c r="D2373" s="9" t="s">
        <v>222</v>
      </c>
      <c r="E2373" s="9" t="s">
        <v>223</v>
      </c>
      <c r="F2373" s="9" t="s">
        <v>1</v>
      </c>
      <c r="G2373" s="9" t="s">
        <v>305</v>
      </c>
      <c r="H2373" s="9" t="s">
        <v>2</v>
      </c>
      <c r="I2373" s="9">
        <v>15</v>
      </c>
      <c r="L2373" s="9" t="s">
        <v>50</v>
      </c>
      <c r="M2373" s="9">
        <v>35000</v>
      </c>
      <c r="N2373" s="17" t="str">
        <f t="shared" si="227"/>
        <v>7_35-40</v>
      </c>
      <c r="O2373" s="17" t="str">
        <f t="shared" si="228"/>
        <v>3_30-40</v>
      </c>
      <c r="P2373" s="17" t="str">
        <f t="shared" si="229"/>
        <v>03_30-40</v>
      </c>
      <c r="Q2373" s="9" t="s">
        <v>1014</v>
      </c>
      <c r="R2373" s="9" t="s">
        <v>968</v>
      </c>
      <c r="S2373" s="9">
        <f t="shared" si="230"/>
        <v>4200000</v>
      </c>
      <c r="T2373" s="9">
        <f t="shared" si="231"/>
        <v>56911</v>
      </c>
    </row>
    <row r="2374" spans="1:20" x14ac:dyDescent="0.25">
      <c r="A2374" s="9">
        <v>120</v>
      </c>
      <c r="B2374" s="9" t="s">
        <v>29</v>
      </c>
      <c r="C2374" s="9" t="s">
        <v>29</v>
      </c>
      <c r="D2374" s="9" t="s">
        <v>222</v>
      </c>
      <c r="E2374" s="9" t="s">
        <v>223</v>
      </c>
      <c r="F2374" s="9" t="s">
        <v>1</v>
      </c>
      <c r="G2374" s="9" t="s">
        <v>835</v>
      </c>
      <c r="H2374" s="9" t="s">
        <v>2</v>
      </c>
      <c r="I2374" s="9">
        <v>15</v>
      </c>
      <c r="L2374" s="9" t="s">
        <v>50</v>
      </c>
      <c r="M2374" s="9">
        <v>35000</v>
      </c>
      <c r="N2374" s="17" t="str">
        <f t="shared" ref="N2374" si="236">CONCATENATE(ROUNDDOWN(M2374/5000,0),"_",ROUNDDOWN(M2374/5000,0)*5,"-",ROUNDUP((M2374+1)/5000,0)*5)</f>
        <v>7_35-40</v>
      </c>
      <c r="O2374" s="17" t="str">
        <f t="shared" ref="O2374" si="237">CONCATENATE(ROUNDDOWN(M2374/10000,0),"_",ROUNDDOWN(M2374/10000,0)*10,"-",ROUNDUP((M2374+1)/10000,0)*10)</f>
        <v>3_30-40</v>
      </c>
      <c r="P2374" s="17" t="str">
        <f t="shared" ref="P2374" si="238">IF(M2374&lt;20000,"01_&lt;20",IF(M2374&lt;80000,CONCATENATE(IF((ROUNDDOWN(M2374/10000,0)+1)&lt;10,0,),ROUNDDOWN(M2374/10000,0),"_",ROUNDDOWN(M2374/10000,0)*10,"-",ROUNDUP((M2374+1)/10000,0)*10),"08_80&gt;"))</f>
        <v>03_30-40</v>
      </c>
      <c r="Q2374" s="9" t="s">
        <v>1014</v>
      </c>
      <c r="R2374" s="9" t="s">
        <v>968</v>
      </c>
      <c r="S2374" s="9">
        <f t="shared" ref="S2374" si="239">M2374*A2374</f>
        <v>4200000</v>
      </c>
      <c r="T2374" s="9">
        <f t="shared" si="231"/>
        <v>56911</v>
      </c>
    </row>
    <row r="2375" spans="1:20" x14ac:dyDescent="0.25">
      <c r="A2375" s="9">
        <v>70</v>
      </c>
      <c r="B2375" s="9" t="s">
        <v>29</v>
      </c>
      <c r="C2375" s="9" t="s">
        <v>29</v>
      </c>
      <c r="D2375" s="9" t="s">
        <v>225</v>
      </c>
      <c r="E2375" s="9" t="s">
        <v>223</v>
      </c>
      <c r="F2375" s="9" t="s">
        <v>5</v>
      </c>
      <c r="G2375" s="9" t="s">
        <v>75</v>
      </c>
      <c r="H2375" s="9" t="s">
        <v>1009</v>
      </c>
      <c r="I2375" s="9">
        <v>15</v>
      </c>
      <c r="L2375" s="9" t="s">
        <v>50</v>
      </c>
      <c r="M2375" s="9">
        <v>61000</v>
      </c>
      <c r="N2375" s="17" t="str">
        <f t="shared" si="227"/>
        <v>12_60-65</v>
      </c>
      <c r="O2375" s="17" t="str">
        <f t="shared" si="228"/>
        <v>6_60-70</v>
      </c>
      <c r="P2375" s="17" t="str">
        <f t="shared" si="229"/>
        <v>06_60-70</v>
      </c>
      <c r="Q2375" s="9" t="s">
        <v>1014</v>
      </c>
      <c r="R2375" s="9" t="s">
        <v>968</v>
      </c>
      <c r="S2375" s="9">
        <f t="shared" si="230"/>
        <v>4270000</v>
      </c>
      <c r="T2375" s="9">
        <f t="shared" si="231"/>
        <v>57859</v>
      </c>
    </row>
    <row r="2376" spans="1:20" x14ac:dyDescent="0.25">
      <c r="A2376" s="9">
        <v>10</v>
      </c>
      <c r="B2376" s="9" t="s">
        <v>29</v>
      </c>
      <c r="C2376" s="9" t="s">
        <v>29</v>
      </c>
      <c r="D2376" s="9" t="s">
        <v>225</v>
      </c>
      <c r="E2376" s="9" t="s">
        <v>223</v>
      </c>
      <c r="F2376" s="9" t="s">
        <v>1</v>
      </c>
      <c r="G2376" s="9" t="s">
        <v>669</v>
      </c>
      <c r="H2376" s="9" t="s">
        <v>1008</v>
      </c>
      <c r="I2376" s="9">
        <v>15</v>
      </c>
      <c r="L2376" s="9" t="s">
        <v>50</v>
      </c>
      <c r="M2376" s="9">
        <v>61000</v>
      </c>
      <c r="N2376" s="17" t="str">
        <f t="shared" ref="N2376" si="240">CONCATENATE(ROUNDDOWN(M2376/5000,0),"_",ROUNDDOWN(M2376/5000,0)*5,"-",ROUNDUP((M2376+1)/5000,0)*5)</f>
        <v>12_60-65</v>
      </c>
      <c r="O2376" s="17" t="str">
        <f t="shared" ref="O2376" si="241">CONCATENATE(ROUNDDOWN(M2376/10000,0),"_",ROUNDDOWN(M2376/10000,0)*10,"-",ROUNDUP((M2376+1)/10000,0)*10)</f>
        <v>6_60-70</v>
      </c>
      <c r="P2376" s="17" t="str">
        <f t="shared" ref="P2376" si="242">IF(M2376&lt;20000,"01_&lt;20",IF(M2376&lt;80000,CONCATENATE(IF((ROUNDDOWN(M2376/10000,0)+1)&lt;10,0,),ROUNDDOWN(M2376/10000,0),"_",ROUNDDOWN(M2376/10000,0)*10,"-",ROUNDUP((M2376+1)/10000,0)*10),"08_80&gt;"))</f>
        <v>06_60-70</v>
      </c>
      <c r="Q2376" s="9" t="s">
        <v>1014</v>
      </c>
      <c r="R2376" s="9" t="s">
        <v>968</v>
      </c>
      <c r="S2376" s="9">
        <f t="shared" ref="S2376" si="243">M2376*A2376</f>
        <v>610000</v>
      </c>
      <c r="T2376" s="9">
        <f t="shared" si="231"/>
        <v>8266</v>
      </c>
    </row>
    <row r="2377" spans="1:20" x14ac:dyDescent="0.25">
      <c r="A2377" s="9">
        <v>15</v>
      </c>
      <c r="B2377" s="9" t="s">
        <v>29</v>
      </c>
      <c r="C2377" s="9" t="s">
        <v>29</v>
      </c>
      <c r="D2377" s="9" t="s">
        <v>225</v>
      </c>
      <c r="E2377" s="9" t="s">
        <v>223</v>
      </c>
      <c r="F2377" s="9" t="s">
        <v>5</v>
      </c>
      <c r="G2377" s="9" t="s">
        <v>665</v>
      </c>
      <c r="H2377" s="9" t="s">
        <v>1008</v>
      </c>
      <c r="I2377" s="9">
        <v>15</v>
      </c>
      <c r="L2377" s="9" t="s">
        <v>50</v>
      </c>
      <c r="M2377" s="9">
        <v>61000</v>
      </c>
      <c r="N2377" s="17" t="str">
        <f t="shared" ref="N2377" si="244">CONCATENATE(ROUNDDOWN(M2377/5000,0),"_",ROUNDDOWN(M2377/5000,0)*5,"-",ROUNDUP((M2377+1)/5000,0)*5)</f>
        <v>12_60-65</v>
      </c>
      <c r="O2377" s="17" t="str">
        <f t="shared" ref="O2377" si="245">CONCATENATE(ROUNDDOWN(M2377/10000,0),"_",ROUNDDOWN(M2377/10000,0)*10,"-",ROUNDUP((M2377+1)/10000,0)*10)</f>
        <v>6_60-70</v>
      </c>
      <c r="P2377" s="17" t="str">
        <f t="shared" ref="P2377" si="246">IF(M2377&lt;20000,"01_&lt;20",IF(M2377&lt;80000,CONCATENATE(IF((ROUNDDOWN(M2377/10000,0)+1)&lt;10,0,),ROUNDDOWN(M2377/10000,0),"_",ROUNDDOWN(M2377/10000,0)*10,"-",ROUNDUP((M2377+1)/10000,0)*10),"08_80&gt;"))</f>
        <v>06_60-70</v>
      </c>
      <c r="Q2377" s="9" t="s">
        <v>1014</v>
      </c>
      <c r="R2377" s="9" t="s">
        <v>968</v>
      </c>
      <c r="S2377" s="9">
        <f t="shared" ref="S2377" si="247">M2377*A2377</f>
        <v>915000</v>
      </c>
      <c r="T2377" s="9">
        <f t="shared" si="231"/>
        <v>12398</v>
      </c>
    </row>
    <row r="2378" spans="1:20" x14ac:dyDescent="0.25">
      <c r="A2378" s="9">
        <v>160</v>
      </c>
      <c r="B2378" s="9" t="s">
        <v>29</v>
      </c>
      <c r="C2378" s="9" t="s">
        <v>29</v>
      </c>
      <c r="D2378" s="9" t="s">
        <v>228</v>
      </c>
      <c r="E2378" s="9" t="s">
        <v>223</v>
      </c>
      <c r="F2378" s="9" t="s">
        <v>5</v>
      </c>
      <c r="G2378" s="9" t="s">
        <v>56</v>
      </c>
      <c r="H2378" s="9" t="s">
        <v>2</v>
      </c>
      <c r="I2378" s="9">
        <v>13</v>
      </c>
      <c r="K2378" s="9" t="s">
        <v>7</v>
      </c>
      <c r="L2378" s="9" t="s">
        <v>47</v>
      </c>
      <c r="M2378" s="9">
        <v>28600</v>
      </c>
      <c r="N2378" s="17" t="str">
        <f t="shared" si="227"/>
        <v>5_25-30</v>
      </c>
      <c r="O2378" s="17" t="str">
        <f t="shared" si="228"/>
        <v>2_20-30</v>
      </c>
      <c r="P2378" s="17" t="str">
        <f t="shared" si="229"/>
        <v>02_20-30</v>
      </c>
      <c r="Q2378" s="9" t="s">
        <v>1014</v>
      </c>
      <c r="R2378" s="9" t="s">
        <v>968</v>
      </c>
      <c r="S2378" s="9">
        <f t="shared" si="230"/>
        <v>4576000</v>
      </c>
      <c r="T2378" s="9">
        <f t="shared" si="231"/>
        <v>62005</v>
      </c>
    </row>
    <row r="2379" spans="1:20" x14ac:dyDescent="0.25">
      <c r="A2379" s="9">
        <v>830</v>
      </c>
      <c r="B2379" s="9" t="s">
        <v>29</v>
      </c>
      <c r="C2379" s="9" t="s">
        <v>29</v>
      </c>
      <c r="D2379" s="9" t="s">
        <v>228</v>
      </c>
      <c r="E2379" s="9" t="s">
        <v>223</v>
      </c>
      <c r="F2379" s="9" t="s">
        <v>5</v>
      </c>
      <c r="G2379" s="9" t="s">
        <v>76</v>
      </c>
      <c r="H2379" s="9" t="s">
        <v>2</v>
      </c>
      <c r="I2379" s="9">
        <v>13</v>
      </c>
      <c r="L2379" s="9" t="s">
        <v>46</v>
      </c>
      <c r="M2379" s="9">
        <v>25400</v>
      </c>
      <c r="N2379" s="17" t="str">
        <f t="shared" si="227"/>
        <v>5_25-30</v>
      </c>
      <c r="O2379" s="17" t="str">
        <f t="shared" si="228"/>
        <v>2_20-30</v>
      </c>
      <c r="P2379" s="17" t="str">
        <f t="shared" si="229"/>
        <v>02_20-30</v>
      </c>
      <c r="Q2379" s="9" t="s">
        <v>1014</v>
      </c>
      <c r="R2379" s="9" t="s">
        <v>968</v>
      </c>
      <c r="S2379" s="9">
        <f t="shared" si="230"/>
        <v>21082000</v>
      </c>
      <c r="T2379" s="9">
        <f t="shared" si="231"/>
        <v>285664</v>
      </c>
    </row>
    <row r="2380" spans="1:20" x14ac:dyDescent="0.25">
      <c r="A2380" s="9">
        <v>10</v>
      </c>
      <c r="B2380" s="9" t="s">
        <v>29</v>
      </c>
      <c r="C2380" s="9" t="s">
        <v>29</v>
      </c>
      <c r="D2380" s="9" t="s">
        <v>228</v>
      </c>
      <c r="E2380" s="9" t="s">
        <v>223</v>
      </c>
      <c r="F2380" s="9" t="s">
        <v>5</v>
      </c>
      <c r="G2380" s="9" t="s">
        <v>169</v>
      </c>
      <c r="H2380" s="9" t="s">
        <v>2</v>
      </c>
      <c r="I2380" s="9">
        <v>13</v>
      </c>
      <c r="L2380" s="9" t="s">
        <v>50</v>
      </c>
      <c r="M2380" s="9">
        <v>31000</v>
      </c>
      <c r="N2380" s="17" t="str">
        <f t="shared" si="227"/>
        <v>6_30-35</v>
      </c>
      <c r="O2380" s="17" t="str">
        <f t="shared" si="228"/>
        <v>3_30-40</v>
      </c>
      <c r="P2380" s="17" t="str">
        <f t="shared" si="229"/>
        <v>03_30-40</v>
      </c>
      <c r="Q2380" s="9" t="s">
        <v>1014</v>
      </c>
      <c r="R2380" s="9" t="s">
        <v>968</v>
      </c>
      <c r="S2380" s="9">
        <f t="shared" si="230"/>
        <v>310000</v>
      </c>
      <c r="T2380" s="9">
        <f t="shared" si="231"/>
        <v>4201</v>
      </c>
    </row>
    <row r="2381" spans="1:20" x14ac:dyDescent="0.25">
      <c r="A2381" s="9">
        <v>50</v>
      </c>
      <c r="B2381" s="9" t="s">
        <v>29</v>
      </c>
      <c r="C2381" s="9" t="s">
        <v>29</v>
      </c>
      <c r="D2381" s="9" t="s">
        <v>228</v>
      </c>
      <c r="E2381" s="9" t="s">
        <v>223</v>
      </c>
      <c r="F2381" s="9" t="s">
        <v>5</v>
      </c>
      <c r="G2381" s="9" t="s">
        <v>93</v>
      </c>
      <c r="H2381" s="9" t="s">
        <v>2</v>
      </c>
      <c r="I2381" s="9">
        <v>14</v>
      </c>
      <c r="L2381" s="9" t="s">
        <v>50</v>
      </c>
      <c r="M2381" s="9">
        <v>29000</v>
      </c>
      <c r="N2381" s="17" t="str">
        <f t="shared" si="227"/>
        <v>5_25-30</v>
      </c>
      <c r="O2381" s="17" t="str">
        <f t="shared" si="228"/>
        <v>2_20-30</v>
      </c>
      <c r="P2381" s="17" t="str">
        <f t="shared" si="229"/>
        <v>02_20-30</v>
      </c>
      <c r="Q2381" s="9" t="s">
        <v>1014</v>
      </c>
      <c r="R2381" s="9" t="s">
        <v>968</v>
      </c>
      <c r="S2381" s="9">
        <f t="shared" si="230"/>
        <v>1450000</v>
      </c>
      <c r="T2381" s="9">
        <f t="shared" si="231"/>
        <v>19648</v>
      </c>
    </row>
    <row r="2382" spans="1:20" x14ac:dyDescent="0.25">
      <c r="A2382" s="9">
        <v>20</v>
      </c>
      <c r="B2382" s="9" t="s">
        <v>29</v>
      </c>
      <c r="C2382" s="9" t="s">
        <v>29</v>
      </c>
      <c r="D2382" s="9" t="s">
        <v>228</v>
      </c>
      <c r="E2382" s="9" t="s">
        <v>223</v>
      </c>
      <c r="F2382" s="9" t="s">
        <v>5</v>
      </c>
      <c r="G2382" s="9" t="s">
        <v>76</v>
      </c>
      <c r="H2382" s="9" t="s">
        <v>2</v>
      </c>
      <c r="I2382" s="9">
        <v>14</v>
      </c>
      <c r="L2382" s="9" t="s">
        <v>46</v>
      </c>
      <c r="M2382" s="9">
        <v>28300</v>
      </c>
      <c r="N2382" s="17" t="str">
        <f t="shared" si="227"/>
        <v>5_25-30</v>
      </c>
      <c r="O2382" s="17" t="str">
        <f t="shared" si="228"/>
        <v>2_20-30</v>
      </c>
      <c r="P2382" s="17" t="str">
        <f t="shared" si="229"/>
        <v>02_20-30</v>
      </c>
      <c r="Q2382" s="9" t="s">
        <v>1014</v>
      </c>
      <c r="R2382" s="9" t="s">
        <v>968</v>
      </c>
      <c r="S2382" s="9">
        <f t="shared" si="230"/>
        <v>566000</v>
      </c>
      <c r="T2382" s="9">
        <f t="shared" si="231"/>
        <v>7669</v>
      </c>
    </row>
    <row r="2383" spans="1:20" x14ac:dyDescent="0.25">
      <c r="A2383" s="9">
        <v>90</v>
      </c>
      <c r="B2383" s="9" t="s">
        <v>29</v>
      </c>
      <c r="C2383" s="9" t="s">
        <v>29</v>
      </c>
      <c r="D2383" s="9" t="s">
        <v>228</v>
      </c>
      <c r="E2383" s="9" t="s">
        <v>223</v>
      </c>
      <c r="F2383" s="9" t="s">
        <v>1</v>
      </c>
      <c r="G2383" s="9" t="s">
        <v>59</v>
      </c>
      <c r="H2383" s="9" t="s">
        <v>2</v>
      </c>
      <c r="I2383" s="9">
        <v>14</v>
      </c>
      <c r="L2383" s="9" t="s">
        <v>50</v>
      </c>
      <c r="M2383" s="9">
        <v>27300</v>
      </c>
      <c r="N2383" s="17" t="str">
        <f t="shared" si="227"/>
        <v>5_25-30</v>
      </c>
      <c r="O2383" s="17" t="str">
        <f t="shared" si="228"/>
        <v>2_20-30</v>
      </c>
      <c r="P2383" s="17" t="str">
        <f t="shared" si="229"/>
        <v>02_20-30</v>
      </c>
      <c r="Q2383" s="9" t="s">
        <v>1014</v>
      </c>
      <c r="R2383" s="9" t="s">
        <v>968</v>
      </c>
      <c r="S2383" s="9">
        <f t="shared" si="230"/>
        <v>2457000</v>
      </c>
      <c r="T2383" s="9">
        <f t="shared" si="231"/>
        <v>33293</v>
      </c>
    </row>
    <row r="2384" spans="1:20" x14ac:dyDescent="0.25">
      <c r="A2384" s="9">
        <v>670</v>
      </c>
      <c r="B2384" s="9" t="s">
        <v>29</v>
      </c>
      <c r="C2384" s="9" t="s">
        <v>29</v>
      </c>
      <c r="D2384" s="9" t="s">
        <v>228</v>
      </c>
      <c r="E2384" s="9" t="s">
        <v>223</v>
      </c>
      <c r="F2384" s="9" t="s">
        <v>5</v>
      </c>
      <c r="G2384" s="9" t="s">
        <v>61</v>
      </c>
      <c r="H2384" s="9" t="s">
        <v>2</v>
      </c>
      <c r="I2384" s="9">
        <v>14</v>
      </c>
      <c r="L2384" s="9" t="s">
        <v>46</v>
      </c>
      <c r="M2384" s="9">
        <v>24500</v>
      </c>
      <c r="N2384" s="17" t="str">
        <f t="shared" si="227"/>
        <v>4_20-25</v>
      </c>
      <c r="O2384" s="17" t="str">
        <f t="shared" si="228"/>
        <v>2_20-30</v>
      </c>
      <c r="P2384" s="17" t="str">
        <f t="shared" si="229"/>
        <v>02_20-30</v>
      </c>
      <c r="Q2384" s="9" t="s">
        <v>1014</v>
      </c>
      <c r="R2384" s="9" t="s">
        <v>968</v>
      </c>
      <c r="S2384" s="9">
        <f t="shared" si="230"/>
        <v>16415000</v>
      </c>
      <c r="T2384" s="9">
        <f t="shared" si="231"/>
        <v>222425</v>
      </c>
    </row>
    <row r="2385" spans="1:20" x14ac:dyDescent="0.25">
      <c r="A2385" s="9">
        <v>75</v>
      </c>
      <c r="B2385" s="9" t="s">
        <v>29</v>
      </c>
      <c r="C2385" s="9" t="s">
        <v>29</v>
      </c>
      <c r="D2385" s="9" t="s">
        <v>228</v>
      </c>
      <c r="E2385" s="9" t="s">
        <v>223</v>
      </c>
      <c r="F2385" s="9" t="s">
        <v>5</v>
      </c>
      <c r="G2385" s="9" t="s">
        <v>810</v>
      </c>
      <c r="H2385" s="9" t="s">
        <v>2</v>
      </c>
      <c r="I2385" s="9">
        <v>14</v>
      </c>
      <c r="L2385" s="9" t="s">
        <v>46</v>
      </c>
      <c r="M2385" s="9">
        <v>24500</v>
      </c>
      <c r="N2385" s="17" t="str">
        <f t="shared" ref="N2385" si="248">CONCATENATE(ROUNDDOWN(M2385/5000,0),"_",ROUNDDOWN(M2385/5000,0)*5,"-",ROUNDUP((M2385+1)/5000,0)*5)</f>
        <v>4_20-25</v>
      </c>
      <c r="O2385" s="17" t="str">
        <f t="shared" ref="O2385" si="249">CONCATENATE(ROUNDDOWN(M2385/10000,0),"_",ROUNDDOWN(M2385/10000,0)*10,"-",ROUNDUP((M2385+1)/10000,0)*10)</f>
        <v>2_20-30</v>
      </c>
      <c r="P2385" s="17" t="str">
        <f t="shared" ref="P2385" si="250">IF(M2385&lt;20000,"01_&lt;20",IF(M2385&lt;80000,CONCATENATE(IF((ROUNDDOWN(M2385/10000,0)+1)&lt;10,0,),ROUNDDOWN(M2385/10000,0),"_",ROUNDDOWN(M2385/10000,0)*10,"-",ROUNDUP((M2385+1)/10000,0)*10),"08_80&gt;"))</f>
        <v>02_20-30</v>
      </c>
      <c r="Q2385" s="9" t="s">
        <v>1014</v>
      </c>
      <c r="R2385" s="9" t="s">
        <v>968</v>
      </c>
      <c r="S2385" s="9">
        <f t="shared" ref="S2385" si="251">M2385*A2385</f>
        <v>1837500</v>
      </c>
      <c r="T2385" s="9">
        <f t="shared" si="231"/>
        <v>24898</v>
      </c>
    </row>
    <row r="2386" spans="1:20" x14ac:dyDescent="0.25">
      <c r="A2386" s="9">
        <v>150</v>
      </c>
      <c r="B2386" s="9" t="s">
        <v>29</v>
      </c>
      <c r="C2386" s="9" t="s">
        <v>29</v>
      </c>
      <c r="D2386" s="9" t="s">
        <v>228</v>
      </c>
      <c r="E2386" s="9" t="s">
        <v>223</v>
      </c>
      <c r="F2386" s="9" t="s">
        <v>5</v>
      </c>
      <c r="G2386" s="9" t="s">
        <v>56</v>
      </c>
      <c r="H2386" s="9" t="s">
        <v>2</v>
      </c>
      <c r="I2386" s="9">
        <v>14</v>
      </c>
      <c r="L2386" s="9" t="s">
        <v>47</v>
      </c>
      <c r="M2386" s="9">
        <v>19900</v>
      </c>
      <c r="N2386" s="17" t="str">
        <f t="shared" si="227"/>
        <v>3_15-20</v>
      </c>
      <c r="O2386" s="17" t="str">
        <f t="shared" si="228"/>
        <v>1_10-20</v>
      </c>
      <c r="P2386" s="17" t="str">
        <f t="shared" si="229"/>
        <v>01_&lt;20</v>
      </c>
      <c r="Q2386" s="9" t="s">
        <v>1014</v>
      </c>
      <c r="R2386" s="9" t="s">
        <v>968</v>
      </c>
      <c r="S2386" s="9">
        <f t="shared" si="230"/>
        <v>2985000</v>
      </c>
      <c r="T2386" s="9">
        <f t="shared" si="231"/>
        <v>40447</v>
      </c>
    </row>
    <row r="2387" spans="1:20" x14ac:dyDescent="0.25">
      <c r="A2387" s="9">
        <v>120</v>
      </c>
      <c r="B2387" s="9" t="s">
        <v>29</v>
      </c>
      <c r="C2387" s="9" t="s">
        <v>29</v>
      </c>
      <c r="D2387" s="9" t="s">
        <v>228</v>
      </c>
      <c r="E2387" s="9" t="s">
        <v>223</v>
      </c>
      <c r="F2387" s="9" t="s">
        <v>5</v>
      </c>
      <c r="G2387" s="9" t="s">
        <v>182</v>
      </c>
      <c r="H2387" s="9" t="s">
        <v>2</v>
      </c>
      <c r="I2387" s="9">
        <v>13</v>
      </c>
      <c r="L2387" s="9" t="s">
        <v>50</v>
      </c>
      <c r="M2387" s="9">
        <v>55000</v>
      </c>
      <c r="N2387" s="17" t="str">
        <f t="shared" si="227"/>
        <v>11_55-60</v>
      </c>
      <c r="O2387" s="17" t="str">
        <f t="shared" si="228"/>
        <v>5_50-60</v>
      </c>
      <c r="P2387" s="17" t="str">
        <f t="shared" si="229"/>
        <v>05_50-60</v>
      </c>
      <c r="Q2387" s="9" t="s">
        <v>1014</v>
      </c>
      <c r="R2387" s="9" t="s">
        <v>968</v>
      </c>
      <c r="S2387" s="9">
        <f t="shared" si="230"/>
        <v>6600000</v>
      </c>
      <c r="T2387" s="9">
        <f t="shared" si="231"/>
        <v>89431</v>
      </c>
    </row>
    <row r="2388" spans="1:20" x14ac:dyDescent="0.25">
      <c r="A2388" s="9">
        <v>150</v>
      </c>
      <c r="B2388" s="9" t="s">
        <v>29</v>
      </c>
      <c r="C2388" s="9" t="s">
        <v>29</v>
      </c>
      <c r="D2388" s="9" t="s">
        <v>228</v>
      </c>
      <c r="E2388" s="9" t="s">
        <v>223</v>
      </c>
      <c r="F2388" s="9" t="s">
        <v>5</v>
      </c>
      <c r="G2388" s="9" t="s">
        <v>182</v>
      </c>
      <c r="H2388" s="9" t="s">
        <v>2</v>
      </c>
      <c r="I2388" s="9">
        <v>14</v>
      </c>
      <c r="L2388" s="9" t="s">
        <v>50</v>
      </c>
      <c r="M2388" s="9">
        <v>45000</v>
      </c>
      <c r="N2388" s="17" t="str">
        <f t="shared" si="227"/>
        <v>9_45-50</v>
      </c>
      <c r="O2388" s="17" t="str">
        <f t="shared" si="228"/>
        <v>4_40-50</v>
      </c>
      <c r="P2388" s="17" t="str">
        <f t="shared" si="229"/>
        <v>04_40-50</v>
      </c>
      <c r="Q2388" s="9" t="s">
        <v>1014</v>
      </c>
      <c r="R2388" s="9" t="s">
        <v>968</v>
      </c>
      <c r="S2388" s="9">
        <f t="shared" si="230"/>
        <v>6750000</v>
      </c>
      <c r="T2388" s="9">
        <f t="shared" si="231"/>
        <v>91463</v>
      </c>
    </row>
    <row r="2389" spans="1:20" x14ac:dyDescent="0.25">
      <c r="A2389" s="9">
        <v>50</v>
      </c>
      <c r="B2389" s="9" t="s">
        <v>29</v>
      </c>
      <c r="C2389" s="9" t="s">
        <v>29</v>
      </c>
      <c r="D2389" s="9" t="s">
        <v>228</v>
      </c>
      <c r="E2389" s="9" t="s">
        <v>223</v>
      </c>
      <c r="F2389" s="9" t="s">
        <v>5</v>
      </c>
      <c r="G2389" s="9" t="s">
        <v>524</v>
      </c>
      <c r="H2389" s="9" t="s">
        <v>2</v>
      </c>
      <c r="I2389" s="9">
        <v>14</v>
      </c>
      <c r="L2389" s="9" t="s">
        <v>50</v>
      </c>
      <c r="M2389" s="9">
        <v>45000</v>
      </c>
      <c r="N2389" s="17" t="str">
        <f t="shared" ref="N2389" si="252">CONCATENATE(ROUNDDOWN(M2389/5000,0),"_",ROUNDDOWN(M2389/5000,0)*5,"-",ROUNDUP((M2389+1)/5000,0)*5)</f>
        <v>9_45-50</v>
      </c>
      <c r="O2389" s="17" t="str">
        <f t="shared" ref="O2389" si="253">CONCATENATE(ROUNDDOWN(M2389/10000,0),"_",ROUNDDOWN(M2389/10000,0)*10,"-",ROUNDUP((M2389+1)/10000,0)*10)</f>
        <v>4_40-50</v>
      </c>
      <c r="P2389" s="17" t="str">
        <f t="shared" ref="P2389" si="254">IF(M2389&lt;20000,"01_&lt;20",IF(M2389&lt;80000,CONCATENATE(IF((ROUNDDOWN(M2389/10000,0)+1)&lt;10,0,),ROUNDDOWN(M2389/10000,0),"_",ROUNDDOWN(M2389/10000,0)*10,"-",ROUNDUP((M2389+1)/10000,0)*10),"08_80&gt;"))</f>
        <v>04_40-50</v>
      </c>
      <c r="Q2389" s="9" t="s">
        <v>1014</v>
      </c>
      <c r="R2389" s="9" t="s">
        <v>968</v>
      </c>
      <c r="S2389" s="9">
        <f t="shared" ref="S2389" si="255">M2389*A2389</f>
        <v>2250000</v>
      </c>
      <c r="T2389" s="9">
        <f t="shared" si="231"/>
        <v>30488</v>
      </c>
    </row>
    <row r="2390" spans="1:20" x14ac:dyDescent="0.25">
      <c r="A2390" s="9">
        <v>10</v>
      </c>
      <c r="B2390" s="9" t="s">
        <v>29</v>
      </c>
      <c r="C2390" s="9" t="s">
        <v>29</v>
      </c>
      <c r="D2390" s="9" t="s">
        <v>229</v>
      </c>
      <c r="E2390" s="9" t="s">
        <v>223</v>
      </c>
      <c r="F2390" s="9" t="s">
        <v>5</v>
      </c>
      <c r="G2390" s="9" t="s">
        <v>56</v>
      </c>
      <c r="H2390" s="9" t="s">
        <v>2</v>
      </c>
      <c r="I2390" s="9">
        <v>10</v>
      </c>
      <c r="L2390" s="9" t="s">
        <v>47</v>
      </c>
      <c r="M2390" s="9">
        <v>17800</v>
      </c>
      <c r="N2390" s="17" t="str">
        <f t="shared" si="227"/>
        <v>3_15-20</v>
      </c>
      <c r="O2390" s="17" t="str">
        <f t="shared" si="228"/>
        <v>1_10-20</v>
      </c>
      <c r="P2390" s="17" t="str">
        <f t="shared" si="229"/>
        <v>01_&lt;20</v>
      </c>
      <c r="Q2390" s="9" t="s">
        <v>1014</v>
      </c>
      <c r="R2390" s="9" t="s">
        <v>968</v>
      </c>
      <c r="S2390" s="9">
        <f t="shared" si="230"/>
        <v>178000</v>
      </c>
      <c r="T2390" s="9">
        <f t="shared" si="231"/>
        <v>2412</v>
      </c>
    </row>
    <row r="2391" spans="1:20" x14ac:dyDescent="0.25">
      <c r="A2391" s="9">
        <v>160</v>
      </c>
      <c r="B2391" s="9" t="s">
        <v>29</v>
      </c>
      <c r="C2391" s="9" t="s">
        <v>29</v>
      </c>
      <c r="D2391" s="9" t="s">
        <v>229</v>
      </c>
      <c r="E2391" s="9" t="s">
        <v>223</v>
      </c>
      <c r="F2391" s="9" t="s">
        <v>5</v>
      </c>
      <c r="G2391" s="9" t="s">
        <v>54</v>
      </c>
      <c r="H2391" s="9" t="s">
        <v>2</v>
      </c>
      <c r="I2391" s="9">
        <v>10</v>
      </c>
      <c r="K2391" s="9" t="s">
        <v>7</v>
      </c>
      <c r="L2391" s="9" t="s">
        <v>47</v>
      </c>
      <c r="M2391" s="9">
        <v>19300</v>
      </c>
      <c r="N2391" s="17" t="str">
        <f t="shared" si="227"/>
        <v>3_15-20</v>
      </c>
      <c r="O2391" s="17" t="str">
        <f t="shared" si="228"/>
        <v>1_10-20</v>
      </c>
      <c r="P2391" s="17" t="str">
        <f t="shared" si="229"/>
        <v>01_&lt;20</v>
      </c>
      <c r="Q2391" s="9" t="s">
        <v>1014</v>
      </c>
      <c r="R2391" s="9" t="s">
        <v>968</v>
      </c>
      <c r="S2391" s="9">
        <f t="shared" si="230"/>
        <v>3088000</v>
      </c>
      <c r="T2391" s="9">
        <f t="shared" si="231"/>
        <v>41843</v>
      </c>
    </row>
    <row r="2392" spans="1:20" x14ac:dyDescent="0.25">
      <c r="A2392" s="9">
        <v>160</v>
      </c>
      <c r="B2392" s="9" t="s">
        <v>29</v>
      </c>
      <c r="C2392" s="9" t="s">
        <v>29</v>
      </c>
      <c r="D2392" s="9" t="s">
        <v>229</v>
      </c>
      <c r="E2392" s="9" t="s">
        <v>223</v>
      </c>
      <c r="F2392" s="9" t="s">
        <v>5</v>
      </c>
      <c r="G2392" s="9" t="s">
        <v>76</v>
      </c>
      <c r="H2392" s="9" t="s">
        <v>2</v>
      </c>
      <c r="I2392" s="9">
        <v>11</v>
      </c>
      <c r="L2392" s="9" t="s">
        <v>46</v>
      </c>
      <c r="M2392" s="9">
        <v>21300</v>
      </c>
      <c r="N2392" s="17" t="str">
        <f t="shared" si="227"/>
        <v>4_20-25</v>
      </c>
      <c r="O2392" s="17" t="str">
        <f t="shared" si="228"/>
        <v>2_20-30</v>
      </c>
      <c r="P2392" s="17" t="str">
        <f t="shared" si="229"/>
        <v>02_20-30</v>
      </c>
      <c r="Q2392" s="9" t="s">
        <v>1014</v>
      </c>
      <c r="R2392" s="9" t="s">
        <v>968</v>
      </c>
      <c r="S2392" s="9">
        <f t="shared" si="230"/>
        <v>3408000</v>
      </c>
      <c r="T2392" s="9">
        <f t="shared" si="231"/>
        <v>46179</v>
      </c>
    </row>
    <row r="2393" spans="1:20" x14ac:dyDescent="0.25">
      <c r="A2393" s="9">
        <v>670</v>
      </c>
      <c r="B2393" s="9" t="s">
        <v>29</v>
      </c>
      <c r="C2393" s="9" t="s">
        <v>29</v>
      </c>
      <c r="D2393" s="9" t="s">
        <v>229</v>
      </c>
      <c r="E2393" s="9" t="s">
        <v>227</v>
      </c>
      <c r="F2393" s="9" t="s">
        <v>5</v>
      </c>
      <c r="G2393" s="9" t="s">
        <v>56</v>
      </c>
      <c r="H2393" s="9" t="s">
        <v>2</v>
      </c>
      <c r="I2393" s="9">
        <v>11</v>
      </c>
      <c r="K2393" s="9" t="s">
        <v>7</v>
      </c>
      <c r="L2393" s="9" t="s">
        <v>47</v>
      </c>
      <c r="M2393" s="9">
        <v>19600</v>
      </c>
      <c r="N2393" s="17" t="str">
        <f t="shared" si="227"/>
        <v>3_15-20</v>
      </c>
      <c r="O2393" s="17" t="str">
        <f t="shared" si="228"/>
        <v>1_10-20</v>
      </c>
      <c r="P2393" s="17" t="str">
        <f t="shared" si="229"/>
        <v>01_&lt;20</v>
      </c>
      <c r="Q2393" s="9" t="s">
        <v>1014</v>
      </c>
      <c r="R2393" s="9" t="s">
        <v>968</v>
      </c>
      <c r="S2393" s="9">
        <f t="shared" si="230"/>
        <v>13132000</v>
      </c>
      <c r="T2393" s="9">
        <f t="shared" si="231"/>
        <v>177940</v>
      </c>
    </row>
    <row r="2394" spans="1:20" x14ac:dyDescent="0.25">
      <c r="A2394" s="9">
        <v>1610</v>
      </c>
      <c r="B2394" s="9" t="s">
        <v>29</v>
      </c>
      <c r="C2394" s="9" t="s">
        <v>29</v>
      </c>
      <c r="D2394" s="9" t="s">
        <v>229</v>
      </c>
      <c r="E2394" s="9" t="s">
        <v>227</v>
      </c>
      <c r="F2394" s="9" t="s">
        <v>5</v>
      </c>
      <c r="G2394" s="9" t="s">
        <v>76</v>
      </c>
      <c r="H2394" s="9" t="s">
        <v>2</v>
      </c>
      <c r="I2394" s="9">
        <v>11</v>
      </c>
      <c r="K2394" s="9" t="s">
        <v>7</v>
      </c>
      <c r="L2394" s="9" t="s">
        <v>46</v>
      </c>
      <c r="M2394" s="9">
        <v>26700</v>
      </c>
      <c r="N2394" s="17" t="str">
        <f t="shared" si="227"/>
        <v>5_25-30</v>
      </c>
      <c r="O2394" s="17" t="str">
        <f t="shared" si="228"/>
        <v>2_20-30</v>
      </c>
      <c r="P2394" s="17" t="str">
        <f t="shared" si="229"/>
        <v>02_20-30</v>
      </c>
      <c r="Q2394" s="9" t="s">
        <v>1014</v>
      </c>
      <c r="R2394" s="9" t="s">
        <v>968</v>
      </c>
      <c r="S2394" s="9">
        <f t="shared" si="230"/>
        <v>42987000</v>
      </c>
      <c r="T2394" s="9">
        <f t="shared" si="231"/>
        <v>582480</v>
      </c>
    </row>
    <row r="2395" spans="1:20" x14ac:dyDescent="0.25">
      <c r="A2395" s="9">
        <v>270</v>
      </c>
      <c r="B2395" s="9" t="s">
        <v>29</v>
      </c>
      <c r="C2395" s="9" t="s">
        <v>29</v>
      </c>
      <c r="D2395" s="9" t="s">
        <v>228</v>
      </c>
      <c r="E2395" s="9" t="s">
        <v>227</v>
      </c>
      <c r="F2395" s="9" t="s">
        <v>5</v>
      </c>
      <c r="G2395" s="9" t="s">
        <v>93</v>
      </c>
      <c r="H2395" s="9" t="s">
        <v>2</v>
      </c>
      <c r="I2395" s="9">
        <v>14</v>
      </c>
      <c r="K2395" s="9" t="s">
        <v>7</v>
      </c>
      <c r="L2395" s="9" t="s">
        <v>50</v>
      </c>
      <c r="M2395" s="9">
        <v>28120</v>
      </c>
      <c r="N2395" s="17" t="str">
        <f t="shared" si="227"/>
        <v>5_25-30</v>
      </c>
      <c r="O2395" s="17" t="str">
        <f t="shared" si="228"/>
        <v>2_20-30</v>
      </c>
      <c r="P2395" s="17" t="str">
        <f t="shared" si="229"/>
        <v>02_20-30</v>
      </c>
      <c r="Q2395" s="9" t="s">
        <v>1014</v>
      </c>
      <c r="R2395" s="9" t="s">
        <v>968</v>
      </c>
      <c r="S2395" s="9">
        <f t="shared" si="230"/>
        <v>7592400</v>
      </c>
      <c r="T2395" s="9">
        <f t="shared" si="231"/>
        <v>102878</v>
      </c>
    </row>
  </sheetData>
  <autoFilter ref="A1:W239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opLeftCell="A328" workbookViewId="0">
      <selection activeCell="D358" sqref="D358"/>
    </sheetView>
  </sheetViews>
  <sheetFormatPr defaultRowHeight="15" x14ac:dyDescent="0.25"/>
  <cols>
    <col min="1" max="3" width="9.140625" style="9"/>
    <col min="4" max="4" width="14.85546875" style="9" customWidth="1"/>
    <col min="5" max="5" width="12" style="9" customWidth="1"/>
    <col min="9" max="9" width="21.5703125" customWidth="1"/>
    <col min="10" max="10" width="23.140625" customWidth="1"/>
  </cols>
  <sheetData>
    <row r="1" spans="1:5" ht="14.45" x14ac:dyDescent="0.35">
      <c r="A1" s="9" t="s">
        <v>37</v>
      </c>
      <c r="B1" s="12" t="s">
        <v>42</v>
      </c>
      <c r="C1" s="10" t="s">
        <v>38</v>
      </c>
      <c r="D1" s="11" t="s">
        <v>40</v>
      </c>
      <c r="E1" s="10" t="s">
        <v>39</v>
      </c>
    </row>
    <row r="2" spans="1:5" x14ac:dyDescent="0.25">
      <c r="A2" s="15" t="s">
        <v>238</v>
      </c>
      <c r="B2" s="15" t="s">
        <v>170</v>
      </c>
      <c r="C2" s="9" t="s">
        <v>0</v>
      </c>
      <c r="D2" s="9">
        <v>38630</v>
      </c>
      <c r="E2" s="9" t="s">
        <v>44</v>
      </c>
    </row>
    <row r="3" spans="1:5" x14ac:dyDescent="0.25">
      <c r="A3" s="15" t="s">
        <v>238</v>
      </c>
      <c r="B3" s="15" t="s">
        <v>170</v>
      </c>
      <c r="C3" s="9" t="s">
        <v>10</v>
      </c>
      <c r="D3" s="9">
        <v>43420</v>
      </c>
      <c r="E3" s="9" t="s">
        <v>44</v>
      </c>
    </row>
    <row r="4" spans="1:5" x14ac:dyDescent="0.25">
      <c r="A4" s="15" t="s">
        <v>238</v>
      </c>
      <c r="B4" s="15" t="s">
        <v>170</v>
      </c>
      <c r="C4" s="9" t="s">
        <v>15</v>
      </c>
      <c r="D4" s="9">
        <v>57240</v>
      </c>
      <c r="E4" s="9" t="s">
        <v>44</v>
      </c>
    </row>
    <row r="5" spans="1:5" x14ac:dyDescent="0.25">
      <c r="A5" s="15" t="s">
        <v>238</v>
      </c>
      <c r="B5" s="15" t="s">
        <v>170</v>
      </c>
      <c r="C5" s="9" t="s">
        <v>14</v>
      </c>
      <c r="D5" s="9">
        <v>58680</v>
      </c>
      <c r="E5" s="9" t="s">
        <v>44</v>
      </c>
    </row>
    <row r="6" spans="1:5" x14ac:dyDescent="0.25">
      <c r="A6" s="15" t="s">
        <v>238</v>
      </c>
      <c r="B6" s="15" t="s">
        <v>170</v>
      </c>
      <c r="C6" s="9" t="s">
        <v>13</v>
      </c>
      <c r="D6" s="9">
        <v>15710</v>
      </c>
      <c r="E6" s="9" t="s">
        <v>44</v>
      </c>
    </row>
    <row r="7" spans="1:5" x14ac:dyDescent="0.25">
      <c r="A7" s="15" t="s">
        <v>238</v>
      </c>
      <c r="B7" s="15" t="s">
        <v>170</v>
      </c>
      <c r="C7" s="9" t="s">
        <v>9</v>
      </c>
      <c r="D7" s="9">
        <v>2630</v>
      </c>
      <c r="E7" s="9" t="s">
        <v>44</v>
      </c>
    </row>
    <row r="8" spans="1:5" x14ac:dyDescent="0.25">
      <c r="A8" s="15" t="s">
        <v>238</v>
      </c>
      <c r="B8" s="15" t="s">
        <v>170</v>
      </c>
      <c r="C8" s="9" t="s">
        <v>16</v>
      </c>
      <c r="D8" s="9">
        <v>3230</v>
      </c>
      <c r="E8" s="9" t="s">
        <v>44</v>
      </c>
    </row>
    <row r="9" spans="1:5" x14ac:dyDescent="0.25">
      <c r="A9" s="15" t="s">
        <v>238</v>
      </c>
      <c r="B9" s="15" t="s">
        <v>170</v>
      </c>
      <c r="C9" s="9" t="s">
        <v>29</v>
      </c>
      <c r="D9" s="9">
        <v>1220</v>
      </c>
      <c r="E9" s="9" t="s">
        <v>44</v>
      </c>
    </row>
    <row r="10" spans="1:5" x14ac:dyDescent="0.25">
      <c r="A10" s="15" t="s">
        <v>238</v>
      </c>
      <c r="B10" s="15" t="s">
        <v>170</v>
      </c>
      <c r="C10" s="9" t="s">
        <v>29</v>
      </c>
      <c r="D10" s="9">
        <v>760</v>
      </c>
      <c r="E10" s="9" t="s">
        <v>44</v>
      </c>
    </row>
    <row r="11" spans="1:5" x14ac:dyDescent="0.25">
      <c r="A11" s="15" t="s">
        <v>238</v>
      </c>
      <c r="B11" s="15" t="s">
        <v>170</v>
      </c>
      <c r="C11" s="9" t="s">
        <v>29</v>
      </c>
      <c r="D11" s="9">
        <v>1360</v>
      </c>
      <c r="E11" s="9" t="s">
        <v>44</v>
      </c>
    </row>
    <row r="12" spans="1:5" x14ac:dyDescent="0.25">
      <c r="A12" s="15" t="s">
        <v>238</v>
      </c>
      <c r="B12" s="15" t="s">
        <v>170</v>
      </c>
      <c r="C12" s="9" t="s">
        <v>29</v>
      </c>
      <c r="D12" s="9">
        <v>1720</v>
      </c>
      <c r="E12" s="9" t="s">
        <v>44</v>
      </c>
    </row>
    <row r="13" spans="1:5" x14ac:dyDescent="0.25">
      <c r="A13" s="15" t="s">
        <v>238</v>
      </c>
      <c r="B13" s="15" t="s">
        <v>170</v>
      </c>
      <c r="C13" s="9" t="s">
        <v>0</v>
      </c>
      <c r="D13" s="9">
        <v>28890</v>
      </c>
      <c r="E13" s="9" t="s">
        <v>45</v>
      </c>
    </row>
    <row r="14" spans="1:5" x14ac:dyDescent="0.25">
      <c r="A14" s="15" t="s">
        <v>238</v>
      </c>
      <c r="B14" s="15" t="s">
        <v>170</v>
      </c>
      <c r="C14" s="9" t="s">
        <v>10</v>
      </c>
      <c r="D14" s="9">
        <v>12000</v>
      </c>
      <c r="E14" s="9" t="s">
        <v>45</v>
      </c>
    </row>
    <row r="15" spans="1:5" x14ac:dyDescent="0.25">
      <c r="A15" s="15" t="s">
        <v>238</v>
      </c>
      <c r="B15" s="15" t="s">
        <v>170</v>
      </c>
      <c r="C15" s="9" t="s">
        <v>15</v>
      </c>
      <c r="D15" s="9">
        <v>1500</v>
      </c>
      <c r="E15" s="9" t="s">
        <v>45</v>
      </c>
    </row>
    <row r="16" spans="1:5" x14ac:dyDescent="0.25">
      <c r="A16" s="15" t="s">
        <v>238</v>
      </c>
      <c r="B16" s="15" t="s">
        <v>170</v>
      </c>
      <c r="C16" s="9" t="s">
        <v>14</v>
      </c>
      <c r="D16" s="9">
        <v>24100</v>
      </c>
      <c r="E16" s="9" t="s">
        <v>45</v>
      </c>
    </row>
    <row r="17" spans="1:5" x14ac:dyDescent="0.25">
      <c r="A17" s="15" t="s">
        <v>238</v>
      </c>
      <c r="B17" s="15" t="s">
        <v>170</v>
      </c>
      <c r="C17" s="9" t="s">
        <v>9</v>
      </c>
      <c r="D17" s="9">
        <v>12000</v>
      </c>
      <c r="E17" s="9" t="s">
        <v>45</v>
      </c>
    </row>
    <row r="18" spans="1:5" x14ac:dyDescent="0.25">
      <c r="A18" s="15" t="s">
        <v>238</v>
      </c>
      <c r="B18" s="15" t="s">
        <v>170</v>
      </c>
      <c r="C18" s="9" t="s">
        <v>16</v>
      </c>
      <c r="D18" s="16">
        <v>2500</v>
      </c>
      <c r="E18" s="9" t="s">
        <v>45</v>
      </c>
    </row>
    <row r="19" spans="1:5" x14ac:dyDescent="0.25">
      <c r="A19" s="15" t="s">
        <v>238</v>
      </c>
      <c r="B19" s="15" t="s">
        <v>170</v>
      </c>
      <c r="C19" s="9" t="s">
        <v>29</v>
      </c>
      <c r="D19" s="16">
        <v>2300</v>
      </c>
      <c r="E19" s="9" t="s">
        <v>45</v>
      </c>
    </row>
    <row r="20" spans="1:5" x14ac:dyDescent="0.25">
      <c r="A20" s="15" t="s">
        <v>239</v>
      </c>
      <c r="B20" s="15" t="s">
        <v>170</v>
      </c>
      <c r="C20" s="9" t="s">
        <v>15</v>
      </c>
      <c r="D20" s="9">
        <v>60030</v>
      </c>
      <c r="E20" s="9" t="s">
        <v>44</v>
      </c>
    </row>
    <row r="21" spans="1:5" x14ac:dyDescent="0.25">
      <c r="A21" s="15" t="s">
        <v>239</v>
      </c>
      <c r="B21" s="15" t="s">
        <v>170</v>
      </c>
      <c r="C21" s="9" t="s">
        <v>10</v>
      </c>
      <c r="D21" s="9">
        <v>63430</v>
      </c>
      <c r="E21" s="9" t="s">
        <v>44</v>
      </c>
    </row>
    <row r="22" spans="1:5" x14ac:dyDescent="0.25">
      <c r="A22" s="15" t="s">
        <v>239</v>
      </c>
      <c r="B22" s="15" t="s">
        <v>170</v>
      </c>
      <c r="C22" s="9" t="s">
        <v>14</v>
      </c>
      <c r="D22" s="9">
        <v>42010</v>
      </c>
      <c r="E22" s="9" t="s">
        <v>44</v>
      </c>
    </row>
    <row r="23" spans="1:5" x14ac:dyDescent="0.25">
      <c r="A23" s="15" t="s">
        <v>239</v>
      </c>
      <c r="B23" s="15" t="s">
        <v>170</v>
      </c>
      <c r="C23" s="9" t="s">
        <v>0</v>
      </c>
      <c r="D23" s="9">
        <v>44370</v>
      </c>
      <c r="E23" s="9" t="s">
        <v>44</v>
      </c>
    </row>
    <row r="24" spans="1:5" x14ac:dyDescent="0.25">
      <c r="A24" s="15" t="s">
        <v>239</v>
      </c>
      <c r="B24" s="15" t="s">
        <v>170</v>
      </c>
      <c r="C24" s="9" t="s">
        <v>13</v>
      </c>
      <c r="D24" s="9">
        <v>22070</v>
      </c>
      <c r="E24" s="9" t="s">
        <v>44</v>
      </c>
    </row>
    <row r="25" spans="1:5" x14ac:dyDescent="0.25">
      <c r="A25" s="15" t="s">
        <v>239</v>
      </c>
      <c r="B25" s="15" t="s">
        <v>170</v>
      </c>
      <c r="C25" s="9" t="s">
        <v>9</v>
      </c>
      <c r="D25" s="9">
        <v>2730</v>
      </c>
      <c r="E25" s="9" t="s">
        <v>44</v>
      </c>
    </row>
    <row r="26" spans="1:5" x14ac:dyDescent="0.25">
      <c r="A26" s="15" t="s">
        <v>239</v>
      </c>
      <c r="B26" s="15" t="s">
        <v>170</v>
      </c>
      <c r="C26" s="9" t="s">
        <v>16</v>
      </c>
      <c r="D26" s="9">
        <v>4910</v>
      </c>
      <c r="E26" s="9" t="s">
        <v>44</v>
      </c>
    </row>
    <row r="27" spans="1:5" x14ac:dyDescent="0.25">
      <c r="A27" s="15" t="s">
        <v>239</v>
      </c>
      <c r="B27" s="15" t="s">
        <v>170</v>
      </c>
      <c r="C27" s="9" t="s">
        <v>29</v>
      </c>
      <c r="D27" s="9">
        <v>2470</v>
      </c>
      <c r="E27" s="9" t="s">
        <v>44</v>
      </c>
    </row>
    <row r="28" spans="1:5" x14ac:dyDescent="0.25">
      <c r="A28" s="15" t="s">
        <v>239</v>
      </c>
      <c r="B28" s="15" t="s">
        <v>170</v>
      </c>
      <c r="C28" s="9" t="s">
        <v>29</v>
      </c>
      <c r="D28" s="9">
        <v>950</v>
      </c>
      <c r="E28" s="9" t="s">
        <v>44</v>
      </c>
    </row>
    <row r="29" spans="1:5" x14ac:dyDescent="0.25">
      <c r="A29" s="15" t="s">
        <v>239</v>
      </c>
      <c r="B29" s="15" t="s">
        <v>170</v>
      </c>
      <c r="C29" s="9" t="s">
        <v>29</v>
      </c>
      <c r="D29" s="9">
        <v>20</v>
      </c>
      <c r="E29" s="9" t="s">
        <v>44</v>
      </c>
    </row>
    <row r="30" spans="1:5" x14ac:dyDescent="0.25">
      <c r="A30" s="15" t="s">
        <v>239</v>
      </c>
      <c r="B30" s="15" t="s">
        <v>170</v>
      </c>
      <c r="C30" s="9" t="s">
        <v>29</v>
      </c>
      <c r="D30" s="9">
        <v>1350</v>
      </c>
      <c r="E30" s="9" t="s">
        <v>44</v>
      </c>
    </row>
    <row r="31" spans="1:5" x14ac:dyDescent="0.25">
      <c r="A31" s="15" t="s">
        <v>239</v>
      </c>
      <c r="B31" s="15" t="s">
        <v>170</v>
      </c>
      <c r="C31" s="9" t="s">
        <v>15</v>
      </c>
      <c r="D31" s="9">
        <v>45000</v>
      </c>
      <c r="E31" s="9" t="s">
        <v>45</v>
      </c>
    </row>
    <row r="32" spans="1:5" x14ac:dyDescent="0.25">
      <c r="A32" s="15" t="s">
        <v>239</v>
      </c>
      <c r="B32" s="15" t="s">
        <v>170</v>
      </c>
      <c r="C32" s="9" t="s">
        <v>10</v>
      </c>
      <c r="D32" s="9">
        <v>18000</v>
      </c>
      <c r="E32" s="9" t="s">
        <v>45</v>
      </c>
    </row>
    <row r="33" spans="1:5" x14ac:dyDescent="0.25">
      <c r="A33" s="15" t="s">
        <v>239</v>
      </c>
      <c r="B33" s="15" t="s">
        <v>170</v>
      </c>
      <c r="C33" s="9" t="s">
        <v>14</v>
      </c>
      <c r="D33" s="9">
        <v>36750</v>
      </c>
      <c r="E33" s="9" t="s">
        <v>45</v>
      </c>
    </row>
    <row r="34" spans="1:5" x14ac:dyDescent="0.25">
      <c r="A34" s="15" t="s">
        <v>239</v>
      </c>
      <c r="B34" s="15" t="s">
        <v>170</v>
      </c>
      <c r="C34" s="9" t="s">
        <v>0</v>
      </c>
      <c r="D34" s="9">
        <v>33010</v>
      </c>
      <c r="E34" s="9" t="s">
        <v>45</v>
      </c>
    </row>
    <row r="35" spans="1:5" x14ac:dyDescent="0.25">
      <c r="A35" s="15" t="s">
        <v>239</v>
      </c>
      <c r="B35" s="15" t="s">
        <v>170</v>
      </c>
      <c r="C35" s="9" t="s">
        <v>9</v>
      </c>
      <c r="D35" s="16">
        <v>14000</v>
      </c>
      <c r="E35" s="9" t="s">
        <v>45</v>
      </c>
    </row>
    <row r="36" spans="1:5" x14ac:dyDescent="0.25">
      <c r="A36" s="15" t="s">
        <v>239</v>
      </c>
      <c r="B36" s="15" t="s">
        <v>170</v>
      </c>
      <c r="C36" s="9" t="s">
        <v>16</v>
      </c>
      <c r="D36" s="16">
        <v>1600</v>
      </c>
      <c r="E36" s="9" t="s">
        <v>45</v>
      </c>
    </row>
    <row r="37" spans="1:5" x14ac:dyDescent="0.25">
      <c r="A37" s="15" t="s">
        <v>239</v>
      </c>
      <c r="B37" s="15" t="s">
        <v>170</v>
      </c>
      <c r="C37" s="9" t="s">
        <v>29</v>
      </c>
      <c r="D37" s="16">
        <v>2520</v>
      </c>
      <c r="E37" s="9" t="s">
        <v>45</v>
      </c>
    </row>
    <row r="38" spans="1:5" x14ac:dyDescent="0.25">
      <c r="A38" s="15" t="s">
        <v>240</v>
      </c>
      <c r="B38" s="15" t="s">
        <v>170</v>
      </c>
      <c r="C38" s="9" t="s">
        <v>14</v>
      </c>
      <c r="D38" s="9">
        <v>58830</v>
      </c>
      <c r="E38" s="9" t="s">
        <v>44</v>
      </c>
    </row>
    <row r="39" spans="1:5" x14ac:dyDescent="0.25">
      <c r="A39" s="15" t="s">
        <v>240</v>
      </c>
      <c r="B39" s="15" t="s">
        <v>170</v>
      </c>
      <c r="C39" s="9" t="s">
        <v>15</v>
      </c>
      <c r="D39" s="9">
        <v>65770</v>
      </c>
      <c r="E39" s="9" t="s">
        <v>44</v>
      </c>
    </row>
    <row r="40" spans="1:5" x14ac:dyDescent="0.25">
      <c r="A40" s="15" t="s">
        <v>240</v>
      </c>
      <c r="B40" s="15" t="s">
        <v>170</v>
      </c>
      <c r="C40" s="9" t="s">
        <v>10</v>
      </c>
      <c r="D40" s="9">
        <v>55140</v>
      </c>
      <c r="E40" s="9" t="s">
        <v>44</v>
      </c>
    </row>
    <row r="41" spans="1:5" x14ac:dyDescent="0.25">
      <c r="A41" s="15" t="s">
        <v>240</v>
      </c>
      <c r="B41" s="15" t="s">
        <v>170</v>
      </c>
      <c r="C41" s="9" t="s">
        <v>0</v>
      </c>
      <c r="D41" s="9">
        <v>49160</v>
      </c>
      <c r="E41" s="9" t="s">
        <v>44</v>
      </c>
    </row>
    <row r="42" spans="1:5" x14ac:dyDescent="0.25">
      <c r="A42" s="15" t="s">
        <v>240</v>
      </c>
      <c r="B42" s="15" t="s">
        <v>170</v>
      </c>
      <c r="C42" s="9" t="s">
        <v>13</v>
      </c>
      <c r="D42" s="9">
        <v>32920</v>
      </c>
      <c r="E42" s="9" t="s">
        <v>44</v>
      </c>
    </row>
    <row r="43" spans="1:5" x14ac:dyDescent="0.25">
      <c r="A43" s="15" t="s">
        <v>240</v>
      </c>
      <c r="B43" s="15" t="s">
        <v>170</v>
      </c>
      <c r="C43" s="9" t="s">
        <v>9</v>
      </c>
      <c r="D43" s="9">
        <v>4890</v>
      </c>
      <c r="E43" s="9" t="s">
        <v>44</v>
      </c>
    </row>
    <row r="44" spans="1:5" x14ac:dyDescent="0.25">
      <c r="A44" s="15" t="s">
        <v>240</v>
      </c>
      <c r="B44" s="15" t="s">
        <v>170</v>
      </c>
      <c r="C44" s="9" t="s">
        <v>16</v>
      </c>
      <c r="D44" s="9">
        <v>4280</v>
      </c>
      <c r="E44" s="9" t="s">
        <v>44</v>
      </c>
    </row>
    <row r="45" spans="1:5" x14ac:dyDescent="0.25">
      <c r="A45" s="15" t="s">
        <v>240</v>
      </c>
      <c r="B45" s="15" t="s">
        <v>170</v>
      </c>
      <c r="C45" s="9" t="s">
        <v>29</v>
      </c>
      <c r="D45" s="9">
        <v>1720</v>
      </c>
      <c r="E45" s="9" t="s">
        <v>44</v>
      </c>
    </row>
    <row r="46" spans="1:5" x14ac:dyDescent="0.25">
      <c r="A46" s="15" t="s">
        <v>240</v>
      </c>
      <c r="B46" s="15" t="s">
        <v>170</v>
      </c>
      <c r="C46" s="9" t="s">
        <v>29</v>
      </c>
      <c r="D46" s="9">
        <v>750</v>
      </c>
      <c r="E46" s="9" t="s">
        <v>44</v>
      </c>
    </row>
    <row r="47" spans="1:5" x14ac:dyDescent="0.25">
      <c r="A47" s="15" t="s">
        <v>240</v>
      </c>
      <c r="B47" s="15" t="s">
        <v>170</v>
      </c>
      <c r="C47" s="9" t="s">
        <v>29</v>
      </c>
      <c r="D47" s="9">
        <v>310</v>
      </c>
      <c r="E47" s="9" t="s">
        <v>44</v>
      </c>
    </row>
    <row r="48" spans="1:5" x14ac:dyDescent="0.25">
      <c r="A48" s="15" t="s">
        <v>240</v>
      </c>
      <c r="B48" s="15" t="s">
        <v>170</v>
      </c>
      <c r="C48" s="9" t="s">
        <v>29</v>
      </c>
      <c r="D48" s="9">
        <v>1380</v>
      </c>
      <c r="E48" s="9" t="s">
        <v>44</v>
      </c>
    </row>
    <row r="49" spans="1:5" x14ac:dyDescent="0.25">
      <c r="A49" s="15" t="s">
        <v>240</v>
      </c>
      <c r="B49" s="15" t="s">
        <v>170</v>
      </c>
      <c r="C49" s="9" t="s">
        <v>14</v>
      </c>
      <c r="D49" s="9">
        <v>45100</v>
      </c>
      <c r="E49" s="9" t="s">
        <v>45</v>
      </c>
    </row>
    <row r="50" spans="1:5" x14ac:dyDescent="0.25">
      <c r="A50" s="15" t="s">
        <v>240</v>
      </c>
      <c r="B50" s="15" t="s">
        <v>170</v>
      </c>
      <c r="C50" s="9" t="s">
        <v>15</v>
      </c>
      <c r="D50" s="9">
        <v>15000</v>
      </c>
      <c r="E50" s="9" t="s">
        <v>45</v>
      </c>
    </row>
    <row r="51" spans="1:5" x14ac:dyDescent="0.25">
      <c r="A51" s="15" t="s">
        <v>240</v>
      </c>
      <c r="B51" s="15" t="s">
        <v>170</v>
      </c>
      <c r="C51" s="9" t="s">
        <v>10</v>
      </c>
      <c r="D51" s="9">
        <v>16000</v>
      </c>
      <c r="E51" s="9" t="s">
        <v>45</v>
      </c>
    </row>
    <row r="52" spans="1:5" x14ac:dyDescent="0.25">
      <c r="A52" s="15" t="s">
        <v>240</v>
      </c>
      <c r="B52" s="15" t="s">
        <v>170</v>
      </c>
      <c r="C52" s="9" t="s">
        <v>0</v>
      </c>
      <c r="D52" s="9">
        <v>16640</v>
      </c>
      <c r="E52" s="9" t="s">
        <v>45</v>
      </c>
    </row>
    <row r="53" spans="1:5" x14ac:dyDescent="0.25">
      <c r="A53" s="15" t="s">
        <v>240</v>
      </c>
      <c r="B53" s="15" t="s">
        <v>170</v>
      </c>
      <c r="C53" s="9" t="s">
        <v>9</v>
      </c>
      <c r="D53" s="16">
        <v>17500</v>
      </c>
      <c r="E53" s="9" t="s">
        <v>45</v>
      </c>
    </row>
    <row r="54" spans="1:5" x14ac:dyDescent="0.25">
      <c r="A54" s="15" t="s">
        <v>240</v>
      </c>
      <c r="B54" s="15" t="s">
        <v>170</v>
      </c>
      <c r="C54" s="9" t="s">
        <v>16</v>
      </c>
      <c r="D54" s="16">
        <v>850</v>
      </c>
      <c r="E54" s="9" t="s">
        <v>45</v>
      </c>
    </row>
    <row r="55" spans="1:5" x14ac:dyDescent="0.25">
      <c r="A55" s="15" t="s">
        <v>240</v>
      </c>
      <c r="B55" s="15" t="s">
        <v>170</v>
      </c>
      <c r="C55" s="9" t="s">
        <v>29</v>
      </c>
      <c r="D55" s="16">
        <v>9830</v>
      </c>
      <c r="E55" s="9" t="s">
        <v>45</v>
      </c>
    </row>
    <row r="56" spans="1:5" x14ac:dyDescent="0.25">
      <c r="A56" s="9" t="s">
        <v>241</v>
      </c>
      <c r="B56" s="15" t="s">
        <v>235</v>
      </c>
      <c r="C56" s="9" t="s">
        <v>0</v>
      </c>
      <c r="D56" s="9">
        <v>15330</v>
      </c>
      <c r="E56" s="9" t="s">
        <v>44</v>
      </c>
    </row>
    <row r="57" spans="1:5" x14ac:dyDescent="0.25">
      <c r="A57" s="9" t="s">
        <v>241</v>
      </c>
      <c r="B57" s="15" t="s">
        <v>235</v>
      </c>
      <c r="C57" s="9" t="s">
        <v>10</v>
      </c>
      <c r="D57" s="9">
        <v>24970</v>
      </c>
      <c r="E57" s="9" t="s">
        <v>44</v>
      </c>
    </row>
    <row r="58" spans="1:5" x14ac:dyDescent="0.25">
      <c r="A58" s="9" t="s">
        <v>241</v>
      </c>
      <c r="B58" s="15" t="s">
        <v>235</v>
      </c>
      <c r="C58" s="9" t="s">
        <v>15</v>
      </c>
      <c r="D58" s="9">
        <v>31460</v>
      </c>
      <c r="E58" s="9" t="s">
        <v>44</v>
      </c>
    </row>
    <row r="59" spans="1:5" x14ac:dyDescent="0.25">
      <c r="A59" s="9" t="s">
        <v>241</v>
      </c>
      <c r="B59" s="15" t="s">
        <v>235</v>
      </c>
      <c r="C59" s="9" t="s">
        <v>14</v>
      </c>
      <c r="D59" s="9">
        <v>29660</v>
      </c>
      <c r="E59" s="9" t="s">
        <v>44</v>
      </c>
    </row>
    <row r="60" spans="1:5" x14ac:dyDescent="0.25">
      <c r="A60" s="9" t="s">
        <v>241</v>
      </c>
      <c r="B60" s="15" t="s">
        <v>235</v>
      </c>
      <c r="C60" s="9" t="s">
        <v>13</v>
      </c>
      <c r="D60" s="9">
        <v>21980</v>
      </c>
      <c r="E60" s="9" t="s">
        <v>44</v>
      </c>
    </row>
    <row r="61" spans="1:5" x14ac:dyDescent="0.25">
      <c r="A61" s="9" t="s">
        <v>241</v>
      </c>
      <c r="B61" s="15" t="s">
        <v>235</v>
      </c>
      <c r="C61" s="9" t="s">
        <v>9</v>
      </c>
      <c r="D61" s="9">
        <v>1590</v>
      </c>
      <c r="E61" s="9" t="s">
        <v>44</v>
      </c>
    </row>
    <row r="62" spans="1:5" x14ac:dyDescent="0.25">
      <c r="A62" s="9" t="s">
        <v>241</v>
      </c>
      <c r="B62" s="15" t="s">
        <v>235</v>
      </c>
      <c r="C62" s="9" t="s">
        <v>16</v>
      </c>
      <c r="D62" s="9">
        <v>2440</v>
      </c>
      <c r="E62" s="9" t="s">
        <v>44</v>
      </c>
    </row>
    <row r="63" spans="1:5" x14ac:dyDescent="0.25">
      <c r="A63" s="9" t="s">
        <v>241</v>
      </c>
      <c r="B63" s="15" t="s">
        <v>235</v>
      </c>
      <c r="C63" s="9" t="s">
        <v>29</v>
      </c>
      <c r="D63" s="9">
        <v>2040</v>
      </c>
      <c r="E63" s="9" t="s">
        <v>44</v>
      </c>
    </row>
    <row r="64" spans="1:5" x14ac:dyDescent="0.25">
      <c r="A64" s="9" t="s">
        <v>241</v>
      </c>
      <c r="B64" s="15" t="s">
        <v>235</v>
      </c>
      <c r="C64" s="9" t="s">
        <v>286</v>
      </c>
      <c r="D64" s="9">
        <v>150</v>
      </c>
      <c r="E64" s="9" t="s">
        <v>44</v>
      </c>
    </row>
    <row r="65" spans="1:5" x14ac:dyDescent="0.25">
      <c r="A65" s="9" t="s">
        <v>241</v>
      </c>
      <c r="B65" s="15" t="s">
        <v>235</v>
      </c>
      <c r="C65" s="9" t="s">
        <v>0</v>
      </c>
      <c r="D65" s="9">
        <v>44920</v>
      </c>
      <c r="E65" s="9" t="s">
        <v>45</v>
      </c>
    </row>
    <row r="66" spans="1:5" x14ac:dyDescent="0.25">
      <c r="A66" s="9" t="s">
        <v>241</v>
      </c>
      <c r="B66" s="15" t="s">
        <v>235</v>
      </c>
      <c r="C66" s="9" t="s">
        <v>10</v>
      </c>
      <c r="D66" s="9">
        <v>16000</v>
      </c>
      <c r="E66" s="9" t="s">
        <v>45</v>
      </c>
    </row>
    <row r="67" spans="1:5" x14ac:dyDescent="0.25">
      <c r="A67" s="9" t="s">
        <v>241</v>
      </c>
      <c r="B67" s="15" t="s">
        <v>235</v>
      </c>
      <c r="C67" s="9" t="s">
        <v>15</v>
      </c>
      <c r="D67" s="9">
        <v>23500</v>
      </c>
      <c r="E67" s="9" t="s">
        <v>45</v>
      </c>
    </row>
    <row r="68" spans="1:5" x14ac:dyDescent="0.25">
      <c r="A68" s="9" t="s">
        <v>241</v>
      </c>
      <c r="B68" s="15" t="s">
        <v>235</v>
      </c>
      <c r="C68" s="9" t="s">
        <v>14</v>
      </c>
      <c r="D68" s="9">
        <v>41200</v>
      </c>
      <c r="E68" s="9" t="s">
        <v>45</v>
      </c>
    </row>
    <row r="69" spans="1:5" x14ac:dyDescent="0.25">
      <c r="A69" s="9" t="s">
        <v>241</v>
      </c>
      <c r="B69" s="15" t="s">
        <v>235</v>
      </c>
      <c r="C69" s="9" t="s">
        <v>9</v>
      </c>
      <c r="D69" s="9">
        <v>16000</v>
      </c>
      <c r="E69" s="9" t="s">
        <v>45</v>
      </c>
    </row>
    <row r="70" spans="1:5" x14ac:dyDescent="0.25">
      <c r="A70" s="9" t="s">
        <v>241</v>
      </c>
      <c r="B70" s="15" t="s">
        <v>235</v>
      </c>
      <c r="C70" s="9" t="s">
        <v>16</v>
      </c>
      <c r="D70" s="9">
        <v>1000</v>
      </c>
      <c r="E70" s="9" t="s">
        <v>45</v>
      </c>
    </row>
    <row r="71" spans="1:5" x14ac:dyDescent="0.25">
      <c r="A71" s="9" t="s">
        <v>241</v>
      </c>
      <c r="B71" s="15" t="s">
        <v>235</v>
      </c>
      <c r="C71" s="9" t="s">
        <v>29</v>
      </c>
      <c r="D71" s="9">
        <v>650</v>
      </c>
      <c r="E71" s="9" t="s">
        <v>45</v>
      </c>
    </row>
    <row r="72" spans="1:5" x14ac:dyDescent="0.25">
      <c r="A72" s="9" t="s">
        <v>241</v>
      </c>
      <c r="B72" s="15" t="s">
        <v>235</v>
      </c>
      <c r="C72" s="9" t="s">
        <v>286</v>
      </c>
      <c r="D72" s="9">
        <v>640</v>
      </c>
      <c r="E72" s="9" t="s">
        <v>45</v>
      </c>
    </row>
    <row r="73" spans="1:5" x14ac:dyDescent="0.25">
      <c r="A73" s="9" t="s">
        <v>288</v>
      </c>
      <c r="B73" s="15" t="s">
        <v>235</v>
      </c>
      <c r="C73" s="9" t="s">
        <v>0</v>
      </c>
      <c r="D73" s="9">
        <v>33490</v>
      </c>
      <c r="E73" s="9" t="s">
        <v>44</v>
      </c>
    </row>
    <row r="74" spans="1:5" x14ac:dyDescent="0.25">
      <c r="A74" s="9" t="s">
        <v>288</v>
      </c>
      <c r="B74" s="15" t="s">
        <v>235</v>
      </c>
      <c r="C74" s="9" t="s">
        <v>10</v>
      </c>
      <c r="D74" s="9">
        <v>39110</v>
      </c>
      <c r="E74" s="9" t="s">
        <v>44</v>
      </c>
    </row>
    <row r="75" spans="1:5" x14ac:dyDescent="0.25">
      <c r="A75" s="9" t="s">
        <v>288</v>
      </c>
      <c r="B75" s="15" t="s">
        <v>235</v>
      </c>
      <c r="C75" s="9" t="s">
        <v>15</v>
      </c>
      <c r="D75" s="9">
        <v>34650</v>
      </c>
      <c r="E75" s="9" t="s">
        <v>44</v>
      </c>
    </row>
    <row r="76" spans="1:5" x14ac:dyDescent="0.25">
      <c r="A76" s="9" t="s">
        <v>288</v>
      </c>
      <c r="B76" s="15" t="s">
        <v>235</v>
      </c>
      <c r="C76" s="9" t="s">
        <v>14</v>
      </c>
      <c r="D76" s="9">
        <v>24120</v>
      </c>
      <c r="E76" s="9" t="s">
        <v>44</v>
      </c>
    </row>
    <row r="77" spans="1:5" x14ac:dyDescent="0.25">
      <c r="A77" s="9" t="s">
        <v>288</v>
      </c>
      <c r="B77" s="15" t="s">
        <v>235</v>
      </c>
      <c r="C77" s="9" t="s">
        <v>13</v>
      </c>
      <c r="D77" s="9">
        <v>12730</v>
      </c>
      <c r="E77" s="9" t="s">
        <v>44</v>
      </c>
    </row>
    <row r="78" spans="1:5" x14ac:dyDescent="0.25">
      <c r="A78" s="9" t="s">
        <v>288</v>
      </c>
      <c r="B78" s="15" t="s">
        <v>235</v>
      </c>
      <c r="C78" s="9" t="s">
        <v>9</v>
      </c>
      <c r="D78" s="9">
        <v>3170</v>
      </c>
      <c r="E78" s="9" t="s">
        <v>44</v>
      </c>
    </row>
    <row r="79" spans="1:5" x14ac:dyDescent="0.25">
      <c r="A79" s="9" t="s">
        <v>288</v>
      </c>
      <c r="B79" s="15" t="s">
        <v>235</v>
      </c>
      <c r="C79" t="s">
        <v>16</v>
      </c>
      <c r="D79">
        <v>3650</v>
      </c>
      <c r="E79" s="9" t="s">
        <v>44</v>
      </c>
    </row>
    <row r="80" spans="1:5" x14ac:dyDescent="0.25">
      <c r="A80" s="9" t="s">
        <v>288</v>
      </c>
      <c r="B80" s="15" t="s">
        <v>235</v>
      </c>
      <c r="C80" s="9" t="s">
        <v>29</v>
      </c>
      <c r="D80" s="9">
        <v>2370</v>
      </c>
      <c r="E80" s="9" t="s">
        <v>44</v>
      </c>
    </row>
    <row r="81" spans="1:5" x14ac:dyDescent="0.25">
      <c r="A81" s="9" t="s">
        <v>288</v>
      </c>
      <c r="B81" s="15" t="s">
        <v>235</v>
      </c>
      <c r="C81" s="9" t="s">
        <v>286</v>
      </c>
      <c r="D81" s="9">
        <v>310</v>
      </c>
      <c r="E81" s="9" t="s">
        <v>44</v>
      </c>
    </row>
    <row r="82" spans="1:5" x14ac:dyDescent="0.25">
      <c r="A82" s="9" t="s">
        <v>288</v>
      </c>
      <c r="B82" s="15" t="s">
        <v>235</v>
      </c>
      <c r="C82" s="9" t="s">
        <v>0</v>
      </c>
      <c r="D82" s="9">
        <v>18900</v>
      </c>
      <c r="E82" s="9" t="s">
        <v>45</v>
      </c>
    </row>
    <row r="83" spans="1:5" x14ac:dyDescent="0.25">
      <c r="A83" s="9" t="s">
        <v>288</v>
      </c>
      <c r="B83" s="15" t="s">
        <v>235</v>
      </c>
      <c r="C83" s="9" t="s">
        <v>10</v>
      </c>
      <c r="D83" s="9">
        <v>12000</v>
      </c>
      <c r="E83" s="9" t="s">
        <v>45</v>
      </c>
    </row>
    <row r="84" spans="1:5" x14ac:dyDescent="0.25">
      <c r="A84" s="9" t="s">
        <v>288</v>
      </c>
      <c r="B84" s="15" t="s">
        <v>235</v>
      </c>
      <c r="C84" s="9" t="s">
        <v>15</v>
      </c>
      <c r="D84" s="9">
        <v>17500</v>
      </c>
      <c r="E84" s="9" t="s">
        <v>45</v>
      </c>
    </row>
    <row r="85" spans="1:5" x14ac:dyDescent="0.25">
      <c r="A85" s="9" t="s">
        <v>288</v>
      </c>
      <c r="B85" s="15" t="s">
        <v>235</v>
      </c>
      <c r="C85" s="9" t="s">
        <v>14</v>
      </c>
      <c r="D85" s="9">
        <v>33400</v>
      </c>
      <c r="E85" s="9" t="s">
        <v>45</v>
      </c>
    </row>
    <row r="86" spans="1:5" x14ac:dyDescent="0.25">
      <c r="A86" s="9" t="s">
        <v>288</v>
      </c>
      <c r="B86" s="15" t="s">
        <v>235</v>
      </c>
      <c r="C86" s="9" t="s">
        <v>9</v>
      </c>
      <c r="D86" s="9">
        <v>12000</v>
      </c>
      <c r="E86" s="9" t="s">
        <v>45</v>
      </c>
    </row>
    <row r="87" spans="1:5" x14ac:dyDescent="0.25">
      <c r="A87" s="9" t="s">
        <v>288</v>
      </c>
      <c r="B87" s="15" t="s">
        <v>235</v>
      </c>
      <c r="C87" s="9" t="s">
        <v>16</v>
      </c>
      <c r="D87" s="9">
        <v>950</v>
      </c>
      <c r="E87" s="9" t="s">
        <v>45</v>
      </c>
    </row>
    <row r="88" spans="1:5" x14ac:dyDescent="0.25">
      <c r="A88" s="9" t="s">
        <v>288</v>
      </c>
      <c r="B88" s="15" t="s">
        <v>235</v>
      </c>
      <c r="C88" s="9" t="s">
        <v>29</v>
      </c>
      <c r="D88" s="9">
        <v>650</v>
      </c>
      <c r="E88" s="9" t="s">
        <v>45</v>
      </c>
    </row>
    <row r="89" spans="1:5" x14ac:dyDescent="0.25">
      <c r="A89" s="9" t="s">
        <v>288</v>
      </c>
      <c r="B89" s="15" t="s">
        <v>235</v>
      </c>
      <c r="C89" s="9" t="s">
        <v>286</v>
      </c>
      <c r="D89" s="9">
        <v>3120</v>
      </c>
      <c r="E89" s="9" t="s">
        <v>45</v>
      </c>
    </row>
    <row r="90" spans="1:5" x14ac:dyDescent="0.25">
      <c r="A90" s="9" t="s">
        <v>302</v>
      </c>
      <c r="B90" s="15" t="s">
        <v>235</v>
      </c>
      <c r="C90" s="9" t="s">
        <v>0</v>
      </c>
      <c r="D90" s="9">
        <v>68730</v>
      </c>
      <c r="E90" s="9" t="s">
        <v>44</v>
      </c>
    </row>
    <row r="91" spans="1:5" x14ac:dyDescent="0.25">
      <c r="A91" s="9" t="s">
        <v>302</v>
      </c>
      <c r="B91" s="15" t="s">
        <v>235</v>
      </c>
      <c r="C91" s="9" t="s">
        <v>10</v>
      </c>
      <c r="D91" s="9">
        <v>83590</v>
      </c>
      <c r="E91" s="9" t="s">
        <v>44</v>
      </c>
    </row>
    <row r="92" spans="1:5" x14ac:dyDescent="0.25">
      <c r="A92" s="9" t="s">
        <v>302</v>
      </c>
      <c r="B92" s="15" t="s">
        <v>235</v>
      </c>
      <c r="C92" s="9" t="s">
        <v>15</v>
      </c>
      <c r="D92" s="9">
        <v>91820</v>
      </c>
      <c r="E92" s="9" t="s">
        <v>44</v>
      </c>
    </row>
    <row r="93" spans="1:5" x14ac:dyDescent="0.25">
      <c r="A93" s="9" t="s">
        <v>302</v>
      </c>
      <c r="B93" s="15" t="s">
        <v>235</v>
      </c>
      <c r="C93" s="9" t="s">
        <v>14</v>
      </c>
      <c r="D93" s="9">
        <v>47450</v>
      </c>
      <c r="E93" s="9" t="s">
        <v>44</v>
      </c>
    </row>
    <row r="94" spans="1:5" x14ac:dyDescent="0.25">
      <c r="A94" s="9" t="s">
        <v>302</v>
      </c>
      <c r="B94" s="15" t="s">
        <v>235</v>
      </c>
      <c r="C94" s="9" t="s">
        <v>13</v>
      </c>
      <c r="D94" s="9">
        <v>21790</v>
      </c>
      <c r="E94" s="9" t="s">
        <v>44</v>
      </c>
    </row>
    <row r="95" spans="1:5" x14ac:dyDescent="0.25">
      <c r="A95" s="9" t="s">
        <v>302</v>
      </c>
      <c r="B95" s="15" t="s">
        <v>235</v>
      </c>
      <c r="C95" s="9" t="s">
        <v>9</v>
      </c>
      <c r="D95" s="9">
        <v>2620</v>
      </c>
      <c r="E95" s="9" t="s">
        <v>44</v>
      </c>
    </row>
    <row r="96" spans="1:5" x14ac:dyDescent="0.25">
      <c r="A96" s="9" t="s">
        <v>302</v>
      </c>
      <c r="B96" s="15" t="s">
        <v>235</v>
      </c>
      <c r="C96" s="9" t="s">
        <v>16</v>
      </c>
      <c r="D96" s="9">
        <v>4510</v>
      </c>
      <c r="E96" s="9" t="s">
        <v>44</v>
      </c>
    </row>
    <row r="97" spans="1:5" x14ac:dyDescent="0.25">
      <c r="A97" s="9" t="s">
        <v>302</v>
      </c>
      <c r="B97" s="15" t="s">
        <v>235</v>
      </c>
      <c r="C97" s="9" t="s">
        <v>29</v>
      </c>
      <c r="D97" s="9">
        <v>4140</v>
      </c>
      <c r="E97" s="9" t="s">
        <v>44</v>
      </c>
    </row>
    <row r="98" spans="1:5" x14ac:dyDescent="0.25">
      <c r="A98" s="9" t="s">
        <v>302</v>
      </c>
      <c r="B98" s="15" t="s">
        <v>235</v>
      </c>
      <c r="C98" s="9" t="s">
        <v>286</v>
      </c>
      <c r="D98" s="9">
        <v>460</v>
      </c>
      <c r="E98" s="9" t="s">
        <v>44</v>
      </c>
    </row>
    <row r="99" spans="1:5" x14ac:dyDescent="0.25">
      <c r="A99" s="9" t="s">
        <v>302</v>
      </c>
      <c r="B99" s="15" t="s">
        <v>235</v>
      </c>
      <c r="C99" s="9" t="s">
        <v>0</v>
      </c>
      <c r="D99" s="9">
        <v>4070</v>
      </c>
      <c r="E99" s="9" t="s">
        <v>45</v>
      </c>
    </row>
    <row r="100" spans="1:5" x14ac:dyDescent="0.25">
      <c r="A100" s="9" t="s">
        <v>302</v>
      </c>
      <c r="B100" s="15" t="s">
        <v>235</v>
      </c>
      <c r="C100" s="9" t="s">
        <v>10</v>
      </c>
      <c r="D100" s="9">
        <v>15700</v>
      </c>
      <c r="E100" s="9" t="s">
        <v>45</v>
      </c>
    </row>
    <row r="101" spans="1:5" x14ac:dyDescent="0.25">
      <c r="A101" s="9" t="s">
        <v>302</v>
      </c>
      <c r="B101" s="15" t="s">
        <v>235</v>
      </c>
      <c r="C101" s="9" t="s">
        <v>15</v>
      </c>
      <c r="D101" s="9">
        <v>12000</v>
      </c>
      <c r="E101" s="9" t="s">
        <v>45</v>
      </c>
    </row>
    <row r="102" spans="1:5" x14ac:dyDescent="0.25">
      <c r="A102" s="9" t="s">
        <v>302</v>
      </c>
      <c r="B102" s="15" t="s">
        <v>235</v>
      </c>
      <c r="C102" s="9" t="s">
        <v>14</v>
      </c>
      <c r="D102" s="9">
        <v>36400</v>
      </c>
      <c r="E102" s="9" t="s">
        <v>45</v>
      </c>
    </row>
    <row r="103" spans="1:5" x14ac:dyDescent="0.25">
      <c r="A103" s="9" t="s">
        <v>302</v>
      </c>
      <c r="B103" s="15" t="s">
        <v>235</v>
      </c>
      <c r="C103" s="9" t="s">
        <v>9</v>
      </c>
      <c r="D103" s="9">
        <v>14000</v>
      </c>
      <c r="E103" s="9" t="s">
        <v>45</v>
      </c>
    </row>
    <row r="104" spans="1:5" x14ac:dyDescent="0.25">
      <c r="A104" s="9" t="s">
        <v>302</v>
      </c>
      <c r="B104" s="15" t="s">
        <v>235</v>
      </c>
      <c r="C104" s="9" t="s">
        <v>16</v>
      </c>
      <c r="D104" s="9">
        <v>1200</v>
      </c>
      <c r="E104" s="9" t="s">
        <v>45</v>
      </c>
    </row>
    <row r="105" spans="1:5" x14ac:dyDescent="0.25">
      <c r="A105" s="9" t="s">
        <v>302</v>
      </c>
      <c r="B105" s="15" t="s">
        <v>235</v>
      </c>
      <c r="C105" s="9" t="s">
        <v>29</v>
      </c>
      <c r="D105" s="9">
        <v>1020</v>
      </c>
      <c r="E105" s="9" t="s">
        <v>45</v>
      </c>
    </row>
    <row r="106" spans="1:5" x14ac:dyDescent="0.25">
      <c r="A106" s="9" t="s">
        <v>302</v>
      </c>
      <c r="B106" s="15" t="s">
        <v>235</v>
      </c>
      <c r="C106" s="9" t="s">
        <v>286</v>
      </c>
      <c r="D106" s="9">
        <v>3060</v>
      </c>
      <c r="E106" s="9" t="s">
        <v>45</v>
      </c>
    </row>
    <row r="107" spans="1:5" x14ac:dyDescent="0.25">
      <c r="A107" s="9" t="s">
        <v>329</v>
      </c>
      <c r="B107" s="15" t="s">
        <v>328</v>
      </c>
      <c r="C107" s="9" t="s">
        <v>0</v>
      </c>
      <c r="D107" s="9">
        <v>30670</v>
      </c>
      <c r="E107" s="9" t="s">
        <v>44</v>
      </c>
    </row>
    <row r="108" spans="1:5" x14ac:dyDescent="0.25">
      <c r="A108" s="9" t="s">
        <v>329</v>
      </c>
      <c r="B108" s="15" t="s">
        <v>328</v>
      </c>
      <c r="C108" s="9" t="s">
        <v>10</v>
      </c>
      <c r="D108" s="9">
        <v>54290</v>
      </c>
      <c r="E108" s="9" t="s">
        <v>44</v>
      </c>
    </row>
    <row r="109" spans="1:5" x14ac:dyDescent="0.25">
      <c r="A109" s="9" t="s">
        <v>329</v>
      </c>
      <c r="B109" s="15" t="s">
        <v>328</v>
      </c>
      <c r="C109" s="9" t="s">
        <v>15</v>
      </c>
      <c r="D109" s="9">
        <v>51290</v>
      </c>
      <c r="E109" s="9" t="s">
        <v>44</v>
      </c>
    </row>
    <row r="110" spans="1:5" x14ac:dyDescent="0.25">
      <c r="A110" s="9" t="s">
        <v>329</v>
      </c>
      <c r="B110" s="15" t="s">
        <v>328</v>
      </c>
      <c r="C110" s="9" t="s">
        <v>14</v>
      </c>
      <c r="D110" s="9">
        <v>41980</v>
      </c>
      <c r="E110" s="9" t="s">
        <v>44</v>
      </c>
    </row>
    <row r="111" spans="1:5" x14ac:dyDescent="0.25">
      <c r="A111" s="9" t="s">
        <v>329</v>
      </c>
      <c r="B111" s="15" t="s">
        <v>328</v>
      </c>
      <c r="C111" s="9" t="s">
        <v>13</v>
      </c>
      <c r="D111" s="9">
        <v>11470</v>
      </c>
      <c r="E111" s="9" t="s">
        <v>44</v>
      </c>
    </row>
    <row r="112" spans="1:5" x14ac:dyDescent="0.25">
      <c r="A112" s="9" t="s">
        <v>329</v>
      </c>
      <c r="B112" s="15" t="s">
        <v>328</v>
      </c>
      <c r="C112" s="9" t="s">
        <v>9</v>
      </c>
      <c r="D112" s="9">
        <v>4380</v>
      </c>
      <c r="E112" s="9" t="s">
        <v>44</v>
      </c>
    </row>
    <row r="113" spans="1:5" x14ac:dyDescent="0.25">
      <c r="A113" s="9" t="s">
        <v>329</v>
      </c>
      <c r="B113" s="15" t="s">
        <v>328</v>
      </c>
      <c r="C113" s="9" t="s">
        <v>16</v>
      </c>
      <c r="D113" s="9">
        <v>2320</v>
      </c>
      <c r="E113" s="9" t="s">
        <v>44</v>
      </c>
    </row>
    <row r="114" spans="1:5" x14ac:dyDescent="0.25">
      <c r="A114" s="9" t="s">
        <v>329</v>
      </c>
      <c r="B114" s="15" t="s">
        <v>328</v>
      </c>
      <c r="C114" s="9" t="s">
        <v>286</v>
      </c>
      <c r="D114" s="9">
        <v>1790</v>
      </c>
      <c r="E114" s="9" t="s">
        <v>44</v>
      </c>
    </row>
    <row r="115" spans="1:5" x14ac:dyDescent="0.25">
      <c r="A115" s="9" t="s">
        <v>329</v>
      </c>
      <c r="B115" s="15" t="s">
        <v>328</v>
      </c>
      <c r="C115" s="9" t="s">
        <v>29</v>
      </c>
      <c r="D115" s="9">
        <v>6430</v>
      </c>
      <c r="E115" s="9" t="s">
        <v>44</v>
      </c>
    </row>
    <row r="116" spans="1:5" x14ac:dyDescent="0.25">
      <c r="A116" s="9" t="s">
        <v>329</v>
      </c>
      <c r="B116" s="15" t="s">
        <v>328</v>
      </c>
      <c r="C116" s="9" t="s">
        <v>0</v>
      </c>
      <c r="D116">
        <v>14820</v>
      </c>
      <c r="E116" s="9" t="s">
        <v>45</v>
      </c>
    </row>
    <row r="117" spans="1:5" x14ac:dyDescent="0.25">
      <c r="A117" s="9" t="s">
        <v>329</v>
      </c>
      <c r="B117" s="15" t="s">
        <v>328</v>
      </c>
      <c r="C117" s="9" t="s">
        <v>10</v>
      </c>
      <c r="D117">
        <v>6800</v>
      </c>
      <c r="E117" s="9" t="s">
        <v>45</v>
      </c>
    </row>
    <row r="118" spans="1:5" x14ac:dyDescent="0.25">
      <c r="A118" s="9" t="s">
        <v>329</v>
      </c>
      <c r="B118" s="15" t="s">
        <v>328</v>
      </c>
      <c r="C118" s="9" t="s">
        <v>15</v>
      </c>
      <c r="D118">
        <v>3500</v>
      </c>
      <c r="E118" s="9" t="s">
        <v>45</v>
      </c>
    </row>
    <row r="119" spans="1:5" x14ac:dyDescent="0.25">
      <c r="A119" s="9" t="s">
        <v>329</v>
      </c>
      <c r="B119" s="15" t="s">
        <v>328</v>
      </c>
      <c r="C119" s="9" t="s">
        <v>14</v>
      </c>
      <c r="D119" s="60">
        <v>21640</v>
      </c>
      <c r="E119" s="9" t="s">
        <v>45</v>
      </c>
    </row>
    <row r="120" spans="1:5" x14ac:dyDescent="0.25">
      <c r="A120" s="9" t="s">
        <v>329</v>
      </c>
      <c r="B120" s="15" t="s">
        <v>328</v>
      </c>
      <c r="C120" s="9" t="s">
        <v>9</v>
      </c>
      <c r="D120">
        <v>9500</v>
      </c>
      <c r="E120" s="9" t="s">
        <v>45</v>
      </c>
    </row>
    <row r="121" spans="1:5" x14ac:dyDescent="0.25">
      <c r="A121" s="9" t="s">
        <v>329</v>
      </c>
      <c r="B121" s="15" t="s">
        <v>328</v>
      </c>
      <c r="C121" s="9" t="s">
        <v>16</v>
      </c>
      <c r="D121">
        <v>900</v>
      </c>
      <c r="E121" s="9" t="s">
        <v>45</v>
      </c>
    </row>
    <row r="122" spans="1:5" x14ac:dyDescent="0.25">
      <c r="A122" s="9" t="s">
        <v>329</v>
      </c>
      <c r="B122" s="15" t="s">
        <v>328</v>
      </c>
      <c r="C122" s="9" t="s">
        <v>286</v>
      </c>
      <c r="D122">
        <v>4110</v>
      </c>
      <c r="E122" s="9" t="s">
        <v>45</v>
      </c>
    </row>
    <row r="123" spans="1:5" x14ac:dyDescent="0.25">
      <c r="A123" s="9" t="s">
        <v>329</v>
      </c>
      <c r="B123" s="15" t="s">
        <v>328</v>
      </c>
      <c r="C123" s="9" t="s">
        <v>29</v>
      </c>
      <c r="D123">
        <v>2400</v>
      </c>
      <c r="E123" s="9" t="s">
        <v>45</v>
      </c>
    </row>
    <row r="124" spans="1:5" x14ac:dyDescent="0.25">
      <c r="A124" s="9" t="s">
        <v>348</v>
      </c>
      <c r="B124" s="15" t="s">
        <v>328</v>
      </c>
      <c r="C124" s="9" t="s">
        <v>0</v>
      </c>
      <c r="D124" s="9">
        <v>28580</v>
      </c>
      <c r="E124" s="9" t="s">
        <v>44</v>
      </c>
    </row>
    <row r="125" spans="1:5" x14ac:dyDescent="0.25">
      <c r="A125" s="9" t="s">
        <v>348</v>
      </c>
      <c r="B125" s="15" t="s">
        <v>328</v>
      </c>
      <c r="C125" s="9" t="s">
        <v>10</v>
      </c>
      <c r="D125" s="9">
        <v>27580</v>
      </c>
      <c r="E125" s="9" t="s">
        <v>44</v>
      </c>
    </row>
    <row r="126" spans="1:5" x14ac:dyDescent="0.25">
      <c r="A126" s="9" t="s">
        <v>348</v>
      </c>
      <c r="B126" s="15" t="s">
        <v>328</v>
      </c>
      <c r="C126" s="9" t="s">
        <v>15</v>
      </c>
      <c r="D126" s="9">
        <v>46920</v>
      </c>
      <c r="E126" s="9" t="s">
        <v>44</v>
      </c>
    </row>
    <row r="127" spans="1:5" x14ac:dyDescent="0.25">
      <c r="A127" s="9" t="s">
        <v>348</v>
      </c>
      <c r="B127" s="15" t="s">
        <v>328</v>
      </c>
      <c r="C127" s="9" t="s">
        <v>14</v>
      </c>
      <c r="D127" s="9">
        <v>21320</v>
      </c>
      <c r="E127" s="9" t="s">
        <v>44</v>
      </c>
    </row>
    <row r="128" spans="1:5" x14ac:dyDescent="0.25">
      <c r="A128" s="9" t="s">
        <v>348</v>
      </c>
      <c r="B128" s="15" t="s">
        <v>328</v>
      </c>
      <c r="C128" s="9" t="s">
        <v>13</v>
      </c>
      <c r="D128" s="9">
        <v>11240</v>
      </c>
      <c r="E128" s="9" t="s">
        <v>44</v>
      </c>
    </row>
    <row r="129" spans="1:5" x14ac:dyDescent="0.25">
      <c r="A129" s="9" t="s">
        <v>348</v>
      </c>
      <c r="B129" s="15" t="s">
        <v>328</v>
      </c>
      <c r="C129" s="9" t="s">
        <v>9</v>
      </c>
      <c r="D129" s="9">
        <v>7520</v>
      </c>
      <c r="E129" s="9" t="s">
        <v>44</v>
      </c>
    </row>
    <row r="130" spans="1:5" x14ac:dyDescent="0.25">
      <c r="A130" s="9" t="s">
        <v>348</v>
      </c>
      <c r="B130" s="15" t="s">
        <v>328</v>
      </c>
      <c r="C130" s="9" t="s">
        <v>16</v>
      </c>
      <c r="D130" s="9">
        <v>2300</v>
      </c>
      <c r="E130" s="9" t="s">
        <v>44</v>
      </c>
    </row>
    <row r="131" spans="1:5" x14ac:dyDescent="0.25">
      <c r="A131" s="9" t="s">
        <v>348</v>
      </c>
      <c r="B131" s="15" t="s">
        <v>328</v>
      </c>
      <c r="C131" s="9" t="s">
        <v>286</v>
      </c>
      <c r="D131" s="9">
        <v>1270</v>
      </c>
      <c r="E131" s="9" t="s">
        <v>44</v>
      </c>
    </row>
    <row r="132" spans="1:5" x14ac:dyDescent="0.25">
      <c r="A132" s="9" t="s">
        <v>348</v>
      </c>
      <c r="B132" s="15" t="s">
        <v>328</v>
      </c>
      <c r="C132" s="9" t="s">
        <v>29</v>
      </c>
      <c r="D132" s="9">
        <v>4210</v>
      </c>
      <c r="E132" s="9" t="s">
        <v>44</v>
      </c>
    </row>
    <row r="133" spans="1:5" x14ac:dyDescent="0.25">
      <c r="A133" s="9" t="s">
        <v>348</v>
      </c>
      <c r="B133" s="15" t="s">
        <v>328</v>
      </c>
      <c r="C133" s="9" t="s">
        <v>0</v>
      </c>
      <c r="D133" s="9">
        <v>38640</v>
      </c>
      <c r="E133" s="9" t="s">
        <v>45</v>
      </c>
    </row>
    <row r="134" spans="1:5" x14ac:dyDescent="0.25">
      <c r="A134" s="9" t="s">
        <v>348</v>
      </c>
      <c r="B134" s="15" t="s">
        <v>328</v>
      </c>
      <c r="C134" s="9" t="s">
        <v>10</v>
      </c>
      <c r="D134" s="9">
        <v>16400</v>
      </c>
      <c r="E134" s="9" t="s">
        <v>45</v>
      </c>
    </row>
    <row r="135" spans="1:5" x14ac:dyDescent="0.25">
      <c r="A135" s="9" t="s">
        <v>348</v>
      </c>
      <c r="B135" s="15" t="s">
        <v>328</v>
      </c>
      <c r="C135" s="9" t="s">
        <v>15</v>
      </c>
      <c r="D135" s="9">
        <v>8400</v>
      </c>
      <c r="E135" s="9" t="s">
        <v>45</v>
      </c>
    </row>
    <row r="136" spans="1:5" x14ac:dyDescent="0.25">
      <c r="A136" s="9" t="s">
        <v>348</v>
      </c>
      <c r="B136" s="15" t="s">
        <v>328</v>
      </c>
      <c r="C136" s="9" t="s">
        <v>14</v>
      </c>
      <c r="D136" s="16">
        <v>13120</v>
      </c>
      <c r="E136" s="9" t="s">
        <v>45</v>
      </c>
    </row>
    <row r="137" spans="1:5" x14ac:dyDescent="0.25">
      <c r="A137" s="9" t="s">
        <v>348</v>
      </c>
      <c r="B137" s="15" t="s">
        <v>328</v>
      </c>
      <c r="C137" s="9" t="s">
        <v>9</v>
      </c>
      <c r="D137" s="9">
        <v>10500</v>
      </c>
      <c r="E137" s="9" t="s">
        <v>45</v>
      </c>
    </row>
    <row r="138" spans="1:5" x14ac:dyDescent="0.25">
      <c r="A138" s="9" t="s">
        <v>348</v>
      </c>
      <c r="B138" s="15" t="s">
        <v>328</v>
      </c>
      <c r="C138" s="9" t="s">
        <v>16</v>
      </c>
      <c r="D138" s="9">
        <v>1000</v>
      </c>
      <c r="E138" s="9" t="s">
        <v>45</v>
      </c>
    </row>
    <row r="139" spans="1:5" x14ac:dyDescent="0.25">
      <c r="A139" s="9" t="s">
        <v>348</v>
      </c>
      <c r="B139" s="15" t="s">
        <v>328</v>
      </c>
      <c r="C139" s="9" t="s">
        <v>286</v>
      </c>
      <c r="D139" s="9">
        <v>7890</v>
      </c>
      <c r="E139" s="9" t="s">
        <v>45</v>
      </c>
    </row>
    <row r="140" spans="1:5" x14ac:dyDescent="0.25">
      <c r="A140" s="9" t="s">
        <v>348</v>
      </c>
      <c r="B140" s="15" t="s">
        <v>328</v>
      </c>
      <c r="C140" s="9" t="s">
        <v>29</v>
      </c>
      <c r="D140" s="9">
        <v>3100</v>
      </c>
      <c r="E140" s="9" t="s">
        <v>45</v>
      </c>
    </row>
    <row r="141" spans="1:5" x14ac:dyDescent="0.25">
      <c r="A141" s="9" t="s">
        <v>396</v>
      </c>
      <c r="B141" s="15" t="s">
        <v>328</v>
      </c>
      <c r="C141" s="9" t="s">
        <v>0</v>
      </c>
      <c r="D141" s="9">
        <v>53380</v>
      </c>
      <c r="E141" s="9" t="s">
        <v>44</v>
      </c>
    </row>
    <row r="142" spans="1:5" x14ac:dyDescent="0.25">
      <c r="A142" s="9" t="s">
        <v>396</v>
      </c>
      <c r="B142" s="15" t="s">
        <v>328</v>
      </c>
      <c r="C142" s="9" t="s">
        <v>10</v>
      </c>
      <c r="D142" s="9">
        <v>38470</v>
      </c>
      <c r="E142" s="9" t="s">
        <v>44</v>
      </c>
    </row>
    <row r="143" spans="1:5" x14ac:dyDescent="0.25">
      <c r="A143" s="9" t="s">
        <v>396</v>
      </c>
      <c r="B143" s="15" t="s">
        <v>328</v>
      </c>
      <c r="C143" s="9" t="s">
        <v>15</v>
      </c>
      <c r="D143" s="9">
        <v>55370</v>
      </c>
      <c r="E143" s="9" t="s">
        <v>44</v>
      </c>
    </row>
    <row r="144" spans="1:5" x14ac:dyDescent="0.25">
      <c r="A144" s="9" t="s">
        <v>396</v>
      </c>
      <c r="B144" s="15" t="s">
        <v>328</v>
      </c>
      <c r="C144" s="9" t="s">
        <v>14</v>
      </c>
      <c r="D144" s="9">
        <v>58760</v>
      </c>
      <c r="E144" s="9" t="s">
        <v>44</v>
      </c>
    </row>
    <row r="145" spans="1:5" x14ac:dyDescent="0.25">
      <c r="A145" s="9" t="s">
        <v>396</v>
      </c>
      <c r="B145" s="15" t="s">
        <v>328</v>
      </c>
      <c r="C145" s="9" t="s">
        <v>13</v>
      </c>
      <c r="D145" s="9">
        <v>14520</v>
      </c>
      <c r="E145" s="9" t="s">
        <v>44</v>
      </c>
    </row>
    <row r="146" spans="1:5" x14ac:dyDescent="0.25">
      <c r="A146" s="9" t="s">
        <v>396</v>
      </c>
      <c r="B146" s="15" t="s">
        <v>328</v>
      </c>
      <c r="C146" s="9" t="s">
        <v>9</v>
      </c>
      <c r="D146" s="9">
        <v>6100</v>
      </c>
      <c r="E146" s="9" t="s">
        <v>44</v>
      </c>
    </row>
    <row r="147" spans="1:5" x14ac:dyDescent="0.25">
      <c r="A147" s="9" t="s">
        <v>396</v>
      </c>
      <c r="B147" s="15" t="s">
        <v>328</v>
      </c>
      <c r="C147" s="9" t="s">
        <v>16</v>
      </c>
      <c r="D147" s="9">
        <v>3090</v>
      </c>
      <c r="E147" s="9" t="s">
        <v>44</v>
      </c>
    </row>
    <row r="148" spans="1:5" x14ac:dyDescent="0.25">
      <c r="A148" s="9" t="s">
        <v>396</v>
      </c>
      <c r="B148" s="15" t="s">
        <v>328</v>
      </c>
      <c r="C148" s="9" t="s">
        <v>286</v>
      </c>
      <c r="D148" s="9">
        <v>3510</v>
      </c>
      <c r="E148" s="9" t="s">
        <v>44</v>
      </c>
    </row>
    <row r="149" spans="1:5" x14ac:dyDescent="0.25">
      <c r="A149" s="9" t="s">
        <v>396</v>
      </c>
      <c r="B149" s="15" t="s">
        <v>328</v>
      </c>
      <c r="C149" s="9" t="s">
        <v>29</v>
      </c>
      <c r="D149" s="9">
        <v>6790</v>
      </c>
      <c r="E149" s="9" t="s">
        <v>44</v>
      </c>
    </row>
    <row r="150" spans="1:5" x14ac:dyDescent="0.25">
      <c r="A150" s="9" t="s">
        <v>396</v>
      </c>
      <c r="B150" s="15" t="s">
        <v>328</v>
      </c>
      <c r="C150" s="9" t="s">
        <v>0</v>
      </c>
      <c r="D150" s="9">
        <v>31480</v>
      </c>
      <c r="E150" s="9" t="s">
        <v>45</v>
      </c>
    </row>
    <row r="151" spans="1:5" x14ac:dyDescent="0.25">
      <c r="A151" s="9" t="s">
        <v>396</v>
      </c>
      <c r="B151" s="15" t="s">
        <v>328</v>
      </c>
      <c r="C151" s="9" t="s">
        <v>10</v>
      </c>
      <c r="D151" s="9">
        <v>15200</v>
      </c>
      <c r="E151" s="9" t="s">
        <v>45</v>
      </c>
    </row>
    <row r="152" spans="1:5" x14ac:dyDescent="0.25">
      <c r="A152" s="9" t="s">
        <v>396</v>
      </c>
      <c r="B152" s="15" t="s">
        <v>328</v>
      </c>
      <c r="C152" s="9" t="s">
        <v>15</v>
      </c>
      <c r="D152" s="9">
        <v>9000</v>
      </c>
      <c r="E152" s="9" t="s">
        <v>45</v>
      </c>
    </row>
    <row r="153" spans="1:5" x14ac:dyDescent="0.25">
      <c r="A153" s="9" t="s">
        <v>396</v>
      </c>
      <c r="B153" s="15" t="s">
        <v>328</v>
      </c>
      <c r="C153" s="9" t="s">
        <v>14</v>
      </c>
      <c r="D153" s="9">
        <v>17340</v>
      </c>
      <c r="E153" s="9" t="s">
        <v>45</v>
      </c>
    </row>
    <row r="154" spans="1:5" x14ac:dyDescent="0.25">
      <c r="A154" s="9" t="s">
        <v>396</v>
      </c>
      <c r="B154" s="15" t="s">
        <v>328</v>
      </c>
      <c r="C154" s="9" t="s">
        <v>9</v>
      </c>
      <c r="D154" s="9">
        <v>9300</v>
      </c>
      <c r="E154" s="9" t="s">
        <v>45</v>
      </c>
    </row>
    <row r="155" spans="1:5" x14ac:dyDescent="0.25">
      <c r="A155" s="9" t="s">
        <v>396</v>
      </c>
      <c r="B155" s="15" t="s">
        <v>328</v>
      </c>
      <c r="C155" s="9" t="s">
        <v>16</v>
      </c>
      <c r="D155" s="9">
        <v>1500</v>
      </c>
      <c r="E155" s="9" t="s">
        <v>45</v>
      </c>
    </row>
    <row r="156" spans="1:5" x14ac:dyDescent="0.25">
      <c r="A156" s="9" t="s">
        <v>396</v>
      </c>
      <c r="B156" s="15" t="s">
        <v>328</v>
      </c>
      <c r="C156" s="9" t="s">
        <v>286</v>
      </c>
      <c r="D156" s="9">
        <v>8850</v>
      </c>
      <c r="E156" s="9" t="s">
        <v>45</v>
      </c>
    </row>
    <row r="157" spans="1:5" x14ac:dyDescent="0.25">
      <c r="A157" s="9" t="s">
        <v>396</v>
      </c>
      <c r="B157" s="15" t="s">
        <v>328</v>
      </c>
      <c r="C157" s="9" t="s">
        <v>29</v>
      </c>
      <c r="D157" s="9">
        <v>3000</v>
      </c>
      <c r="E157" s="9" t="s">
        <v>45</v>
      </c>
    </row>
    <row r="158" spans="1:5" x14ac:dyDescent="0.25">
      <c r="A158" s="9" t="s">
        <v>444</v>
      </c>
      <c r="B158" s="15" t="s">
        <v>443</v>
      </c>
      <c r="C158" s="9" t="s">
        <v>0</v>
      </c>
      <c r="D158" s="9">
        <v>35030</v>
      </c>
      <c r="E158" s="9" t="s">
        <v>44</v>
      </c>
    </row>
    <row r="159" spans="1:5" x14ac:dyDescent="0.25">
      <c r="A159" s="9" t="s">
        <v>444</v>
      </c>
      <c r="B159" s="15" t="s">
        <v>443</v>
      </c>
      <c r="C159" s="9" t="s">
        <v>10</v>
      </c>
      <c r="D159" s="9">
        <v>55290</v>
      </c>
      <c r="E159" s="9" t="s">
        <v>44</v>
      </c>
    </row>
    <row r="160" spans="1:5" x14ac:dyDescent="0.25">
      <c r="A160" s="9" t="s">
        <v>444</v>
      </c>
      <c r="B160" s="15" t="s">
        <v>443</v>
      </c>
      <c r="C160" s="9" t="s">
        <v>15</v>
      </c>
      <c r="D160" s="9">
        <v>71030</v>
      </c>
      <c r="E160" s="9" t="s">
        <v>44</v>
      </c>
    </row>
    <row r="161" spans="1:5" x14ac:dyDescent="0.25">
      <c r="A161" s="9" t="s">
        <v>444</v>
      </c>
      <c r="B161" s="15" t="s">
        <v>443</v>
      </c>
      <c r="C161" s="9" t="s">
        <v>14</v>
      </c>
      <c r="D161" s="9">
        <v>56370</v>
      </c>
      <c r="E161" s="9" t="s">
        <v>44</v>
      </c>
    </row>
    <row r="162" spans="1:5" x14ac:dyDescent="0.25">
      <c r="A162" s="9" t="s">
        <v>444</v>
      </c>
      <c r="B162" s="15" t="s">
        <v>443</v>
      </c>
      <c r="C162" s="9" t="s">
        <v>13</v>
      </c>
      <c r="D162" s="9">
        <v>13630</v>
      </c>
      <c r="E162" s="9" t="s">
        <v>44</v>
      </c>
    </row>
    <row r="163" spans="1:5" x14ac:dyDescent="0.25">
      <c r="A163" s="9" t="s">
        <v>444</v>
      </c>
      <c r="B163" s="15" t="s">
        <v>443</v>
      </c>
      <c r="C163" s="9" t="s">
        <v>9</v>
      </c>
      <c r="D163" s="9">
        <v>7910</v>
      </c>
      <c r="E163" s="9" t="s">
        <v>44</v>
      </c>
    </row>
    <row r="164" spans="1:5" x14ac:dyDescent="0.25">
      <c r="A164" s="9" t="s">
        <v>444</v>
      </c>
      <c r="B164" s="15" t="s">
        <v>443</v>
      </c>
      <c r="C164" s="9" t="s">
        <v>16</v>
      </c>
      <c r="D164" s="9">
        <v>3360</v>
      </c>
      <c r="E164" s="9" t="s">
        <v>44</v>
      </c>
    </row>
    <row r="165" spans="1:5" x14ac:dyDescent="0.25">
      <c r="A165" s="9" t="s">
        <v>444</v>
      </c>
      <c r="B165" s="15" t="s">
        <v>443</v>
      </c>
      <c r="C165" s="9" t="s">
        <v>286</v>
      </c>
      <c r="D165" s="9">
        <v>7320</v>
      </c>
      <c r="E165" s="9" t="s">
        <v>44</v>
      </c>
    </row>
    <row r="166" spans="1:5" x14ac:dyDescent="0.25">
      <c r="A166" s="9" t="s">
        <v>444</v>
      </c>
      <c r="B166" s="15" t="s">
        <v>443</v>
      </c>
      <c r="C166" s="9" t="s">
        <v>29</v>
      </c>
      <c r="D166" s="9">
        <v>7780</v>
      </c>
      <c r="E166" s="9" t="s">
        <v>44</v>
      </c>
    </row>
    <row r="167" spans="1:5" x14ac:dyDescent="0.25">
      <c r="A167" s="9" t="s">
        <v>444</v>
      </c>
      <c r="B167" s="15" t="s">
        <v>443</v>
      </c>
      <c r="C167" s="9" t="s">
        <v>0</v>
      </c>
      <c r="D167" s="9">
        <v>35800</v>
      </c>
      <c r="E167" s="9" t="s">
        <v>45</v>
      </c>
    </row>
    <row r="168" spans="1:5" x14ac:dyDescent="0.25">
      <c r="A168" s="9" t="s">
        <v>444</v>
      </c>
      <c r="B168" s="15" t="s">
        <v>443</v>
      </c>
      <c r="C168" s="9" t="s">
        <v>10</v>
      </c>
      <c r="D168" s="9">
        <v>35670</v>
      </c>
      <c r="E168" s="9" t="s">
        <v>45</v>
      </c>
    </row>
    <row r="169" spans="1:5" x14ac:dyDescent="0.25">
      <c r="A169" s="9" t="s">
        <v>444</v>
      </c>
      <c r="B169" s="15" t="s">
        <v>443</v>
      </c>
      <c r="C169" s="9" t="s">
        <v>15</v>
      </c>
      <c r="D169" s="9">
        <v>29300</v>
      </c>
      <c r="E169" s="9" t="s">
        <v>45</v>
      </c>
    </row>
    <row r="170" spans="1:5" x14ac:dyDescent="0.25">
      <c r="A170" s="9" t="s">
        <v>444</v>
      </c>
      <c r="B170" s="15" t="s">
        <v>443</v>
      </c>
      <c r="C170" s="9" t="s">
        <v>14</v>
      </c>
      <c r="D170" s="9">
        <v>28500</v>
      </c>
      <c r="E170" s="9" t="s">
        <v>45</v>
      </c>
    </row>
    <row r="171" spans="1:5" x14ac:dyDescent="0.25">
      <c r="A171" s="9" t="s">
        <v>444</v>
      </c>
      <c r="B171" s="15" t="s">
        <v>443</v>
      </c>
      <c r="C171" s="9" t="s">
        <v>9</v>
      </c>
      <c r="D171" s="9">
        <v>16200</v>
      </c>
      <c r="E171" s="9" t="s">
        <v>45</v>
      </c>
    </row>
    <row r="172" spans="1:5" x14ac:dyDescent="0.25">
      <c r="A172" s="9" t="s">
        <v>444</v>
      </c>
      <c r="B172" s="15" t="s">
        <v>443</v>
      </c>
      <c r="C172" s="9" t="s">
        <v>16</v>
      </c>
      <c r="D172" s="9">
        <v>2100</v>
      </c>
      <c r="E172" s="9" t="s">
        <v>45</v>
      </c>
    </row>
    <row r="173" spans="1:5" x14ac:dyDescent="0.25">
      <c r="A173" s="9" t="s">
        <v>444</v>
      </c>
      <c r="B173" s="15" t="s">
        <v>443</v>
      </c>
      <c r="C173" s="9" t="s">
        <v>286</v>
      </c>
      <c r="D173" s="9">
        <v>22100</v>
      </c>
      <c r="E173" s="9" t="s">
        <v>45</v>
      </c>
    </row>
    <row r="174" spans="1:5" x14ac:dyDescent="0.25">
      <c r="A174" s="9" t="s">
        <v>444</v>
      </c>
      <c r="B174" s="15" t="s">
        <v>443</v>
      </c>
      <c r="C174" s="9" t="s">
        <v>29</v>
      </c>
      <c r="D174" s="9">
        <v>3100</v>
      </c>
      <c r="E174" s="9" t="s">
        <v>45</v>
      </c>
    </row>
    <row r="175" spans="1:5" x14ac:dyDescent="0.25">
      <c r="A175" s="9" t="s">
        <v>482</v>
      </c>
      <c r="B175" s="15" t="s">
        <v>443</v>
      </c>
      <c r="C175" s="9" t="s">
        <v>0</v>
      </c>
      <c r="D175" s="9">
        <v>59510</v>
      </c>
      <c r="E175" s="9" t="s">
        <v>44</v>
      </c>
    </row>
    <row r="176" spans="1:5" x14ac:dyDescent="0.25">
      <c r="A176" s="9" t="s">
        <v>482</v>
      </c>
      <c r="B176" s="15" t="s">
        <v>443</v>
      </c>
      <c r="C176" s="9" t="s">
        <v>10</v>
      </c>
      <c r="D176" s="9">
        <v>48870</v>
      </c>
      <c r="E176" s="9" t="s">
        <v>44</v>
      </c>
    </row>
    <row r="177" spans="1:5" x14ac:dyDescent="0.25">
      <c r="A177" s="9" t="s">
        <v>482</v>
      </c>
      <c r="B177" s="15" t="s">
        <v>443</v>
      </c>
      <c r="C177" s="9" t="s">
        <v>15</v>
      </c>
      <c r="D177" s="9">
        <v>101840</v>
      </c>
      <c r="E177" s="9" t="s">
        <v>44</v>
      </c>
    </row>
    <row r="178" spans="1:5" x14ac:dyDescent="0.25">
      <c r="A178" s="9" t="s">
        <v>482</v>
      </c>
      <c r="B178" s="15" t="s">
        <v>443</v>
      </c>
      <c r="C178" s="9" t="s">
        <v>14</v>
      </c>
      <c r="D178" s="9">
        <v>70570</v>
      </c>
      <c r="E178" s="9" t="s">
        <v>44</v>
      </c>
    </row>
    <row r="179" spans="1:5" x14ac:dyDescent="0.25">
      <c r="A179" s="9" t="s">
        <v>482</v>
      </c>
      <c r="B179" s="15" t="s">
        <v>443</v>
      </c>
      <c r="C179" s="9" t="s">
        <v>13</v>
      </c>
      <c r="D179" s="9">
        <v>17920</v>
      </c>
      <c r="E179" s="9" t="s">
        <v>44</v>
      </c>
    </row>
    <row r="180" spans="1:5" x14ac:dyDescent="0.25">
      <c r="A180" s="9" t="s">
        <v>482</v>
      </c>
      <c r="B180" s="15" t="s">
        <v>443</v>
      </c>
      <c r="C180" s="9" t="s">
        <v>9</v>
      </c>
      <c r="D180" s="9">
        <v>6380</v>
      </c>
      <c r="E180" s="9" t="s">
        <v>44</v>
      </c>
    </row>
    <row r="181" spans="1:5" x14ac:dyDescent="0.25">
      <c r="A181" s="9" t="s">
        <v>482</v>
      </c>
      <c r="B181" s="15" t="s">
        <v>443</v>
      </c>
      <c r="C181" s="9" t="s">
        <v>16</v>
      </c>
      <c r="D181" s="9">
        <v>4560</v>
      </c>
      <c r="E181" s="9" t="s">
        <v>44</v>
      </c>
    </row>
    <row r="182" spans="1:5" x14ac:dyDescent="0.25">
      <c r="A182" s="9" t="s">
        <v>482</v>
      </c>
      <c r="B182" s="15" t="s">
        <v>443</v>
      </c>
      <c r="C182" s="9" t="s">
        <v>286</v>
      </c>
      <c r="D182" s="9">
        <v>8300</v>
      </c>
      <c r="E182" s="9" t="s">
        <v>44</v>
      </c>
    </row>
    <row r="183" spans="1:5" x14ac:dyDescent="0.25">
      <c r="A183" s="9" t="s">
        <v>482</v>
      </c>
      <c r="B183" s="15" t="s">
        <v>443</v>
      </c>
      <c r="C183" s="9" t="s">
        <v>29</v>
      </c>
      <c r="D183" s="9">
        <v>9840</v>
      </c>
      <c r="E183" s="9" t="s">
        <v>44</v>
      </c>
    </row>
    <row r="184" spans="1:5" x14ac:dyDescent="0.25">
      <c r="A184" s="9" t="s">
        <v>482</v>
      </c>
      <c r="B184" s="15" t="s">
        <v>443</v>
      </c>
      <c r="C184" s="9" t="s">
        <v>0</v>
      </c>
      <c r="D184" s="9">
        <v>18360</v>
      </c>
      <c r="E184" s="9" t="s">
        <v>45</v>
      </c>
    </row>
    <row r="185" spans="1:5" x14ac:dyDescent="0.25">
      <c r="A185" s="9" t="s">
        <v>482</v>
      </c>
      <c r="B185" s="15" t="s">
        <v>443</v>
      </c>
      <c r="C185" s="9" t="s">
        <v>10</v>
      </c>
      <c r="D185" s="9">
        <v>21400</v>
      </c>
      <c r="E185" s="9" t="s">
        <v>45</v>
      </c>
    </row>
    <row r="186" spans="1:5" x14ac:dyDescent="0.25">
      <c r="A186" s="9" t="s">
        <v>482</v>
      </c>
      <c r="B186" s="15" t="s">
        <v>443</v>
      </c>
      <c r="C186" s="9" t="s">
        <v>15</v>
      </c>
      <c r="D186" s="9">
        <v>10000</v>
      </c>
      <c r="E186" s="9" t="s">
        <v>45</v>
      </c>
    </row>
    <row r="187" spans="1:5" x14ac:dyDescent="0.25">
      <c r="A187" s="9" t="s">
        <v>482</v>
      </c>
      <c r="B187" s="15" t="s">
        <v>443</v>
      </c>
      <c r="C187" s="9" t="s">
        <v>14</v>
      </c>
      <c r="D187" s="9">
        <v>27600</v>
      </c>
      <c r="E187" s="9" t="s">
        <v>45</v>
      </c>
    </row>
    <row r="188" spans="1:5" x14ac:dyDescent="0.25">
      <c r="A188" s="9" t="s">
        <v>482</v>
      </c>
      <c r="B188" s="15" t="s">
        <v>443</v>
      </c>
      <c r="C188" s="9" t="s">
        <v>9</v>
      </c>
      <c r="D188" s="9">
        <v>18300</v>
      </c>
      <c r="E188" s="9" t="s">
        <v>45</v>
      </c>
    </row>
    <row r="189" spans="1:5" x14ac:dyDescent="0.25">
      <c r="A189" s="9" t="s">
        <v>482</v>
      </c>
      <c r="B189" s="15" t="s">
        <v>443</v>
      </c>
      <c r="C189" s="9" t="s">
        <v>16</v>
      </c>
      <c r="D189" s="9">
        <v>2400</v>
      </c>
      <c r="E189" s="9" t="s">
        <v>45</v>
      </c>
    </row>
    <row r="190" spans="1:5" x14ac:dyDescent="0.25">
      <c r="A190" s="9" t="s">
        <v>482</v>
      </c>
      <c r="B190" s="15" t="s">
        <v>443</v>
      </c>
      <c r="C190" s="9" t="s">
        <v>286</v>
      </c>
      <c r="D190" s="9">
        <v>54600</v>
      </c>
      <c r="E190" s="9" t="s">
        <v>45</v>
      </c>
    </row>
    <row r="191" spans="1:5" x14ac:dyDescent="0.25">
      <c r="A191" s="9" t="s">
        <v>482</v>
      </c>
      <c r="B191" s="15" t="s">
        <v>443</v>
      </c>
      <c r="C191" s="9" t="s">
        <v>29</v>
      </c>
      <c r="D191" s="9">
        <v>5600</v>
      </c>
      <c r="E191" s="9" t="s">
        <v>45</v>
      </c>
    </row>
    <row r="192" spans="1:5" x14ac:dyDescent="0.25">
      <c r="A192" s="9" t="s">
        <v>514</v>
      </c>
      <c r="B192" s="15" t="s">
        <v>443</v>
      </c>
      <c r="C192" s="9" t="s">
        <v>0</v>
      </c>
      <c r="D192" s="9">
        <v>50890</v>
      </c>
      <c r="E192" s="9" t="s">
        <v>44</v>
      </c>
    </row>
    <row r="193" spans="1:5" x14ac:dyDescent="0.25">
      <c r="A193" s="9" t="s">
        <v>514</v>
      </c>
      <c r="B193" s="15" t="s">
        <v>443</v>
      </c>
      <c r="C193" s="9" t="s">
        <v>10</v>
      </c>
      <c r="D193" s="9">
        <v>44600</v>
      </c>
      <c r="E193" s="9" t="s">
        <v>44</v>
      </c>
    </row>
    <row r="194" spans="1:5" x14ac:dyDescent="0.25">
      <c r="A194" s="9" t="s">
        <v>514</v>
      </c>
      <c r="B194" s="15" t="s">
        <v>443</v>
      </c>
      <c r="C194" s="9" t="s">
        <v>13</v>
      </c>
      <c r="D194" s="9">
        <v>15380</v>
      </c>
      <c r="E194" s="9" t="s">
        <v>44</v>
      </c>
    </row>
    <row r="195" spans="1:5" x14ac:dyDescent="0.25">
      <c r="A195" s="9" t="s">
        <v>514</v>
      </c>
      <c r="B195" s="15" t="s">
        <v>443</v>
      </c>
      <c r="C195" s="9" t="s">
        <v>15</v>
      </c>
      <c r="D195" s="9">
        <v>69430</v>
      </c>
      <c r="E195" s="9" t="s">
        <v>44</v>
      </c>
    </row>
    <row r="196" spans="1:5" x14ac:dyDescent="0.25">
      <c r="A196" s="9" t="s">
        <v>514</v>
      </c>
      <c r="B196" s="15" t="s">
        <v>443</v>
      </c>
      <c r="C196" s="9" t="s">
        <v>14</v>
      </c>
      <c r="D196" s="9">
        <v>50840</v>
      </c>
      <c r="E196" s="9" t="s">
        <v>44</v>
      </c>
    </row>
    <row r="197" spans="1:5" x14ac:dyDescent="0.25">
      <c r="A197" s="9" t="s">
        <v>514</v>
      </c>
      <c r="B197" s="15" t="s">
        <v>443</v>
      </c>
      <c r="C197" s="9" t="s">
        <v>9</v>
      </c>
      <c r="D197" s="9">
        <v>7760</v>
      </c>
      <c r="E197" s="9" t="s">
        <v>44</v>
      </c>
    </row>
    <row r="198" spans="1:5" x14ac:dyDescent="0.25">
      <c r="A198" s="9" t="s">
        <v>514</v>
      </c>
      <c r="B198" s="15" t="s">
        <v>443</v>
      </c>
      <c r="C198" s="9" t="s">
        <v>16</v>
      </c>
      <c r="D198" s="9">
        <v>7780</v>
      </c>
      <c r="E198" s="9" t="s">
        <v>44</v>
      </c>
    </row>
    <row r="199" spans="1:5" x14ac:dyDescent="0.25">
      <c r="A199" s="9" t="s">
        <v>514</v>
      </c>
      <c r="B199" s="15" t="s">
        <v>443</v>
      </c>
      <c r="C199" s="9" t="s">
        <v>286</v>
      </c>
      <c r="D199" s="9">
        <v>6930</v>
      </c>
      <c r="E199" s="9" t="s">
        <v>44</v>
      </c>
    </row>
    <row r="200" spans="1:5" x14ac:dyDescent="0.25">
      <c r="A200" s="9" t="s">
        <v>514</v>
      </c>
      <c r="B200" s="15" t="s">
        <v>443</v>
      </c>
      <c r="C200" s="9" t="s">
        <v>29</v>
      </c>
      <c r="D200" s="9">
        <v>16620</v>
      </c>
      <c r="E200" s="9" t="s">
        <v>44</v>
      </c>
    </row>
    <row r="201" spans="1:5" x14ac:dyDescent="0.25">
      <c r="A201" s="9" t="s">
        <v>514</v>
      </c>
      <c r="B201" s="15" t="s">
        <v>443</v>
      </c>
      <c r="C201" s="9" t="s">
        <v>0</v>
      </c>
      <c r="D201" s="9">
        <v>6680</v>
      </c>
      <c r="E201" s="9" t="s">
        <v>45</v>
      </c>
    </row>
    <row r="202" spans="1:5" x14ac:dyDescent="0.25">
      <c r="A202" s="9" t="s">
        <v>514</v>
      </c>
      <c r="B202" s="15" t="s">
        <v>443</v>
      </c>
      <c r="C202" s="9" t="s">
        <v>10</v>
      </c>
      <c r="D202" s="9">
        <v>18450</v>
      </c>
      <c r="E202" s="9" t="s">
        <v>45</v>
      </c>
    </row>
    <row r="203" spans="1:5" x14ac:dyDescent="0.25">
      <c r="A203" s="9" t="s">
        <v>514</v>
      </c>
      <c r="B203" s="15" t="s">
        <v>443</v>
      </c>
      <c r="C203" s="9" t="s">
        <v>15</v>
      </c>
      <c r="D203" s="9">
        <v>19000</v>
      </c>
      <c r="E203" s="9" t="s">
        <v>45</v>
      </c>
    </row>
    <row r="204" spans="1:5" x14ac:dyDescent="0.25">
      <c r="A204" s="9" t="s">
        <v>514</v>
      </c>
      <c r="B204" s="15" t="s">
        <v>443</v>
      </c>
      <c r="C204" s="9" t="s">
        <v>14</v>
      </c>
      <c r="D204" s="9">
        <v>38500</v>
      </c>
      <c r="E204" s="9" t="s">
        <v>45</v>
      </c>
    </row>
    <row r="205" spans="1:5" x14ac:dyDescent="0.25">
      <c r="A205" s="9" t="s">
        <v>514</v>
      </c>
      <c r="B205" s="15" t="s">
        <v>443</v>
      </c>
      <c r="C205" s="9" t="s">
        <v>9</v>
      </c>
      <c r="D205" s="9">
        <v>13200</v>
      </c>
      <c r="E205" s="9" t="s">
        <v>45</v>
      </c>
    </row>
    <row r="206" spans="1:5" x14ac:dyDescent="0.25">
      <c r="A206" s="9" t="s">
        <v>514</v>
      </c>
      <c r="B206" s="15" t="s">
        <v>443</v>
      </c>
      <c r="C206" s="9" t="s">
        <v>16</v>
      </c>
      <c r="D206" s="9">
        <v>1550</v>
      </c>
      <c r="E206" s="9" t="s">
        <v>45</v>
      </c>
    </row>
    <row r="207" spans="1:5" x14ac:dyDescent="0.25">
      <c r="A207" s="9" t="s">
        <v>514</v>
      </c>
      <c r="B207" s="15" t="s">
        <v>443</v>
      </c>
      <c r="C207" s="9" t="s">
        <v>286</v>
      </c>
      <c r="D207" s="9">
        <v>38700</v>
      </c>
      <c r="E207" s="9" t="s">
        <v>45</v>
      </c>
    </row>
    <row r="208" spans="1:5" x14ac:dyDescent="0.25">
      <c r="A208" s="9" t="s">
        <v>514</v>
      </c>
      <c r="B208" s="15" t="s">
        <v>443</v>
      </c>
      <c r="C208" s="9" t="s">
        <v>29</v>
      </c>
      <c r="D208" s="9">
        <v>5200</v>
      </c>
      <c r="E208" s="9" t="s">
        <v>45</v>
      </c>
    </row>
    <row r="209" spans="1:8" x14ac:dyDescent="0.25">
      <c r="A209" s="9" t="s">
        <v>540</v>
      </c>
      <c r="B209" s="15" t="s">
        <v>539</v>
      </c>
      <c r="C209" s="9" t="s">
        <v>0</v>
      </c>
      <c r="D209" s="9">
        <v>39130</v>
      </c>
      <c r="E209" s="9" t="s">
        <v>44</v>
      </c>
    </row>
    <row r="210" spans="1:8" x14ac:dyDescent="0.25">
      <c r="A210" s="9" t="s">
        <v>540</v>
      </c>
      <c r="B210" s="15" t="s">
        <v>539</v>
      </c>
      <c r="C210" s="9" t="s">
        <v>10</v>
      </c>
      <c r="D210" s="9">
        <v>32350</v>
      </c>
      <c r="E210" s="9" t="s">
        <v>44</v>
      </c>
    </row>
    <row r="211" spans="1:8" x14ac:dyDescent="0.25">
      <c r="A211" s="9" t="s">
        <v>540</v>
      </c>
      <c r="B211" s="15" t="s">
        <v>539</v>
      </c>
      <c r="C211" s="9" t="s">
        <v>15</v>
      </c>
      <c r="D211" s="9">
        <v>51200</v>
      </c>
      <c r="E211" s="9" t="s">
        <v>44</v>
      </c>
    </row>
    <row r="212" spans="1:8" x14ac:dyDescent="0.25">
      <c r="A212" s="9" t="s">
        <v>540</v>
      </c>
      <c r="B212" s="15" t="s">
        <v>539</v>
      </c>
      <c r="C212" s="9" t="s">
        <v>14</v>
      </c>
      <c r="D212" s="9">
        <v>60620</v>
      </c>
      <c r="E212" s="9" t="s">
        <v>44</v>
      </c>
    </row>
    <row r="213" spans="1:8" x14ac:dyDescent="0.25">
      <c r="A213" s="9" t="s">
        <v>540</v>
      </c>
      <c r="B213" s="15" t="s">
        <v>539</v>
      </c>
      <c r="C213" s="9" t="s">
        <v>13</v>
      </c>
      <c r="D213" s="9">
        <v>9280</v>
      </c>
      <c r="E213" s="9" t="s">
        <v>44</v>
      </c>
    </row>
    <row r="214" spans="1:8" x14ac:dyDescent="0.25">
      <c r="A214" s="9" t="s">
        <v>540</v>
      </c>
      <c r="B214" s="15" t="s">
        <v>539</v>
      </c>
      <c r="C214" s="9" t="s">
        <v>9</v>
      </c>
      <c r="D214" s="9">
        <v>7080</v>
      </c>
      <c r="E214" s="9" t="s">
        <v>44</v>
      </c>
    </row>
    <row r="215" spans="1:8" x14ac:dyDescent="0.25">
      <c r="A215" s="9" t="s">
        <v>540</v>
      </c>
      <c r="B215" s="15" t="s">
        <v>539</v>
      </c>
      <c r="C215" s="9" t="s">
        <v>16</v>
      </c>
      <c r="D215" s="9">
        <v>5540</v>
      </c>
      <c r="E215" s="9" t="s">
        <v>44</v>
      </c>
    </row>
    <row r="216" spans="1:8" x14ac:dyDescent="0.25">
      <c r="A216" s="9" t="s">
        <v>540</v>
      </c>
      <c r="B216" s="15" t="s">
        <v>539</v>
      </c>
      <c r="C216" s="9" t="s">
        <v>286</v>
      </c>
      <c r="D216" s="9">
        <v>4820</v>
      </c>
      <c r="E216" s="9" t="s">
        <v>44</v>
      </c>
    </row>
    <row r="217" spans="1:8" x14ac:dyDescent="0.25">
      <c r="A217" s="9" t="s">
        <v>540</v>
      </c>
      <c r="B217" s="15" t="s">
        <v>539</v>
      </c>
      <c r="C217" s="9" t="s">
        <v>29</v>
      </c>
      <c r="D217" s="9">
        <v>11140</v>
      </c>
      <c r="E217" s="9" t="s">
        <v>44</v>
      </c>
    </row>
    <row r="218" spans="1:8" x14ac:dyDescent="0.25">
      <c r="A218" s="9" t="s">
        <v>540</v>
      </c>
      <c r="B218" s="15" t="s">
        <v>539</v>
      </c>
      <c r="C218" s="9" t="s">
        <v>0</v>
      </c>
      <c r="D218" s="9">
        <v>20230</v>
      </c>
      <c r="E218" s="9" t="s">
        <v>45</v>
      </c>
    </row>
    <row r="219" spans="1:8" x14ac:dyDescent="0.25">
      <c r="A219" s="9" t="s">
        <v>540</v>
      </c>
      <c r="B219" s="15" t="s">
        <v>539</v>
      </c>
      <c r="C219" s="9" t="s">
        <v>10</v>
      </c>
      <c r="D219" s="9">
        <v>17500</v>
      </c>
      <c r="E219" s="9" t="s">
        <v>45</v>
      </c>
    </row>
    <row r="220" spans="1:8" x14ac:dyDescent="0.25">
      <c r="A220" s="9" t="s">
        <v>540</v>
      </c>
      <c r="B220" s="15" t="s">
        <v>539</v>
      </c>
      <c r="C220" s="9" t="s">
        <v>14</v>
      </c>
      <c r="D220" s="9">
        <v>32400</v>
      </c>
      <c r="E220" s="9" t="s">
        <v>45</v>
      </c>
    </row>
    <row r="221" spans="1:8" x14ac:dyDescent="0.25">
      <c r="A221" s="9" t="s">
        <v>540</v>
      </c>
      <c r="B221" s="15" t="s">
        <v>539</v>
      </c>
      <c r="C221" s="9" t="s">
        <v>9</v>
      </c>
      <c r="D221">
        <v>12700</v>
      </c>
      <c r="E221" s="9" t="s">
        <v>45</v>
      </c>
    </row>
    <row r="222" spans="1:8" x14ac:dyDescent="0.25">
      <c r="A222" s="9" t="s">
        <v>540</v>
      </c>
      <c r="B222" s="15" t="s">
        <v>539</v>
      </c>
      <c r="C222" s="9" t="s">
        <v>16</v>
      </c>
      <c r="D222" s="9">
        <v>2250</v>
      </c>
      <c r="E222" s="9" t="s">
        <v>45</v>
      </c>
      <c r="F222" s="94"/>
      <c r="G222" s="94"/>
      <c r="H222" s="94"/>
    </row>
    <row r="223" spans="1:8" x14ac:dyDescent="0.25">
      <c r="A223" s="9" t="s">
        <v>540</v>
      </c>
      <c r="B223" s="15" t="s">
        <v>539</v>
      </c>
      <c r="C223" s="9" t="s">
        <v>286</v>
      </c>
      <c r="D223" s="9">
        <v>32500</v>
      </c>
      <c r="E223" s="9" t="s">
        <v>45</v>
      </c>
      <c r="F223" s="95"/>
      <c r="G223" s="95"/>
      <c r="H223" s="95"/>
    </row>
    <row r="224" spans="1:8" x14ac:dyDescent="0.25">
      <c r="A224" s="9" t="s">
        <v>540</v>
      </c>
      <c r="B224" s="15" t="s">
        <v>539</v>
      </c>
      <c r="C224" s="9" t="s">
        <v>29</v>
      </c>
      <c r="D224" s="9">
        <v>4900</v>
      </c>
      <c r="E224" s="9" t="s">
        <v>45</v>
      </c>
    </row>
    <row r="225" spans="1:5" x14ac:dyDescent="0.25">
      <c r="A225" s="9" t="s">
        <v>576</v>
      </c>
      <c r="B225" s="15" t="s">
        <v>539</v>
      </c>
      <c r="C225" s="9" t="s">
        <v>0</v>
      </c>
      <c r="D225" s="9">
        <v>56990</v>
      </c>
      <c r="E225" s="9" t="s">
        <v>44</v>
      </c>
    </row>
    <row r="226" spans="1:5" x14ac:dyDescent="0.25">
      <c r="A226" s="9" t="s">
        <v>576</v>
      </c>
      <c r="B226" s="15" t="s">
        <v>539</v>
      </c>
      <c r="C226" s="9" t="s">
        <v>10</v>
      </c>
      <c r="D226" s="9">
        <v>35270</v>
      </c>
      <c r="E226" s="9" t="s">
        <v>44</v>
      </c>
    </row>
    <row r="227" spans="1:5" x14ac:dyDescent="0.25">
      <c r="A227" s="9" t="s">
        <v>576</v>
      </c>
      <c r="B227" s="15" t="s">
        <v>539</v>
      </c>
      <c r="C227" s="9" t="s">
        <v>15</v>
      </c>
      <c r="D227" s="9">
        <v>62830</v>
      </c>
      <c r="E227" s="9" t="s">
        <v>44</v>
      </c>
    </row>
    <row r="228" spans="1:5" x14ac:dyDescent="0.25">
      <c r="A228" s="9" t="s">
        <v>576</v>
      </c>
      <c r="B228" s="15" t="s">
        <v>539</v>
      </c>
      <c r="C228" s="9" t="s">
        <v>14</v>
      </c>
      <c r="D228" s="9">
        <v>38190</v>
      </c>
      <c r="E228" s="9" t="s">
        <v>44</v>
      </c>
    </row>
    <row r="229" spans="1:5" x14ac:dyDescent="0.25">
      <c r="A229" s="9" t="s">
        <v>576</v>
      </c>
      <c r="B229" s="15" t="s">
        <v>539</v>
      </c>
      <c r="C229" s="9" t="s">
        <v>13</v>
      </c>
      <c r="D229" s="9">
        <v>11420</v>
      </c>
      <c r="E229" s="9" t="s">
        <v>44</v>
      </c>
    </row>
    <row r="230" spans="1:5" x14ac:dyDescent="0.25">
      <c r="A230" s="9" t="s">
        <v>576</v>
      </c>
      <c r="B230" s="15" t="s">
        <v>539</v>
      </c>
      <c r="C230" s="9" t="s">
        <v>9</v>
      </c>
      <c r="D230" s="9">
        <v>7470</v>
      </c>
      <c r="E230" s="9" t="s">
        <v>44</v>
      </c>
    </row>
    <row r="231" spans="1:5" x14ac:dyDescent="0.25">
      <c r="A231" s="9" t="s">
        <v>576</v>
      </c>
      <c r="B231" s="15" t="s">
        <v>539</v>
      </c>
      <c r="C231" s="9" t="s">
        <v>16</v>
      </c>
      <c r="D231" s="9">
        <v>9400</v>
      </c>
      <c r="E231" s="9" t="s">
        <v>44</v>
      </c>
    </row>
    <row r="232" spans="1:5" x14ac:dyDescent="0.25">
      <c r="A232" s="9" t="s">
        <v>576</v>
      </c>
      <c r="B232" s="15" t="s">
        <v>539</v>
      </c>
      <c r="C232" s="9" t="s">
        <v>286</v>
      </c>
      <c r="D232" s="9">
        <v>3470</v>
      </c>
      <c r="E232" s="9" t="s">
        <v>44</v>
      </c>
    </row>
    <row r="233" spans="1:5" x14ac:dyDescent="0.25">
      <c r="A233" s="9" t="s">
        <v>576</v>
      </c>
      <c r="B233" s="15" t="s">
        <v>539</v>
      </c>
      <c r="C233" s="9" t="s">
        <v>29</v>
      </c>
      <c r="D233" s="9">
        <v>26250</v>
      </c>
      <c r="E233" s="9" t="s">
        <v>44</v>
      </c>
    </row>
    <row r="234" spans="1:5" x14ac:dyDescent="0.25">
      <c r="A234" s="9" t="s">
        <v>576</v>
      </c>
      <c r="B234" s="15" t="s">
        <v>539</v>
      </c>
      <c r="C234" s="9" t="s">
        <v>0</v>
      </c>
      <c r="D234" s="9">
        <v>30300</v>
      </c>
      <c r="E234" s="9" t="s">
        <v>45</v>
      </c>
    </row>
    <row r="235" spans="1:5" x14ac:dyDescent="0.25">
      <c r="A235" s="9" t="s">
        <v>576</v>
      </c>
      <c r="B235" s="15" t="s">
        <v>539</v>
      </c>
      <c r="C235" s="9" t="s">
        <v>10</v>
      </c>
      <c r="D235" s="9">
        <v>24130</v>
      </c>
      <c r="E235" s="9" t="s">
        <v>45</v>
      </c>
    </row>
    <row r="236" spans="1:5" x14ac:dyDescent="0.25">
      <c r="A236" s="9" t="s">
        <v>576</v>
      </c>
      <c r="B236" s="15" t="s">
        <v>539</v>
      </c>
      <c r="C236" s="9" t="s">
        <v>15</v>
      </c>
      <c r="D236" s="9">
        <v>18900</v>
      </c>
      <c r="E236" s="9" t="s">
        <v>45</v>
      </c>
    </row>
    <row r="237" spans="1:5" x14ac:dyDescent="0.25">
      <c r="A237" s="9" t="s">
        <v>576</v>
      </c>
      <c r="B237" s="15" t="s">
        <v>539</v>
      </c>
      <c r="C237" s="9" t="s">
        <v>14</v>
      </c>
      <c r="D237" s="9">
        <v>19200</v>
      </c>
      <c r="E237" s="9" t="s">
        <v>45</v>
      </c>
    </row>
    <row r="238" spans="1:5" x14ac:dyDescent="0.25">
      <c r="A238" s="9" t="s">
        <v>576</v>
      </c>
      <c r="B238" s="15" t="s">
        <v>539</v>
      </c>
      <c r="C238" s="9" t="s">
        <v>9</v>
      </c>
      <c r="D238">
        <v>12400</v>
      </c>
      <c r="E238" s="9" t="s">
        <v>45</v>
      </c>
    </row>
    <row r="239" spans="1:5" x14ac:dyDescent="0.25">
      <c r="A239" s="9" t="s">
        <v>576</v>
      </c>
      <c r="B239" s="15" t="s">
        <v>539</v>
      </c>
      <c r="C239" s="9" t="s">
        <v>16</v>
      </c>
      <c r="D239" s="9">
        <v>1750</v>
      </c>
      <c r="E239" s="9" t="s">
        <v>45</v>
      </c>
    </row>
    <row r="240" spans="1:5" x14ac:dyDescent="0.25">
      <c r="A240" s="9" t="s">
        <v>576</v>
      </c>
      <c r="B240" s="15" t="s">
        <v>539</v>
      </c>
      <c r="C240" s="9" t="s">
        <v>286</v>
      </c>
      <c r="D240" s="9">
        <v>23600</v>
      </c>
      <c r="E240" s="9" t="s">
        <v>45</v>
      </c>
    </row>
    <row r="241" spans="1:5" x14ac:dyDescent="0.25">
      <c r="A241" s="9" t="s">
        <v>576</v>
      </c>
      <c r="B241" s="15" t="s">
        <v>539</v>
      </c>
      <c r="C241" s="9" t="s">
        <v>29</v>
      </c>
      <c r="D241" s="9">
        <v>4700</v>
      </c>
      <c r="E241" s="9" t="s">
        <v>45</v>
      </c>
    </row>
    <row r="242" spans="1:5" x14ac:dyDescent="0.25">
      <c r="A242" s="9" t="s">
        <v>617</v>
      </c>
      <c r="B242" s="15" t="s">
        <v>539</v>
      </c>
      <c r="C242" s="9" t="s">
        <v>0</v>
      </c>
      <c r="D242" s="9">
        <v>59810</v>
      </c>
      <c r="E242" s="9" t="s">
        <v>44</v>
      </c>
    </row>
    <row r="243" spans="1:5" x14ac:dyDescent="0.25">
      <c r="A243" s="9" t="s">
        <v>617</v>
      </c>
      <c r="B243" s="15" t="s">
        <v>539</v>
      </c>
      <c r="C243" s="9" t="s">
        <v>10</v>
      </c>
      <c r="D243" s="9">
        <v>41730</v>
      </c>
      <c r="E243" s="9" t="s">
        <v>44</v>
      </c>
    </row>
    <row r="244" spans="1:5" x14ac:dyDescent="0.25">
      <c r="A244" s="9" t="s">
        <v>617</v>
      </c>
      <c r="B244" s="15" t="s">
        <v>539</v>
      </c>
      <c r="C244" s="9" t="s">
        <v>15</v>
      </c>
      <c r="D244" s="9">
        <v>60770</v>
      </c>
      <c r="E244" s="9" t="s">
        <v>44</v>
      </c>
    </row>
    <row r="245" spans="1:5" x14ac:dyDescent="0.25">
      <c r="A245" s="9" t="s">
        <v>617</v>
      </c>
      <c r="B245" s="15" t="s">
        <v>539</v>
      </c>
      <c r="C245" s="9" t="s">
        <v>14</v>
      </c>
      <c r="D245" s="9">
        <v>52980</v>
      </c>
      <c r="E245" s="9" t="s">
        <v>44</v>
      </c>
    </row>
    <row r="246" spans="1:5" x14ac:dyDescent="0.25">
      <c r="A246" s="9" t="s">
        <v>617</v>
      </c>
      <c r="B246" s="15" t="s">
        <v>539</v>
      </c>
      <c r="C246" s="9" t="s">
        <v>13</v>
      </c>
      <c r="D246" s="9">
        <v>11730</v>
      </c>
      <c r="E246" s="9" t="s">
        <v>44</v>
      </c>
    </row>
    <row r="247" spans="1:5" x14ac:dyDescent="0.25">
      <c r="A247" s="9" t="s">
        <v>617</v>
      </c>
      <c r="B247" s="15" t="s">
        <v>539</v>
      </c>
      <c r="C247" s="9" t="s">
        <v>9</v>
      </c>
      <c r="D247" s="9">
        <v>16730</v>
      </c>
      <c r="E247" s="9" t="s">
        <v>44</v>
      </c>
    </row>
    <row r="248" spans="1:5" x14ac:dyDescent="0.25">
      <c r="A248" s="9" t="s">
        <v>617</v>
      </c>
      <c r="B248" s="15" t="s">
        <v>539</v>
      </c>
      <c r="C248" s="9" t="s">
        <v>16</v>
      </c>
      <c r="D248" s="9">
        <v>8070</v>
      </c>
      <c r="E248" s="9" t="s">
        <v>44</v>
      </c>
    </row>
    <row r="249" spans="1:5" x14ac:dyDescent="0.25">
      <c r="A249" s="9" t="s">
        <v>617</v>
      </c>
      <c r="B249" s="15" t="s">
        <v>539</v>
      </c>
      <c r="C249" s="9" t="s">
        <v>286</v>
      </c>
      <c r="D249" s="9">
        <v>5660</v>
      </c>
      <c r="E249" s="9" t="s">
        <v>44</v>
      </c>
    </row>
    <row r="250" spans="1:5" x14ac:dyDescent="0.25">
      <c r="A250" s="9" t="s">
        <v>617</v>
      </c>
      <c r="B250" s="15" t="s">
        <v>539</v>
      </c>
      <c r="C250" s="9" t="s">
        <v>29</v>
      </c>
      <c r="D250" s="9">
        <v>19560</v>
      </c>
      <c r="E250" s="9" t="s">
        <v>44</v>
      </c>
    </row>
    <row r="251" spans="1:5" x14ac:dyDescent="0.25">
      <c r="A251" s="9" t="s">
        <v>617</v>
      </c>
      <c r="B251" s="15" t="s">
        <v>539</v>
      </c>
      <c r="C251" s="9" t="s">
        <v>0</v>
      </c>
      <c r="D251" s="9">
        <v>26260</v>
      </c>
      <c r="E251" s="9" t="s">
        <v>45</v>
      </c>
    </row>
    <row r="252" spans="1:5" x14ac:dyDescent="0.25">
      <c r="A252" s="9" t="s">
        <v>617</v>
      </c>
      <c r="B252" s="15" t="s">
        <v>539</v>
      </c>
      <c r="C252" s="9" t="s">
        <v>10</v>
      </c>
      <c r="D252" s="9">
        <v>28700</v>
      </c>
      <c r="E252" s="9" t="s">
        <v>45</v>
      </c>
    </row>
    <row r="253" spans="1:5" x14ac:dyDescent="0.25">
      <c r="A253" s="9" t="s">
        <v>617</v>
      </c>
      <c r="B253" s="15" t="s">
        <v>539</v>
      </c>
      <c r="C253" s="9" t="s">
        <v>15</v>
      </c>
      <c r="D253" s="9">
        <v>10150</v>
      </c>
      <c r="E253" s="9" t="s">
        <v>45</v>
      </c>
    </row>
    <row r="254" spans="1:5" x14ac:dyDescent="0.25">
      <c r="A254" s="9" t="s">
        <v>617</v>
      </c>
      <c r="B254" s="15" t="s">
        <v>539</v>
      </c>
      <c r="C254" s="9" t="s">
        <v>14</v>
      </c>
      <c r="D254" s="9">
        <v>21300</v>
      </c>
      <c r="E254" s="9" t="s">
        <v>45</v>
      </c>
    </row>
    <row r="255" spans="1:5" x14ac:dyDescent="0.25">
      <c r="A255" s="9" t="s">
        <v>617</v>
      </c>
      <c r="B255" s="15" t="s">
        <v>539</v>
      </c>
      <c r="C255" s="9" t="s">
        <v>9</v>
      </c>
      <c r="D255">
        <v>18230</v>
      </c>
      <c r="E255" s="9" t="s">
        <v>45</v>
      </c>
    </row>
    <row r="256" spans="1:5" x14ac:dyDescent="0.25">
      <c r="A256" s="9" t="s">
        <v>617</v>
      </c>
      <c r="B256" s="15" t="s">
        <v>539</v>
      </c>
      <c r="C256" s="9" t="s">
        <v>16</v>
      </c>
      <c r="D256" s="9">
        <v>3380</v>
      </c>
      <c r="E256" s="9" t="s">
        <v>45</v>
      </c>
    </row>
    <row r="257" spans="1:5" x14ac:dyDescent="0.25">
      <c r="A257" s="9" t="s">
        <v>617</v>
      </c>
      <c r="B257" s="15" t="s">
        <v>539</v>
      </c>
      <c r="C257" s="9" t="s">
        <v>286</v>
      </c>
      <c r="D257" s="9">
        <v>20430</v>
      </c>
      <c r="E257" s="9" t="s">
        <v>45</v>
      </c>
    </row>
    <row r="258" spans="1:5" x14ac:dyDescent="0.25">
      <c r="A258" s="9" t="s">
        <v>617</v>
      </c>
      <c r="B258" s="15" t="s">
        <v>539</v>
      </c>
      <c r="C258" s="9" t="s">
        <v>29</v>
      </c>
      <c r="D258" s="9">
        <v>7000</v>
      </c>
      <c r="E258" s="9" t="s">
        <v>45</v>
      </c>
    </row>
    <row r="259" spans="1:5" x14ac:dyDescent="0.25">
      <c r="A259" s="9" t="s">
        <v>639</v>
      </c>
      <c r="B259" s="15" t="s">
        <v>638</v>
      </c>
      <c r="C259" s="9" t="s">
        <v>0</v>
      </c>
      <c r="D259" s="9">
        <v>30450</v>
      </c>
      <c r="E259" s="9" t="s">
        <v>44</v>
      </c>
    </row>
    <row r="260" spans="1:5" x14ac:dyDescent="0.25">
      <c r="A260" s="9" t="s">
        <v>639</v>
      </c>
      <c r="B260" s="15" t="s">
        <v>638</v>
      </c>
      <c r="C260" s="9" t="s">
        <v>10</v>
      </c>
      <c r="D260" s="9">
        <v>16480</v>
      </c>
      <c r="E260" s="9" t="s">
        <v>44</v>
      </c>
    </row>
    <row r="261" spans="1:5" x14ac:dyDescent="0.25">
      <c r="A261" s="9" t="s">
        <v>639</v>
      </c>
      <c r="B261" s="15" t="s">
        <v>638</v>
      </c>
      <c r="C261" s="9" t="s">
        <v>15</v>
      </c>
      <c r="D261" s="9">
        <v>28430</v>
      </c>
      <c r="E261" s="9" t="s">
        <v>44</v>
      </c>
    </row>
    <row r="262" spans="1:5" x14ac:dyDescent="0.25">
      <c r="A262" s="9" t="s">
        <v>639</v>
      </c>
      <c r="B262" s="15" t="s">
        <v>638</v>
      </c>
      <c r="C262" s="9" t="s">
        <v>14</v>
      </c>
      <c r="D262" s="9">
        <v>32280</v>
      </c>
      <c r="E262" s="9" t="s">
        <v>44</v>
      </c>
    </row>
    <row r="263" spans="1:5" x14ac:dyDescent="0.25">
      <c r="A263" s="9" t="s">
        <v>639</v>
      </c>
      <c r="B263" s="15" t="s">
        <v>638</v>
      </c>
      <c r="C263" s="9" t="s">
        <v>13</v>
      </c>
      <c r="D263" s="9">
        <v>6210</v>
      </c>
      <c r="E263" s="9" t="s">
        <v>44</v>
      </c>
    </row>
    <row r="264" spans="1:5" x14ac:dyDescent="0.25">
      <c r="A264" s="9" t="s">
        <v>639</v>
      </c>
      <c r="B264" s="15" t="s">
        <v>638</v>
      </c>
      <c r="C264" s="9" t="s">
        <v>9</v>
      </c>
      <c r="D264" s="9">
        <v>12410</v>
      </c>
      <c r="E264" s="9" t="s">
        <v>44</v>
      </c>
    </row>
    <row r="265" spans="1:5" x14ac:dyDescent="0.25">
      <c r="A265" s="9" t="s">
        <v>639</v>
      </c>
      <c r="B265" s="15" t="s">
        <v>638</v>
      </c>
      <c r="C265" s="9" t="s">
        <v>16</v>
      </c>
      <c r="D265" s="9">
        <v>4720</v>
      </c>
      <c r="E265" s="9" t="s">
        <v>44</v>
      </c>
    </row>
    <row r="266" spans="1:5" x14ac:dyDescent="0.25">
      <c r="A266" s="9" t="s">
        <v>639</v>
      </c>
      <c r="B266" s="15" t="s">
        <v>638</v>
      </c>
      <c r="C266" s="9" t="s">
        <v>286</v>
      </c>
      <c r="D266" s="9">
        <v>410</v>
      </c>
      <c r="E266" s="9" t="s">
        <v>44</v>
      </c>
    </row>
    <row r="267" spans="1:5" x14ac:dyDescent="0.25">
      <c r="A267" s="9" t="s">
        <v>639</v>
      </c>
      <c r="B267" s="15" t="s">
        <v>638</v>
      </c>
      <c r="C267" s="9" t="s">
        <v>637</v>
      </c>
      <c r="D267" s="9">
        <v>790</v>
      </c>
      <c r="E267" s="9" t="s">
        <v>44</v>
      </c>
    </row>
    <row r="268" spans="1:5" x14ac:dyDescent="0.25">
      <c r="A268" s="9" t="s">
        <v>639</v>
      </c>
      <c r="B268" s="15" t="s">
        <v>638</v>
      </c>
      <c r="C268" s="9" t="s">
        <v>29</v>
      </c>
      <c r="D268" s="9">
        <v>5830</v>
      </c>
      <c r="E268" s="9" t="s">
        <v>44</v>
      </c>
    </row>
    <row r="269" spans="1:5" x14ac:dyDescent="0.25">
      <c r="A269" s="9" t="s">
        <v>639</v>
      </c>
      <c r="B269" s="15" t="s">
        <v>638</v>
      </c>
      <c r="C269" s="9" t="s">
        <v>0</v>
      </c>
      <c r="D269" s="9">
        <v>27130</v>
      </c>
      <c r="E269" s="9" t="s">
        <v>45</v>
      </c>
    </row>
    <row r="270" spans="1:5" x14ac:dyDescent="0.25">
      <c r="A270" s="9" t="s">
        <v>639</v>
      </c>
      <c r="B270" s="15" t="s">
        <v>638</v>
      </c>
      <c r="C270" s="9" t="s">
        <v>10</v>
      </c>
      <c r="D270" s="9">
        <v>24500</v>
      </c>
      <c r="E270" s="9" t="s">
        <v>45</v>
      </c>
    </row>
    <row r="271" spans="1:5" x14ac:dyDescent="0.25">
      <c r="A271" s="9" t="s">
        <v>639</v>
      </c>
      <c r="B271" s="15" t="s">
        <v>638</v>
      </c>
      <c r="C271" s="9" t="s">
        <v>15</v>
      </c>
      <c r="D271" s="9">
        <v>7000</v>
      </c>
      <c r="E271" s="9" t="s">
        <v>45</v>
      </c>
    </row>
    <row r="272" spans="1:5" x14ac:dyDescent="0.25">
      <c r="A272" s="9" t="s">
        <v>639</v>
      </c>
      <c r="B272" s="15" t="s">
        <v>638</v>
      </c>
      <c r="C272" s="9" t="s">
        <v>14</v>
      </c>
      <c r="D272" s="9">
        <v>20700</v>
      </c>
      <c r="E272" s="9" t="s">
        <v>45</v>
      </c>
    </row>
    <row r="273" spans="1:5" x14ac:dyDescent="0.25">
      <c r="A273" s="9" t="s">
        <v>639</v>
      </c>
      <c r="B273" s="15" t="s">
        <v>638</v>
      </c>
      <c r="C273" s="9" t="s">
        <v>9</v>
      </c>
      <c r="D273" s="9">
        <v>15150</v>
      </c>
      <c r="E273" s="9" t="s">
        <v>45</v>
      </c>
    </row>
    <row r="274" spans="1:5" x14ac:dyDescent="0.25">
      <c r="A274" s="9" t="s">
        <v>639</v>
      </c>
      <c r="B274" s="15" t="s">
        <v>638</v>
      </c>
      <c r="C274" s="9" t="s">
        <v>16</v>
      </c>
      <c r="D274" s="9">
        <v>2450</v>
      </c>
      <c r="E274" s="9" t="s">
        <v>45</v>
      </c>
    </row>
    <row r="275" spans="1:5" x14ac:dyDescent="0.25">
      <c r="A275" s="9" t="s">
        <v>639</v>
      </c>
      <c r="B275" s="15" t="s">
        <v>638</v>
      </c>
      <c r="C275" s="9" t="s">
        <v>286</v>
      </c>
      <c r="D275" s="9">
        <v>11200</v>
      </c>
      <c r="E275" s="9" t="s">
        <v>45</v>
      </c>
    </row>
    <row r="276" spans="1:5" x14ac:dyDescent="0.25">
      <c r="A276" s="9" t="s">
        <v>639</v>
      </c>
      <c r="B276" s="15" t="s">
        <v>638</v>
      </c>
      <c r="C276" s="9" t="s">
        <v>637</v>
      </c>
      <c r="D276" s="9">
        <v>6200</v>
      </c>
      <c r="E276" s="9" t="s">
        <v>45</v>
      </c>
    </row>
    <row r="277" spans="1:5" x14ac:dyDescent="0.25">
      <c r="A277" s="9" t="s">
        <v>639</v>
      </c>
      <c r="B277" s="15" t="s">
        <v>638</v>
      </c>
      <c r="C277" s="9" t="s">
        <v>29</v>
      </c>
      <c r="D277" s="9">
        <v>2700</v>
      </c>
      <c r="E277" s="9" t="s">
        <v>45</v>
      </c>
    </row>
    <row r="278" spans="1:5" x14ac:dyDescent="0.25">
      <c r="A278" s="9" t="s">
        <v>804</v>
      </c>
      <c r="B278" s="15" t="s">
        <v>638</v>
      </c>
      <c r="C278" s="9" t="s">
        <v>0</v>
      </c>
      <c r="D278" s="9">
        <v>41050</v>
      </c>
      <c r="E278" s="9" t="s">
        <v>44</v>
      </c>
    </row>
    <row r="279" spans="1:5" x14ac:dyDescent="0.25">
      <c r="A279" s="9" t="s">
        <v>804</v>
      </c>
      <c r="B279" s="15" t="s">
        <v>638</v>
      </c>
      <c r="C279" s="9" t="s">
        <v>10</v>
      </c>
      <c r="D279" s="9">
        <v>34240</v>
      </c>
      <c r="E279" s="9" t="s">
        <v>44</v>
      </c>
    </row>
    <row r="280" spans="1:5" x14ac:dyDescent="0.25">
      <c r="A280" s="9" t="s">
        <v>804</v>
      </c>
      <c r="B280" s="15" t="s">
        <v>638</v>
      </c>
      <c r="C280" s="9" t="s">
        <v>15</v>
      </c>
      <c r="D280" s="9">
        <v>45680</v>
      </c>
      <c r="E280" s="9" t="s">
        <v>44</v>
      </c>
    </row>
    <row r="281" spans="1:5" x14ac:dyDescent="0.25">
      <c r="A281" s="9" t="s">
        <v>804</v>
      </c>
      <c r="B281" s="15" t="s">
        <v>638</v>
      </c>
      <c r="C281" s="9" t="s">
        <v>14</v>
      </c>
      <c r="D281" s="9">
        <v>37370</v>
      </c>
      <c r="E281" s="9" t="s">
        <v>44</v>
      </c>
    </row>
    <row r="282" spans="1:5" x14ac:dyDescent="0.25">
      <c r="A282" s="9" t="s">
        <v>804</v>
      </c>
      <c r="B282" s="15" t="s">
        <v>638</v>
      </c>
      <c r="C282" s="9" t="s">
        <v>13</v>
      </c>
      <c r="D282" s="9">
        <v>7850</v>
      </c>
      <c r="E282" s="9" t="s">
        <v>44</v>
      </c>
    </row>
    <row r="283" spans="1:5" x14ac:dyDescent="0.25">
      <c r="A283" s="9" t="s">
        <v>804</v>
      </c>
      <c r="B283" s="15" t="s">
        <v>638</v>
      </c>
      <c r="C283" s="9" t="s">
        <v>9</v>
      </c>
      <c r="D283" s="9">
        <v>11560</v>
      </c>
      <c r="E283" s="9" t="s">
        <v>44</v>
      </c>
    </row>
    <row r="284" spans="1:5" x14ac:dyDescent="0.25">
      <c r="A284" s="9" t="s">
        <v>804</v>
      </c>
      <c r="B284" s="15" t="s">
        <v>638</v>
      </c>
      <c r="C284" s="9" t="s">
        <v>16</v>
      </c>
      <c r="D284" s="9">
        <v>5720</v>
      </c>
      <c r="E284" s="9" t="s">
        <v>44</v>
      </c>
    </row>
    <row r="285" spans="1:5" x14ac:dyDescent="0.25">
      <c r="A285" s="9" t="s">
        <v>804</v>
      </c>
      <c r="B285" s="15" t="s">
        <v>638</v>
      </c>
      <c r="C285" s="9" t="s">
        <v>286</v>
      </c>
      <c r="D285" s="9">
        <v>910</v>
      </c>
      <c r="E285" s="9" t="s">
        <v>44</v>
      </c>
    </row>
    <row r="286" spans="1:5" x14ac:dyDescent="0.25">
      <c r="A286" s="9" t="s">
        <v>804</v>
      </c>
      <c r="B286" s="15" t="s">
        <v>638</v>
      </c>
      <c r="C286" s="9" t="s">
        <v>637</v>
      </c>
      <c r="D286" s="9">
        <v>920</v>
      </c>
      <c r="E286" s="9" t="s">
        <v>44</v>
      </c>
    </row>
    <row r="287" spans="1:5" x14ac:dyDescent="0.25">
      <c r="A287" s="9" t="s">
        <v>804</v>
      </c>
      <c r="B287" s="15" t="s">
        <v>638</v>
      </c>
      <c r="C287" s="9" t="s">
        <v>29</v>
      </c>
      <c r="D287" s="9">
        <v>9820</v>
      </c>
      <c r="E287" s="9" t="s">
        <v>44</v>
      </c>
    </row>
    <row r="288" spans="1:5" x14ac:dyDescent="0.25">
      <c r="A288" s="9" t="s">
        <v>804</v>
      </c>
      <c r="B288" s="15" t="s">
        <v>638</v>
      </c>
      <c r="C288" s="9" t="s">
        <v>0</v>
      </c>
      <c r="D288" s="9">
        <v>26330</v>
      </c>
      <c r="E288" s="9" t="s">
        <v>45</v>
      </c>
    </row>
    <row r="289" spans="1:5" x14ac:dyDescent="0.25">
      <c r="A289" s="9" t="s">
        <v>804</v>
      </c>
      <c r="B289" s="15" t="s">
        <v>638</v>
      </c>
      <c r="C289" s="9" t="s">
        <v>10</v>
      </c>
      <c r="D289" s="9">
        <v>26500</v>
      </c>
      <c r="E289" s="9" t="s">
        <v>45</v>
      </c>
    </row>
    <row r="290" spans="1:5" x14ac:dyDescent="0.25">
      <c r="A290" s="9" t="s">
        <v>804</v>
      </c>
      <c r="B290" s="15" t="s">
        <v>638</v>
      </c>
      <c r="C290" s="9" t="s">
        <v>15</v>
      </c>
      <c r="D290" s="9">
        <v>12300</v>
      </c>
      <c r="E290" s="9" t="s">
        <v>45</v>
      </c>
    </row>
    <row r="291" spans="1:5" x14ac:dyDescent="0.25">
      <c r="A291" s="9" t="s">
        <v>804</v>
      </c>
      <c r="B291" s="15" t="s">
        <v>638</v>
      </c>
      <c r="C291" s="9" t="s">
        <v>14</v>
      </c>
      <c r="D291" s="9">
        <v>15370</v>
      </c>
      <c r="E291" s="9" t="s">
        <v>45</v>
      </c>
    </row>
    <row r="292" spans="1:5" x14ac:dyDescent="0.25">
      <c r="A292" s="9" t="s">
        <v>804</v>
      </c>
      <c r="B292" s="15" t="s">
        <v>638</v>
      </c>
      <c r="C292" s="9" t="s">
        <v>9</v>
      </c>
      <c r="D292" s="9">
        <v>22340</v>
      </c>
      <c r="E292" s="9" t="s">
        <v>45</v>
      </c>
    </row>
    <row r="293" spans="1:5" x14ac:dyDescent="0.25">
      <c r="A293" s="9" t="s">
        <v>804</v>
      </c>
      <c r="B293" s="15" t="s">
        <v>638</v>
      </c>
      <c r="C293" s="9" t="s">
        <v>16</v>
      </c>
      <c r="D293" s="9">
        <v>2560</v>
      </c>
      <c r="E293" s="9" t="s">
        <v>45</v>
      </c>
    </row>
    <row r="294" spans="1:5" x14ac:dyDescent="0.25">
      <c r="A294" s="9" t="s">
        <v>804</v>
      </c>
      <c r="B294" s="15" t="s">
        <v>638</v>
      </c>
      <c r="C294" s="9" t="s">
        <v>286</v>
      </c>
      <c r="D294" s="9">
        <v>6320</v>
      </c>
      <c r="E294" s="9" t="s">
        <v>45</v>
      </c>
    </row>
    <row r="295" spans="1:5" x14ac:dyDescent="0.25">
      <c r="A295" s="9" t="s">
        <v>804</v>
      </c>
      <c r="B295" s="15" t="s">
        <v>638</v>
      </c>
      <c r="C295" s="9" t="s">
        <v>637</v>
      </c>
      <c r="D295" s="9">
        <v>4100</v>
      </c>
      <c r="E295" s="9" t="s">
        <v>45</v>
      </c>
    </row>
    <row r="296" spans="1:5" x14ac:dyDescent="0.25">
      <c r="A296" s="9" t="s">
        <v>804</v>
      </c>
      <c r="B296" s="15" t="s">
        <v>638</v>
      </c>
      <c r="C296" s="9" t="s">
        <v>29</v>
      </c>
      <c r="D296" s="9">
        <v>3210</v>
      </c>
      <c r="E296" s="9" t="s">
        <v>45</v>
      </c>
    </row>
    <row r="297" spans="1:5" x14ac:dyDescent="0.25">
      <c r="A297" s="9" t="s">
        <v>883</v>
      </c>
      <c r="B297" s="15" t="s">
        <v>638</v>
      </c>
      <c r="C297" s="9" t="s">
        <v>0</v>
      </c>
      <c r="D297" s="9">
        <v>29700</v>
      </c>
      <c r="E297" s="9" t="s">
        <v>44</v>
      </c>
    </row>
    <row r="298" spans="1:5" x14ac:dyDescent="0.25">
      <c r="A298" s="9" t="s">
        <v>883</v>
      </c>
      <c r="B298" s="15" t="s">
        <v>638</v>
      </c>
      <c r="C298" s="9" t="s">
        <v>10</v>
      </c>
      <c r="D298" s="9">
        <v>22710</v>
      </c>
      <c r="E298" s="9" t="s">
        <v>44</v>
      </c>
    </row>
    <row r="299" spans="1:5" x14ac:dyDescent="0.25">
      <c r="A299" s="9" t="s">
        <v>883</v>
      </c>
      <c r="B299" s="15" t="s">
        <v>638</v>
      </c>
      <c r="C299" s="9" t="s">
        <v>15</v>
      </c>
      <c r="D299" s="9">
        <v>46230</v>
      </c>
      <c r="E299" s="9" t="s">
        <v>44</v>
      </c>
    </row>
    <row r="300" spans="1:5" x14ac:dyDescent="0.25">
      <c r="A300" s="9" t="s">
        <v>883</v>
      </c>
      <c r="B300" s="15" t="s">
        <v>638</v>
      </c>
      <c r="C300" s="9" t="s">
        <v>14</v>
      </c>
      <c r="D300" s="9">
        <v>46110</v>
      </c>
      <c r="E300" s="9" t="s">
        <v>44</v>
      </c>
    </row>
    <row r="301" spans="1:5" x14ac:dyDescent="0.25">
      <c r="A301" s="9" t="s">
        <v>883</v>
      </c>
      <c r="B301" s="15" t="s">
        <v>638</v>
      </c>
      <c r="C301" s="9" t="s">
        <v>13</v>
      </c>
      <c r="D301" s="9">
        <v>8070</v>
      </c>
      <c r="E301" s="9" t="s">
        <v>44</v>
      </c>
    </row>
    <row r="302" spans="1:5" x14ac:dyDescent="0.25">
      <c r="A302" s="9" t="s">
        <v>883</v>
      </c>
      <c r="B302" s="15" t="s">
        <v>638</v>
      </c>
      <c r="C302" s="9" t="s">
        <v>9</v>
      </c>
      <c r="D302" s="9">
        <v>14320</v>
      </c>
      <c r="E302" s="9" t="s">
        <v>44</v>
      </c>
    </row>
    <row r="303" spans="1:5" x14ac:dyDescent="0.25">
      <c r="A303" s="9" t="s">
        <v>883</v>
      </c>
      <c r="B303" s="15" t="s">
        <v>638</v>
      </c>
      <c r="C303" s="9" t="s">
        <v>16</v>
      </c>
      <c r="D303" s="9">
        <v>7350</v>
      </c>
      <c r="E303" s="9" t="s">
        <v>44</v>
      </c>
    </row>
    <row r="304" spans="1:5" x14ac:dyDescent="0.25">
      <c r="A304" s="9" t="s">
        <v>883</v>
      </c>
      <c r="B304" s="15" t="s">
        <v>638</v>
      </c>
      <c r="C304" s="9" t="s">
        <v>286</v>
      </c>
      <c r="D304" s="9">
        <v>1120</v>
      </c>
      <c r="E304" s="9" t="s">
        <v>44</v>
      </c>
    </row>
    <row r="305" spans="1:5" x14ac:dyDescent="0.25">
      <c r="A305" s="9" t="s">
        <v>883</v>
      </c>
      <c r="B305" s="15" t="s">
        <v>638</v>
      </c>
      <c r="C305" s="9" t="s">
        <v>637</v>
      </c>
      <c r="D305" s="9">
        <v>2340</v>
      </c>
      <c r="E305" s="9" t="s">
        <v>44</v>
      </c>
    </row>
    <row r="306" spans="1:5" x14ac:dyDescent="0.25">
      <c r="A306" s="9" t="s">
        <v>883</v>
      </c>
      <c r="B306" s="15" t="s">
        <v>638</v>
      </c>
      <c r="C306" s="9" t="s">
        <v>29</v>
      </c>
      <c r="D306" s="9">
        <v>18110</v>
      </c>
      <c r="E306" s="9" t="s">
        <v>44</v>
      </c>
    </row>
    <row r="307" spans="1:5" x14ac:dyDescent="0.25">
      <c r="A307" s="9" t="s">
        <v>883</v>
      </c>
      <c r="B307" s="15" t="s">
        <v>638</v>
      </c>
      <c r="C307" s="9" t="s">
        <v>0</v>
      </c>
      <c r="D307" s="9">
        <v>8810</v>
      </c>
      <c r="E307" s="9" t="s">
        <v>45</v>
      </c>
    </row>
    <row r="308" spans="1:5" x14ac:dyDescent="0.25">
      <c r="A308" s="9" t="s">
        <v>883</v>
      </c>
      <c r="B308" s="15" t="s">
        <v>638</v>
      </c>
      <c r="C308" s="9" t="s">
        <v>10</v>
      </c>
      <c r="D308" s="9">
        <v>12400</v>
      </c>
      <c r="E308" s="9" t="s">
        <v>45</v>
      </c>
    </row>
    <row r="309" spans="1:5" x14ac:dyDescent="0.25">
      <c r="A309" s="9" t="s">
        <v>883</v>
      </c>
      <c r="B309" s="15" t="s">
        <v>638</v>
      </c>
      <c r="C309" s="9" t="s">
        <v>15</v>
      </c>
      <c r="D309" s="9">
        <v>19300</v>
      </c>
      <c r="E309" s="9" t="s">
        <v>45</v>
      </c>
    </row>
    <row r="310" spans="1:5" x14ac:dyDescent="0.25">
      <c r="A310" s="9" t="s">
        <v>883</v>
      </c>
      <c r="B310" s="15" t="s">
        <v>638</v>
      </c>
      <c r="C310" s="9" t="s">
        <v>14</v>
      </c>
      <c r="D310" s="9">
        <v>23370</v>
      </c>
      <c r="E310" s="9" t="s">
        <v>45</v>
      </c>
    </row>
    <row r="311" spans="1:5" x14ac:dyDescent="0.25">
      <c r="A311" s="9" t="s">
        <v>883</v>
      </c>
      <c r="B311" s="15" t="s">
        <v>638</v>
      </c>
      <c r="C311" s="9" t="s">
        <v>9</v>
      </c>
      <c r="D311" s="9">
        <v>23340</v>
      </c>
      <c r="E311" s="9" t="s">
        <v>45</v>
      </c>
    </row>
    <row r="312" spans="1:5" x14ac:dyDescent="0.25">
      <c r="A312" s="9" t="s">
        <v>883</v>
      </c>
      <c r="B312" s="15" t="s">
        <v>638</v>
      </c>
      <c r="C312" s="9" t="s">
        <v>16</v>
      </c>
      <c r="D312" s="9">
        <v>5360</v>
      </c>
      <c r="E312" s="9" t="s">
        <v>45</v>
      </c>
    </row>
    <row r="313" spans="1:5" x14ac:dyDescent="0.25">
      <c r="A313" s="9" t="s">
        <v>883</v>
      </c>
      <c r="B313" s="15" t="s">
        <v>638</v>
      </c>
      <c r="C313" s="9" t="s">
        <v>286</v>
      </c>
      <c r="D313" s="9">
        <v>7150</v>
      </c>
      <c r="E313" s="9" t="s">
        <v>45</v>
      </c>
    </row>
    <row r="314" spans="1:5" x14ac:dyDescent="0.25">
      <c r="A314" s="9" t="s">
        <v>883</v>
      </c>
      <c r="B314" s="15" t="s">
        <v>638</v>
      </c>
      <c r="C314" s="9" t="s">
        <v>637</v>
      </c>
      <c r="D314" s="9">
        <v>3100</v>
      </c>
      <c r="E314" s="9" t="s">
        <v>45</v>
      </c>
    </row>
    <row r="315" spans="1:5" x14ac:dyDescent="0.25">
      <c r="A315" s="9" t="s">
        <v>883</v>
      </c>
      <c r="B315" s="15" t="s">
        <v>638</v>
      </c>
      <c r="C315" s="9" t="s">
        <v>29</v>
      </c>
      <c r="D315" s="9">
        <v>6420</v>
      </c>
      <c r="E315" s="9" t="s">
        <v>45</v>
      </c>
    </row>
    <row r="316" spans="1:5" x14ac:dyDescent="0.25">
      <c r="A316" s="9" t="s">
        <v>970</v>
      </c>
      <c r="B316" s="15" t="s">
        <v>968</v>
      </c>
      <c r="C316" s="9" t="s">
        <v>0</v>
      </c>
      <c r="D316" s="9">
        <v>23830</v>
      </c>
      <c r="E316" s="9" t="s">
        <v>44</v>
      </c>
    </row>
    <row r="317" spans="1:5" x14ac:dyDescent="0.25">
      <c r="A317" s="9" t="s">
        <v>970</v>
      </c>
      <c r="B317" s="15" t="s">
        <v>968</v>
      </c>
      <c r="C317" s="9" t="s">
        <v>10</v>
      </c>
      <c r="D317" s="9">
        <v>30450</v>
      </c>
      <c r="E317" s="9" t="s">
        <v>44</v>
      </c>
    </row>
    <row r="318" spans="1:5" x14ac:dyDescent="0.25">
      <c r="A318" s="9" t="s">
        <v>970</v>
      </c>
      <c r="B318" s="15" t="s">
        <v>968</v>
      </c>
      <c r="C318" s="9" t="s">
        <v>15</v>
      </c>
      <c r="D318" s="9">
        <v>49870</v>
      </c>
      <c r="E318" s="9" t="s">
        <v>44</v>
      </c>
    </row>
    <row r="319" spans="1:5" x14ac:dyDescent="0.25">
      <c r="A319" s="9" t="s">
        <v>970</v>
      </c>
      <c r="B319" s="15" t="s">
        <v>968</v>
      </c>
      <c r="C319" s="9" t="s">
        <v>14</v>
      </c>
      <c r="D319" s="9">
        <v>65180</v>
      </c>
      <c r="E319" s="9" t="s">
        <v>44</v>
      </c>
    </row>
    <row r="320" spans="1:5" x14ac:dyDescent="0.25">
      <c r="A320" s="9" t="s">
        <v>970</v>
      </c>
      <c r="B320" s="15" t="s">
        <v>968</v>
      </c>
      <c r="C320" s="9" t="s">
        <v>13</v>
      </c>
      <c r="D320" s="9">
        <v>16090</v>
      </c>
      <c r="E320" s="9" t="s">
        <v>44</v>
      </c>
    </row>
    <row r="321" spans="1:5" x14ac:dyDescent="0.25">
      <c r="A321" s="9" t="s">
        <v>970</v>
      </c>
      <c r="B321" s="15" t="s">
        <v>968</v>
      </c>
      <c r="C321" s="9" t="s">
        <v>9</v>
      </c>
      <c r="D321" s="9">
        <v>11990</v>
      </c>
      <c r="E321" s="9" t="s">
        <v>44</v>
      </c>
    </row>
    <row r="322" spans="1:5" x14ac:dyDescent="0.25">
      <c r="A322" s="9" t="s">
        <v>970</v>
      </c>
      <c r="B322" s="15" t="s">
        <v>968</v>
      </c>
      <c r="C322" s="9" t="s">
        <v>16</v>
      </c>
      <c r="D322" s="9">
        <v>6920</v>
      </c>
      <c r="E322" s="9" t="s">
        <v>44</v>
      </c>
    </row>
    <row r="323" spans="1:5" x14ac:dyDescent="0.25">
      <c r="A323" s="9" t="s">
        <v>970</v>
      </c>
      <c r="B323" s="15" t="s">
        <v>968</v>
      </c>
      <c r="C323" s="9" t="s">
        <v>286</v>
      </c>
      <c r="D323" s="9">
        <v>510</v>
      </c>
      <c r="E323" s="9" t="s">
        <v>44</v>
      </c>
    </row>
    <row r="324" spans="1:5" x14ac:dyDescent="0.25">
      <c r="A324" s="9" t="s">
        <v>970</v>
      </c>
      <c r="B324" s="15" t="s">
        <v>968</v>
      </c>
      <c r="C324" s="9" t="s">
        <v>637</v>
      </c>
      <c r="D324" s="9">
        <v>2710</v>
      </c>
      <c r="E324" s="9" t="s">
        <v>44</v>
      </c>
    </row>
    <row r="325" spans="1:5" x14ac:dyDescent="0.25">
      <c r="A325" s="9" t="s">
        <v>970</v>
      </c>
      <c r="B325" s="15" t="s">
        <v>968</v>
      </c>
      <c r="C325" s="9" t="s">
        <v>29</v>
      </c>
      <c r="D325" s="9">
        <v>10900</v>
      </c>
      <c r="E325" s="9" t="s">
        <v>44</v>
      </c>
    </row>
    <row r="326" spans="1:5" x14ac:dyDescent="0.25">
      <c r="A326" s="9" t="s">
        <v>970</v>
      </c>
      <c r="B326" s="15" t="s">
        <v>968</v>
      </c>
      <c r="C326" s="9" t="s">
        <v>0</v>
      </c>
      <c r="D326" s="9">
        <v>25490</v>
      </c>
      <c r="E326" s="9" t="s">
        <v>45</v>
      </c>
    </row>
    <row r="327" spans="1:5" x14ac:dyDescent="0.25">
      <c r="A327" s="9" t="s">
        <v>970</v>
      </c>
      <c r="B327" s="15" t="s">
        <v>968</v>
      </c>
      <c r="C327" s="9" t="s">
        <v>10</v>
      </c>
      <c r="D327" s="9">
        <v>11310</v>
      </c>
      <c r="E327" s="9" t="s">
        <v>45</v>
      </c>
    </row>
    <row r="328" spans="1:5" x14ac:dyDescent="0.25">
      <c r="A328" s="9" t="s">
        <v>970</v>
      </c>
      <c r="B328" s="15" t="s">
        <v>968</v>
      </c>
      <c r="C328" s="9" t="s">
        <v>15</v>
      </c>
      <c r="D328" s="9">
        <v>4000</v>
      </c>
      <c r="E328" s="9" t="s">
        <v>45</v>
      </c>
    </row>
    <row r="329" spans="1:5" x14ac:dyDescent="0.25">
      <c r="A329" s="9" t="s">
        <v>970</v>
      </c>
      <c r="B329" s="15" t="s">
        <v>968</v>
      </c>
      <c r="C329" s="9" t="s">
        <v>14</v>
      </c>
      <c r="D329" s="9">
        <v>28670</v>
      </c>
      <c r="E329" s="9" t="s">
        <v>45</v>
      </c>
    </row>
    <row r="330" spans="1:5" x14ac:dyDescent="0.25">
      <c r="A330" s="9" t="s">
        <v>970</v>
      </c>
      <c r="B330" s="15" t="s">
        <v>968</v>
      </c>
      <c r="C330" s="9" t="s">
        <v>9</v>
      </c>
      <c r="D330" s="9">
        <v>10730</v>
      </c>
      <c r="E330" s="9" t="s">
        <v>45</v>
      </c>
    </row>
    <row r="331" spans="1:5" x14ac:dyDescent="0.25">
      <c r="A331" s="9" t="s">
        <v>970</v>
      </c>
      <c r="B331" s="15" t="s">
        <v>968</v>
      </c>
      <c r="C331" s="9" t="s">
        <v>16</v>
      </c>
      <c r="D331" s="9">
        <v>3240</v>
      </c>
      <c r="E331" s="9" t="s">
        <v>45</v>
      </c>
    </row>
    <row r="332" spans="1:5" x14ac:dyDescent="0.25">
      <c r="A332" s="9" t="s">
        <v>970</v>
      </c>
      <c r="B332" s="15" t="s">
        <v>968</v>
      </c>
      <c r="C332" s="9" t="s">
        <v>286</v>
      </c>
      <c r="D332" s="9">
        <v>8150</v>
      </c>
      <c r="E332" s="9" t="s">
        <v>45</v>
      </c>
    </row>
    <row r="333" spans="1:5" x14ac:dyDescent="0.25">
      <c r="A333" s="9" t="s">
        <v>970</v>
      </c>
      <c r="B333" s="15" t="s">
        <v>968</v>
      </c>
      <c r="C333" s="9" t="s">
        <v>637</v>
      </c>
      <c r="D333" s="9">
        <v>3050</v>
      </c>
      <c r="E333" s="9" t="s">
        <v>45</v>
      </c>
    </row>
    <row r="334" spans="1:5" x14ac:dyDescent="0.25">
      <c r="A334" s="9" t="s">
        <v>970</v>
      </c>
      <c r="B334" s="15" t="s">
        <v>968</v>
      </c>
      <c r="C334" s="9" t="s">
        <v>29</v>
      </c>
      <c r="D334" s="9">
        <v>5890</v>
      </c>
      <c r="E334" s="9" t="s">
        <v>45</v>
      </c>
    </row>
    <row r="335" spans="1:5" x14ac:dyDescent="0.25">
      <c r="A335" s="9" t="s">
        <v>1011</v>
      </c>
      <c r="B335" s="15" t="s">
        <v>968</v>
      </c>
      <c r="C335" s="9" t="s">
        <v>0</v>
      </c>
      <c r="D335" s="9">
        <v>24010</v>
      </c>
      <c r="E335" s="9" t="s">
        <v>44</v>
      </c>
    </row>
    <row r="336" spans="1:5" x14ac:dyDescent="0.25">
      <c r="A336" s="9" t="s">
        <v>1011</v>
      </c>
      <c r="B336" s="15" t="s">
        <v>968</v>
      </c>
      <c r="C336" s="9" t="s">
        <v>10</v>
      </c>
      <c r="D336" s="9">
        <v>17430</v>
      </c>
      <c r="E336" s="9" t="s">
        <v>44</v>
      </c>
    </row>
    <row r="337" spans="1:5" x14ac:dyDescent="0.25">
      <c r="A337" s="9" t="s">
        <v>1011</v>
      </c>
      <c r="B337" s="15" t="s">
        <v>968</v>
      </c>
      <c r="C337" s="9" t="s">
        <v>15</v>
      </c>
      <c r="D337" s="9">
        <v>43650</v>
      </c>
      <c r="E337" s="9" t="s">
        <v>44</v>
      </c>
    </row>
    <row r="338" spans="1:5" x14ac:dyDescent="0.25">
      <c r="A338" s="9" t="s">
        <v>1011</v>
      </c>
      <c r="B338" s="15" t="s">
        <v>968</v>
      </c>
      <c r="C338" s="9" t="s">
        <v>14</v>
      </c>
      <c r="D338" s="9">
        <v>53230</v>
      </c>
      <c r="E338" s="9" t="s">
        <v>44</v>
      </c>
    </row>
    <row r="339" spans="1:5" x14ac:dyDescent="0.25">
      <c r="A339" s="9" t="s">
        <v>1011</v>
      </c>
      <c r="B339" s="15" t="s">
        <v>968</v>
      </c>
      <c r="C339" s="9" t="s">
        <v>13</v>
      </c>
      <c r="D339" s="9">
        <v>13590</v>
      </c>
      <c r="E339" s="9" t="s">
        <v>44</v>
      </c>
    </row>
    <row r="340" spans="1:5" x14ac:dyDescent="0.25">
      <c r="A340" s="9" t="s">
        <v>1011</v>
      </c>
      <c r="B340" s="15" t="s">
        <v>968</v>
      </c>
      <c r="C340" s="9" t="s">
        <v>9</v>
      </c>
      <c r="D340" s="9">
        <v>9990</v>
      </c>
      <c r="E340" s="9" t="s">
        <v>44</v>
      </c>
    </row>
    <row r="341" spans="1:5" x14ac:dyDescent="0.25">
      <c r="A341" s="9" t="s">
        <v>1011</v>
      </c>
      <c r="B341" s="15" t="s">
        <v>968</v>
      </c>
      <c r="C341" s="9" t="s">
        <v>16</v>
      </c>
      <c r="D341" s="9">
        <v>3970</v>
      </c>
      <c r="E341" s="9" t="s">
        <v>44</v>
      </c>
    </row>
    <row r="342" spans="1:5" x14ac:dyDescent="0.25">
      <c r="A342" s="9" t="s">
        <v>1011</v>
      </c>
      <c r="B342" s="15" t="s">
        <v>968</v>
      </c>
      <c r="C342" s="9" t="s">
        <v>286</v>
      </c>
      <c r="D342" s="9">
        <v>80</v>
      </c>
      <c r="E342" s="9" t="s">
        <v>44</v>
      </c>
    </row>
    <row r="343" spans="1:5" x14ac:dyDescent="0.25">
      <c r="A343" s="9" t="s">
        <v>1011</v>
      </c>
      <c r="B343" s="15" t="s">
        <v>968</v>
      </c>
      <c r="C343" s="9" t="s">
        <v>637</v>
      </c>
      <c r="D343" s="9">
        <v>940</v>
      </c>
      <c r="E343" s="9" t="s">
        <v>44</v>
      </c>
    </row>
    <row r="344" spans="1:5" x14ac:dyDescent="0.25">
      <c r="A344" s="9" t="s">
        <v>1011</v>
      </c>
      <c r="B344" s="15" t="s">
        <v>968</v>
      </c>
      <c r="C344" s="9" t="s">
        <v>29</v>
      </c>
      <c r="D344" s="9">
        <v>7110</v>
      </c>
      <c r="E344" s="9" t="s">
        <v>44</v>
      </c>
    </row>
    <row r="345" spans="1:5" x14ac:dyDescent="0.25">
      <c r="A345" s="9" t="s">
        <v>1011</v>
      </c>
      <c r="B345" s="15" t="s">
        <v>968</v>
      </c>
      <c r="C345" s="9" t="s">
        <v>0</v>
      </c>
      <c r="D345" s="9">
        <v>7160</v>
      </c>
      <c r="E345" s="9" t="s">
        <v>45</v>
      </c>
    </row>
    <row r="346" spans="1:5" x14ac:dyDescent="0.25">
      <c r="A346" s="9" t="s">
        <v>1011</v>
      </c>
      <c r="B346" s="15" t="s">
        <v>968</v>
      </c>
      <c r="C346" s="9" t="s">
        <v>10</v>
      </c>
      <c r="D346" s="9">
        <v>10350</v>
      </c>
      <c r="E346" s="9" t="s">
        <v>45</v>
      </c>
    </row>
    <row r="347" spans="1:5" x14ac:dyDescent="0.25">
      <c r="A347" s="9" t="s">
        <v>1011</v>
      </c>
      <c r="B347" s="15" t="s">
        <v>968</v>
      </c>
      <c r="C347" s="9" t="s">
        <v>15</v>
      </c>
      <c r="D347" s="9">
        <v>15100</v>
      </c>
      <c r="E347" s="9" t="s">
        <v>45</v>
      </c>
    </row>
    <row r="348" spans="1:5" x14ac:dyDescent="0.25">
      <c r="A348" s="9" t="s">
        <v>1011</v>
      </c>
      <c r="B348" s="15" t="s">
        <v>968</v>
      </c>
      <c r="C348" s="9" t="s">
        <v>14</v>
      </c>
      <c r="D348" s="9">
        <v>21740</v>
      </c>
      <c r="E348" s="9" t="s">
        <v>45</v>
      </c>
    </row>
    <row r="349" spans="1:5" x14ac:dyDescent="0.25">
      <c r="A349" s="9" t="s">
        <v>1011</v>
      </c>
      <c r="B349" s="15" t="s">
        <v>968</v>
      </c>
      <c r="C349" s="9" t="s">
        <v>9</v>
      </c>
      <c r="D349" s="9">
        <v>25300</v>
      </c>
      <c r="E349" s="9" t="s">
        <v>45</v>
      </c>
    </row>
    <row r="350" spans="1:5" x14ac:dyDescent="0.25">
      <c r="A350" s="9" t="s">
        <v>1011</v>
      </c>
      <c r="B350" s="15" t="s">
        <v>968</v>
      </c>
      <c r="C350" s="9" t="s">
        <v>16</v>
      </c>
      <c r="D350" s="9">
        <v>2150</v>
      </c>
      <c r="E350" s="9" t="s">
        <v>45</v>
      </c>
    </row>
    <row r="351" spans="1:5" x14ac:dyDescent="0.25">
      <c r="A351" s="9" t="s">
        <v>1011</v>
      </c>
      <c r="B351" s="15" t="s">
        <v>968</v>
      </c>
      <c r="C351" s="9" t="s">
        <v>286</v>
      </c>
      <c r="D351" s="9">
        <v>5360</v>
      </c>
      <c r="E351" s="9" t="s">
        <v>45</v>
      </c>
    </row>
    <row r="352" spans="1:5" x14ac:dyDescent="0.25">
      <c r="A352" s="9" t="s">
        <v>1011</v>
      </c>
      <c r="B352" s="15" t="s">
        <v>968</v>
      </c>
      <c r="C352" s="9" t="s">
        <v>637</v>
      </c>
      <c r="D352" s="9">
        <v>3550</v>
      </c>
      <c r="E352" s="9" t="s">
        <v>45</v>
      </c>
    </row>
    <row r="353" spans="1:5" x14ac:dyDescent="0.25">
      <c r="A353" s="9" t="s">
        <v>1011</v>
      </c>
      <c r="B353" s="15" t="s">
        <v>968</v>
      </c>
      <c r="C353" s="9" t="s">
        <v>29</v>
      </c>
      <c r="D353" s="9">
        <v>3680</v>
      </c>
      <c r="E353" s="9" t="s">
        <v>45</v>
      </c>
    </row>
  </sheetData>
  <autoFilter ref="A1:P277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5" x14ac:dyDescent="0.25"/>
  <sheetData>
    <row r="1" spans="1:8" x14ac:dyDescent="0.35">
      <c r="A1" t="e">
        <v>#N/A</v>
      </c>
      <c r="B1" s="17" t="e">
        <f>CONCATENATE(IF((ROUNDDOWN(A1/5000,0)+1)&lt;10,0,),ROUNDDOWN(A1/5000,0)+1,"_",ROUNDDOWN(A1/5000,0)*5,"-",ROUNDUP((A1+1)/5000,0)*5)</f>
        <v>#N/A</v>
      </c>
      <c r="C1" s="17" t="e">
        <f>CONCATENATE(IF((ROUNDDOWN(A1/10000,0)+1)&lt;10,0,),ROUNDDOWN(A1/10000,0)+1,"_",ROUNDDOWN(A1/10000,0)*10,"-",ROUNDUP((A1+1)/10000,0)*10)</f>
        <v>#N/A</v>
      </c>
      <c r="D1" t="s">
        <v>285</v>
      </c>
      <c r="E1" t="s">
        <v>235</v>
      </c>
      <c r="F1" t="e">
        <f>A1*#REF!</f>
        <v>#N/A</v>
      </c>
      <c r="G1" t="e">
        <f>ROUND(F1/63.7,0)</f>
        <v>#N/A</v>
      </c>
    </row>
    <row r="2" spans="1:8" x14ac:dyDescent="0.35">
      <c r="A2">
        <v>75304</v>
      </c>
      <c r="B2" s="17" t="str">
        <f>CONCATENATE(ROUNDDOWN(A2/5000,0),"_",ROUNDDOWN(A2/5000,0)*5,"-",ROUNDUP((A2+1)/5000,0)*5)</f>
        <v>15_75-80</v>
      </c>
      <c r="C2" s="17" t="str">
        <f>CONCATENATE(ROUNDDOWN(A2/10000,0),"_",ROUNDDOWN(A2/10000,0)*10,"-",ROUNDUP((A2+1)/10000,0)*10)</f>
        <v>7_70-80</v>
      </c>
      <c r="D2" s="17" t="str">
        <f>IF(A2&lt;20000,"01_&lt;20",IF(A2&lt;70000,CONCATENATE(IF((ROUNDDOWN(A2/10000,0)+1)&lt;10,0,),ROUNDDOWN(A2/10000,0),"_",ROUNDDOWN(A2/10000,0)*10,"-",ROUNDUP((A2+1)/10000,0)*10),"07_70&gt;"))</f>
        <v>07_70&gt;</v>
      </c>
      <c r="E2" t="s">
        <v>285</v>
      </c>
      <c r="F2" t="s">
        <v>235</v>
      </c>
      <c r="G2" t="e">
        <f>A2*#REF!</f>
        <v>#REF!</v>
      </c>
      <c r="H2" t="e">
        <f>ROUND(G2/63.7,0)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activeCell="N10" sqref="N10"/>
    </sheetView>
  </sheetViews>
  <sheetFormatPr defaultRowHeight="15" x14ac:dyDescent="0.25"/>
  <cols>
    <col min="1" max="1" width="31.85546875" customWidth="1"/>
    <col min="2" max="2" width="20.85546875" customWidth="1"/>
    <col min="3" max="3" width="11.5703125" customWidth="1"/>
    <col min="4" max="5" width="11.85546875" bestFit="1" customWidth="1"/>
    <col min="9" max="9" width="22.7109375" customWidth="1"/>
  </cols>
  <sheetData>
    <row r="1" spans="1:10" x14ac:dyDescent="0.25">
      <c r="I1" t="s">
        <v>19</v>
      </c>
      <c r="J1" t="s">
        <v>223</v>
      </c>
    </row>
    <row r="2" spans="1:10" x14ac:dyDescent="0.25">
      <c r="A2" s="106" t="s">
        <v>27</v>
      </c>
      <c r="B2" t="s">
        <v>1014</v>
      </c>
      <c r="I2" t="s">
        <v>304</v>
      </c>
      <c r="J2">
        <v>402</v>
      </c>
    </row>
    <row r="3" spans="1:10" x14ac:dyDescent="0.25">
      <c r="A3" s="106" t="s">
        <v>1015</v>
      </c>
      <c r="B3" s="107">
        <v>1</v>
      </c>
      <c r="I3" t="s">
        <v>901</v>
      </c>
      <c r="J3">
        <v>351</v>
      </c>
    </row>
    <row r="4" spans="1:10" x14ac:dyDescent="0.25">
      <c r="I4" t="s">
        <v>811</v>
      </c>
      <c r="J4">
        <v>283</v>
      </c>
    </row>
    <row r="5" spans="1:10" x14ac:dyDescent="0.25">
      <c r="A5" s="106" t="s">
        <v>30</v>
      </c>
      <c r="B5" s="106" t="s">
        <v>31</v>
      </c>
      <c r="I5" t="s">
        <v>333</v>
      </c>
    </row>
    <row r="6" spans="1:10" x14ac:dyDescent="0.25">
      <c r="A6" s="106" t="s">
        <v>33</v>
      </c>
      <c r="B6" t="s">
        <v>223</v>
      </c>
      <c r="C6" t="s">
        <v>227</v>
      </c>
      <c r="D6" t="s">
        <v>32</v>
      </c>
      <c r="I6" t="s">
        <v>577</v>
      </c>
      <c r="J6">
        <v>143</v>
      </c>
    </row>
    <row r="7" spans="1:10" x14ac:dyDescent="0.25">
      <c r="A7" s="107" t="s">
        <v>932</v>
      </c>
      <c r="B7" s="102">
        <v>4160</v>
      </c>
      <c r="C7" s="102"/>
      <c r="D7" s="102">
        <v>4160</v>
      </c>
      <c r="I7" t="s">
        <v>977</v>
      </c>
      <c r="J7">
        <v>98</v>
      </c>
    </row>
    <row r="8" spans="1:10" x14ac:dyDescent="0.25">
      <c r="A8" s="107" t="s">
        <v>543</v>
      </c>
      <c r="B8" s="102">
        <v>3973</v>
      </c>
      <c r="C8" s="102"/>
      <c r="D8" s="102">
        <v>3973</v>
      </c>
      <c r="I8" t="s">
        <v>655</v>
      </c>
    </row>
    <row r="9" spans="1:10" x14ac:dyDescent="0.25">
      <c r="A9" s="107" t="s">
        <v>501</v>
      </c>
      <c r="B9" s="102">
        <v>3702</v>
      </c>
      <c r="C9" s="102"/>
      <c r="D9" s="102">
        <v>3702</v>
      </c>
      <c r="I9" t="s">
        <v>541</v>
      </c>
      <c r="J9">
        <v>46</v>
      </c>
    </row>
    <row r="10" spans="1:10" x14ac:dyDescent="0.25">
      <c r="A10" s="107" t="s">
        <v>546</v>
      </c>
      <c r="B10" s="102">
        <v>2411</v>
      </c>
      <c r="C10" s="102"/>
      <c r="D10" s="102">
        <v>2411</v>
      </c>
      <c r="I10" t="s">
        <v>654</v>
      </c>
      <c r="J10">
        <v>5</v>
      </c>
    </row>
    <row r="11" spans="1:10" x14ac:dyDescent="0.25">
      <c r="A11" s="107" t="s">
        <v>335</v>
      </c>
      <c r="B11" s="102">
        <v>1037</v>
      </c>
      <c r="C11" s="102"/>
      <c r="D11" s="102">
        <v>1037</v>
      </c>
      <c r="I11" t="s">
        <v>825</v>
      </c>
      <c r="J11">
        <v>3</v>
      </c>
    </row>
    <row r="12" spans="1:10" x14ac:dyDescent="0.25">
      <c r="A12" s="107" t="s">
        <v>593</v>
      </c>
      <c r="B12" s="102">
        <v>924</v>
      </c>
      <c r="C12" s="102"/>
      <c r="D12" s="102">
        <v>924</v>
      </c>
      <c r="I12" t="s">
        <v>828</v>
      </c>
    </row>
    <row r="13" spans="1:10" x14ac:dyDescent="0.25">
      <c r="A13" s="107" t="s">
        <v>985</v>
      </c>
      <c r="B13" s="102">
        <v>900</v>
      </c>
      <c r="C13" s="102"/>
      <c r="D13" s="102">
        <v>900</v>
      </c>
      <c r="I13" t="s">
        <v>652</v>
      </c>
      <c r="J13">
        <v>2</v>
      </c>
    </row>
    <row r="14" spans="1:10" x14ac:dyDescent="0.25">
      <c r="A14" s="107" t="s">
        <v>912</v>
      </c>
      <c r="B14" s="102">
        <v>691</v>
      </c>
      <c r="C14" s="102"/>
      <c r="D14" s="102">
        <v>691</v>
      </c>
      <c r="I14" t="s">
        <v>543</v>
      </c>
      <c r="J14">
        <v>3973</v>
      </c>
    </row>
    <row r="15" spans="1:10" x14ac:dyDescent="0.25">
      <c r="A15" s="107" t="s">
        <v>587</v>
      </c>
      <c r="B15" s="102">
        <v>487</v>
      </c>
      <c r="C15" s="102"/>
      <c r="D15" s="102">
        <v>487</v>
      </c>
      <c r="I15" t="s">
        <v>546</v>
      </c>
      <c r="J15">
        <v>2411</v>
      </c>
    </row>
    <row r="16" spans="1:10" x14ac:dyDescent="0.25">
      <c r="A16" s="107" t="s">
        <v>304</v>
      </c>
      <c r="B16" s="102">
        <v>402</v>
      </c>
      <c r="C16" s="102"/>
      <c r="D16" s="102">
        <v>402</v>
      </c>
      <c r="I16" t="s">
        <v>335</v>
      </c>
      <c r="J16">
        <v>1037</v>
      </c>
    </row>
    <row r="17" spans="1:10" x14ac:dyDescent="0.25">
      <c r="A17" s="107" t="s">
        <v>901</v>
      </c>
      <c r="B17" s="102">
        <v>351</v>
      </c>
      <c r="C17" s="102"/>
      <c r="D17" s="102">
        <v>351</v>
      </c>
      <c r="I17" t="s">
        <v>661</v>
      </c>
      <c r="J17">
        <v>127</v>
      </c>
    </row>
    <row r="18" spans="1:10" x14ac:dyDescent="0.25">
      <c r="A18" s="107" t="s">
        <v>552</v>
      </c>
      <c r="B18" s="102">
        <v>350</v>
      </c>
      <c r="C18" s="102"/>
      <c r="D18" s="102">
        <v>350</v>
      </c>
      <c r="I18" t="s">
        <v>95</v>
      </c>
      <c r="J18">
        <v>2</v>
      </c>
    </row>
    <row r="19" spans="1:10" x14ac:dyDescent="0.25">
      <c r="A19" s="107" t="s">
        <v>373</v>
      </c>
      <c r="B19" s="102">
        <v>349</v>
      </c>
      <c r="C19" s="102"/>
      <c r="D19" s="102">
        <v>349</v>
      </c>
      <c r="I19" t="s">
        <v>985</v>
      </c>
      <c r="J19">
        <v>900</v>
      </c>
    </row>
    <row r="20" spans="1:10" x14ac:dyDescent="0.25">
      <c r="A20" s="107" t="s">
        <v>943</v>
      </c>
      <c r="B20" s="102">
        <v>341</v>
      </c>
      <c r="C20" s="102"/>
      <c r="D20" s="102">
        <v>341</v>
      </c>
      <c r="I20" t="s">
        <v>912</v>
      </c>
      <c r="J20">
        <v>691</v>
      </c>
    </row>
    <row r="21" spans="1:10" x14ac:dyDescent="0.25">
      <c r="A21" s="107" t="s">
        <v>388</v>
      </c>
      <c r="B21" s="102">
        <v>335</v>
      </c>
      <c r="C21" s="102"/>
      <c r="D21" s="102">
        <v>335</v>
      </c>
      <c r="I21" t="s">
        <v>552</v>
      </c>
      <c r="J21">
        <v>350</v>
      </c>
    </row>
    <row r="22" spans="1:10" x14ac:dyDescent="0.25">
      <c r="A22" s="107" t="s">
        <v>581</v>
      </c>
      <c r="B22" s="102">
        <v>311</v>
      </c>
      <c r="C22" s="102"/>
      <c r="D22" s="102">
        <v>311</v>
      </c>
      <c r="I22" t="s">
        <v>581</v>
      </c>
      <c r="J22">
        <v>311</v>
      </c>
    </row>
    <row r="23" spans="1:10" x14ac:dyDescent="0.25">
      <c r="A23" s="107" t="s">
        <v>733</v>
      </c>
      <c r="B23" s="102">
        <v>291</v>
      </c>
      <c r="C23" s="102"/>
      <c r="D23" s="102">
        <v>291</v>
      </c>
      <c r="I23" t="s">
        <v>683</v>
      </c>
      <c r="J23">
        <v>263</v>
      </c>
    </row>
    <row r="24" spans="1:10" x14ac:dyDescent="0.25">
      <c r="A24" s="107" t="s">
        <v>811</v>
      </c>
      <c r="B24" s="102">
        <v>283</v>
      </c>
      <c r="C24" s="102"/>
      <c r="D24" s="102">
        <v>283</v>
      </c>
      <c r="I24" t="s">
        <v>176</v>
      </c>
      <c r="J24">
        <v>212</v>
      </c>
    </row>
    <row r="25" spans="1:10" x14ac:dyDescent="0.25">
      <c r="A25" s="107" t="s">
        <v>683</v>
      </c>
      <c r="B25" s="102">
        <v>263</v>
      </c>
      <c r="C25" s="102"/>
      <c r="D25" s="102">
        <v>263</v>
      </c>
      <c r="I25" t="s">
        <v>987</v>
      </c>
      <c r="J25">
        <v>212</v>
      </c>
    </row>
    <row r="26" spans="1:10" x14ac:dyDescent="0.25">
      <c r="A26" s="107" t="s">
        <v>987</v>
      </c>
      <c r="B26" s="102">
        <v>212</v>
      </c>
      <c r="C26" s="102"/>
      <c r="D26" s="102">
        <v>212</v>
      </c>
      <c r="I26" t="s">
        <v>689</v>
      </c>
      <c r="J26">
        <v>207</v>
      </c>
    </row>
    <row r="27" spans="1:10" x14ac:dyDescent="0.25">
      <c r="A27" s="107" t="s">
        <v>176</v>
      </c>
      <c r="B27" s="102">
        <v>212</v>
      </c>
      <c r="C27" s="102"/>
      <c r="D27" s="102">
        <v>212</v>
      </c>
      <c r="I27" t="s">
        <v>834</v>
      </c>
      <c r="J27">
        <v>171</v>
      </c>
    </row>
    <row r="28" spans="1:10" x14ac:dyDescent="0.25">
      <c r="A28" s="107" t="s">
        <v>689</v>
      </c>
      <c r="B28" s="102">
        <v>207</v>
      </c>
      <c r="C28" s="102"/>
      <c r="D28" s="102">
        <v>207</v>
      </c>
      <c r="I28" t="s">
        <v>177</v>
      </c>
    </row>
    <row r="29" spans="1:10" x14ac:dyDescent="0.25">
      <c r="A29" s="107" t="s">
        <v>930</v>
      </c>
      <c r="B29" s="102">
        <v>183</v>
      </c>
      <c r="C29" s="102"/>
      <c r="D29" s="102">
        <v>183</v>
      </c>
      <c r="I29" t="s">
        <v>523</v>
      </c>
      <c r="J29">
        <v>101</v>
      </c>
    </row>
    <row r="30" spans="1:10" x14ac:dyDescent="0.25">
      <c r="A30" s="107" t="s">
        <v>834</v>
      </c>
      <c r="B30" s="102">
        <v>171</v>
      </c>
      <c r="C30" s="102"/>
      <c r="D30" s="102">
        <v>171</v>
      </c>
      <c r="I30" t="s">
        <v>682</v>
      </c>
      <c r="J30">
        <v>73</v>
      </c>
    </row>
    <row r="31" spans="1:10" x14ac:dyDescent="0.25">
      <c r="A31" s="107" t="s">
        <v>591</v>
      </c>
      <c r="B31" s="102">
        <v>156</v>
      </c>
      <c r="C31" s="102"/>
      <c r="D31" s="102">
        <v>156</v>
      </c>
      <c r="I31" t="s">
        <v>681</v>
      </c>
      <c r="J31">
        <v>60</v>
      </c>
    </row>
    <row r="32" spans="1:10" x14ac:dyDescent="0.25">
      <c r="A32" s="107" t="s">
        <v>577</v>
      </c>
      <c r="B32" s="102">
        <v>143</v>
      </c>
      <c r="C32" s="102"/>
      <c r="D32" s="102">
        <v>143</v>
      </c>
      <c r="I32" t="s">
        <v>699</v>
      </c>
      <c r="J32">
        <v>56</v>
      </c>
    </row>
    <row r="33" spans="1:10" x14ac:dyDescent="0.25">
      <c r="A33" s="107" t="s">
        <v>596</v>
      </c>
      <c r="B33" s="102">
        <v>136</v>
      </c>
      <c r="C33" s="102"/>
      <c r="D33" s="102">
        <v>136</v>
      </c>
      <c r="I33" t="s">
        <v>210</v>
      </c>
      <c r="J33">
        <v>50</v>
      </c>
    </row>
    <row r="34" spans="1:10" x14ac:dyDescent="0.25">
      <c r="A34" s="107" t="s">
        <v>342</v>
      </c>
      <c r="B34" s="102">
        <v>129</v>
      </c>
      <c r="C34" s="102"/>
      <c r="D34" s="102">
        <v>129</v>
      </c>
      <c r="I34" t="s">
        <v>306</v>
      </c>
    </row>
    <row r="35" spans="1:10" x14ac:dyDescent="0.25">
      <c r="A35" s="107" t="s">
        <v>661</v>
      </c>
      <c r="B35" s="102">
        <v>127</v>
      </c>
      <c r="C35" s="102"/>
      <c r="D35" s="102">
        <v>127</v>
      </c>
      <c r="I35" t="s">
        <v>580</v>
      </c>
      <c r="J35">
        <v>43</v>
      </c>
    </row>
    <row r="36" spans="1:10" x14ac:dyDescent="0.25">
      <c r="A36" s="107" t="s">
        <v>394</v>
      </c>
      <c r="B36" s="102">
        <v>127</v>
      </c>
      <c r="C36" s="102"/>
      <c r="D36" s="102">
        <v>127</v>
      </c>
      <c r="I36" t="s">
        <v>547</v>
      </c>
    </row>
    <row r="37" spans="1:10" x14ac:dyDescent="0.25">
      <c r="A37" s="107" t="s">
        <v>939</v>
      </c>
      <c r="B37" s="102">
        <v>116</v>
      </c>
      <c r="C37" s="102"/>
      <c r="D37" s="102">
        <v>116</v>
      </c>
      <c r="I37" t="s">
        <v>678</v>
      </c>
    </row>
    <row r="38" spans="1:10" x14ac:dyDescent="0.25">
      <c r="A38" s="107" t="s">
        <v>523</v>
      </c>
      <c r="B38" s="102">
        <v>101</v>
      </c>
      <c r="C38" s="102"/>
      <c r="D38" s="102">
        <v>101</v>
      </c>
      <c r="I38" t="s">
        <v>551</v>
      </c>
      <c r="J38">
        <v>17</v>
      </c>
    </row>
    <row r="39" spans="1:10" x14ac:dyDescent="0.25">
      <c r="A39" s="107" t="s">
        <v>977</v>
      </c>
      <c r="B39" s="102">
        <v>98</v>
      </c>
      <c r="C39" s="102"/>
      <c r="D39" s="102">
        <v>98</v>
      </c>
      <c r="I39" t="s">
        <v>550</v>
      </c>
      <c r="J39">
        <v>13</v>
      </c>
    </row>
    <row r="40" spans="1:10" x14ac:dyDescent="0.25">
      <c r="A40" s="107" t="s">
        <v>682</v>
      </c>
      <c r="B40" s="102">
        <v>73</v>
      </c>
      <c r="C40" s="102"/>
      <c r="D40" s="102">
        <v>73</v>
      </c>
      <c r="I40" t="s">
        <v>698</v>
      </c>
      <c r="J40">
        <v>9</v>
      </c>
    </row>
    <row r="41" spans="1:10" x14ac:dyDescent="0.25">
      <c r="A41" s="107" t="s">
        <v>966</v>
      </c>
      <c r="B41" s="102">
        <v>72</v>
      </c>
      <c r="C41" s="102"/>
      <c r="D41" s="102">
        <v>72</v>
      </c>
      <c r="I41" t="s">
        <v>687</v>
      </c>
      <c r="J41">
        <v>6</v>
      </c>
    </row>
    <row r="42" spans="1:10" x14ac:dyDescent="0.25">
      <c r="A42" s="107" t="s">
        <v>582</v>
      </c>
      <c r="B42" s="102">
        <v>70</v>
      </c>
      <c r="C42" s="102"/>
      <c r="D42" s="102">
        <v>70</v>
      </c>
      <c r="I42" t="s">
        <v>914</v>
      </c>
      <c r="J42">
        <v>2</v>
      </c>
    </row>
    <row r="43" spans="1:10" x14ac:dyDescent="0.25">
      <c r="A43" s="107" t="s">
        <v>555</v>
      </c>
      <c r="B43" s="102">
        <v>64</v>
      </c>
      <c r="C43" s="102"/>
      <c r="D43" s="102">
        <v>64</v>
      </c>
      <c r="I43" t="s">
        <v>462</v>
      </c>
    </row>
    <row r="44" spans="1:10" x14ac:dyDescent="0.25">
      <c r="A44" s="107" t="s">
        <v>681</v>
      </c>
      <c r="B44" s="102">
        <v>60</v>
      </c>
      <c r="C44" s="102"/>
      <c r="D44" s="102">
        <v>60</v>
      </c>
      <c r="I44" t="s">
        <v>357</v>
      </c>
    </row>
    <row r="45" spans="1:10" x14ac:dyDescent="0.25">
      <c r="A45" s="107" t="s">
        <v>699</v>
      </c>
      <c r="B45" s="102">
        <v>56</v>
      </c>
      <c r="C45" s="102"/>
      <c r="D45" s="102">
        <v>56</v>
      </c>
      <c r="I45" t="s">
        <v>853</v>
      </c>
    </row>
    <row r="46" spans="1:10" x14ac:dyDescent="0.25">
      <c r="A46" s="107" t="s">
        <v>466</v>
      </c>
      <c r="B46" s="102">
        <v>56</v>
      </c>
      <c r="C46" s="102"/>
      <c r="D46" s="102">
        <v>56</v>
      </c>
      <c r="I46" t="s">
        <v>851</v>
      </c>
    </row>
    <row r="47" spans="1:10" x14ac:dyDescent="0.25">
      <c r="A47" s="107" t="s">
        <v>468</v>
      </c>
      <c r="B47" s="102">
        <v>55</v>
      </c>
      <c r="C47" s="102"/>
      <c r="D47" s="102">
        <v>55</v>
      </c>
      <c r="I47" t="s">
        <v>356</v>
      </c>
    </row>
    <row r="48" spans="1:10" x14ac:dyDescent="0.25">
      <c r="A48" s="107" t="s">
        <v>210</v>
      </c>
      <c r="B48" s="102">
        <v>50</v>
      </c>
      <c r="C48" s="102"/>
      <c r="D48" s="102">
        <v>50</v>
      </c>
      <c r="I48" t="s">
        <v>553</v>
      </c>
    </row>
    <row r="49" spans="1:10" x14ac:dyDescent="0.25">
      <c r="A49" s="107" t="s">
        <v>944</v>
      </c>
      <c r="B49" s="102">
        <v>47</v>
      </c>
      <c r="C49" s="102"/>
      <c r="D49" s="102">
        <v>47</v>
      </c>
      <c r="I49" t="s">
        <v>922</v>
      </c>
    </row>
    <row r="50" spans="1:10" x14ac:dyDescent="0.25">
      <c r="A50" s="107" t="s">
        <v>541</v>
      </c>
      <c r="B50" s="102">
        <v>46</v>
      </c>
      <c r="C50" s="102"/>
      <c r="D50" s="102">
        <v>46</v>
      </c>
      <c r="I50" t="s">
        <v>843</v>
      </c>
    </row>
    <row r="51" spans="1:10" x14ac:dyDescent="0.25">
      <c r="A51" s="107" t="s">
        <v>326</v>
      </c>
      <c r="B51" s="102">
        <v>44</v>
      </c>
      <c r="C51" s="102"/>
      <c r="D51" s="102">
        <v>44</v>
      </c>
      <c r="I51" t="s">
        <v>582</v>
      </c>
      <c r="J51">
        <v>70</v>
      </c>
    </row>
    <row r="52" spans="1:10" x14ac:dyDescent="0.25">
      <c r="A52" s="107" t="s">
        <v>580</v>
      </c>
      <c r="B52" s="102">
        <v>43</v>
      </c>
      <c r="C52" s="102"/>
      <c r="D52" s="102">
        <v>43</v>
      </c>
      <c r="I52" t="s">
        <v>412</v>
      </c>
    </row>
    <row r="53" spans="1:10" x14ac:dyDescent="0.25">
      <c r="A53" s="107" t="s">
        <v>742</v>
      </c>
      <c r="B53" s="102">
        <v>40</v>
      </c>
      <c r="C53" s="102"/>
      <c r="D53" s="102">
        <v>40</v>
      </c>
      <c r="I53" t="s">
        <v>355</v>
      </c>
    </row>
    <row r="54" spans="1:10" x14ac:dyDescent="0.25">
      <c r="A54" s="107" t="s">
        <v>600</v>
      </c>
      <c r="B54" s="102">
        <v>39</v>
      </c>
      <c r="C54" s="102"/>
      <c r="D54" s="102">
        <v>39</v>
      </c>
      <c r="I54" t="s">
        <v>555</v>
      </c>
      <c r="J54">
        <v>64</v>
      </c>
    </row>
    <row r="55" spans="1:10" x14ac:dyDescent="0.25">
      <c r="A55" s="107" t="s">
        <v>556</v>
      </c>
      <c r="B55" s="102">
        <v>35</v>
      </c>
      <c r="C55" s="102"/>
      <c r="D55" s="102">
        <v>35</v>
      </c>
      <c r="I55" t="s">
        <v>583</v>
      </c>
    </row>
    <row r="56" spans="1:10" x14ac:dyDescent="0.25">
      <c r="A56" s="107" t="s">
        <v>854</v>
      </c>
      <c r="B56" s="102">
        <v>32</v>
      </c>
      <c r="C56" s="102"/>
      <c r="D56" s="102">
        <v>32</v>
      </c>
      <c r="I56" t="s">
        <v>155</v>
      </c>
    </row>
    <row r="57" spans="1:10" x14ac:dyDescent="0.25">
      <c r="A57" s="107" t="s">
        <v>567</v>
      </c>
      <c r="B57" s="102">
        <v>28</v>
      </c>
      <c r="C57" s="102"/>
      <c r="D57" s="102">
        <v>28</v>
      </c>
      <c r="I57" t="s">
        <v>920</v>
      </c>
    </row>
    <row r="58" spans="1:10" x14ac:dyDescent="0.25">
      <c r="A58" s="107" t="s">
        <v>504</v>
      </c>
      <c r="B58" s="102">
        <v>25</v>
      </c>
      <c r="C58" s="102"/>
      <c r="D58" s="102">
        <v>25</v>
      </c>
      <c r="I58" t="s">
        <v>556</v>
      </c>
      <c r="J58">
        <v>35</v>
      </c>
    </row>
    <row r="59" spans="1:10" x14ac:dyDescent="0.25">
      <c r="A59" s="107" t="s">
        <v>613</v>
      </c>
      <c r="B59" s="102">
        <v>23</v>
      </c>
      <c r="C59" s="102"/>
      <c r="D59" s="102">
        <v>23</v>
      </c>
      <c r="I59" t="s">
        <v>854</v>
      </c>
      <c r="J59">
        <v>32</v>
      </c>
    </row>
    <row r="60" spans="1:10" x14ac:dyDescent="0.25">
      <c r="A60" s="107" t="s">
        <v>614</v>
      </c>
      <c r="B60" s="102">
        <v>18</v>
      </c>
      <c r="C60" s="102"/>
      <c r="D60" s="102">
        <v>18</v>
      </c>
      <c r="I60" t="s">
        <v>707</v>
      </c>
    </row>
    <row r="61" spans="1:10" x14ac:dyDescent="0.25">
      <c r="A61" s="107" t="s">
        <v>551</v>
      </c>
      <c r="B61" s="102">
        <v>17</v>
      </c>
      <c r="C61" s="102"/>
      <c r="D61" s="102">
        <v>17</v>
      </c>
      <c r="I61" t="s">
        <v>990</v>
      </c>
    </row>
    <row r="62" spans="1:10" x14ac:dyDescent="0.25">
      <c r="A62" s="107" t="s">
        <v>960</v>
      </c>
      <c r="B62" s="102">
        <v>16</v>
      </c>
      <c r="C62" s="102"/>
      <c r="D62" s="102">
        <v>16</v>
      </c>
      <c r="I62" t="s">
        <v>492</v>
      </c>
    </row>
    <row r="63" spans="1:10" x14ac:dyDescent="0.25">
      <c r="A63" s="107" t="s">
        <v>570</v>
      </c>
      <c r="B63" s="102">
        <v>16</v>
      </c>
      <c r="C63" s="102"/>
      <c r="D63" s="102">
        <v>16</v>
      </c>
      <c r="I63" t="s">
        <v>309</v>
      </c>
      <c r="J63">
        <v>13</v>
      </c>
    </row>
    <row r="64" spans="1:10" x14ac:dyDescent="0.25">
      <c r="A64" s="107" t="s">
        <v>309</v>
      </c>
      <c r="B64" s="102">
        <v>13</v>
      </c>
      <c r="C64" s="102"/>
      <c r="D64" s="102">
        <v>13</v>
      </c>
      <c r="I64" t="s">
        <v>991</v>
      </c>
    </row>
    <row r="65" spans="1:10" x14ac:dyDescent="0.25">
      <c r="A65" s="107" t="s">
        <v>550</v>
      </c>
      <c r="B65" s="102">
        <v>13</v>
      </c>
      <c r="C65" s="102"/>
      <c r="D65" s="102">
        <v>13</v>
      </c>
      <c r="I65" t="s">
        <v>307</v>
      </c>
      <c r="J65">
        <v>10</v>
      </c>
    </row>
    <row r="66" spans="1:10" x14ac:dyDescent="0.25">
      <c r="A66" s="107" t="s">
        <v>633</v>
      </c>
      <c r="B66" s="102">
        <v>12</v>
      </c>
      <c r="C66" s="102"/>
      <c r="D66" s="102">
        <v>12</v>
      </c>
      <c r="I66" t="s">
        <v>921</v>
      </c>
    </row>
    <row r="67" spans="1:10" x14ac:dyDescent="0.25">
      <c r="A67" s="107" t="s">
        <v>964</v>
      </c>
      <c r="B67" s="102">
        <v>12</v>
      </c>
      <c r="C67" s="102"/>
      <c r="D67" s="102">
        <v>12</v>
      </c>
      <c r="I67" t="s">
        <v>992</v>
      </c>
    </row>
    <row r="68" spans="1:10" x14ac:dyDescent="0.25">
      <c r="A68" s="107" t="s">
        <v>723</v>
      </c>
      <c r="B68" s="102">
        <v>12</v>
      </c>
      <c r="C68" s="102"/>
      <c r="D68" s="102">
        <v>12</v>
      </c>
      <c r="I68" t="s">
        <v>394</v>
      </c>
      <c r="J68">
        <v>127</v>
      </c>
    </row>
    <row r="69" spans="1:10" x14ac:dyDescent="0.25">
      <c r="A69" s="107" t="s">
        <v>584</v>
      </c>
      <c r="B69" s="102">
        <v>12</v>
      </c>
      <c r="C69" s="102"/>
      <c r="D69" s="102">
        <v>12</v>
      </c>
      <c r="I69" t="s">
        <v>966</v>
      </c>
      <c r="J69">
        <v>72</v>
      </c>
    </row>
    <row r="70" spans="1:10" x14ac:dyDescent="0.25">
      <c r="A70" s="107" t="s">
        <v>307</v>
      </c>
      <c r="B70" s="102">
        <v>10</v>
      </c>
      <c r="C70" s="102"/>
      <c r="D70" s="102">
        <v>10</v>
      </c>
      <c r="I70" t="s">
        <v>932</v>
      </c>
      <c r="J70">
        <v>4160</v>
      </c>
    </row>
    <row r="71" spans="1:10" x14ac:dyDescent="0.25">
      <c r="A71" s="107" t="s">
        <v>698</v>
      </c>
      <c r="B71" s="102">
        <v>9</v>
      </c>
      <c r="C71" s="102"/>
      <c r="D71" s="102">
        <v>9</v>
      </c>
      <c r="I71" t="s">
        <v>501</v>
      </c>
      <c r="J71">
        <v>3702</v>
      </c>
    </row>
    <row r="72" spans="1:10" x14ac:dyDescent="0.25">
      <c r="A72" s="107" t="s">
        <v>635</v>
      </c>
      <c r="B72" s="102">
        <v>7</v>
      </c>
      <c r="C72" s="102"/>
      <c r="D72" s="102">
        <v>7</v>
      </c>
      <c r="I72" t="s">
        <v>313</v>
      </c>
    </row>
    <row r="73" spans="1:10" x14ac:dyDescent="0.25">
      <c r="A73" s="107" t="s">
        <v>687</v>
      </c>
      <c r="B73" s="102">
        <v>6</v>
      </c>
      <c r="C73" s="102"/>
      <c r="D73" s="102">
        <v>6</v>
      </c>
      <c r="I73" t="s">
        <v>593</v>
      </c>
      <c r="J73">
        <v>924</v>
      </c>
    </row>
    <row r="74" spans="1:10" x14ac:dyDescent="0.25">
      <c r="A74" s="107" t="s">
        <v>205</v>
      </c>
      <c r="B74" s="102">
        <v>6</v>
      </c>
      <c r="C74" s="102"/>
      <c r="D74" s="102">
        <v>6</v>
      </c>
      <c r="I74" t="s">
        <v>625</v>
      </c>
    </row>
    <row r="75" spans="1:10" x14ac:dyDescent="0.25">
      <c r="A75" s="107" t="s">
        <v>654</v>
      </c>
      <c r="B75" s="102">
        <v>5</v>
      </c>
      <c r="C75" s="102"/>
      <c r="D75" s="102">
        <v>5</v>
      </c>
      <c r="I75" t="s">
        <v>467</v>
      </c>
    </row>
    <row r="76" spans="1:10" x14ac:dyDescent="0.25">
      <c r="A76" s="107" t="s">
        <v>800</v>
      </c>
      <c r="B76" s="102">
        <v>4</v>
      </c>
      <c r="C76" s="102"/>
      <c r="D76" s="102">
        <v>4</v>
      </c>
      <c r="I76" t="s">
        <v>928</v>
      </c>
    </row>
    <row r="77" spans="1:10" x14ac:dyDescent="0.25">
      <c r="A77" s="107" t="s">
        <v>825</v>
      </c>
      <c r="B77" s="102">
        <v>3</v>
      </c>
      <c r="C77" s="102"/>
      <c r="D77" s="102">
        <v>3</v>
      </c>
      <c r="I77" t="s">
        <v>312</v>
      </c>
    </row>
    <row r="78" spans="1:10" x14ac:dyDescent="0.25">
      <c r="A78" s="107" t="s">
        <v>784</v>
      </c>
      <c r="B78" s="102">
        <v>3</v>
      </c>
      <c r="C78" s="102"/>
      <c r="D78" s="102">
        <v>3</v>
      </c>
      <c r="I78" t="s">
        <v>626</v>
      </c>
    </row>
    <row r="79" spans="1:10" x14ac:dyDescent="0.25">
      <c r="A79" s="107" t="s">
        <v>572</v>
      </c>
      <c r="B79" s="102">
        <v>3</v>
      </c>
      <c r="C79" s="102"/>
      <c r="D79" s="102">
        <v>3</v>
      </c>
      <c r="I79" t="s">
        <v>587</v>
      </c>
      <c r="J79">
        <v>487</v>
      </c>
    </row>
    <row r="80" spans="1:10" x14ac:dyDescent="0.25">
      <c r="A80" s="107" t="s">
        <v>95</v>
      </c>
      <c r="B80" s="102">
        <v>2</v>
      </c>
      <c r="C80" s="102"/>
      <c r="D80" s="102">
        <v>2</v>
      </c>
      <c r="I80" t="s">
        <v>733</v>
      </c>
      <c r="J80">
        <v>291</v>
      </c>
    </row>
    <row r="81" spans="1:10" x14ac:dyDescent="0.25">
      <c r="A81" s="107" t="s">
        <v>914</v>
      </c>
      <c r="B81" s="102">
        <v>2</v>
      </c>
      <c r="C81" s="102"/>
      <c r="D81" s="102">
        <v>2</v>
      </c>
      <c r="I81" t="s">
        <v>315</v>
      </c>
    </row>
    <row r="82" spans="1:10" x14ac:dyDescent="0.25">
      <c r="A82" s="107" t="s">
        <v>439</v>
      </c>
      <c r="B82" s="102">
        <v>2</v>
      </c>
      <c r="C82" s="102"/>
      <c r="D82" s="102">
        <v>2</v>
      </c>
      <c r="I82" t="s">
        <v>629</v>
      </c>
    </row>
    <row r="83" spans="1:10" x14ac:dyDescent="0.25">
      <c r="A83" s="107" t="s">
        <v>652</v>
      </c>
      <c r="B83" s="102">
        <v>2</v>
      </c>
      <c r="C83" s="102"/>
      <c r="D83" s="102">
        <v>2</v>
      </c>
      <c r="I83" t="s">
        <v>424</v>
      </c>
    </row>
    <row r="84" spans="1:10" x14ac:dyDescent="0.25">
      <c r="A84" s="107" t="s">
        <v>779</v>
      </c>
      <c r="B84" s="102">
        <v>2</v>
      </c>
      <c r="C84" s="102"/>
      <c r="D84" s="102">
        <v>2</v>
      </c>
      <c r="I84" t="s">
        <v>495</v>
      </c>
    </row>
    <row r="85" spans="1:10" x14ac:dyDescent="0.25">
      <c r="A85" s="107" t="s">
        <v>204</v>
      </c>
      <c r="B85" s="102">
        <v>2</v>
      </c>
      <c r="C85" s="102"/>
      <c r="D85" s="102">
        <v>2</v>
      </c>
      <c r="I85" t="s">
        <v>930</v>
      </c>
      <c r="J85">
        <v>183</v>
      </c>
    </row>
    <row r="86" spans="1:10" x14ac:dyDescent="0.25">
      <c r="A86" s="107" t="s">
        <v>392</v>
      </c>
      <c r="B86" s="102">
        <v>1</v>
      </c>
      <c r="C86" s="102"/>
      <c r="D86" s="102">
        <v>1</v>
      </c>
      <c r="I86" t="s">
        <v>525</v>
      </c>
    </row>
    <row r="87" spans="1:10" x14ac:dyDescent="0.25">
      <c r="A87" s="107" t="s">
        <v>583</v>
      </c>
      <c r="B87" s="102"/>
      <c r="C87" s="102">
        <v>64</v>
      </c>
      <c r="D87" s="102">
        <v>64</v>
      </c>
      <c r="I87" t="s">
        <v>591</v>
      </c>
      <c r="J87">
        <v>156</v>
      </c>
    </row>
    <row r="88" spans="1:10" x14ac:dyDescent="0.25">
      <c r="A88" s="107" t="s">
        <v>473</v>
      </c>
      <c r="B88" s="102"/>
      <c r="C88" s="102">
        <v>18</v>
      </c>
      <c r="D88" s="102">
        <v>18</v>
      </c>
      <c r="I88" t="s">
        <v>596</v>
      </c>
      <c r="J88">
        <v>136</v>
      </c>
    </row>
    <row r="89" spans="1:10" x14ac:dyDescent="0.25">
      <c r="A89" s="107" t="s">
        <v>376</v>
      </c>
      <c r="B89" s="102"/>
      <c r="C89" s="102">
        <v>185</v>
      </c>
      <c r="D89" s="102">
        <v>185</v>
      </c>
      <c r="I89" t="s">
        <v>939</v>
      </c>
      <c r="J89">
        <v>116</v>
      </c>
    </row>
    <row r="90" spans="1:10" x14ac:dyDescent="0.25">
      <c r="A90" s="107" t="s">
        <v>741</v>
      </c>
      <c r="B90" s="102"/>
      <c r="C90" s="102">
        <v>7</v>
      </c>
      <c r="D90" s="102">
        <v>7</v>
      </c>
      <c r="I90" t="s">
        <v>627</v>
      </c>
    </row>
    <row r="91" spans="1:10" x14ac:dyDescent="0.25">
      <c r="A91" s="107" t="s">
        <v>994</v>
      </c>
      <c r="B91" s="102"/>
      <c r="C91" s="102">
        <v>12</v>
      </c>
      <c r="D91" s="102">
        <v>12</v>
      </c>
      <c r="I91" t="s">
        <v>855</v>
      </c>
    </row>
    <row r="92" spans="1:10" x14ac:dyDescent="0.25">
      <c r="A92" s="107" t="s">
        <v>998</v>
      </c>
      <c r="B92" s="102"/>
      <c r="C92" s="102">
        <v>29</v>
      </c>
      <c r="D92" s="102">
        <v>29</v>
      </c>
      <c r="I92" t="s">
        <v>138</v>
      </c>
    </row>
    <row r="93" spans="1:10" x14ac:dyDescent="0.25">
      <c r="A93" s="107" t="s">
        <v>138</v>
      </c>
      <c r="B93" s="102"/>
      <c r="C93" s="102">
        <v>81</v>
      </c>
      <c r="D93" s="102">
        <v>81</v>
      </c>
      <c r="I93" t="s">
        <v>466</v>
      </c>
      <c r="J93">
        <v>56</v>
      </c>
    </row>
    <row r="94" spans="1:10" x14ac:dyDescent="0.25">
      <c r="A94" s="107" t="s">
        <v>920</v>
      </c>
      <c r="B94" s="102"/>
      <c r="C94" s="102">
        <v>43</v>
      </c>
      <c r="D94" s="102">
        <v>43</v>
      </c>
      <c r="I94" t="s">
        <v>498</v>
      </c>
    </row>
    <row r="95" spans="1:10" x14ac:dyDescent="0.25">
      <c r="A95" s="107" t="s">
        <v>429</v>
      </c>
      <c r="B95" s="102"/>
      <c r="C95" s="102">
        <v>42</v>
      </c>
      <c r="D95" s="102">
        <v>42</v>
      </c>
      <c r="I95" t="s">
        <v>526</v>
      </c>
    </row>
    <row r="96" spans="1:10" x14ac:dyDescent="0.25">
      <c r="A96" s="107" t="s">
        <v>995</v>
      </c>
      <c r="B96" s="102"/>
      <c r="C96" s="102">
        <v>31</v>
      </c>
      <c r="D96" s="102">
        <v>31</v>
      </c>
      <c r="I96" t="s">
        <v>499</v>
      </c>
    </row>
    <row r="97" spans="1:10" x14ac:dyDescent="0.25">
      <c r="A97" s="107" t="s">
        <v>828</v>
      </c>
      <c r="B97" s="102"/>
      <c r="C97" s="102">
        <v>2</v>
      </c>
      <c r="D97" s="102">
        <v>2</v>
      </c>
      <c r="I97" t="s">
        <v>742</v>
      </c>
      <c r="J97">
        <v>40</v>
      </c>
    </row>
    <row r="98" spans="1:10" x14ac:dyDescent="0.25">
      <c r="A98" s="107" t="s">
        <v>315</v>
      </c>
      <c r="B98" s="102"/>
      <c r="C98" s="102">
        <v>290</v>
      </c>
      <c r="D98" s="102">
        <v>290</v>
      </c>
      <c r="I98" t="s">
        <v>628</v>
      </c>
    </row>
    <row r="99" spans="1:10" x14ac:dyDescent="0.25">
      <c r="A99" s="107" t="s">
        <v>627</v>
      </c>
      <c r="B99" s="102"/>
      <c r="C99" s="102">
        <v>99</v>
      </c>
      <c r="D99" s="102">
        <v>99</v>
      </c>
      <c r="I99" t="s">
        <v>995</v>
      </c>
    </row>
    <row r="100" spans="1:10" x14ac:dyDescent="0.25">
      <c r="A100" s="107" t="s">
        <v>137</v>
      </c>
      <c r="B100" s="102"/>
      <c r="C100" s="102">
        <v>19</v>
      </c>
      <c r="D100" s="102">
        <v>19</v>
      </c>
      <c r="I100" t="s">
        <v>998</v>
      </c>
    </row>
    <row r="101" spans="1:10" x14ac:dyDescent="0.25">
      <c r="A101" s="107" t="s">
        <v>628</v>
      </c>
      <c r="B101" s="102"/>
      <c r="C101" s="102">
        <v>36</v>
      </c>
      <c r="D101" s="102">
        <v>36</v>
      </c>
      <c r="I101" t="s">
        <v>497</v>
      </c>
    </row>
    <row r="102" spans="1:10" x14ac:dyDescent="0.25">
      <c r="A102" s="107" t="s">
        <v>921</v>
      </c>
      <c r="B102" s="102"/>
      <c r="C102" s="102">
        <v>3</v>
      </c>
      <c r="D102" s="102">
        <v>3</v>
      </c>
      <c r="I102" t="s">
        <v>137</v>
      </c>
    </row>
    <row r="103" spans="1:10" x14ac:dyDescent="0.25">
      <c r="A103" s="107" t="s">
        <v>375</v>
      </c>
      <c r="B103" s="102"/>
      <c r="C103" s="102">
        <v>227</v>
      </c>
      <c r="D103" s="102">
        <v>227</v>
      </c>
      <c r="I103" t="s">
        <v>212</v>
      </c>
    </row>
    <row r="104" spans="1:10" x14ac:dyDescent="0.25">
      <c r="A104" s="107" t="s">
        <v>497</v>
      </c>
      <c r="B104" s="102"/>
      <c r="C104" s="102">
        <v>23</v>
      </c>
      <c r="D104" s="102">
        <v>23</v>
      </c>
      <c r="I104" t="s">
        <v>723</v>
      </c>
      <c r="J104">
        <v>12</v>
      </c>
    </row>
    <row r="105" spans="1:10" x14ac:dyDescent="0.25">
      <c r="A105" s="107" t="s">
        <v>773</v>
      </c>
      <c r="B105" s="102"/>
      <c r="C105" s="102">
        <v>93</v>
      </c>
      <c r="D105" s="102">
        <v>93</v>
      </c>
      <c r="I105" t="s">
        <v>994</v>
      </c>
    </row>
    <row r="106" spans="1:10" x14ac:dyDescent="0.25">
      <c r="A106" s="107" t="s">
        <v>135</v>
      </c>
      <c r="B106" s="102"/>
      <c r="C106" s="102">
        <v>2</v>
      </c>
      <c r="D106" s="102">
        <v>2</v>
      </c>
      <c r="I106" t="s">
        <v>584</v>
      </c>
      <c r="J106">
        <v>12</v>
      </c>
    </row>
    <row r="107" spans="1:10" x14ac:dyDescent="0.25">
      <c r="A107" s="107" t="s">
        <v>505</v>
      </c>
      <c r="B107" s="102"/>
      <c r="C107" s="102">
        <v>44</v>
      </c>
      <c r="D107" s="102">
        <v>44</v>
      </c>
      <c r="I107" t="s">
        <v>741</v>
      </c>
    </row>
    <row r="108" spans="1:10" x14ac:dyDescent="0.25">
      <c r="A108" s="107" t="s">
        <v>499</v>
      </c>
      <c r="B108" s="102"/>
      <c r="C108" s="102">
        <v>50</v>
      </c>
      <c r="D108" s="102">
        <v>50</v>
      </c>
      <c r="I108" t="s">
        <v>134</v>
      </c>
    </row>
    <row r="109" spans="1:10" x14ac:dyDescent="0.25">
      <c r="A109" s="107" t="s">
        <v>333</v>
      </c>
      <c r="B109" s="102"/>
      <c r="C109" s="102">
        <v>231</v>
      </c>
      <c r="D109" s="102">
        <v>231</v>
      </c>
      <c r="I109" t="s">
        <v>158</v>
      </c>
    </row>
    <row r="110" spans="1:10" x14ac:dyDescent="0.25">
      <c r="A110" s="107" t="s">
        <v>498</v>
      </c>
      <c r="B110" s="102"/>
      <c r="C110" s="102">
        <v>55</v>
      </c>
      <c r="D110" s="102">
        <v>55</v>
      </c>
      <c r="I110" t="s">
        <v>940</v>
      </c>
    </row>
    <row r="111" spans="1:10" x14ac:dyDescent="0.25">
      <c r="A111" s="107" t="s">
        <v>322</v>
      </c>
      <c r="B111" s="102"/>
      <c r="C111" s="102">
        <v>56</v>
      </c>
      <c r="D111" s="102">
        <v>56</v>
      </c>
      <c r="I111" t="s">
        <v>133</v>
      </c>
    </row>
    <row r="112" spans="1:10" x14ac:dyDescent="0.25">
      <c r="A112" s="107" t="s">
        <v>412</v>
      </c>
      <c r="B112" s="102"/>
      <c r="C112" s="102">
        <v>70</v>
      </c>
      <c r="D112" s="102">
        <v>70</v>
      </c>
      <c r="I112" t="s">
        <v>135</v>
      </c>
    </row>
    <row r="113" spans="1:10" x14ac:dyDescent="0.25">
      <c r="A113" s="107" t="s">
        <v>177</v>
      </c>
      <c r="B113" s="102"/>
      <c r="C113" s="102">
        <v>106</v>
      </c>
      <c r="D113" s="102">
        <v>106</v>
      </c>
      <c r="I113" t="s">
        <v>326</v>
      </c>
      <c r="J113">
        <v>44</v>
      </c>
    </row>
    <row r="114" spans="1:10" x14ac:dyDescent="0.25">
      <c r="A114" s="107" t="s">
        <v>158</v>
      </c>
      <c r="B114" s="102"/>
      <c r="C114" s="102">
        <v>5</v>
      </c>
      <c r="D114" s="102">
        <v>5</v>
      </c>
      <c r="I114" t="s">
        <v>800</v>
      </c>
      <c r="J114">
        <v>4</v>
      </c>
    </row>
    <row r="115" spans="1:10" x14ac:dyDescent="0.25">
      <c r="A115" s="107" t="s">
        <v>851</v>
      </c>
      <c r="B115" s="102"/>
      <c r="C115" s="102">
        <v>391</v>
      </c>
      <c r="D115" s="102">
        <v>391</v>
      </c>
      <c r="I115" t="s">
        <v>392</v>
      </c>
      <c r="J115">
        <v>1</v>
      </c>
    </row>
    <row r="116" spans="1:10" x14ac:dyDescent="0.25">
      <c r="A116" s="107" t="s">
        <v>355</v>
      </c>
      <c r="B116" s="102"/>
      <c r="C116" s="102">
        <v>67</v>
      </c>
      <c r="D116" s="102">
        <v>67</v>
      </c>
      <c r="I116" t="s">
        <v>374</v>
      </c>
    </row>
    <row r="117" spans="1:10" x14ac:dyDescent="0.25">
      <c r="A117" s="107" t="s">
        <v>853</v>
      </c>
      <c r="B117" s="102"/>
      <c r="C117" s="102">
        <v>488</v>
      </c>
      <c r="D117" s="102">
        <v>488</v>
      </c>
      <c r="I117" t="s">
        <v>1003</v>
      </c>
    </row>
    <row r="118" spans="1:10" x14ac:dyDescent="0.25">
      <c r="A118" s="107" t="s">
        <v>231</v>
      </c>
      <c r="B118" s="102"/>
      <c r="C118" s="102">
        <v>11</v>
      </c>
      <c r="D118" s="102">
        <v>11</v>
      </c>
      <c r="I118" t="s">
        <v>604</v>
      </c>
    </row>
    <row r="119" spans="1:10" x14ac:dyDescent="0.25">
      <c r="A119" s="107" t="s">
        <v>134</v>
      </c>
      <c r="B119" s="102"/>
      <c r="C119" s="102">
        <v>7</v>
      </c>
      <c r="D119" s="102">
        <v>7</v>
      </c>
      <c r="I119" t="s">
        <v>765</v>
      </c>
    </row>
    <row r="120" spans="1:10" x14ac:dyDescent="0.25">
      <c r="A120" s="107" t="s">
        <v>602</v>
      </c>
      <c r="B120" s="102"/>
      <c r="C120" s="102">
        <v>435</v>
      </c>
      <c r="D120" s="102">
        <v>435</v>
      </c>
      <c r="I120" t="s">
        <v>477</v>
      </c>
    </row>
    <row r="121" spans="1:10" x14ac:dyDescent="0.25">
      <c r="A121" s="107" t="s">
        <v>511</v>
      </c>
      <c r="B121" s="102"/>
      <c r="C121" s="102">
        <v>338</v>
      </c>
      <c r="D121" s="102">
        <v>338</v>
      </c>
      <c r="I121" t="s">
        <v>474</v>
      </c>
    </row>
    <row r="122" spans="1:10" x14ac:dyDescent="0.25">
      <c r="A122" s="107" t="s">
        <v>761</v>
      </c>
      <c r="B122" s="102"/>
      <c r="C122" s="102">
        <v>322</v>
      </c>
      <c r="D122" s="102">
        <v>322</v>
      </c>
      <c r="I122" t="s">
        <v>430</v>
      </c>
    </row>
    <row r="123" spans="1:10" x14ac:dyDescent="0.25">
      <c r="A123" s="107" t="s">
        <v>122</v>
      </c>
      <c r="B123" s="102"/>
      <c r="C123" s="102">
        <v>10</v>
      </c>
      <c r="D123" s="102">
        <v>10</v>
      </c>
      <c r="I123" t="s">
        <v>602</v>
      </c>
    </row>
    <row r="124" spans="1:10" x14ac:dyDescent="0.25">
      <c r="A124" s="107" t="s">
        <v>301</v>
      </c>
      <c r="B124" s="102"/>
      <c r="C124" s="102">
        <v>192</v>
      </c>
      <c r="D124" s="102">
        <v>192</v>
      </c>
      <c r="I124" t="s">
        <v>372</v>
      </c>
    </row>
    <row r="125" spans="1:10" x14ac:dyDescent="0.25">
      <c r="A125" s="107" t="s">
        <v>1005</v>
      </c>
      <c r="B125" s="102"/>
      <c r="C125" s="102">
        <v>72</v>
      </c>
      <c r="D125" s="102">
        <v>72</v>
      </c>
      <c r="I125" t="s">
        <v>373</v>
      </c>
      <c r="J125">
        <v>349</v>
      </c>
    </row>
    <row r="126" spans="1:10" x14ac:dyDescent="0.25">
      <c r="A126" s="107" t="s">
        <v>604</v>
      </c>
      <c r="B126" s="102"/>
      <c r="C126" s="102">
        <v>778</v>
      </c>
      <c r="D126" s="102">
        <v>778</v>
      </c>
      <c r="I126" t="s">
        <v>943</v>
      </c>
      <c r="J126">
        <v>341</v>
      </c>
    </row>
    <row r="127" spans="1:10" x14ac:dyDescent="0.25">
      <c r="A127" s="107" t="s">
        <v>969</v>
      </c>
      <c r="B127" s="102"/>
      <c r="C127" s="102">
        <v>5</v>
      </c>
      <c r="D127" s="102">
        <v>5</v>
      </c>
      <c r="I127" t="s">
        <v>511</v>
      </c>
    </row>
    <row r="128" spans="1:10" x14ac:dyDescent="0.25">
      <c r="A128" s="107" t="s">
        <v>212</v>
      </c>
      <c r="B128" s="102"/>
      <c r="C128" s="102">
        <v>14</v>
      </c>
      <c r="D128" s="102">
        <v>14</v>
      </c>
      <c r="I128" t="s">
        <v>216</v>
      </c>
    </row>
    <row r="129" spans="1:10" x14ac:dyDescent="0.25">
      <c r="A129" s="107" t="s">
        <v>956</v>
      </c>
      <c r="B129" s="102"/>
      <c r="C129" s="102">
        <v>5</v>
      </c>
      <c r="D129" s="102">
        <v>5</v>
      </c>
      <c r="I129" t="s">
        <v>761</v>
      </c>
    </row>
    <row r="130" spans="1:10" x14ac:dyDescent="0.25">
      <c r="A130" s="107" t="s">
        <v>855</v>
      </c>
      <c r="B130" s="102"/>
      <c r="C130" s="102">
        <v>81</v>
      </c>
      <c r="D130" s="102">
        <v>81</v>
      </c>
      <c r="I130" t="s">
        <v>375</v>
      </c>
    </row>
    <row r="131" spans="1:10" x14ac:dyDescent="0.25">
      <c r="A131" s="107" t="s">
        <v>372</v>
      </c>
      <c r="B131" s="102"/>
      <c r="C131" s="102">
        <v>407</v>
      </c>
      <c r="D131" s="102">
        <v>407</v>
      </c>
      <c r="I131" t="s">
        <v>606</v>
      </c>
    </row>
    <row r="132" spans="1:10" x14ac:dyDescent="0.25">
      <c r="A132" s="107" t="s">
        <v>765</v>
      </c>
      <c r="B132" s="102"/>
      <c r="C132" s="102">
        <v>773</v>
      </c>
      <c r="D132" s="102">
        <v>773</v>
      </c>
      <c r="I132" t="s">
        <v>301</v>
      </c>
    </row>
    <row r="133" spans="1:10" x14ac:dyDescent="0.25">
      <c r="A133" s="107" t="s">
        <v>874</v>
      </c>
      <c r="B133" s="102"/>
      <c r="C133" s="102">
        <v>44</v>
      </c>
      <c r="D133" s="102">
        <v>44</v>
      </c>
      <c r="I133" t="s">
        <v>376</v>
      </c>
    </row>
    <row r="134" spans="1:10" x14ac:dyDescent="0.25">
      <c r="A134" s="107" t="s">
        <v>216</v>
      </c>
      <c r="B134" s="102"/>
      <c r="C134" s="102">
        <v>325</v>
      </c>
      <c r="D134" s="102">
        <v>325</v>
      </c>
      <c r="I134" t="s">
        <v>342</v>
      </c>
      <c r="J134">
        <v>129</v>
      </c>
    </row>
    <row r="135" spans="1:10" x14ac:dyDescent="0.25">
      <c r="A135" s="107" t="s">
        <v>655</v>
      </c>
      <c r="B135" s="102"/>
      <c r="C135" s="102">
        <v>50</v>
      </c>
      <c r="D135" s="102">
        <v>50</v>
      </c>
      <c r="I135" t="s">
        <v>218</v>
      </c>
    </row>
    <row r="136" spans="1:10" x14ac:dyDescent="0.25">
      <c r="A136" s="107" t="s">
        <v>678</v>
      </c>
      <c r="B136" s="102"/>
      <c r="C136" s="102">
        <v>32</v>
      </c>
      <c r="D136" s="102">
        <v>32</v>
      </c>
      <c r="I136" t="s">
        <v>773</v>
      </c>
    </row>
    <row r="137" spans="1:10" x14ac:dyDescent="0.25">
      <c r="A137" s="107" t="s">
        <v>430</v>
      </c>
      <c r="B137" s="102"/>
      <c r="C137" s="102">
        <v>450</v>
      </c>
      <c r="D137" s="102">
        <v>450</v>
      </c>
      <c r="I137" t="s">
        <v>1005</v>
      </c>
    </row>
    <row r="138" spans="1:10" x14ac:dyDescent="0.25">
      <c r="A138" s="107" t="s">
        <v>922</v>
      </c>
      <c r="B138" s="102"/>
      <c r="C138" s="102">
        <v>138</v>
      </c>
      <c r="D138" s="102">
        <v>138</v>
      </c>
      <c r="I138" t="s">
        <v>219</v>
      </c>
    </row>
    <row r="139" spans="1:10" x14ac:dyDescent="0.25">
      <c r="A139" s="107" t="s">
        <v>495</v>
      </c>
      <c r="B139" s="102"/>
      <c r="C139" s="102">
        <v>189</v>
      </c>
      <c r="D139" s="102">
        <v>189</v>
      </c>
      <c r="I139" t="s">
        <v>322</v>
      </c>
    </row>
    <row r="140" spans="1:10" x14ac:dyDescent="0.25">
      <c r="A140" s="107" t="s">
        <v>356</v>
      </c>
      <c r="B140" s="102"/>
      <c r="C140" s="102">
        <v>189</v>
      </c>
      <c r="D140" s="102">
        <v>189</v>
      </c>
      <c r="I140" t="s">
        <v>468</v>
      </c>
      <c r="J140">
        <v>55</v>
      </c>
    </row>
    <row r="141" spans="1:10" x14ac:dyDescent="0.25">
      <c r="A141" s="107" t="s">
        <v>992</v>
      </c>
      <c r="B141" s="102"/>
      <c r="C141" s="102">
        <v>3</v>
      </c>
      <c r="D141" s="102">
        <v>3</v>
      </c>
      <c r="I141" t="s">
        <v>762</v>
      </c>
    </row>
    <row r="142" spans="1:10" x14ac:dyDescent="0.25">
      <c r="A142" s="107" t="s">
        <v>768</v>
      </c>
      <c r="B142" s="102"/>
      <c r="C142" s="102">
        <v>20</v>
      </c>
      <c r="D142" s="102">
        <v>20</v>
      </c>
      <c r="I142" t="s">
        <v>944</v>
      </c>
      <c r="J142">
        <v>47</v>
      </c>
    </row>
    <row r="143" spans="1:10" x14ac:dyDescent="0.25">
      <c r="A143" s="107" t="s">
        <v>525</v>
      </c>
      <c r="B143" s="102"/>
      <c r="C143" s="102">
        <v>182</v>
      </c>
      <c r="D143" s="102">
        <v>182</v>
      </c>
      <c r="I143" t="s">
        <v>607</v>
      </c>
    </row>
    <row r="144" spans="1:10" x14ac:dyDescent="0.25">
      <c r="A144" s="107" t="s">
        <v>313</v>
      </c>
      <c r="B144" s="102"/>
      <c r="C144" s="102">
        <v>2077</v>
      </c>
      <c r="D144" s="102">
        <v>2077</v>
      </c>
      <c r="I144" t="s">
        <v>609</v>
      </c>
    </row>
    <row r="145" spans="1:10" x14ac:dyDescent="0.25">
      <c r="A145" s="107" t="s">
        <v>547</v>
      </c>
      <c r="B145" s="102"/>
      <c r="C145" s="102">
        <v>37</v>
      </c>
      <c r="D145" s="102">
        <v>37</v>
      </c>
      <c r="I145" t="s">
        <v>505</v>
      </c>
    </row>
    <row r="146" spans="1:10" x14ac:dyDescent="0.25">
      <c r="A146" s="107" t="s">
        <v>625</v>
      </c>
      <c r="B146" s="102"/>
      <c r="C146" s="102">
        <v>805</v>
      </c>
      <c r="D146" s="102">
        <v>805</v>
      </c>
      <c r="I146" t="s">
        <v>874</v>
      </c>
    </row>
    <row r="147" spans="1:10" x14ac:dyDescent="0.25">
      <c r="A147" s="107" t="s">
        <v>553</v>
      </c>
      <c r="B147" s="102"/>
      <c r="C147" s="102">
        <v>167</v>
      </c>
      <c r="D147" s="102">
        <v>167</v>
      </c>
      <c r="I147" t="s">
        <v>429</v>
      </c>
    </row>
    <row r="148" spans="1:10" x14ac:dyDescent="0.25">
      <c r="A148" s="107" t="s">
        <v>357</v>
      </c>
      <c r="B148" s="102"/>
      <c r="C148" s="102">
        <v>742</v>
      </c>
      <c r="D148" s="102">
        <v>742</v>
      </c>
      <c r="I148" t="s">
        <v>600</v>
      </c>
      <c r="J148">
        <v>39</v>
      </c>
    </row>
    <row r="149" spans="1:10" x14ac:dyDescent="0.25">
      <c r="A149" s="107" t="s">
        <v>492</v>
      </c>
      <c r="B149" s="102"/>
      <c r="C149" s="102">
        <v>15</v>
      </c>
      <c r="D149" s="102">
        <v>15</v>
      </c>
      <c r="I149" t="s">
        <v>475</v>
      </c>
    </row>
    <row r="150" spans="1:10" x14ac:dyDescent="0.25">
      <c r="A150" s="107" t="s">
        <v>312</v>
      </c>
      <c r="B150" s="102"/>
      <c r="C150" s="102">
        <v>586</v>
      </c>
      <c r="D150" s="102">
        <v>586</v>
      </c>
      <c r="I150" t="s">
        <v>504</v>
      </c>
      <c r="J150">
        <v>25</v>
      </c>
    </row>
    <row r="151" spans="1:10" x14ac:dyDescent="0.25">
      <c r="A151" s="107" t="s">
        <v>133</v>
      </c>
      <c r="B151" s="102"/>
      <c r="C151" s="102">
        <v>4</v>
      </c>
      <c r="D151" s="102">
        <v>4</v>
      </c>
      <c r="I151" t="s">
        <v>613</v>
      </c>
      <c r="J151">
        <v>23</v>
      </c>
    </row>
    <row r="152" spans="1:10" x14ac:dyDescent="0.25">
      <c r="A152" s="107" t="s">
        <v>626</v>
      </c>
      <c r="B152" s="102"/>
      <c r="C152" s="102">
        <v>565</v>
      </c>
      <c r="D152" s="102">
        <v>565</v>
      </c>
      <c r="I152" t="s">
        <v>768</v>
      </c>
    </row>
    <row r="153" spans="1:10" x14ac:dyDescent="0.25">
      <c r="A153" s="107" t="s">
        <v>467</v>
      </c>
      <c r="B153" s="102"/>
      <c r="C153" s="102">
        <v>740</v>
      </c>
      <c r="D153" s="102">
        <v>740</v>
      </c>
      <c r="I153" t="s">
        <v>614</v>
      </c>
      <c r="J153">
        <v>18</v>
      </c>
    </row>
    <row r="154" spans="1:10" x14ac:dyDescent="0.25">
      <c r="A154" s="107" t="s">
        <v>990</v>
      </c>
      <c r="B154" s="102"/>
      <c r="C154" s="102">
        <v>15</v>
      </c>
      <c r="D154" s="102">
        <v>15</v>
      </c>
      <c r="I154" t="s">
        <v>473</v>
      </c>
    </row>
    <row r="155" spans="1:10" x14ac:dyDescent="0.25">
      <c r="A155" s="107" t="s">
        <v>629</v>
      </c>
      <c r="B155" s="102"/>
      <c r="C155" s="102">
        <v>259</v>
      </c>
      <c r="D155" s="102">
        <v>259</v>
      </c>
      <c r="I155" t="s">
        <v>633</v>
      </c>
      <c r="J155">
        <v>12</v>
      </c>
    </row>
    <row r="156" spans="1:10" x14ac:dyDescent="0.25">
      <c r="A156" s="107" t="s">
        <v>928</v>
      </c>
      <c r="B156" s="102"/>
      <c r="C156" s="102">
        <v>611</v>
      </c>
      <c r="D156" s="102">
        <v>611</v>
      </c>
      <c r="I156" t="s">
        <v>231</v>
      </c>
    </row>
    <row r="157" spans="1:10" x14ac:dyDescent="0.25">
      <c r="A157" s="107" t="s">
        <v>424</v>
      </c>
      <c r="B157" s="102"/>
      <c r="C157" s="102">
        <v>251</v>
      </c>
      <c r="D157" s="102">
        <v>251</v>
      </c>
      <c r="I157" t="s">
        <v>122</v>
      </c>
    </row>
    <row r="158" spans="1:10" x14ac:dyDescent="0.25">
      <c r="A158" s="107" t="s">
        <v>1003</v>
      </c>
      <c r="B158" s="102"/>
      <c r="C158" s="102">
        <v>1010</v>
      </c>
      <c r="D158" s="102">
        <v>1010</v>
      </c>
      <c r="I158" t="s">
        <v>635</v>
      </c>
      <c r="J158">
        <v>7</v>
      </c>
    </row>
    <row r="159" spans="1:10" x14ac:dyDescent="0.25">
      <c r="A159" s="107" t="s">
        <v>607</v>
      </c>
      <c r="B159" s="102"/>
      <c r="C159" s="102">
        <v>46</v>
      </c>
      <c r="D159" s="102">
        <v>46</v>
      </c>
      <c r="I159" t="s">
        <v>956</v>
      </c>
    </row>
    <row r="160" spans="1:10" x14ac:dyDescent="0.25">
      <c r="A160" s="107" t="s">
        <v>155</v>
      </c>
      <c r="B160" s="102"/>
      <c r="C160" s="102">
        <v>61</v>
      </c>
      <c r="D160" s="102">
        <v>61</v>
      </c>
      <c r="I160" t="s">
        <v>969</v>
      </c>
    </row>
    <row r="161" spans="1:10" x14ac:dyDescent="0.25">
      <c r="A161" s="107" t="s">
        <v>474</v>
      </c>
      <c r="B161" s="102"/>
      <c r="C161" s="102">
        <v>494</v>
      </c>
      <c r="D161" s="102">
        <v>494</v>
      </c>
      <c r="I161" t="s">
        <v>508</v>
      </c>
    </row>
    <row r="162" spans="1:10" x14ac:dyDescent="0.25">
      <c r="A162" s="107" t="s">
        <v>526</v>
      </c>
      <c r="B162" s="102"/>
      <c r="C162" s="102">
        <v>53</v>
      </c>
      <c r="D162" s="102">
        <v>53</v>
      </c>
      <c r="I162" t="s">
        <v>204</v>
      </c>
      <c r="J162">
        <v>2</v>
      </c>
    </row>
    <row r="163" spans="1:10" x14ac:dyDescent="0.25">
      <c r="A163" s="107" t="s">
        <v>609</v>
      </c>
      <c r="B163" s="102"/>
      <c r="C163" s="102">
        <v>45</v>
      </c>
      <c r="D163" s="102">
        <v>45</v>
      </c>
      <c r="I163" t="s">
        <v>779</v>
      </c>
      <c r="J163">
        <v>2</v>
      </c>
    </row>
    <row r="164" spans="1:10" x14ac:dyDescent="0.25">
      <c r="A164" s="107" t="s">
        <v>940</v>
      </c>
      <c r="B164" s="102"/>
      <c r="C164" s="102">
        <v>5</v>
      </c>
      <c r="D164" s="102">
        <v>5</v>
      </c>
      <c r="I164" t="s">
        <v>1002</v>
      </c>
    </row>
    <row r="165" spans="1:10" x14ac:dyDescent="0.25">
      <c r="A165" s="107" t="s">
        <v>475</v>
      </c>
      <c r="B165" s="102"/>
      <c r="C165" s="102">
        <v>26</v>
      </c>
      <c r="D165" s="102">
        <v>26</v>
      </c>
      <c r="I165" t="s">
        <v>388</v>
      </c>
      <c r="J165">
        <v>335</v>
      </c>
    </row>
    <row r="166" spans="1:10" x14ac:dyDescent="0.25">
      <c r="A166" s="107" t="s">
        <v>843</v>
      </c>
      <c r="B166" s="102"/>
      <c r="C166" s="102">
        <v>138</v>
      </c>
      <c r="D166" s="102">
        <v>138</v>
      </c>
      <c r="I166" t="s">
        <v>567</v>
      </c>
      <c r="J166">
        <v>28</v>
      </c>
    </row>
    <row r="167" spans="1:10" x14ac:dyDescent="0.25">
      <c r="A167" s="107" t="s">
        <v>1002</v>
      </c>
      <c r="B167" s="102"/>
      <c r="C167" s="102">
        <v>1</v>
      </c>
      <c r="D167" s="102">
        <v>1</v>
      </c>
      <c r="I167" t="s">
        <v>570</v>
      </c>
      <c r="J167">
        <v>16</v>
      </c>
    </row>
    <row r="168" spans="1:10" x14ac:dyDescent="0.25">
      <c r="A168" s="107" t="s">
        <v>306</v>
      </c>
      <c r="B168" s="102"/>
      <c r="C168" s="102">
        <v>50</v>
      </c>
      <c r="D168" s="102">
        <v>50</v>
      </c>
      <c r="I168" t="s">
        <v>960</v>
      </c>
      <c r="J168">
        <v>16</v>
      </c>
    </row>
    <row r="169" spans="1:10" x14ac:dyDescent="0.25">
      <c r="A169" s="107" t="s">
        <v>477</v>
      </c>
      <c r="B169" s="102"/>
      <c r="C169" s="102">
        <v>715</v>
      </c>
      <c r="D169" s="102">
        <v>715</v>
      </c>
      <c r="I169" t="s">
        <v>964</v>
      </c>
      <c r="J169">
        <v>12</v>
      </c>
    </row>
    <row r="170" spans="1:10" x14ac:dyDescent="0.25">
      <c r="A170" s="107" t="s">
        <v>991</v>
      </c>
      <c r="B170" s="102"/>
      <c r="C170" s="102">
        <v>11</v>
      </c>
      <c r="D170" s="102">
        <v>11</v>
      </c>
      <c r="I170" t="s">
        <v>205</v>
      </c>
      <c r="J170">
        <v>6</v>
      </c>
    </row>
    <row r="171" spans="1:10" x14ac:dyDescent="0.25">
      <c r="A171" s="107" t="s">
        <v>374</v>
      </c>
      <c r="B171" s="102"/>
      <c r="C171" s="102">
        <v>1125</v>
      </c>
      <c r="D171" s="102">
        <v>1125</v>
      </c>
      <c r="I171" t="s">
        <v>784</v>
      </c>
      <c r="J171">
        <v>3</v>
      </c>
    </row>
    <row r="172" spans="1:10" x14ac:dyDescent="0.25">
      <c r="A172" s="107" t="s">
        <v>218</v>
      </c>
      <c r="B172" s="102"/>
      <c r="C172" s="102">
        <v>121</v>
      </c>
      <c r="D172" s="102">
        <v>121</v>
      </c>
      <c r="I172" t="s">
        <v>572</v>
      </c>
      <c r="J172">
        <v>3</v>
      </c>
    </row>
    <row r="173" spans="1:10" x14ac:dyDescent="0.25">
      <c r="A173" s="107" t="s">
        <v>462</v>
      </c>
      <c r="B173" s="102"/>
      <c r="C173" s="102">
        <v>3438</v>
      </c>
      <c r="D173" s="102">
        <v>3438</v>
      </c>
      <c r="I173" t="s">
        <v>439</v>
      </c>
      <c r="J173">
        <v>2</v>
      </c>
    </row>
    <row r="174" spans="1:10" x14ac:dyDescent="0.25">
      <c r="A174" s="107" t="s">
        <v>606</v>
      </c>
      <c r="B174" s="102"/>
      <c r="C174" s="102">
        <v>209</v>
      </c>
      <c r="D174" s="102">
        <v>209</v>
      </c>
    </row>
    <row r="175" spans="1:10" x14ac:dyDescent="0.25">
      <c r="A175" s="107" t="s">
        <v>707</v>
      </c>
      <c r="B175" s="102"/>
      <c r="C175" s="102">
        <v>32</v>
      </c>
      <c r="D175" s="102">
        <v>32</v>
      </c>
    </row>
    <row r="176" spans="1:10" x14ac:dyDescent="0.25">
      <c r="A176" s="107" t="s">
        <v>219</v>
      </c>
      <c r="B176" s="102"/>
      <c r="C176" s="102">
        <v>57</v>
      </c>
      <c r="D176" s="102">
        <v>57</v>
      </c>
    </row>
    <row r="177" spans="1:4" x14ac:dyDescent="0.25">
      <c r="A177" s="107" t="s">
        <v>762</v>
      </c>
      <c r="B177" s="102"/>
      <c r="C177" s="102">
        <v>54</v>
      </c>
      <c r="D177" s="102">
        <v>54</v>
      </c>
    </row>
    <row r="178" spans="1:4" x14ac:dyDescent="0.25">
      <c r="A178" s="107" t="s">
        <v>508</v>
      </c>
      <c r="B178" s="102"/>
      <c r="C178" s="102">
        <v>3</v>
      </c>
      <c r="D178" s="102">
        <v>3</v>
      </c>
    </row>
    <row r="179" spans="1:4" x14ac:dyDescent="0.25">
      <c r="A179" s="107" t="s">
        <v>32</v>
      </c>
      <c r="B179" s="102">
        <v>24847</v>
      </c>
      <c r="C179" s="102">
        <v>22509</v>
      </c>
      <c r="D179" s="102">
        <v>47356</v>
      </c>
    </row>
  </sheetData>
  <autoFilter ref="I1:J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6" sqref="A6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932</v>
      </c>
    </row>
    <row r="2" spans="1:1" x14ac:dyDescent="0.25">
      <c r="A2" t="s">
        <v>501</v>
      </c>
    </row>
    <row r="3" spans="1:1" x14ac:dyDescent="0.25">
      <c r="A3" t="s">
        <v>1048</v>
      </c>
    </row>
    <row r="4" spans="1:1" x14ac:dyDescent="0.25">
      <c r="A4" t="s">
        <v>985</v>
      </c>
    </row>
    <row r="5" spans="1:1" x14ac:dyDescent="0.25">
      <c r="A5" t="s">
        <v>1050</v>
      </c>
    </row>
    <row r="6" spans="1:1" x14ac:dyDescent="0.25">
      <c r="A6" t="s">
        <v>587</v>
      </c>
    </row>
    <row r="7" spans="1:1" x14ac:dyDescent="0.25">
      <c r="A7" t="s">
        <v>1051</v>
      </c>
    </row>
    <row r="8" spans="1:1" x14ac:dyDescent="0.25">
      <c r="A8" t="s">
        <v>1049</v>
      </c>
    </row>
    <row r="9" spans="1:1" x14ac:dyDescent="0.25">
      <c r="A9" t="s">
        <v>1052</v>
      </c>
    </row>
    <row r="10" spans="1:1" x14ac:dyDescent="0.25">
      <c r="A10" t="s">
        <v>1053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Summary</vt:lpstr>
      <vt:lpstr>Main</vt:lpstr>
      <vt:lpstr>Game</vt:lpstr>
      <vt:lpstr>Лист2</vt:lpstr>
      <vt:lpstr>Source</vt:lpstr>
      <vt:lpstr>Source2</vt:lpstr>
      <vt:lpstr>Лист1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2013-03-01T09:55:38Z</dcterms:created>
  <dcterms:modified xsi:type="dcterms:W3CDTF">2021-07-16T13:43:48Z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7e275591-4319-4237-be3d-d36a21766ef2</vt:lpwstr>
  </property>
</Properties>
</file>