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 ! ! ! ! ! HD Reorg\1. Estuarine ProbMon (2)\1.2a. Annual Summaries\Coastal 2000 - NCA (Summer 2019)\SedTox Results\"/>
    </mc:Choice>
  </mc:AlternateContent>
  <bookViews>
    <workbookView xWindow="0" yWindow="0" windowWidth="19200" windowHeight="11460" activeTab="1"/>
  </bookViews>
  <sheets>
    <sheet name="Round 1-LP" sheetId="1" r:id="rId1"/>
    <sheet name="Round 1-LP (2)" sheetId="15" r:id="rId2"/>
    <sheet name="Round 2-LP" sheetId="16" r:id="rId3"/>
    <sheet name="Round 2-LP (2)" sheetId="17" r:id="rId4"/>
    <sheet name="Round 3-LP " sheetId="18" r:id="rId5"/>
    <sheet name="Round 3-LP  (2)" sheetId="19" r:id="rId6"/>
    <sheet name="Round 4-LP" sheetId="24" r:id="rId7"/>
    <sheet name="Round 5-LP" sheetId="25" r:id="rId8"/>
    <sheet name="Round 6-LP" sheetId="26" r:id="rId9"/>
    <sheet name="Round 7-LP" sheetId="27" r:id="rId10"/>
    <sheet name="Round 1-HA" sheetId="9" r:id="rId11"/>
    <sheet name="Round 2-HA" sheetId="2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7" l="1"/>
  <c r="H7" i="27"/>
  <c r="J7" i="27" s="1"/>
  <c r="I2" i="27"/>
  <c r="H2" i="27"/>
  <c r="I37" i="26" l="1"/>
  <c r="H37" i="26"/>
  <c r="J37" i="26" s="1"/>
  <c r="I32" i="26"/>
  <c r="H32" i="26"/>
  <c r="J32" i="26" s="1"/>
  <c r="I27" i="26"/>
  <c r="H27" i="26"/>
  <c r="J27" i="26" s="1"/>
  <c r="I22" i="26"/>
  <c r="H22" i="26"/>
  <c r="J22" i="26" s="1"/>
  <c r="I17" i="26"/>
  <c r="H17" i="26"/>
  <c r="J17" i="26" s="1"/>
  <c r="I12" i="26"/>
  <c r="H12" i="26"/>
  <c r="J12" i="26" s="1"/>
  <c r="I7" i="26"/>
  <c r="H7" i="26"/>
  <c r="J7" i="26" s="1"/>
  <c r="I2" i="26"/>
  <c r="H2" i="26"/>
  <c r="I42" i="25" l="1"/>
  <c r="H42" i="25"/>
  <c r="J42" i="25" s="1"/>
  <c r="I37" i="25"/>
  <c r="H37" i="25"/>
  <c r="J37" i="25" s="1"/>
  <c r="I32" i="25"/>
  <c r="H32" i="25"/>
  <c r="J32" i="25" s="1"/>
  <c r="I27" i="25"/>
  <c r="H27" i="25"/>
  <c r="J27" i="25" s="1"/>
  <c r="I22" i="25"/>
  <c r="H22" i="25"/>
  <c r="J22" i="25" s="1"/>
  <c r="I17" i="25"/>
  <c r="H17" i="25"/>
  <c r="J17" i="25" s="1"/>
  <c r="I12" i="25"/>
  <c r="H12" i="25"/>
  <c r="J12" i="25" s="1"/>
  <c r="I7" i="25"/>
  <c r="H7" i="25"/>
  <c r="J7" i="25" s="1"/>
  <c r="I2" i="25"/>
  <c r="H2" i="25"/>
  <c r="J17" i="24" l="1"/>
  <c r="J27" i="24"/>
  <c r="J37" i="24"/>
  <c r="J7" i="24"/>
  <c r="I37" i="24"/>
  <c r="H37" i="24"/>
  <c r="I32" i="24"/>
  <c r="H32" i="24"/>
  <c r="J32" i="24" s="1"/>
  <c r="I27" i="24"/>
  <c r="H27" i="24"/>
  <c r="I22" i="24"/>
  <c r="H22" i="24"/>
  <c r="J22" i="24" s="1"/>
  <c r="I17" i="24"/>
  <c r="H17" i="24"/>
  <c r="I12" i="24"/>
  <c r="H12" i="24"/>
  <c r="J12" i="24" s="1"/>
  <c r="I7" i="24"/>
  <c r="H7" i="24"/>
  <c r="I2" i="24"/>
  <c r="H2" i="24"/>
  <c r="J42" i="19" l="1"/>
  <c r="I42" i="19"/>
  <c r="H42" i="19"/>
  <c r="I37" i="19"/>
  <c r="H37" i="19"/>
  <c r="J37" i="19" s="1"/>
  <c r="I50" i="23" l="1"/>
  <c r="H50" i="23"/>
  <c r="J50" i="23" s="1"/>
  <c r="I42" i="23"/>
  <c r="H42" i="23"/>
  <c r="J42" i="23" s="1"/>
  <c r="I34" i="23"/>
  <c r="H34" i="23"/>
  <c r="J34" i="23" s="1"/>
  <c r="I26" i="23"/>
  <c r="H26" i="23"/>
  <c r="J26" i="23" s="1"/>
  <c r="I18" i="23"/>
  <c r="H18" i="23"/>
  <c r="I10" i="23"/>
  <c r="H10" i="23"/>
  <c r="J10" i="23" s="1"/>
  <c r="I2" i="23"/>
  <c r="H2" i="23"/>
  <c r="H2" i="9" l="1"/>
  <c r="J22" i="17"/>
  <c r="J32" i="17"/>
  <c r="I37" i="17"/>
  <c r="I32" i="17"/>
  <c r="I27" i="17"/>
  <c r="I22" i="17"/>
  <c r="I17" i="17"/>
  <c r="I12" i="17"/>
  <c r="I7" i="17"/>
  <c r="H37" i="17"/>
  <c r="J37" i="17" s="1"/>
  <c r="H32" i="17"/>
  <c r="H27" i="17"/>
  <c r="J27" i="17" s="1"/>
  <c r="H22" i="17"/>
  <c r="H32" i="15" l="1"/>
  <c r="J32" i="15" s="1"/>
  <c r="I32" i="15"/>
  <c r="I32" i="19" l="1"/>
  <c r="H32" i="19"/>
  <c r="J32" i="19" s="1"/>
  <c r="I27" i="19"/>
  <c r="H27" i="19"/>
  <c r="J27" i="19" s="1"/>
  <c r="I22" i="19"/>
  <c r="H22" i="19"/>
  <c r="J22" i="19" s="1"/>
  <c r="I17" i="19"/>
  <c r="H17" i="19"/>
  <c r="J17" i="19" s="1"/>
  <c r="I12" i="19"/>
  <c r="H12" i="19"/>
  <c r="J12" i="19" s="1"/>
  <c r="I7" i="19"/>
  <c r="H7" i="19"/>
  <c r="J7" i="19" s="1"/>
  <c r="I2" i="19"/>
  <c r="H2" i="19"/>
  <c r="I32" i="18"/>
  <c r="H32" i="18"/>
  <c r="J32" i="18" s="1"/>
  <c r="I27" i="18"/>
  <c r="H27" i="18"/>
  <c r="J27" i="18" s="1"/>
  <c r="I22" i="18"/>
  <c r="H22" i="18"/>
  <c r="J22" i="18" s="1"/>
  <c r="I17" i="18"/>
  <c r="H17" i="18"/>
  <c r="J17" i="18" s="1"/>
  <c r="I12" i="18"/>
  <c r="H12" i="18"/>
  <c r="I7" i="18"/>
  <c r="H7" i="18"/>
  <c r="J7" i="18" s="1"/>
  <c r="I2" i="18"/>
  <c r="H2" i="18"/>
  <c r="H17" i="17"/>
  <c r="J17" i="17" s="1"/>
  <c r="H12" i="17"/>
  <c r="J12" i="17" s="1"/>
  <c r="H7" i="17"/>
  <c r="J7" i="17" s="1"/>
  <c r="I2" i="17"/>
  <c r="H2" i="17"/>
  <c r="I37" i="16"/>
  <c r="H37" i="16"/>
  <c r="J37" i="16" s="1"/>
  <c r="I32" i="16"/>
  <c r="H32" i="16"/>
  <c r="J32" i="16" s="1"/>
  <c r="I27" i="16" l="1"/>
  <c r="H27" i="16"/>
  <c r="J27" i="16" s="1"/>
  <c r="I22" i="16"/>
  <c r="H22" i="16"/>
  <c r="J22" i="16" s="1"/>
  <c r="I17" i="16"/>
  <c r="H17" i="16"/>
  <c r="J17" i="16" s="1"/>
  <c r="I12" i="16"/>
  <c r="H12" i="16"/>
  <c r="J12" i="16" s="1"/>
  <c r="I7" i="16"/>
  <c r="H7" i="16"/>
  <c r="J7" i="16" s="1"/>
  <c r="I2" i="16"/>
  <c r="H2" i="16"/>
  <c r="I27" i="15"/>
  <c r="H27" i="15"/>
  <c r="J27" i="15" s="1"/>
  <c r="I22" i="15"/>
  <c r="H22" i="15"/>
  <c r="J22" i="15" s="1"/>
  <c r="I17" i="15"/>
  <c r="H17" i="15"/>
  <c r="J17" i="15" s="1"/>
  <c r="I12" i="15"/>
  <c r="H12" i="15"/>
  <c r="J12" i="15" s="1"/>
  <c r="I7" i="15"/>
  <c r="H7" i="15"/>
  <c r="J7" i="15" s="1"/>
  <c r="I2" i="15"/>
  <c r="H2" i="15"/>
  <c r="I10" i="9" l="1"/>
  <c r="I18" i="9"/>
  <c r="I26" i="9"/>
  <c r="I34" i="9"/>
  <c r="I42" i="9"/>
  <c r="I50" i="9"/>
  <c r="I2" i="9"/>
  <c r="H10" i="9"/>
  <c r="H18" i="9"/>
  <c r="J18" i="9" s="1"/>
  <c r="H26" i="9"/>
  <c r="H34" i="9"/>
  <c r="J34" i="9" s="1"/>
  <c r="H42" i="9"/>
  <c r="J42" i="9" s="1"/>
  <c r="H50" i="9"/>
  <c r="J50" i="9" s="1"/>
  <c r="H32" i="1"/>
  <c r="J32" i="1" s="1"/>
  <c r="H27" i="1"/>
  <c r="J27" i="1" s="1"/>
  <c r="H22" i="1"/>
  <c r="J22" i="1" s="1"/>
  <c r="H17" i="1"/>
  <c r="J17" i="1" s="1"/>
  <c r="H12" i="1"/>
  <c r="J12" i="1" s="1"/>
  <c r="H7" i="1"/>
  <c r="J7" i="1" s="1"/>
  <c r="H2" i="1"/>
  <c r="I32" i="1"/>
  <c r="I27" i="1"/>
  <c r="I22" i="1"/>
  <c r="I17" i="1"/>
  <c r="I12" i="1"/>
  <c r="I7" i="1"/>
  <c r="I2" i="1"/>
</calcChain>
</file>

<file path=xl/comments1.xml><?xml version="1.0" encoding="utf-8"?>
<comments xmlns="http://schemas.openxmlformats.org/spreadsheetml/2006/main">
  <authors>
    <author>VITA Program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Determined to be VA19-0022A by delivery batch and numerical sequence!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Determined to be VA19-0022A by delivery batch and numerical sequence!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Determined to be VA19-0022A by delivery batch and numerical sequence!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Determined to be VA19-0022A by delivery batch and numerical sequence!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Determined to be VA19-0022A by delivery batch and numerical sequence!</t>
        </r>
      </text>
    </comment>
  </commentList>
</comments>
</file>

<file path=xl/comments2.xml><?xml version="1.0" encoding="utf-8"?>
<comments xmlns="http://schemas.openxmlformats.org/spreadsheetml/2006/main">
  <authors>
    <author>VITA Program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Sample should be identified as VA19-0003A!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Sample should be identified as VA19-0003A!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Sample should be identified as VA19-0003A!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Sample should be identified as VA19-0003A!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VITA Program:</t>
        </r>
        <r>
          <rPr>
            <sz val="9"/>
            <color indexed="81"/>
            <rFont val="Tahoma"/>
            <family val="2"/>
          </rPr>
          <t xml:space="preserve">
Sample should be identified as VA19-0003A!</t>
        </r>
      </text>
    </comment>
  </commentList>
</comments>
</file>

<file path=xl/sharedStrings.xml><?xml version="1.0" encoding="utf-8"?>
<sst xmlns="http://schemas.openxmlformats.org/spreadsheetml/2006/main" count="2352" uniqueCount="173">
  <si>
    <t>Sample Description</t>
  </si>
  <si>
    <t>Laboratory Accession Number</t>
  </si>
  <si>
    <t>Test Number</t>
  </si>
  <si>
    <t>Start Date</t>
  </si>
  <si>
    <t>End Date</t>
  </si>
  <si>
    <t>Replicate</t>
  </si>
  <si>
    <t>Standard Deviation</t>
  </si>
  <si>
    <t>Percent Survival</t>
  </si>
  <si>
    <t>Control Corrected Survival</t>
  </si>
  <si>
    <t>A</t>
  </si>
  <si>
    <t>B</t>
  </si>
  <si>
    <t>C</t>
  </si>
  <si>
    <t>D</t>
  </si>
  <si>
    <t>E</t>
  </si>
  <si>
    <t>Control</t>
  </si>
  <si>
    <t>Probability Value</t>
  </si>
  <si>
    <t>Signficantly Different (Y or N)</t>
  </si>
  <si>
    <t>N/A</t>
  </si>
  <si>
    <t>Y</t>
  </si>
  <si>
    <t>N</t>
  </si>
  <si>
    <t>Intial Pore Water Total Ammonia (mg/L)</t>
  </si>
  <si>
    <t>Intial Pore Water Un-ionized Ammonia (mg/L)</t>
  </si>
  <si>
    <t>Day 0 Pore Water Total Ammonia (mg/L)</t>
  </si>
  <si>
    <t>Day 0 Pore Water Un-ionized Ammonia (mg/L)</t>
  </si>
  <si>
    <t>Mean Survival (%)</t>
  </si>
  <si>
    <t>Biologically Significant        &lt;80% (Y or N)</t>
  </si>
  <si>
    <t>Unable to determine, due to lack of pore water</t>
  </si>
  <si>
    <t>F</t>
  </si>
  <si>
    <t>G</t>
  </si>
  <si>
    <t>H</t>
  </si>
  <si>
    <t>TN-19-475</t>
  </si>
  <si>
    <t>AT9-864</t>
  </si>
  <si>
    <t>AT9-471</t>
  </si>
  <si>
    <t>AT9-472</t>
  </si>
  <si>
    <t>AT9-473</t>
  </si>
  <si>
    <t>AT9-474</t>
  </si>
  <si>
    <t>AT9-475</t>
  </si>
  <si>
    <t>AT9-476</t>
  </si>
  <si>
    <t>VA19-0030A</t>
  </si>
  <si>
    <t>VA19-0046A</t>
  </si>
  <si>
    <t>VA19-0042A</t>
  </si>
  <si>
    <t>VA09-0005A</t>
  </si>
  <si>
    <t>AT9-478</t>
  </si>
  <si>
    <t>AT9-479</t>
  </si>
  <si>
    <t>AT9-480</t>
  </si>
  <si>
    <t>AT9-481</t>
  </si>
  <si>
    <t>AT9-482</t>
  </si>
  <si>
    <t>VA90-0013A-S1</t>
  </si>
  <si>
    <t>VA09-0013A-S2</t>
  </si>
  <si>
    <t>AT8-864</t>
  </si>
  <si>
    <t>VA19-0034A</t>
  </si>
  <si>
    <t>AT9-477</t>
  </si>
  <si>
    <t>VA19-0026A</t>
  </si>
  <si>
    <t>VA19-004B</t>
  </si>
  <si>
    <t>VA19-0015A</t>
  </si>
  <si>
    <t>VA19-002A</t>
  </si>
  <si>
    <t>VA19-0019A</t>
  </si>
  <si>
    <t>TN-19-494</t>
  </si>
  <si>
    <t>AT9-503</t>
  </si>
  <si>
    <t>AT9-504</t>
  </si>
  <si>
    <t>AT9-505</t>
  </si>
  <si>
    <t>AT9-506</t>
  </si>
  <si>
    <t>AT9-507</t>
  </si>
  <si>
    <t>AT9-508</t>
  </si>
  <si>
    <t>AT9-509</t>
  </si>
  <si>
    <t>VA19-0041-S1</t>
  </si>
  <si>
    <t>VA19-0041-S2</t>
  </si>
  <si>
    <t>VA19-0050A-S1</t>
  </si>
  <si>
    <t>VA19-0050A-S2</t>
  </si>
  <si>
    <t>VA19-0018A</t>
  </si>
  <si>
    <t>VA19-0038A</t>
  </si>
  <si>
    <t>VA19-0049B</t>
  </si>
  <si>
    <t>AT9-510</t>
  </si>
  <si>
    <t>AT9-511</t>
  </si>
  <si>
    <t>AT9-512</t>
  </si>
  <si>
    <t>AT9-513</t>
  </si>
  <si>
    <t>AT9-514</t>
  </si>
  <si>
    <t>AT9-515</t>
  </si>
  <si>
    <t>AT9-516</t>
  </si>
  <si>
    <t>PRESS-10</t>
  </si>
  <si>
    <t>PRESS-1</t>
  </si>
  <si>
    <t>VA19-0035A</t>
  </si>
  <si>
    <t>VA19-0045B</t>
  </si>
  <si>
    <t>PRESS-Alt3</t>
  </si>
  <si>
    <t>PRESS-ALt2</t>
  </si>
  <si>
    <t>VA19-0031A</t>
  </si>
  <si>
    <t>TN-19-495</t>
  </si>
  <si>
    <t>PRESS-Alt2</t>
  </si>
  <si>
    <t>AT9-544</t>
  </si>
  <si>
    <t>AT9-545</t>
  </si>
  <si>
    <t>AT9-546</t>
  </si>
  <si>
    <t>AT9-547</t>
  </si>
  <si>
    <t>AT9-548</t>
  </si>
  <si>
    <t>AT9-549</t>
  </si>
  <si>
    <t>VA19-0037A</t>
  </si>
  <si>
    <t>VA19-0011A</t>
  </si>
  <si>
    <t>VA19-0002A</t>
  </si>
  <si>
    <t>VA19-0006A</t>
  </si>
  <si>
    <t>VA19-0021A</t>
  </si>
  <si>
    <t>VA19-0027A</t>
  </si>
  <si>
    <t>TN-19-522</t>
  </si>
  <si>
    <t>AT8-865</t>
  </si>
  <si>
    <t>AT8-866</t>
  </si>
  <si>
    <t>AT8-867</t>
  </si>
  <si>
    <t>AT8-868</t>
  </si>
  <si>
    <t>AT9-550</t>
  </si>
  <si>
    <t>AT9-551</t>
  </si>
  <si>
    <t>AT9-552</t>
  </si>
  <si>
    <t>AT9-553</t>
  </si>
  <si>
    <t>AT9-554</t>
  </si>
  <si>
    <t>AT9-555</t>
  </si>
  <si>
    <t>AT9-556</t>
  </si>
  <si>
    <t>AT9-557</t>
  </si>
  <si>
    <t>PRESS-12</t>
  </si>
  <si>
    <t>PRESS-5</t>
  </si>
  <si>
    <t>VA19-0029A</t>
  </si>
  <si>
    <t>PRESS-Alt4</t>
  </si>
  <si>
    <t>PRESS-11</t>
  </si>
  <si>
    <t>VA19-0028C</t>
  </si>
  <si>
    <t>VA19-0044B</t>
  </si>
  <si>
    <t>VA19-0047A</t>
  </si>
  <si>
    <t>TN-19-542</t>
  </si>
  <si>
    <t>AT9-600</t>
  </si>
  <si>
    <t>AT9-601</t>
  </si>
  <si>
    <t>AT9-602</t>
  </si>
  <si>
    <t>AT9-603</t>
  </si>
  <si>
    <t>AT9-604</t>
  </si>
  <si>
    <t>AT9-605</t>
  </si>
  <si>
    <t>AT9-606</t>
  </si>
  <si>
    <t>VA19-0020A</t>
  </si>
  <si>
    <t>VA19-0039A</t>
  </si>
  <si>
    <t>VA19-0009A</t>
  </si>
  <si>
    <t>VA19-0001B</t>
  </si>
  <si>
    <t>VA19-0025A-S1</t>
  </si>
  <si>
    <t>VA19-0025A-S2</t>
  </si>
  <si>
    <t>VA19-0043A</t>
  </si>
  <si>
    <t>TN-19-523</t>
  </si>
  <si>
    <t>AT9-619</t>
  </si>
  <si>
    <t>AT9-620</t>
  </si>
  <si>
    <t>AT9-621</t>
  </si>
  <si>
    <t>AT9-622</t>
  </si>
  <si>
    <t>AT9-623</t>
  </si>
  <si>
    <t>AT9-624</t>
  </si>
  <si>
    <t>AT9-625</t>
  </si>
  <si>
    <t>AT9-626</t>
  </si>
  <si>
    <t>VA19-0016A</t>
  </si>
  <si>
    <t>VA19-0032A</t>
  </si>
  <si>
    <t>VA19-0014A</t>
  </si>
  <si>
    <t>VA19-003A</t>
  </si>
  <si>
    <t>VA19-0048A</t>
  </si>
  <si>
    <t>VA19-0008A</t>
  </si>
  <si>
    <t>VA19-0007D</t>
  </si>
  <si>
    <t>VA19-0012A</t>
  </si>
  <si>
    <t>TN-19-554</t>
  </si>
  <si>
    <t>AT9-732</t>
  </si>
  <si>
    <t>AT9-733</t>
  </si>
  <si>
    <t>AT9-734</t>
  </si>
  <si>
    <t>AT9-735</t>
  </si>
  <si>
    <t>AT9-736</t>
  </si>
  <si>
    <t>AT9-737</t>
  </si>
  <si>
    <t>AT9-738</t>
  </si>
  <si>
    <t>VA19-0033B</t>
  </si>
  <si>
    <t>VA19-0036B-S1</t>
  </si>
  <si>
    <t>VA19-0036B-S2</t>
  </si>
  <si>
    <t>VA19-0024B</t>
  </si>
  <si>
    <t>VA19-0040A</t>
  </si>
  <si>
    <t>VA19-0023A</t>
  </si>
  <si>
    <t>VA19-0017A</t>
  </si>
  <si>
    <t>TN-19-584</t>
  </si>
  <si>
    <t>AT9-730</t>
  </si>
  <si>
    <t>AT9-739</t>
  </si>
  <si>
    <t>VA19-0010C</t>
  </si>
  <si>
    <t>TN-19-607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</si>
</sst>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2" fontId="0" fillId="0" borderId="0" xfId="0" applyNumberFormat="1"/>
    <xf numFmtId="2" fontId="1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2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view="pageLayout" zoomScale="75" zoomScaleNormal="100" zoomScalePageLayoutView="75" workbookViewId="0"/>
  </sheetViews>
  <sheetFormatPr defaultRowHeight="15" x14ac:dyDescent="0.25"/>
  <cols>
    <col min="1" max="1" width="12.42578125" bestFit="1" customWidth="1"/>
    <col min="2" max="2" width="10.140625" bestFit="1" customWidth="1"/>
    <col min="3" max="3" width="10" bestFit="1" customWidth="1"/>
    <col min="4" max="4" width="16.28515625" bestFit="1" customWidth="1"/>
    <col min="5" max="5" width="10.85546875" bestFit="1" customWidth="1"/>
    <col min="6" max="6" width="9.85546875" bestFit="1" customWidth="1"/>
    <col min="7" max="7" width="15.85546875" bestFit="1" customWidth="1"/>
    <col min="8" max="8" width="11.42578125" bestFit="1" customWidth="1"/>
    <col min="9" max="9" width="9.7109375" bestFit="1" customWidth="1"/>
    <col min="10" max="10" width="10.140625" bestFit="1" customWidth="1"/>
    <col min="11" max="11" width="10.42578125" bestFit="1" customWidth="1"/>
    <col min="12" max="12" width="15.7109375" bestFit="1" customWidth="1"/>
    <col min="13" max="13" width="13.140625" bestFit="1" customWidth="1"/>
    <col min="14" max="17" width="42.42578125" style="47" bestFit="1" customWidth="1"/>
  </cols>
  <sheetData>
    <row r="1" spans="1:17" s="1" customFormat="1" ht="46.5" customHeight="1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5</v>
      </c>
      <c r="G1" s="2" t="s">
        <v>7</v>
      </c>
      <c r="H1" s="2" t="s">
        <v>24</v>
      </c>
      <c r="I1" s="2" t="s">
        <v>6</v>
      </c>
      <c r="J1" s="2" t="s">
        <v>8</v>
      </c>
      <c r="K1" s="2" t="s">
        <v>15</v>
      </c>
      <c r="L1" s="2" t="s">
        <v>16</v>
      </c>
      <c r="M1" s="2" t="s">
        <v>25</v>
      </c>
      <c r="N1" s="45" t="s">
        <v>20</v>
      </c>
      <c r="O1" s="45" t="s">
        <v>21</v>
      </c>
      <c r="P1" s="45" t="s">
        <v>22</v>
      </c>
      <c r="Q1" s="45" t="s">
        <v>23</v>
      </c>
    </row>
    <row r="2" spans="1:17" s="10" customFormat="1" x14ac:dyDescent="0.25">
      <c r="A2" s="12" t="s">
        <v>30</v>
      </c>
      <c r="B2" s="9">
        <v>43665</v>
      </c>
      <c r="C2" s="9">
        <v>43675</v>
      </c>
      <c r="D2" s="12" t="s">
        <v>14</v>
      </c>
      <c r="E2" s="12" t="s">
        <v>31</v>
      </c>
      <c r="F2" s="12" t="s">
        <v>9</v>
      </c>
      <c r="G2" s="12">
        <v>100</v>
      </c>
      <c r="H2" s="53">
        <f>AVERAGE(G2:G6)</f>
        <v>98</v>
      </c>
      <c r="I2" s="54">
        <f>STDEV(G2:G6)</f>
        <v>2.7386127875258306</v>
      </c>
      <c r="J2" s="53">
        <v>100</v>
      </c>
      <c r="K2" s="56" t="s">
        <v>17</v>
      </c>
      <c r="L2" s="53" t="s">
        <v>17</v>
      </c>
      <c r="M2" s="53" t="s">
        <v>17</v>
      </c>
      <c r="N2" s="56">
        <v>4.8</v>
      </c>
      <c r="O2" s="56">
        <v>0.26</v>
      </c>
      <c r="P2" s="56">
        <v>18.2</v>
      </c>
      <c r="Q2" s="56">
        <v>0.04</v>
      </c>
    </row>
    <row r="3" spans="1:17" s="10" customFormat="1" x14ac:dyDescent="0.25">
      <c r="A3" s="12" t="s">
        <v>30</v>
      </c>
      <c r="B3" s="9">
        <v>43665</v>
      </c>
      <c r="C3" s="9">
        <v>43675</v>
      </c>
      <c r="D3" s="12" t="s">
        <v>14</v>
      </c>
      <c r="E3" s="12" t="s">
        <v>31</v>
      </c>
      <c r="F3" s="12" t="s">
        <v>10</v>
      </c>
      <c r="G3" s="12">
        <v>95</v>
      </c>
      <c r="H3" s="53"/>
      <c r="I3" s="54"/>
      <c r="J3" s="53"/>
      <c r="K3" s="56"/>
      <c r="L3" s="53"/>
      <c r="M3" s="53"/>
      <c r="N3" s="56"/>
      <c r="O3" s="56"/>
      <c r="P3" s="56"/>
      <c r="Q3" s="56"/>
    </row>
    <row r="4" spans="1:17" s="10" customFormat="1" x14ac:dyDescent="0.25">
      <c r="A4" s="12" t="s">
        <v>30</v>
      </c>
      <c r="B4" s="9">
        <v>43665</v>
      </c>
      <c r="C4" s="9">
        <v>43675</v>
      </c>
      <c r="D4" s="12" t="s">
        <v>14</v>
      </c>
      <c r="E4" s="12" t="s">
        <v>31</v>
      </c>
      <c r="F4" s="12" t="s">
        <v>11</v>
      </c>
      <c r="G4" s="12">
        <v>95</v>
      </c>
      <c r="H4" s="53"/>
      <c r="I4" s="54"/>
      <c r="J4" s="53"/>
      <c r="K4" s="56"/>
      <c r="L4" s="53"/>
      <c r="M4" s="53"/>
      <c r="N4" s="56"/>
      <c r="O4" s="56"/>
      <c r="P4" s="56"/>
      <c r="Q4" s="56"/>
    </row>
    <row r="5" spans="1:17" s="10" customFormat="1" x14ac:dyDescent="0.25">
      <c r="A5" s="12" t="s">
        <v>30</v>
      </c>
      <c r="B5" s="9">
        <v>43665</v>
      </c>
      <c r="C5" s="9">
        <v>43675</v>
      </c>
      <c r="D5" s="12" t="s">
        <v>14</v>
      </c>
      <c r="E5" s="12" t="s">
        <v>31</v>
      </c>
      <c r="F5" s="12" t="s">
        <v>12</v>
      </c>
      <c r="G5" s="12">
        <v>100</v>
      </c>
      <c r="H5" s="53"/>
      <c r="I5" s="54"/>
      <c r="J5" s="53"/>
      <c r="K5" s="56"/>
      <c r="L5" s="53"/>
      <c r="M5" s="53"/>
      <c r="N5" s="56"/>
      <c r="O5" s="56"/>
      <c r="P5" s="56"/>
      <c r="Q5" s="56"/>
    </row>
    <row r="6" spans="1:17" s="10" customFormat="1" x14ac:dyDescent="0.25">
      <c r="A6" s="12" t="s">
        <v>30</v>
      </c>
      <c r="B6" s="9">
        <v>43665</v>
      </c>
      <c r="C6" s="9">
        <v>43675</v>
      </c>
      <c r="D6" s="12" t="s">
        <v>14</v>
      </c>
      <c r="E6" s="12" t="s">
        <v>31</v>
      </c>
      <c r="F6" s="12" t="s">
        <v>13</v>
      </c>
      <c r="G6" s="12">
        <v>100</v>
      </c>
      <c r="H6" s="53"/>
      <c r="I6" s="54"/>
      <c r="J6" s="53"/>
      <c r="K6" s="56"/>
      <c r="L6" s="53"/>
      <c r="M6" s="53"/>
      <c r="N6" s="56"/>
      <c r="O6" s="56"/>
      <c r="P6" s="56"/>
      <c r="Q6" s="56"/>
    </row>
    <row r="7" spans="1:17" ht="14.45" customHeight="1" x14ac:dyDescent="0.25">
      <c r="A7" s="12" t="s">
        <v>30</v>
      </c>
      <c r="B7" s="9">
        <v>43665</v>
      </c>
      <c r="C7" s="9">
        <v>43675</v>
      </c>
      <c r="D7" s="3" t="s">
        <v>38</v>
      </c>
      <c r="E7" s="3" t="s">
        <v>32</v>
      </c>
      <c r="F7" s="3" t="s">
        <v>9</v>
      </c>
      <c r="G7" s="3">
        <v>100</v>
      </c>
      <c r="H7" s="52">
        <f>AVERAGE(G7:G11)</f>
        <v>100</v>
      </c>
      <c r="I7" s="55">
        <f>STDEV(G7:G11)</f>
        <v>0</v>
      </c>
      <c r="J7" s="58">
        <f>SUM(100*H7/98)</f>
        <v>102.04081632653062</v>
      </c>
      <c r="K7" s="57">
        <v>0.05</v>
      </c>
      <c r="L7" s="52" t="s">
        <v>19</v>
      </c>
      <c r="M7" s="52" t="s">
        <v>19</v>
      </c>
      <c r="N7" s="59" t="s">
        <v>26</v>
      </c>
      <c r="O7" s="59" t="s">
        <v>26</v>
      </c>
      <c r="P7" s="59" t="s">
        <v>26</v>
      </c>
      <c r="Q7" s="59" t="s">
        <v>26</v>
      </c>
    </row>
    <row r="8" spans="1:17" x14ac:dyDescent="0.25">
      <c r="A8" s="12" t="s">
        <v>30</v>
      </c>
      <c r="B8" s="9">
        <v>43665</v>
      </c>
      <c r="C8" s="9">
        <v>43675</v>
      </c>
      <c r="D8" s="13" t="s">
        <v>38</v>
      </c>
      <c r="E8" s="13" t="s">
        <v>32</v>
      </c>
      <c r="F8" s="3" t="s">
        <v>10</v>
      </c>
      <c r="G8" s="3">
        <v>100</v>
      </c>
      <c r="H8" s="52"/>
      <c r="I8" s="55"/>
      <c r="J8" s="58"/>
      <c r="K8" s="57"/>
      <c r="L8" s="52"/>
      <c r="M8" s="52"/>
      <c r="N8" s="59"/>
      <c r="O8" s="59"/>
      <c r="P8" s="59"/>
      <c r="Q8" s="59"/>
    </row>
    <row r="9" spans="1:17" x14ac:dyDescent="0.25">
      <c r="A9" s="12" t="s">
        <v>30</v>
      </c>
      <c r="B9" s="9">
        <v>43665</v>
      </c>
      <c r="C9" s="9">
        <v>43675</v>
      </c>
      <c r="D9" s="13" t="s">
        <v>38</v>
      </c>
      <c r="E9" s="13" t="s">
        <v>32</v>
      </c>
      <c r="F9" s="3" t="s">
        <v>11</v>
      </c>
      <c r="G9" s="3">
        <v>100</v>
      </c>
      <c r="H9" s="52"/>
      <c r="I9" s="55"/>
      <c r="J9" s="58"/>
      <c r="K9" s="57"/>
      <c r="L9" s="52"/>
      <c r="M9" s="52"/>
      <c r="N9" s="59"/>
      <c r="O9" s="59"/>
      <c r="P9" s="59"/>
      <c r="Q9" s="59"/>
    </row>
    <row r="10" spans="1:17" x14ac:dyDescent="0.25">
      <c r="A10" s="12" t="s">
        <v>30</v>
      </c>
      <c r="B10" s="9">
        <v>43665</v>
      </c>
      <c r="C10" s="9">
        <v>43675</v>
      </c>
      <c r="D10" s="13" t="s">
        <v>38</v>
      </c>
      <c r="E10" s="13" t="s">
        <v>32</v>
      </c>
      <c r="F10" s="3" t="s">
        <v>12</v>
      </c>
      <c r="G10" s="3">
        <v>100</v>
      </c>
      <c r="H10" s="52"/>
      <c r="I10" s="55"/>
      <c r="J10" s="58"/>
      <c r="K10" s="57"/>
      <c r="L10" s="52"/>
      <c r="M10" s="52"/>
      <c r="N10" s="59"/>
      <c r="O10" s="59"/>
      <c r="P10" s="59"/>
      <c r="Q10" s="59"/>
    </row>
    <row r="11" spans="1:17" x14ac:dyDescent="0.25">
      <c r="A11" s="12" t="s">
        <v>30</v>
      </c>
      <c r="B11" s="9">
        <v>43665</v>
      </c>
      <c r="C11" s="9">
        <v>43675</v>
      </c>
      <c r="D11" s="13" t="s">
        <v>38</v>
      </c>
      <c r="E11" s="13" t="s">
        <v>32</v>
      </c>
      <c r="F11" s="3" t="s">
        <v>13</v>
      </c>
      <c r="G11" s="3">
        <v>100</v>
      </c>
      <c r="H11" s="52"/>
      <c r="I11" s="55"/>
      <c r="J11" s="58"/>
      <c r="K11" s="57"/>
      <c r="L11" s="52"/>
      <c r="M11" s="52"/>
      <c r="N11" s="59"/>
      <c r="O11" s="59"/>
      <c r="P11" s="59"/>
      <c r="Q11" s="59"/>
    </row>
    <row r="12" spans="1:17" ht="14.45" customHeight="1" x14ac:dyDescent="0.25">
      <c r="A12" s="12" t="s">
        <v>30</v>
      </c>
      <c r="B12" s="9">
        <v>43665</v>
      </c>
      <c r="C12" s="9">
        <v>43675</v>
      </c>
      <c r="D12" s="7" t="s">
        <v>39</v>
      </c>
      <c r="E12" s="6" t="s">
        <v>33</v>
      </c>
      <c r="F12" s="3" t="s">
        <v>9</v>
      </c>
      <c r="G12" s="3">
        <v>85</v>
      </c>
      <c r="H12" s="52">
        <f>AVERAGE(G12:G16)</f>
        <v>90</v>
      </c>
      <c r="I12" s="55">
        <f>STDEV(G12:G16)</f>
        <v>7.0710678118654755</v>
      </c>
      <c r="J12" s="58">
        <f t="shared" ref="J12" si="0">SUM(100*H12/98)</f>
        <v>91.836734693877546</v>
      </c>
      <c r="K12" s="57">
        <v>0.05</v>
      </c>
      <c r="L12" s="52" t="s">
        <v>18</v>
      </c>
      <c r="M12" s="52" t="s">
        <v>19</v>
      </c>
      <c r="N12" s="60">
        <v>3.48</v>
      </c>
      <c r="O12" s="60">
        <v>0.05</v>
      </c>
      <c r="P12" s="60">
        <v>4.5599999999999996</v>
      </c>
      <c r="Q12" s="60">
        <v>0.02</v>
      </c>
    </row>
    <row r="13" spans="1:17" x14ac:dyDescent="0.25">
      <c r="A13" s="12" t="s">
        <v>30</v>
      </c>
      <c r="B13" s="9">
        <v>43665</v>
      </c>
      <c r="C13" s="9">
        <v>43675</v>
      </c>
      <c r="D13" s="13" t="s">
        <v>39</v>
      </c>
      <c r="E13" s="13" t="s">
        <v>33</v>
      </c>
      <c r="F13" s="3" t="s">
        <v>10</v>
      </c>
      <c r="G13" s="3">
        <v>95</v>
      </c>
      <c r="H13" s="52"/>
      <c r="I13" s="55"/>
      <c r="J13" s="58"/>
      <c r="K13" s="57"/>
      <c r="L13" s="52"/>
      <c r="M13" s="52"/>
      <c r="N13" s="60"/>
      <c r="O13" s="60"/>
      <c r="P13" s="60"/>
      <c r="Q13" s="60"/>
    </row>
    <row r="14" spans="1:17" x14ac:dyDescent="0.25">
      <c r="A14" s="12" t="s">
        <v>30</v>
      </c>
      <c r="B14" s="9">
        <v>43665</v>
      </c>
      <c r="C14" s="9">
        <v>43675</v>
      </c>
      <c r="D14" s="13" t="s">
        <v>39</v>
      </c>
      <c r="E14" s="13" t="s">
        <v>33</v>
      </c>
      <c r="F14" s="3" t="s">
        <v>11</v>
      </c>
      <c r="G14" s="3">
        <v>80</v>
      </c>
      <c r="H14" s="52"/>
      <c r="I14" s="55"/>
      <c r="J14" s="58"/>
      <c r="K14" s="57"/>
      <c r="L14" s="52"/>
      <c r="M14" s="52"/>
      <c r="N14" s="60"/>
      <c r="O14" s="60"/>
      <c r="P14" s="60"/>
      <c r="Q14" s="60"/>
    </row>
    <row r="15" spans="1:17" x14ac:dyDescent="0.25">
      <c r="A15" s="12" t="s">
        <v>30</v>
      </c>
      <c r="B15" s="9">
        <v>43665</v>
      </c>
      <c r="C15" s="9">
        <v>43675</v>
      </c>
      <c r="D15" s="13" t="s">
        <v>39</v>
      </c>
      <c r="E15" s="13" t="s">
        <v>33</v>
      </c>
      <c r="F15" s="3" t="s">
        <v>12</v>
      </c>
      <c r="G15" s="3">
        <v>95</v>
      </c>
      <c r="H15" s="52"/>
      <c r="I15" s="55"/>
      <c r="J15" s="58"/>
      <c r="K15" s="57"/>
      <c r="L15" s="52"/>
      <c r="M15" s="52"/>
      <c r="N15" s="60"/>
      <c r="O15" s="60"/>
      <c r="P15" s="60"/>
      <c r="Q15" s="60"/>
    </row>
    <row r="16" spans="1:17" x14ac:dyDescent="0.25">
      <c r="A16" s="12" t="s">
        <v>30</v>
      </c>
      <c r="B16" s="9">
        <v>43665</v>
      </c>
      <c r="C16" s="9">
        <v>43675</v>
      </c>
      <c r="D16" s="13" t="s">
        <v>39</v>
      </c>
      <c r="E16" s="13" t="s">
        <v>33</v>
      </c>
      <c r="F16" s="3" t="s">
        <v>13</v>
      </c>
      <c r="G16" s="3">
        <v>95</v>
      </c>
      <c r="H16" s="52"/>
      <c r="I16" s="55"/>
      <c r="J16" s="58"/>
      <c r="K16" s="57"/>
      <c r="L16" s="52"/>
      <c r="M16" s="52"/>
      <c r="N16" s="60"/>
      <c r="O16" s="60"/>
      <c r="P16" s="60"/>
      <c r="Q16" s="60"/>
    </row>
    <row r="17" spans="1:17" x14ac:dyDescent="0.25">
      <c r="A17" s="12" t="s">
        <v>30</v>
      </c>
      <c r="B17" s="9">
        <v>43665</v>
      </c>
      <c r="C17" s="9">
        <v>43675</v>
      </c>
      <c r="D17" s="3" t="s">
        <v>40</v>
      </c>
      <c r="E17" s="6" t="s">
        <v>34</v>
      </c>
      <c r="F17" s="3" t="s">
        <v>9</v>
      </c>
      <c r="G17" s="3">
        <v>100</v>
      </c>
      <c r="H17" s="52">
        <f>AVERAGE(G17:G21)</f>
        <v>97</v>
      </c>
      <c r="I17" s="55">
        <f>STDEV(G17:G21)</f>
        <v>2.7386127875258306</v>
      </c>
      <c r="J17" s="58">
        <f t="shared" ref="J17" si="1">SUM(100*H17/98)</f>
        <v>98.979591836734699</v>
      </c>
      <c r="K17" s="57">
        <v>0.05</v>
      </c>
      <c r="L17" s="52" t="s">
        <v>19</v>
      </c>
      <c r="M17" s="52" t="s">
        <v>19</v>
      </c>
      <c r="N17" s="59">
        <v>4.68</v>
      </c>
      <c r="O17" s="59">
        <v>0.06</v>
      </c>
      <c r="P17" s="59">
        <v>4.76</v>
      </c>
      <c r="Q17" s="59">
        <v>0.03</v>
      </c>
    </row>
    <row r="18" spans="1:17" x14ac:dyDescent="0.25">
      <c r="A18" s="12" t="s">
        <v>30</v>
      </c>
      <c r="B18" s="9">
        <v>43665</v>
      </c>
      <c r="C18" s="9">
        <v>43675</v>
      </c>
      <c r="D18" s="13" t="s">
        <v>40</v>
      </c>
      <c r="E18" s="13" t="s">
        <v>34</v>
      </c>
      <c r="F18" s="3" t="s">
        <v>10</v>
      </c>
      <c r="G18" s="3">
        <v>95</v>
      </c>
      <c r="H18" s="52"/>
      <c r="I18" s="55"/>
      <c r="J18" s="58"/>
      <c r="K18" s="57"/>
      <c r="L18" s="52"/>
      <c r="M18" s="52"/>
      <c r="N18" s="59"/>
      <c r="O18" s="59"/>
      <c r="P18" s="59"/>
      <c r="Q18" s="59"/>
    </row>
    <row r="19" spans="1:17" x14ac:dyDescent="0.25">
      <c r="A19" s="12" t="s">
        <v>30</v>
      </c>
      <c r="B19" s="9">
        <v>43665</v>
      </c>
      <c r="C19" s="9">
        <v>43675</v>
      </c>
      <c r="D19" s="13" t="s">
        <v>40</v>
      </c>
      <c r="E19" s="13" t="s">
        <v>34</v>
      </c>
      <c r="F19" s="3" t="s">
        <v>11</v>
      </c>
      <c r="G19" s="3">
        <v>100</v>
      </c>
      <c r="H19" s="52"/>
      <c r="I19" s="55"/>
      <c r="J19" s="58"/>
      <c r="K19" s="57"/>
      <c r="L19" s="52"/>
      <c r="M19" s="52"/>
      <c r="N19" s="59"/>
      <c r="O19" s="59"/>
      <c r="P19" s="59"/>
      <c r="Q19" s="59"/>
    </row>
    <row r="20" spans="1:17" x14ac:dyDescent="0.25">
      <c r="A20" s="12" t="s">
        <v>30</v>
      </c>
      <c r="B20" s="9">
        <v>43665</v>
      </c>
      <c r="C20" s="9">
        <v>43675</v>
      </c>
      <c r="D20" s="13" t="s">
        <v>40</v>
      </c>
      <c r="E20" s="13" t="s">
        <v>34</v>
      </c>
      <c r="F20" s="3" t="s">
        <v>12</v>
      </c>
      <c r="G20" s="3">
        <v>95</v>
      </c>
      <c r="H20" s="52"/>
      <c r="I20" s="55"/>
      <c r="J20" s="58"/>
      <c r="K20" s="57"/>
      <c r="L20" s="52"/>
      <c r="M20" s="52"/>
      <c r="N20" s="59"/>
      <c r="O20" s="59"/>
      <c r="P20" s="59"/>
      <c r="Q20" s="59"/>
    </row>
    <row r="21" spans="1:17" x14ac:dyDescent="0.25">
      <c r="A21" s="12" t="s">
        <v>30</v>
      </c>
      <c r="B21" s="9">
        <v>43665</v>
      </c>
      <c r="C21" s="9">
        <v>43675</v>
      </c>
      <c r="D21" s="13" t="s">
        <v>40</v>
      </c>
      <c r="E21" s="13" t="s">
        <v>34</v>
      </c>
      <c r="F21" s="3" t="s">
        <v>13</v>
      </c>
      <c r="G21" s="3">
        <v>95</v>
      </c>
      <c r="H21" s="52"/>
      <c r="I21" s="55"/>
      <c r="J21" s="58"/>
      <c r="K21" s="57"/>
      <c r="L21" s="52"/>
      <c r="M21" s="52"/>
      <c r="N21" s="59"/>
      <c r="O21" s="59"/>
      <c r="P21" s="59"/>
      <c r="Q21" s="59"/>
    </row>
    <row r="22" spans="1:17" x14ac:dyDescent="0.25">
      <c r="A22" s="12" t="s">
        <v>30</v>
      </c>
      <c r="B22" s="9">
        <v>43665</v>
      </c>
      <c r="C22" s="9">
        <v>43675</v>
      </c>
      <c r="D22" s="7" t="s">
        <v>41</v>
      </c>
      <c r="E22" s="6" t="s">
        <v>35</v>
      </c>
      <c r="F22" s="3" t="s">
        <v>9</v>
      </c>
      <c r="G22" s="3">
        <v>75</v>
      </c>
      <c r="H22" s="52">
        <f>AVERAGE(G22:G26)</f>
        <v>85</v>
      </c>
      <c r="I22" s="55">
        <f>STDEV(G22:G26)</f>
        <v>9.354143466934854</v>
      </c>
      <c r="J22" s="58">
        <f t="shared" ref="J22" si="2">SUM(100*H22/98)</f>
        <v>86.734693877551024</v>
      </c>
      <c r="K22" s="57">
        <v>0.05</v>
      </c>
      <c r="L22" s="52" t="s">
        <v>18</v>
      </c>
      <c r="M22" s="53" t="s">
        <v>19</v>
      </c>
      <c r="N22" s="59">
        <v>3.7</v>
      </c>
      <c r="O22" s="59">
        <v>0.1</v>
      </c>
      <c r="P22" s="59">
        <v>5.08</v>
      </c>
      <c r="Q22" s="59">
        <v>0.03</v>
      </c>
    </row>
    <row r="23" spans="1:17" x14ac:dyDescent="0.25">
      <c r="A23" s="12" t="s">
        <v>30</v>
      </c>
      <c r="B23" s="9">
        <v>43665</v>
      </c>
      <c r="C23" s="9">
        <v>43675</v>
      </c>
      <c r="D23" s="13" t="s">
        <v>41</v>
      </c>
      <c r="E23" s="13" t="s">
        <v>35</v>
      </c>
      <c r="F23" s="3" t="s">
        <v>10</v>
      </c>
      <c r="G23" s="3">
        <v>95</v>
      </c>
      <c r="H23" s="52"/>
      <c r="I23" s="55"/>
      <c r="J23" s="58"/>
      <c r="K23" s="57"/>
      <c r="L23" s="52"/>
      <c r="M23" s="53"/>
      <c r="N23" s="59"/>
      <c r="O23" s="59"/>
      <c r="P23" s="59"/>
      <c r="Q23" s="59"/>
    </row>
    <row r="24" spans="1:17" x14ac:dyDescent="0.25">
      <c r="A24" s="12" t="s">
        <v>30</v>
      </c>
      <c r="B24" s="9">
        <v>43665</v>
      </c>
      <c r="C24" s="9">
        <v>43675</v>
      </c>
      <c r="D24" s="13" t="s">
        <v>41</v>
      </c>
      <c r="E24" s="13" t="s">
        <v>35</v>
      </c>
      <c r="F24" s="3" t="s">
        <v>11</v>
      </c>
      <c r="G24" s="3">
        <v>80</v>
      </c>
      <c r="H24" s="52"/>
      <c r="I24" s="55"/>
      <c r="J24" s="58"/>
      <c r="K24" s="57"/>
      <c r="L24" s="52"/>
      <c r="M24" s="53"/>
      <c r="N24" s="59"/>
      <c r="O24" s="59"/>
      <c r="P24" s="59"/>
      <c r="Q24" s="59"/>
    </row>
    <row r="25" spans="1:17" x14ac:dyDescent="0.25">
      <c r="A25" s="12" t="s">
        <v>30</v>
      </c>
      <c r="B25" s="9">
        <v>43665</v>
      </c>
      <c r="C25" s="9">
        <v>43675</v>
      </c>
      <c r="D25" s="13" t="s">
        <v>41</v>
      </c>
      <c r="E25" s="13" t="s">
        <v>35</v>
      </c>
      <c r="F25" s="3" t="s">
        <v>12</v>
      </c>
      <c r="G25" s="3">
        <v>95</v>
      </c>
      <c r="H25" s="52"/>
      <c r="I25" s="55"/>
      <c r="J25" s="58"/>
      <c r="K25" s="57"/>
      <c r="L25" s="52"/>
      <c r="M25" s="53"/>
      <c r="N25" s="59"/>
      <c r="O25" s="59"/>
      <c r="P25" s="59"/>
      <c r="Q25" s="59"/>
    </row>
    <row r="26" spans="1:17" x14ac:dyDescent="0.25">
      <c r="A26" s="12" t="s">
        <v>30</v>
      </c>
      <c r="B26" s="9">
        <v>43665</v>
      </c>
      <c r="C26" s="9">
        <v>43675</v>
      </c>
      <c r="D26" s="13" t="s">
        <v>41</v>
      </c>
      <c r="E26" s="13" t="s">
        <v>35</v>
      </c>
      <c r="F26" s="3" t="s">
        <v>13</v>
      </c>
      <c r="G26" s="3">
        <v>80</v>
      </c>
      <c r="H26" s="52"/>
      <c r="I26" s="55"/>
      <c r="J26" s="58"/>
      <c r="K26" s="57"/>
      <c r="L26" s="52"/>
      <c r="M26" s="53"/>
      <c r="N26" s="59"/>
      <c r="O26" s="59"/>
      <c r="P26" s="59"/>
      <c r="Q26" s="59"/>
    </row>
    <row r="27" spans="1:17" x14ac:dyDescent="0.25">
      <c r="A27" s="12" t="s">
        <v>30</v>
      </c>
      <c r="B27" s="9">
        <v>43665</v>
      </c>
      <c r="C27" s="9">
        <v>43675</v>
      </c>
      <c r="D27" s="7" t="s">
        <v>47</v>
      </c>
      <c r="E27" s="6" t="s">
        <v>36</v>
      </c>
      <c r="F27" s="3" t="s">
        <v>9</v>
      </c>
      <c r="G27" s="3">
        <v>80</v>
      </c>
      <c r="H27" s="52">
        <f>AVERAGE(G27:G31)</f>
        <v>86</v>
      </c>
      <c r="I27" s="55">
        <f>STDEV(G27:G31)</f>
        <v>6.5192024052026492</v>
      </c>
      <c r="J27" s="58">
        <f t="shared" ref="J27:J32" si="3">SUM(100*H27/98)</f>
        <v>87.755102040816325</v>
      </c>
      <c r="K27" s="57">
        <v>0.05</v>
      </c>
      <c r="L27" s="52" t="s">
        <v>18</v>
      </c>
      <c r="M27" s="52" t="s">
        <v>19</v>
      </c>
      <c r="N27" s="56">
        <v>5.44</v>
      </c>
      <c r="O27" s="56">
        <v>0.08</v>
      </c>
      <c r="P27" s="56">
        <v>8.5399999999999991</v>
      </c>
      <c r="Q27" s="56">
        <v>0.03</v>
      </c>
    </row>
    <row r="28" spans="1:17" x14ac:dyDescent="0.25">
      <c r="A28" s="12" t="s">
        <v>30</v>
      </c>
      <c r="B28" s="9">
        <v>43665</v>
      </c>
      <c r="C28" s="9">
        <v>43675</v>
      </c>
      <c r="D28" s="13" t="s">
        <v>47</v>
      </c>
      <c r="E28" s="13" t="s">
        <v>36</v>
      </c>
      <c r="F28" s="3" t="s">
        <v>10</v>
      </c>
      <c r="G28" s="3">
        <v>90</v>
      </c>
      <c r="H28" s="52"/>
      <c r="I28" s="55"/>
      <c r="J28" s="58"/>
      <c r="K28" s="57"/>
      <c r="L28" s="52"/>
      <c r="M28" s="52"/>
      <c r="N28" s="56"/>
      <c r="O28" s="56"/>
      <c r="P28" s="56"/>
      <c r="Q28" s="56"/>
    </row>
    <row r="29" spans="1:17" x14ac:dyDescent="0.25">
      <c r="A29" s="12" t="s">
        <v>30</v>
      </c>
      <c r="B29" s="9">
        <v>43665</v>
      </c>
      <c r="C29" s="9">
        <v>43675</v>
      </c>
      <c r="D29" s="13" t="s">
        <v>47</v>
      </c>
      <c r="E29" s="13" t="s">
        <v>36</v>
      </c>
      <c r="F29" s="3" t="s">
        <v>11</v>
      </c>
      <c r="G29" s="3">
        <v>95</v>
      </c>
      <c r="H29" s="52"/>
      <c r="I29" s="55"/>
      <c r="J29" s="58"/>
      <c r="K29" s="57"/>
      <c r="L29" s="52"/>
      <c r="M29" s="52"/>
      <c r="N29" s="56"/>
      <c r="O29" s="56"/>
      <c r="P29" s="56"/>
      <c r="Q29" s="56"/>
    </row>
    <row r="30" spans="1:17" x14ac:dyDescent="0.25">
      <c r="A30" s="12" t="s">
        <v>30</v>
      </c>
      <c r="B30" s="9">
        <v>43665</v>
      </c>
      <c r="C30" s="9">
        <v>43675</v>
      </c>
      <c r="D30" s="13" t="s">
        <v>47</v>
      </c>
      <c r="E30" s="13" t="s">
        <v>36</v>
      </c>
      <c r="F30" s="3" t="s">
        <v>12</v>
      </c>
      <c r="G30" s="3">
        <v>80</v>
      </c>
      <c r="H30" s="52"/>
      <c r="I30" s="55"/>
      <c r="J30" s="58"/>
      <c r="K30" s="57"/>
      <c r="L30" s="52"/>
      <c r="M30" s="52"/>
      <c r="N30" s="56"/>
      <c r="O30" s="56"/>
      <c r="P30" s="56"/>
      <c r="Q30" s="56"/>
    </row>
    <row r="31" spans="1:17" x14ac:dyDescent="0.25">
      <c r="A31" s="12" t="s">
        <v>30</v>
      </c>
      <c r="B31" s="9">
        <v>43665</v>
      </c>
      <c r="C31" s="9">
        <v>43675</v>
      </c>
      <c r="D31" s="13" t="s">
        <v>47</v>
      </c>
      <c r="E31" s="13" t="s">
        <v>36</v>
      </c>
      <c r="F31" s="3" t="s">
        <v>13</v>
      </c>
      <c r="G31" s="3">
        <v>85</v>
      </c>
      <c r="H31" s="52"/>
      <c r="I31" s="55"/>
      <c r="J31" s="58"/>
      <c r="K31" s="57"/>
      <c r="L31" s="52"/>
      <c r="M31" s="52"/>
      <c r="N31" s="56"/>
      <c r="O31" s="56"/>
      <c r="P31" s="56"/>
      <c r="Q31" s="56"/>
    </row>
    <row r="32" spans="1:17" x14ac:dyDescent="0.25">
      <c r="A32" s="12" t="s">
        <v>30</v>
      </c>
      <c r="B32" s="9">
        <v>43665</v>
      </c>
      <c r="C32" s="9">
        <v>43675</v>
      </c>
      <c r="D32" s="7" t="s">
        <v>48</v>
      </c>
      <c r="E32" s="6" t="s">
        <v>37</v>
      </c>
      <c r="F32" s="3" t="s">
        <v>9</v>
      </c>
      <c r="G32" s="3">
        <v>90</v>
      </c>
      <c r="H32" s="52">
        <f>AVERAGE(G32:G36)</f>
        <v>88</v>
      </c>
      <c r="I32" s="55">
        <f>STDEV(G32:G36)</f>
        <v>5.7008771254956896</v>
      </c>
      <c r="J32" s="58">
        <f t="shared" si="3"/>
        <v>89.795918367346943</v>
      </c>
      <c r="K32" s="57">
        <v>0.05</v>
      </c>
      <c r="L32" s="52" t="s">
        <v>18</v>
      </c>
      <c r="M32" s="52" t="s">
        <v>19</v>
      </c>
      <c r="N32" s="56">
        <v>5.36</v>
      </c>
      <c r="O32" s="56">
        <v>0.1</v>
      </c>
      <c r="P32" s="56">
        <v>7.98</v>
      </c>
      <c r="Q32" s="56">
        <v>0.03</v>
      </c>
    </row>
    <row r="33" spans="1:17" x14ac:dyDescent="0.25">
      <c r="A33" s="12" t="s">
        <v>30</v>
      </c>
      <c r="B33" s="9">
        <v>43665</v>
      </c>
      <c r="C33" s="9">
        <v>43675</v>
      </c>
      <c r="D33" s="13" t="s">
        <v>48</v>
      </c>
      <c r="E33" s="13" t="s">
        <v>37</v>
      </c>
      <c r="F33" s="3" t="s">
        <v>10</v>
      </c>
      <c r="G33" s="3">
        <v>90</v>
      </c>
      <c r="H33" s="52"/>
      <c r="I33" s="55"/>
      <c r="J33" s="58"/>
      <c r="K33" s="57"/>
      <c r="L33" s="52"/>
      <c r="M33" s="52"/>
      <c r="N33" s="56"/>
      <c r="O33" s="56"/>
      <c r="P33" s="56"/>
      <c r="Q33" s="56"/>
    </row>
    <row r="34" spans="1:17" x14ac:dyDescent="0.25">
      <c r="A34" s="12" t="s">
        <v>30</v>
      </c>
      <c r="B34" s="9">
        <v>43665</v>
      </c>
      <c r="C34" s="9">
        <v>43675</v>
      </c>
      <c r="D34" s="13" t="s">
        <v>48</v>
      </c>
      <c r="E34" s="13" t="s">
        <v>37</v>
      </c>
      <c r="F34" s="3" t="s">
        <v>11</v>
      </c>
      <c r="G34" s="3">
        <v>85</v>
      </c>
      <c r="H34" s="52"/>
      <c r="I34" s="55"/>
      <c r="J34" s="58"/>
      <c r="K34" s="57"/>
      <c r="L34" s="52"/>
      <c r="M34" s="52"/>
      <c r="N34" s="56"/>
      <c r="O34" s="56"/>
      <c r="P34" s="56"/>
      <c r="Q34" s="56"/>
    </row>
    <row r="35" spans="1:17" x14ac:dyDescent="0.25">
      <c r="A35" s="12" t="s">
        <v>30</v>
      </c>
      <c r="B35" s="9">
        <v>43665</v>
      </c>
      <c r="C35" s="9">
        <v>43675</v>
      </c>
      <c r="D35" s="13" t="s">
        <v>48</v>
      </c>
      <c r="E35" s="13" t="s">
        <v>37</v>
      </c>
      <c r="F35" s="3" t="s">
        <v>12</v>
      </c>
      <c r="G35" s="3">
        <v>80</v>
      </c>
      <c r="H35" s="52"/>
      <c r="I35" s="55"/>
      <c r="J35" s="58"/>
      <c r="K35" s="57"/>
      <c r="L35" s="52"/>
      <c r="M35" s="52"/>
      <c r="N35" s="56"/>
      <c r="O35" s="56"/>
      <c r="P35" s="56"/>
      <c r="Q35" s="56"/>
    </row>
    <row r="36" spans="1:17" x14ac:dyDescent="0.25">
      <c r="A36" s="12" t="s">
        <v>30</v>
      </c>
      <c r="B36" s="9">
        <v>43665</v>
      </c>
      <c r="C36" s="9">
        <v>43675</v>
      </c>
      <c r="D36" s="13" t="s">
        <v>48</v>
      </c>
      <c r="E36" s="13" t="s">
        <v>37</v>
      </c>
      <c r="F36" s="3" t="s">
        <v>13</v>
      </c>
      <c r="G36" s="3">
        <v>95</v>
      </c>
      <c r="H36" s="52"/>
      <c r="I36" s="55"/>
      <c r="J36" s="58"/>
      <c r="K36" s="57"/>
      <c r="L36" s="52"/>
      <c r="M36" s="52"/>
      <c r="N36" s="56"/>
      <c r="O36" s="56"/>
      <c r="P36" s="56"/>
      <c r="Q36" s="56"/>
    </row>
    <row r="37" spans="1:17" x14ac:dyDescent="0.25">
      <c r="A37" s="12"/>
      <c r="B37" s="9"/>
      <c r="C37" s="9"/>
      <c r="D37" s="7"/>
      <c r="E37" s="6"/>
      <c r="F37" s="3"/>
      <c r="G37" s="3"/>
      <c r="H37" s="52"/>
      <c r="I37" s="55"/>
      <c r="J37" s="58"/>
      <c r="K37" s="57"/>
      <c r="L37" s="52"/>
      <c r="M37" s="52"/>
      <c r="N37" s="56"/>
      <c r="O37" s="56"/>
      <c r="P37" s="60"/>
      <c r="Q37" s="60"/>
    </row>
    <row r="38" spans="1:17" x14ac:dyDescent="0.25">
      <c r="A38" s="12"/>
      <c r="B38" s="9"/>
      <c r="C38" s="9"/>
      <c r="D38" s="13"/>
      <c r="E38" s="13"/>
      <c r="F38" s="3"/>
      <c r="G38" s="3"/>
      <c r="H38" s="52"/>
      <c r="I38" s="55"/>
      <c r="J38" s="58"/>
      <c r="K38" s="57"/>
      <c r="L38" s="52"/>
      <c r="M38" s="52"/>
      <c r="N38" s="56"/>
      <c r="O38" s="56"/>
      <c r="P38" s="60"/>
      <c r="Q38" s="60"/>
    </row>
    <row r="39" spans="1:17" x14ac:dyDescent="0.25">
      <c r="A39" s="12"/>
      <c r="B39" s="9"/>
      <c r="C39" s="9"/>
      <c r="D39" s="13"/>
      <c r="E39" s="13"/>
      <c r="F39" s="3"/>
      <c r="G39" s="3"/>
      <c r="H39" s="52"/>
      <c r="I39" s="55"/>
      <c r="J39" s="58"/>
      <c r="K39" s="57"/>
      <c r="L39" s="52"/>
      <c r="M39" s="52"/>
      <c r="N39" s="56"/>
      <c r="O39" s="56"/>
      <c r="P39" s="60"/>
      <c r="Q39" s="60"/>
    </row>
    <row r="40" spans="1:17" x14ac:dyDescent="0.25">
      <c r="A40" s="12"/>
      <c r="B40" s="9"/>
      <c r="C40" s="9"/>
      <c r="D40" s="13"/>
      <c r="E40" s="13"/>
      <c r="F40" s="3"/>
      <c r="G40" s="3"/>
      <c r="H40" s="52"/>
      <c r="I40" s="55"/>
      <c r="J40" s="58"/>
      <c r="K40" s="57"/>
      <c r="L40" s="52"/>
      <c r="M40" s="52"/>
      <c r="N40" s="56"/>
      <c r="O40" s="56"/>
      <c r="P40" s="60"/>
      <c r="Q40" s="60"/>
    </row>
    <row r="41" spans="1:17" x14ac:dyDescent="0.25">
      <c r="A41" s="12"/>
      <c r="B41" s="9"/>
      <c r="C41" s="9"/>
      <c r="D41" s="13"/>
      <c r="E41" s="13"/>
      <c r="F41" s="3"/>
      <c r="G41" s="3"/>
      <c r="H41" s="52"/>
      <c r="I41" s="55"/>
      <c r="J41" s="58"/>
      <c r="K41" s="57"/>
      <c r="L41" s="52"/>
      <c r="M41" s="52"/>
      <c r="N41" s="56"/>
      <c r="O41" s="56"/>
      <c r="P41" s="60"/>
      <c r="Q41" s="60"/>
    </row>
    <row r="42" spans="1:17" x14ac:dyDescent="0.25">
      <c r="A42" s="12"/>
      <c r="B42" s="9"/>
      <c r="C42" s="9"/>
      <c r="D42" s="7"/>
      <c r="E42" s="6"/>
      <c r="F42" s="3"/>
      <c r="G42" s="3"/>
      <c r="H42" s="52"/>
      <c r="I42" s="55"/>
      <c r="J42" s="58"/>
      <c r="K42" s="57"/>
      <c r="L42" s="52"/>
      <c r="M42" s="52"/>
      <c r="N42" s="56"/>
      <c r="O42" s="56"/>
      <c r="P42" s="60"/>
      <c r="Q42" s="60"/>
    </row>
    <row r="43" spans="1:17" x14ac:dyDescent="0.25">
      <c r="A43" s="12"/>
      <c r="B43" s="9"/>
      <c r="C43" s="9"/>
      <c r="D43" s="13"/>
      <c r="E43" s="13"/>
      <c r="F43" s="3"/>
      <c r="G43" s="3"/>
      <c r="H43" s="52"/>
      <c r="I43" s="55"/>
      <c r="J43" s="58"/>
      <c r="K43" s="57"/>
      <c r="L43" s="52"/>
      <c r="M43" s="52"/>
      <c r="N43" s="56"/>
      <c r="O43" s="56"/>
      <c r="P43" s="60"/>
      <c r="Q43" s="60"/>
    </row>
    <row r="44" spans="1:17" x14ac:dyDescent="0.25">
      <c r="A44" s="12"/>
      <c r="B44" s="9"/>
      <c r="C44" s="9"/>
      <c r="D44" s="13"/>
      <c r="E44" s="13"/>
      <c r="F44" s="3"/>
      <c r="G44" s="3"/>
      <c r="H44" s="52"/>
      <c r="I44" s="55"/>
      <c r="J44" s="58"/>
      <c r="K44" s="57"/>
      <c r="L44" s="52"/>
      <c r="M44" s="52"/>
      <c r="N44" s="56"/>
      <c r="O44" s="56"/>
      <c r="P44" s="60"/>
      <c r="Q44" s="60"/>
    </row>
    <row r="45" spans="1:17" x14ac:dyDescent="0.25">
      <c r="A45" s="12"/>
      <c r="B45" s="9"/>
      <c r="C45" s="9"/>
      <c r="D45" s="13"/>
      <c r="E45" s="13"/>
      <c r="F45" s="3"/>
      <c r="G45" s="3"/>
      <c r="H45" s="52"/>
      <c r="I45" s="55"/>
      <c r="J45" s="58"/>
      <c r="K45" s="57"/>
      <c r="L45" s="52"/>
      <c r="M45" s="52"/>
      <c r="N45" s="56"/>
      <c r="O45" s="56"/>
      <c r="P45" s="60"/>
      <c r="Q45" s="60"/>
    </row>
    <row r="46" spans="1:17" x14ac:dyDescent="0.25">
      <c r="A46" s="12"/>
      <c r="B46" s="9"/>
      <c r="C46" s="9"/>
      <c r="D46" s="13"/>
      <c r="E46" s="13"/>
      <c r="F46" s="3"/>
      <c r="G46" s="3"/>
      <c r="H46" s="52"/>
      <c r="I46" s="55"/>
      <c r="J46" s="58"/>
      <c r="K46" s="57"/>
      <c r="L46" s="52"/>
      <c r="M46" s="52"/>
      <c r="N46" s="56"/>
      <c r="O46" s="56"/>
      <c r="P46" s="60"/>
      <c r="Q46" s="60"/>
    </row>
    <row r="47" spans="1:17" x14ac:dyDescent="0.25">
      <c r="A47" s="12"/>
      <c r="B47" s="9"/>
      <c r="C47" s="9"/>
      <c r="D47" s="13"/>
      <c r="E47" s="13"/>
      <c r="F47" s="13"/>
      <c r="G47" s="13"/>
      <c r="H47" s="52"/>
      <c r="I47" s="55"/>
      <c r="J47" s="58"/>
      <c r="K47" s="57"/>
      <c r="L47" s="52"/>
      <c r="M47" s="52"/>
      <c r="N47" s="56"/>
      <c r="O47" s="56"/>
      <c r="P47" s="60"/>
      <c r="Q47" s="60"/>
    </row>
    <row r="48" spans="1:17" x14ac:dyDescent="0.25">
      <c r="A48" s="12"/>
      <c r="B48" s="9"/>
      <c r="C48" s="9"/>
      <c r="D48" s="13"/>
      <c r="E48" s="13"/>
      <c r="F48" s="13"/>
      <c r="G48" s="13"/>
      <c r="H48" s="52"/>
      <c r="I48" s="55"/>
      <c r="J48" s="58"/>
      <c r="K48" s="57"/>
      <c r="L48" s="52"/>
      <c r="M48" s="52"/>
      <c r="N48" s="56"/>
      <c r="O48" s="56"/>
      <c r="P48" s="60"/>
      <c r="Q48" s="60"/>
    </row>
    <row r="49" spans="1:17" x14ac:dyDescent="0.25">
      <c r="A49" s="12"/>
      <c r="B49" s="9"/>
      <c r="C49" s="9"/>
      <c r="D49" s="13"/>
      <c r="E49" s="13"/>
      <c r="F49" s="13"/>
      <c r="G49" s="13"/>
      <c r="H49" s="52"/>
      <c r="I49" s="55"/>
      <c r="J49" s="58"/>
      <c r="K49" s="57"/>
      <c r="L49" s="52"/>
      <c r="M49" s="52"/>
      <c r="N49" s="56"/>
      <c r="O49" s="56"/>
      <c r="P49" s="60"/>
      <c r="Q49" s="60"/>
    </row>
    <row r="50" spans="1:17" x14ac:dyDescent="0.25">
      <c r="A50" s="12"/>
      <c r="B50" s="9"/>
      <c r="C50" s="9"/>
      <c r="D50" s="13"/>
      <c r="E50" s="13"/>
      <c r="F50" s="13"/>
      <c r="G50" s="13"/>
      <c r="H50" s="52"/>
      <c r="I50" s="55"/>
      <c r="J50" s="58"/>
      <c r="K50" s="57"/>
      <c r="L50" s="52"/>
      <c r="M50" s="52"/>
      <c r="N50" s="56"/>
      <c r="O50" s="56"/>
      <c r="P50" s="60"/>
      <c r="Q50" s="60"/>
    </row>
    <row r="51" spans="1:17" x14ac:dyDescent="0.25">
      <c r="A51" s="12"/>
      <c r="B51" s="9"/>
      <c r="C51" s="9"/>
      <c r="D51" s="13"/>
      <c r="E51" s="13"/>
      <c r="F51" s="13"/>
      <c r="G51" s="13"/>
      <c r="H51" s="52"/>
      <c r="I51" s="55"/>
      <c r="J51" s="58"/>
      <c r="K51" s="57"/>
      <c r="L51" s="52"/>
      <c r="M51" s="52"/>
      <c r="N51" s="56"/>
      <c r="O51" s="56"/>
      <c r="P51" s="60"/>
      <c r="Q51" s="60"/>
    </row>
    <row r="52" spans="1:17" x14ac:dyDescent="0.25">
      <c r="A52" s="12"/>
      <c r="B52" s="9"/>
      <c r="C52" s="9"/>
      <c r="D52" s="13"/>
      <c r="E52" s="13"/>
      <c r="F52" s="13"/>
      <c r="G52" s="13"/>
      <c r="H52" s="52"/>
      <c r="I52" s="55"/>
      <c r="J52" s="58"/>
      <c r="K52" s="57"/>
      <c r="L52" s="52"/>
      <c r="M52" s="52"/>
      <c r="N52" s="56"/>
      <c r="O52" s="56"/>
      <c r="P52" s="60"/>
      <c r="Q52" s="60"/>
    </row>
    <row r="53" spans="1:17" x14ac:dyDescent="0.25">
      <c r="A53" s="12"/>
      <c r="B53" s="9"/>
      <c r="C53" s="9"/>
      <c r="D53" s="13"/>
      <c r="E53" s="13"/>
      <c r="F53" s="13"/>
      <c r="G53" s="13"/>
      <c r="H53" s="52"/>
      <c r="I53" s="55"/>
      <c r="J53" s="58"/>
      <c r="K53" s="57"/>
      <c r="L53" s="52"/>
      <c r="M53" s="52"/>
      <c r="N53" s="56"/>
      <c r="O53" s="56"/>
      <c r="P53" s="60"/>
      <c r="Q53" s="60"/>
    </row>
    <row r="54" spans="1:17" x14ac:dyDescent="0.25">
      <c r="A54" s="12"/>
      <c r="B54" s="9"/>
      <c r="C54" s="9"/>
      <c r="D54" s="13"/>
      <c r="E54" s="13"/>
      <c r="F54" s="13"/>
      <c r="G54" s="13"/>
      <c r="H54" s="52"/>
      <c r="I54" s="55"/>
      <c r="J54" s="58"/>
      <c r="K54" s="57"/>
      <c r="L54" s="52"/>
      <c r="M54" s="52"/>
      <c r="N54" s="56"/>
      <c r="O54" s="56"/>
      <c r="P54" s="60"/>
      <c r="Q54" s="60"/>
    </row>
    <row r="55" spans="1:17" x14ac:dyDescent="0.25">
      <c r="A55" s="12"/>
      <c r="B55" s="9"/>
      <c r="C55" s="9"/>
      <c r="D55" s="13"/>
      <c r="E55" s="13"/>
      <c r="F55" s="13"/>
      <c r="G55" s="13"/>
      <c r="H55" s="52"/>
      <c r="I55" s="55"/>
      <c r="J55" s="58"/>
      <c r="K55" s="57"/>
      <c r="L55" s="52"/>
      <c r="M55" s="52"/>
      <c r="N55" s="56"/>
      <c r="O55" s="56"/>
      <c r="P55" s="60"/>
      <c r="Q55" s="60"/>
    </row>
    <row r="56" spans="1:17" x14ac:dyDescent="0.25">
      <c r="A56" s="12"/>
      <c r="B56" s="9"/>
      <c r="C56" s="9"/>
      <c r="D56" s="13"/>
      <c r="E56" s="13"/>
      <c r="F56" s="13"/>
      <c r="G56" s="13"/>
      <c r="H56" s="52"/>
      <c r="I56" s="55"/>
      <c r="J56" s="58"/>
      <c r="K56" s="57"/>
      <c r="L56" s="52"/>
      <c r="M56" s="52"/>
      <c r="N56" s="56"/>
      <c r="O56" s="56"/>
      <c r="P56" s="60"/>
      <c r="Q56" s="60"/>
    </row>
  </sheetData>
  <mergeCells count="110">
    <mergeCell ref="M52:M56"/>
    <mergeCell ref="N52:N56"/>
    <mergeCell ref="O52:O56"/>
    <mergeCell ref="P52:P56"/>
    <mergeCell ref="Q52:Q56"/>
    <mergeCell ref="H52:H56"/>
    <mergeCell ref="I52:I56"/>
    <mergeCell ref="J52:J56"/>
    <mergeCell ref="K52:K56"/>
    <mergeCell ref="L52:L56"/>
    <mergeCell ref="Q22:Q26"/>
    <mergeCell ref="Q27:Q31"/>
    <mergeCell ref="O32:O36"/>
    <mergeCell ref="O37:O41"/>
    <mergeCell ref="O42:O46"/>
    <mergeCell ref="O22:O26"/>
    <mergeCell ref="Q32:Q36"/>
    <mergeCell ref="Q37:Q41"/>
    <mergeCell ref="Q42:Q46"/>
    <mergeCell ref="Q47:Q51"/>
    <mergeCell ref="N2:N6"/>
    <mergeCell ref="N7:N11"/>
    <mergeCell ref="N12:N16"/>
    <mergeCell ref="N17:N21"/>
    <mergeCell ref="N22:N26"/>
    <mergeCell ref="N27:N31"/>
    <mergeCell ref="P32:P36"/>
    <mergeCell ref="P37:P41"/>
    <mergeCell ref="P42:P46"/>
    <mergeCell ref="P47:P51"/>
    <mergeCell ref="O27:O31"/>
    <mergeCell ref="N32:N36"/>
    <mergeCell ref="N37:N41"/>
    <mergeCell ref="N42:N46"/>
    <mergeCell ref="N47:N51"/>
    <mergeCell ref="O2:O6"/>
    <mergeCell ref="O7:O11"/>
    <mergeCell ref="O12:O16"/>
    <mergeCell ref="O17:O21"/>
    <mergeCell ref="Q2:Q6"/>
    <mergeCell ref="Q7:Q11"/>
    <mergeCell ref="Q12:Q16"/>
    <mergeCell ref="Q17:Q21"/>
    <mergeCell ref="M32:M36"/>
    <mergeCell ref="M37:M41"/>
    <mergeCell ref="M42:M46"/>
    <mergeCell ref="M47:M51"/>
    <mergeCell ref="P2:P6"/>
    <mergeCell ref="P7:P11"/>
    <mergeCell ref="P12:P16"/>
    <mergeCell ref="P17:P21"/>
    <mergeCell ref="P22:P26"/>
    <mergeCell ref="P27:P31"/>
    <mergeCell ref="M2:M6"/>
    <mergeCell ref="M7:M11"/>
    <mergeCell ref="M12:M16"/>
    <mergeCell ref="M17:M21"/>
    <mergeCell ref="M22:M26"/>
    <mergeCell ref="M27:M31"/>
    <mergeCell ref="O47:O51"/>
    <mergeCell ref="L47:L51"/>
    <mergeCell ref="J27:J31"/>
    <mergeCell ref="J32:J36"/>
    <mergeCell ref="J37:J41"/>
    <mergeCell ref="J42:J46"/>
    <mergeCell ref="J47:J51"/>
    <mergeCell ref="L27:L31"/>
    <mergeCell ref="L32:L36"/>
    <mergeCell ref="L37:L41"/>
    <mergeCell ref="L42:L46"/>
    <mergeCell ref="K37:K41"/>
    <mergeCell ref="K42:K46"/>
    <mergeCell ref="K47:K51"/>
    <mergeCell ref="L2:L6"/>
    <mergeCell ref="L7:L11"/>
    <mergeCell ref="L12:L16"/>
    <mergeCell ref="L17:L21"/>
    <mergeCell ref="I32:I36"/>
    <mergeCell ref="L22:L26"/>
    <mergeCell ref="K2:K6"/>
    <mergeCell ref="K7:K11"/>
    <mergeCell ref="K12:K16"/>
    <mergeCell ref="K17:K21"/>
    <mergeCell ref="K22:K26"/>
    <mergeCell ref="K27:K31"/>
    <mergeCell ref="K32:K36"/>
    <mergeCell ref="J2:J6"/>
    <mergeCell ref="J7:J11"/>
    <mergeCell ref="J12:J16"/>
    <mergeCell ref="J17:J21"/>
    <mergeCell ref="J22:J26"/>
    <mergeCell ref="I7:I11"/>
    <mergeCell ref="I12:I16"/>
    <mergeCell ref="I17:I21"/>
    <mergeCell ref="I22:I26"/>
    <mergeCell ref="H27:H31"/>
    <mergeCell ref="H32:H36"/>
    <mergeCell ref="H37:H41"/>
    <mergeCell ref="H42:H46"/>
    <mergeCell ref="H47:H51"/>
    <mergeCell ref="H22:H26"/>
    <mergeCell ref="H2:H6"/>
    <mergeCell ref="I2:I6"/>
    <mergeCell ref="H7:H11"/>
    <mergeCell ref="H12:H16"/>
    <mergeCell ref="H17:H21"/>
    <mergeCell ref="I37:I41"/>
    <mergeCell ref="I42:I46"/>
    <mergeCell ref="I47:I51"/>
    <mergeCell ref="I27:I31"/>
  </mergeCells>
  <phoneticPr fontId="3" type="noConversion"/>
  <pageMargins left="0.7" right="0.7" top="0.75" bottom="0.75" header="0.3" footer="0.3"/>
  <pageSetup scale="37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Layout" zoomScale="75" zoomScaleNormal="100" zoomScalePageLayoutView="75" workbookViewId="0"/>
  </sheetViews>
  <sheetFormatPr defaultRowHeight="15" x14ac:dyDescent="0.25"/>
  <cols>
    <col min="1" max="1" width="10.85546875" style="10" bestFit="1" customWidth="1"/>
    <col min="2" max="2" width="10.42578125" bestFit="1" customWidth="1"/>
    <col min="3" max="3" width="10.7109375" bestFit="1" customWidth="1"/>
    <col min="4" max="4" width="12.42578125" bestFit="1" customWidth="1"/>
    <col min="5" max="5" width="10.85546875" bestFit="1" customWidth="1"/>
    <col min="6" max="6" width="7.42578125" bestFit="1" customWidth="1"/>
    <col min="7" max="7" width="9" style="10" bestFit="1" customWidth="1"/>
    <col min="8" max="8" width="8.5703125" bestFit="1" customWidth="1"/>
    <col min="9" max="9" width="9.5703125" bestFit="1" customWidth="1"/>
    <col min="10" max="10" width="9.7109375" bestFit="1" customWidth="1"/>
    <col min="11" max="11" width="9.140625" bestFit="1" customWidth="1"/>
    <col min="12" max="12" width="14.140625" bestFit="1" customWidth="1"/>
    <col min="13" max="13" width="13.28515625" bestFit="1" customWidth="1"/>
    <col min="14" max="17" width="42.5703125" bestFit="1" customWidth="1"/>
  </cols>
  <sheetData>
    <row r="1" spans="1:17" s="1" customFormat="1" ht="46.5" customHeight="1" x14ac:dyDescent="0.25">
      <c r="A1" s="44" t="s">
        <v>2</v>
      </c>
      <c r="B1" s="44" t="s">
        <v>3</v>
      </c>
      <c r="C1" s="44" t="s">
        <v>4</v>
      </c>
      <c r="D1" s="44" t="s">
        <v>0</v>
      </c>
      <c r="E1" s="44" t="s">
        <v>1</v>
      </c>
      <c r="F1" s="44" t="s">
        <v>5</v>
      </c>
      <c r="G1" s="44" t="s">
        <v>7</v>
      </c>
      <c r="H1" s="44" t="s">
        <v>24</v>
      </c>
      <c r="I1" s="44" t="s">
        <v>6</v>
      </c>
      <c r="J1" s="44" t="s">
        <v>8</v>
      </c>
      <c r="K1" s="44" t="s">
        <v>15</v>
      </c>
      <c r="L1" s="44" t="s">
        <v>16</v>
      </c>
      <c r="M1" s="44" t="s">
        <v>25</v>
      </c>
      <c r="N1" s="42" t="s">
        <v>20</v>
      </c>
      <c r="O1" s="42" t="s">
        <v>21</v>
      </c>
      <c r="P1" s="42" t="s">
        <v>22</v>
      </c>
      <c r="Q1" s="42" t="s">
        <v>23</v>
      </c>
    </row>
    <row r="2" spans="1:17" s="10" customFormat="1" x14ac:dyDescent="0.25">
      <c r="A2" s="41" t="s">
        <v>172</v>
      </c>
      <c r="B2" s="9">
        <v>43756</v>
      </c>
      <c r="C2" s="9">
        <v>43766</v>
      </c>
      <c r="D2" s="41" t="s">
        <v>14</v>
      </c>
      <c r="E2" s="41" t="s">
        <v>169</v>
      </c>
      <c r="F2" s="41" t="s">
        <v>9</v>
      </c>
      <c r="G2" s="41">
        <v>100</v>
      </c>
      <c r="H2" s="53">
        <f>AVERAGE(G2:G6)</f>
        <v>94</v>
      </c>
      <c r="I2" s="54">
        <f>STDEV(G2:G6)</f>
        <v>8.2158383625774913</v>
      </c>
      <c r="J2" s="53">
        <v>100</v>
      </c>
      <c r="K2" s="56" t="s">
        <v>17</v>
      </c>
      <c r="L2" s="53" t="s">
        <v>17</v>
      </c>
      <c r="M2" s="53" t="s">
        <v>17</v>
      </c>
      <c r="N2" s="64" t="s">
        <v>17</v>
      </c>
      <c r="O2" s="64" t="s">
        <v>17</v>
      </c>
      <c r="P2" s="53">
        <v>19.760000000000002</v>
      </c>
      <c r="Q2" s="53">
        <v>0.04</v>
      </c>
    </row>
    <row r="3" spans="1:17" s="10" customFormat="1" x14ac:dyDescent="0.25">
      <c r="A3" s="41" t="s">
        <v>172</v>
      </c>
      <c r="B3" s="9">
        <v>43756</v>
      </c>
      <c r="C3" s="9">
        <v>43766</v>
      </c>
      <c r="D3" s="41" t="s">
        <v>14</v>
      </c>
      <c r="E3" s="41" t="s">
        <v>49</v>
      </c>
      <c r="F3" s="41" t="s">
        <v>10</v>
      </c>
      <c r="G3" s="41">
        <v>80</v>
      </c>
      <c r="H3" s="53"/>
      <c r="I3" s="54"/>
      <c r="J3" s="53"/>
      <c r="K3" s="56"/>
      <c r="L3" s="53"/>
      <c r="M3" s="53"/>
      <c r="N3" s="64"/>
      <c r="O3" s="64"/>
      <c r="P3" s="53"/>
      <c r="Q3" s="53"/>
    </row>
    <row r="4" spans="1:17" s="10" customFormat="1" x14ac:dyDescent="0.25">
      <c r="A4" s="41" t="s">
        <v>172</v>
      </c>
      <c r="B4" s="9">
        <v>43756</v>
      </c>
      <c r="C4" s="9">
        <v>43766</v>
      </c>
      <c r="D4" s="41" t="s">
        <v>14</v>
      </c>
      <c r="E4" s="41" t="s">
        <v>49</v>
      </c>
      <c r="F4" s="41" t="s">
        <v>11</v>
      </c>
      <c r="G4" s="41">
        <v>100</v>
      </c>
      <c r="H4" s="53"/>
      <c r="I4" s="54"/>
      <c r="J4" s="53"/>
      <c r="K4" s="56"/>
      <c r="L4" s="53"/>
      <c r="M4" s="53"/>
      <c r="N4" s="64"/>
      <c r="O4" s="64"/>
      <c r="P4" s="53"/>
      <c r="Q4" s="53"/>
    </row>
    <row r="5" spans="1:17" s="10" customFormat="1" x14ac:dyDescent="0.25">
      <c r="A5" s="41" t="s">
        <v>172</v>
      </c>
      <c r="B5" s="9">
        <v>43756</v>
      </c>
      <c r="C5" s="9">
        <v>43766</v>
      </c>
      <c r="D5" s="41" t="s">
        <v>14</v>
      </c>
      <c r="E5" s="41" t="s">
        <v>49</v>
      </c>
      <c r="F5" s="41" t="s">
        <v>12</v>
      </c>
      <c r="G5" s="41">
        <v>95</v>
      </c>
      <c r="H5" s="53"/>
      <c r="I5" s="54"/>
      <c r="J5" s="53"/>
      <c r="K5" s="56"/>
      <c r="L5" s="53"/>
      <c r="M5" s="53"/>
      <c r="N5" s="64"/>
      <c r="O5" s="64"/>
      <c r="P5" s="53"/>
      <c r="Q5" s="53"/>
    </row>
    <row r="6" spans="1:17" s="10" customFormat="1" x14ac:dyDescent="0.25">
      <c r="A6" s="41" t="s">
        <v>172</v>
      </c>
      <c r="B6" s="9">
        <v>43756</v>
      </c>
      <c r="C6" s="9">
        <v>43766</v>
      </c>
      <c r="D6" s="41" t="s">
        <v>14</v>
      </c>
      <c r="E6" s="41" t="s">
        <v>49</v>
      </c>
      <c r="F6" s="41" t="s">
        <v>13</v>
      </c>
      <c r="G6" s="41">
        <v>95</v>
      </c>
      <c r="H6" s="53"/>
      <c r="I6" s="54"/>
      <c r="J6" s="53"/>
      <c r="K6" s="56"/>
      <c r="L6" s="53"/>
      <c r="M6" s="53"/>
      <c r="N6" s="64"/>
      <c r="O6" s="64"/>
      <c r="P6" s="53"/>
      <c r="Q6" s="53"/>
    </row>
    <row r="7" spans="1:17" x14ac:dyDescent="0.25">
      <c r="A7" s="41" t="s">
        <v>172</v>
      </c>
      <c r="B7" s="9">
        <v>43756</v>
      </c>
      <c r="C7" s="9">
        <v>43766</v>
      </c>
      <c r="D7" s="40" t="s">
        <v>171</v>
      </c>
      <c r="E7" s="40" t="s">
        <v>170</v>
      </c>
      <c r="F7" s="40" t="s">
        <v>9</v>
      </c>
      <c r="G7" s="41">
        <v>100</v>
      </c>
      <c r="H7" s="52">
        <f>AVERAGE(G7:G11)</f>
        <v>98</v>
      </c>
      <c r="I7" s="55">
        <f>STDEV(G7:G11)</f>
        <v>4.4721359549995796</v>
      </c>
      <c r="J7" s="58">
        <f>SUM(100*H7/94)</f>
        <v>104.25531914893617</v>
      </c>
      <c r="K7" s="57">
        <v>0.05</v>
      </c>
      <c r="L7" s="52" t="s">
        <v>19</v>
      </c>
      <c r="M7" s="52" t="s">
        <v>19</v>
      </c>
      <c r="N7" s="61" t="s">
        <v>26</v>
      </c>
      <c r="O7" s="61" t="s">
        <v>26</v>
      </c>
      <c r="P7" s="61" t="s">
        <v>26</v>
      </c>
      <c r="Q7" s="61" t="s">
        <v>26</v>
      </c>
    </row>
    <row r="8" spans="1:17" x14ac:dyDescent="0.25">
      <c r="A8" s="41" t="s">
        <v>172</v>
      </c>
      <c r="B8" s="9">
        <v>43756</v>
      </c>
      <c r="C8" s="9">
        <v>43766</v>
      </c>
      <c r="D8" s="40" t="s">
        <v>171</v>
      </c>
      <c r="E8" s="40" t="s">
        <v>170</v>
      </c>
      <c r="F8" s="40" t="s">
        <v>10</v>
      </c>
      <c r="G8" s="41">
        <v>100</v>
      </c>
      <c r="H8" s="52"/>
      <c r="I8" s="55"/>
      <c r="J8" s="58"/>
      <c r="K8" s="57"/>
      <c r="L8" s="52"/>
      <c r="M8" s="52"/>
      <c r="N8" s="61"/>
      <c r="O8" s="61"/>
      <c r="P8" s="61"/>
      <c r="Q8" s="61"/>
    </row>
    <row r="9" spans="1:17" x14ac:dyDescent="0.25">
      <c r="A9" s="41" t="s">
        <v>172</v>
      </c>
      <c r="B9" s="9">
        <v>43756</v>
      </c>
      <c r="C9" s="9">
        <v>43766</v>
      </c>
      <c r="D9" s="40" t="s">
        <v>171</v>
      </c>
      <c r="E9" s="40" t="s">
        <v>170</v>
      </c>
      <c r="F9" s="40" t="s">
        <v>11</v>
      </c>
      <c r="G9" s="41">
        <v>100</v>
      </c>
      <c r="H9" s="52"/>
      <c r="I9" s="55"/>
      <c r="J9" s="58"/>
      <c r="K9" s="57"/>
      <c r="L9" s="52"/>
      <c r="M9" s="52"/>
      <c r="N9" s="61"/>
      <c r="O9" s="61"/>
      <c r="P9" s="61"/>
      <c r="Q9" s="61"/>
    </row>
    <row r="10" spans="1:17" x14ac:dyDescent="0.25">
      <c r="A10" s="41" t="s">
        <v>172</v>
      </c>
      <c r="B10" s="9">
        <v>43756</v>
      </c>
      <c r="C10" s="9">
        <v>43766</v>
      </c>
      <c r="D10" s="40" t="s">
        <v>171</v>
      </c>
      <c r="E10" s="40" t="s">
        <v>170</v>
      </c>
      <c r="F10" s="40" t="s">
        <v>12</v>
      </c>
      <c r="G10" s="41">
        <v>90</v>
      </c>
      <c r="H10" s="52"/>
      <c r="I10" s="55"/>
      <c r="J10" s="58"/>
      <c r="K10" s="57"/>
      <c r="L10" s="52"/>
      <c r="M10" s="52"/>
      <c r="N10" s="61"/>
      <c r="O10" s="61"/>
      <c r="P10" s="61"/>
      <c r="Q10" s="61"/>
    </row>
    <row r="11" spans="1:17" x14ac:dyDescent="0.25">
      <c r="A11" s="41" t="s">
        <v>172</v>
      </c>
      <c r="B11" s="9">
        <v>43756</v>
      </c>
      <c r="C11" s="9">
        <v>43766</v>
      </c>
      <c r="D11" s="40" t="s">
        <v>171</v>
      </c>
      <c r="E11" s="40" t="s">
        <v>170</v>
      </c>
      <c r="F11" s="40" t="s">
        <v>13</v>
      </c>
      <c r="G11" s="41">
        <v>100</v>
      </c>
      <c r="H11" s="52"/>
      <c r="I11" s="55"/>
      <c r="J11" s="58"/>
      <c r="K11" s="57"/>
      <c r="L11" s="52"/>
      <c r="M11" s="52"/>
      <c r="N11" s="61"/>
      <c r="O11" s="61"/>
      <c r="P11" s="61"/>
      <c r="Q11" s="61"/>
    </row>
    <row r="12" spans="1:17" x14ac:dyDescent="0.25">
      <c r="A12" s="41"/>
      <c r="B12" s="9"/>
      <c r="C12" s="9"/>
      <c r="D12" s="40"/>
      <c r="E12" s="40"/>
      <c r="F12" s="40"/>
      <c r="G12" s="41"/>
      <c r="H12" s="52"/>
      <c r="I12" s="55"/>
      <c r="J12" s="58"/>
      <c r="K12" s="57"/>
      <c r="L12" s="52"/>
      <c r="M12" s="52"/>
      <c r="N12" s="61"/>
      <c r="O12" s="61"/>
      <c r="P12" s="61"/>
      <c r="Q12" s="61"/>
    </row>
    <row r="13" spans="1:17" x14ac:dyDescent="0.25">
      <c r="A13" s="41"/>
      <c r="B13" s="9"/>
      <c r="C13" s="9"/>
      <c r="D13" s="40"/>
      <c r="E13" s="40"/>
      <c r="F13" s="40"/>
      <c r="G13" s="41"/>
      <c r="H13" s="52"/>
      <c r="I13" s="55"/>
      <c r="J13" s="58"/>
      <c r="K13" s="57"/>
      <c r="L13" s="52"/>
      <c r="M13" s="52"/>
      <c r="N13" s="61"/>
      <c r="O13" s="61"/>
      <c r="P13" s="61"/>
      <c r="Q13" s="61"/>
    </row>
    <row r="14" spans="1:17" x14ac:dyDescent="0.25">
      <c r="A14" s="41"/>
      <c r="B14" s="9"/>
      <c r="C14" s="9"/>
      <c r="D14" s="40"/>
      <c r="E14" s="40"/>
      <c r="F14" s="40"/>
      <c r="G14" s="41"/>
      <c r="H14" s="52"/>
      <c r="I14" s="55"/>
      <c r="J14" s="58"/>
      <c r="K14" s="57"/>
      <c r="L14" s="52"/>
      <c r="M14" s="52"/>
      <c r="N14" s="61"/>
      <c r="O14" s="61"/>
      <c r="P14" s="61"/>
      <c r="Q14" s="61"/>
    </row>
    <row r="15" spans="1:17" x14ac:dyDescent="0.25">
      <c r="A15" s="41"/>
      <c r="B15" s="9"/>
      <c r="C15" s="9"/>
      <c r="D15" s="40"/>
      <c r="E15" s="40"/>
      <c r="F15" s="40"/>
      <c r="G15" s="41"/>
      <c r="H15" s="52"/>
      <c r="I15" s="55"/>
      <c r="J15" s="58"/>
      <c r="K15" s="57"/>
      <c r="L15" s="52"/>
      <c r="M15" s="52"/>
      <c r="N15" s="61"/>
      <c r="O15" s="61"/>
      <c r="P15" s="61"/>
      <c r="Q15" s="61"/>
    </row>
    <row r="16" spans="1:17" x14ac:dyDescent="0.25">
      <c r="A16" s="41"/>
      <c r="B16" s="9"/>
      <c r="C16" s="9"/>
      <c r="D16" s="40"/>
      <c r="E16" s="40"/>
      <c r="F16" s="40"/>
      <c r="G16" s="41"/>
      <c r="H16" s="52"/>
      <c r="I16" s="55"/>
      <c r="J16" s="58"/>
      <c r="K16" s="57"/>
      <c r="L16" s="52"/>
      <c r="M16" s="52"/>
      <c r="N16" s="61"/>
      <c r="O16" s="61"/>
      <c r="P16" s="61"/>
      <c r="Q16" s="61"/>
    </row>
    <row r="17" spans="1:17" x14ac:dyDescent="0.25">
      <c r="A17" s="41"/>
      <c r="B17" s="9"/>
      <c r="C17" s="9"/>
      <c r="D17" s="40"/>
      <c r="E17" s="40"/>
      <c r="F17" s="40"/>
      <c r="G17" s="41"/>
      <c r="H17" s="52"/>
      <c r="I17" s="55"/>
      <c r="J17" s="58"/>
      <c r="K17" s="57"/>
      <c r="L17" s="52"/>
      <c r="M17" s="52"/>
      <c r="N17" s="61"/>
      <c r="O17" s="61"/>
      <c r="P17" s="61"/>
      <c r="Q17" s="61"/>
    </row>
    <row r="18" spans="1:17" x14ac:dyDescent="0.25">
      <c r="A18" s="41"/>
      <c r="B18" s="9"/>
      <c r="C18" s="9"/>
      <c r="D18" s="40"/>
      <c r="E18" s="40"/>
      <c r="F18" s="40"/>
      <c r="G18" s="41"/>
      <c r="H18" s="52"/>
      <c r="I18" s="55"/>
      <c r="J18" s="58"/>
      <c r="K18" s="57"/>
      <c r="L18" s="52"/>
      <c r="M18" s="52"/>
      <c r="N18" s="61"/>
      <c r="O18" s="61"/>
      <c r="P18" s="61"/>
      <c r="Q18" s="61"/>
    </row>
    <row r="19" spans="1:17" x14ac:dyDescent="0.25">
      <c r="A19" s="41"/>
      <c r="B19" s="9"/>
      <c r="C19" s="9"/>
      <c r="D19" s="40"/>
      <c r="E19" s="40"/>
      <c r="F19" s="40"/>
      <c r="G19" s="41"/>
      <c r="H19" s="52"/>
      <c r="I19" s="55"/>
      <c r="J19" s="58"/>
      <c r="K19" s="57"/>
      <c r="L19" s="52"/>
      <c r="M19" s="52"/>
      <c r="N19" s="61"/>
      <c r="O19" s="61"/>
      <c r="P19" s="61"/>
      <c r="Q19" s="61"/>
    </row>
    <row r="20" spans="1:17" x14ac:dyDescent="0.25">
      <c r="A20" s="41"/>
      <c r="B20" s="9"/>
      <c r="C20" s="9"/>
      <c r="D20" s="40"/>
      <c r="E20" s="40"/>
      <c r="F20" s="40"/>
      <c r="G20" s="41"/>
      <c r="H20" s="52"/>
      <c r="I20" s="55"/>
      <c r="J20" s="58"/>
      <c r="K20" s="57"/>
      <c r="L20" s="52"/>
      <c r="M20" s="52"/>
      <c r="N20" s="61"/>
      <c r="O20" s="61"/>
      <c r="P20" s="61"/>
      <c r="Q20" s="61"/>
    </row>
    <row r="21" spans="1:17" x14ac:dyDescent="0.25">
      <c r="A21" s="41"/>
      <c r="B21" s="9"/>
      <c r="C21" s="9"/>
      <c r="D21" s="40"/>
      <c r="E21" s="40"/>
      <c r="F21" s="40"/>
      <c r="G21" s="41"/>
      <c r="H21" s="52"/>
      <c r="I21" s="55"/>
      <c r="J21" s="58"/>
      <c r="K21" s="57"/>
      <c r="L21" s="52"/>
      <c r="M21" s="52"/>
      <c r="N21" s="61"/>
      <c r="O21" s="61"/>
      <c r="P21" s="61"/>
      <c r="Q21" s="61"/>
    </row>
    <row r="22" spans="1:17" x14ac:dyDescent="0.25">
      <c r="A22" s="41"/>
      <c r="B22" s="9"/>
      <c r="C22" s="9"/>
      <c r="D22" s="40"/>
      <c r="E22" s="40"/>
      <c r="F22" s="40"/>
      <c r="G22" s="41"/>
      <c r="H22" s="52"/>
      <c r="I22" s="55"/>
      <c r="J22" s="58"/>
      <c r="K22" s="57"/>
      <c r="L22" s="52"/>
      <c r="M22" s="53"/>
      <c r="N22" s="61"/>
      <c r="O22" s="61"/>
      <c r="P22" s="61"/>
      <c r="Q22" s="61"/>
    </row>
    <row r="23" spans="1:17" x14ac:dyDescent="0.25">
      <c r="A23" s="41"/>
      <c r="B23" s="9"/>
      <c r="C23" s="9"/>
      <c r="D23" s="40"/>
      <c r="E23" s="40"/>
      <c r="F23" s="40"/>
      <c r="G23" s="41"/>
      <c r="H23" s="52"/>
      <c r="I23" s="55"/>
      <c r="J23" s="58"/>
      <c r="K23" s="57"/>
      <c r="L23" s="52"/>
      <c r="M23" s="53"/>
      <c r="N23" s="61"/>
      <c r="O23" s="61"/>
      <c r="P23" s="61"/>
      <c r="Q23" s="61"/>
    </row>
    <row r="24" spans="1:17" x14ac:dyDescent="0.25">
      <c r="A24" s="41"/>
      <c r="B24" s="9"/>
      <c r="C24" s="9"/>
      <c r="D24" s="40"/>
      <c r="E24" s="40"/>
      <c r="F24" s="40"/>
      <c r="G24" s="41"/>
      <c r="H24" s="52"/>
      <c r="I24" s="55"/>
      <c r="J24" s="58"/>
      <c r="K24" s="57"/>
      <c r="L24" s="52"/>
      <c r="M24" s="53"/>
      <c r="N24" s="61"/>
      <c r="O24" s="61"/>
      <c r="P24" s="61"/>
      <c r="Q24" s="61"/>
    </row>
    <row r="25" spans="1:17" x14ac:dyDescent="0.25">
      <c r="A25" s="41"/>
      <c r="B25" s="9"/>
      <c r="C25" s="9"/>
      <c r="D25" s="40"/>
      <c r="E25" s="40"/>
      <c r="F25" s="40"/>
      <c r="G25" s="41"/>
      <c r="H25" s="52"/>
      <c r="I25" s="55"/>
      <c r="J25" s="58"/>
      <c r="K25" s="57"/>
      <c r="L25" s="52"/>
      <c r="M25" s="53"/>
      <c r="N25" s="61"/>
      <c r="O25" s="61"/>
      <c r="P25" s="61"/>
      <c r="Q25" s="61"/>
    </row>
    <row r="26" spans="1:17" x14ac:dyDescent="0.25">
      <c r="A26" s="41"/>
      <c r="B26" s="9"/>
      <c r="C26" s="9"/>
      <c r="D26" s="40"/>
      <c r="E26" s="40"/>
      <c r="F26" s="40"/>
      <c r="G26" s="41"/>
      <c r="H26" s="52"/>
      <c r="I26" s="55"/>
      <c r="J26" s="58"/>
      <c r="K26" s="57"/>
      <c r="L26" s="52"/>
      <c r="M26" s="53"/>
      <c r="N26" s="61"/>
      <c r="O26" s="61"/>
      <c r="P26" s="61"/>
      <c r="Q26" s="61"/>
    </row>
    <row r="27" spans="1:17" x14ac:dyDescent="0.25">
      <c r="A27" s="41"/>
      <c r="B27" s="9"/>
      <c r="C27" s="9"/>
      <c r="D27" s="40"/>
      <c r="E27" s="40"/>
      <c r="F27" s="40"/>
      <c r="G27" s="41"/>
      <c r="H27" s="52"/>
      <c r="I27" s="55"/>
      <c r="J27" s="58"/>
      <c r="K27" s="57"/>
      <c r="L27" s="52"/>
      <c r="M27" s="52"/>
      <c r="N27" s="61"/>
      <c r="O27" s="61"/>
      <c r="P27" s="61"/>
      <c r="Q27" s="61"/>
    </row>
    <row r="28" spans="1:17" x14ac:dyDescent="0.25">
      <c r="A28" s="41"/>
      <c r="B28" s="9"/>
      <c r="C28" s="9"/>
      <c r="D28" s="40"/>
      <c r="E28" s="40"/>
      <c r="F28" s="40"/>
      <c r="G28" s="41"/>
      <c r="H28" s="52"/>
      <c r="I28" s="55"/>
      <c r="J28" s="58"/>
      <c r="K28" s="57"/>
      <c r="L28" s="52"/>
      <c r="M28" s="52"/>
      <c r="N28" s="61"/>
      <c r="O28" s="61"/>
      <c r="P28" s="61"/>
      <c r="Q28" s="61"/>
    </row>
    <row r="29" spans="1:17" x14ac:dyDescent="0.25">
      <c r="A29" s="41"/>
      <c r="B29" s="9"/>
      <c r="C29" s="9"/>
      <c r="D29" s="40"/>
      <c r="E29" s="40"/>
      <c r="F29" s="40"/>
      <c r="G29" s="41"/>
      <c r="H29" s="52"/>
      <c r="I29" s="55"/>
      <c r="J29" s="58"/>
      <c r="K29" s="57"/>
      <c r="L29" s="52"/>
      <c r="M29" s="52"/>
      <c r="N29" s="61"/>
      <c r="O29" s="61"/>
      <c r="P29" s="61"/>
      <c r="Q29" s="61"/>
    </row>
    <row r="30" spans="1:17" x14ac:dyDescent="0.25">
      <c r="A30" s="41"/>
      <c r="B30" s="9"/>
      <c r="C30" s="9"/>
      <c r="D30" s="40"/>
      <c r="E30" s="40"/>
      <c r="F30" s="40"/>
      <c r="G30" s="41"/>
      <c r="H30" s="52"/>
      <c r="I30" s="55"/>
      <c r="J30" s="58"/>
      <c r="K30" s="57"/>
      <c r="L30" s="52"/>
      <c r="M30" s="52"/>
      <c r="N30" s="61"/>
      <c r="O30" s="61"/>
      <c r="P30" s="61"/>
      <c r="Q30" s="61"/>
    </row>
    <row r="31" spans="1:17" x14ac:dyDescent="0.25">
      <c r="A31" s="41"/>
      <c r="B31" s="9"/>
      <c r="C31" s="9"/>
      <c r="D31" s="40"/>
      <c r="E31" s="40"/>
      <c r="F31" s="40"/>
      <c r="G31" s="41"/>
      <c r="H31" s="52"/>
      <c r="I31" s="55"/>
      <c r="J31" s="58"/>
      <c r="K31" s="57"/>
      <c r="L31" s="52"/>
      <c r="M31" s="52"/>
      <c r="N31" s="61"/>
      <c r="O31" s="61"/>
      <c r="P31" s="61"/>
      <c r="Q31" s="61"/>
    </row>
    <row r="32" spans="1:17" x14ac:dyDescent="0.25">
      <c r="A32" s="41"/>
      <c r="B32" s="9"/>
      <c r="C32" s="9"/>
      <c r="D32" s="40"/>
      <c r="E32" s="40"/>
      <c r="F32" s="40"/>
      <c r="G32" s="41"/>
      <c r="H32" s="52"/>
      <c r="I32" s="55"/>
      <c r="J32" s="58"/>
      <c r="K32" s="57"/>
      <c r="L32" s="52"/>
      <c r="M32" s="52"/>
      <c r="N32" s="61"/>
      <c r="O32" s="61"/>
      <c r="P32" s="59"/>
      <c r="Q32" s="61"/>
    </row>
    <row r="33" spans="1:17" x14ac:dyDescent="0.25">
      <c r="A33" s="41"/>
      <c r="B33" s="9"/>
      <c r="C33" s="9"/>
      <c r="D33" s="40"/>
      <c r="E33" s="40"/>
      <c r="F33" s="40"/>
      <c r="G33" s="41"/>
      <c r="H33" s="52"/>
      <c r="I33" s="55"/>
      <c r="J33" s="58"/>
      <c r="K33" s="57"/>
      <c r="L33" s="52"/>
      <c r="M33" s="52"/>
      <c r="N33" s="61"/>
      <c r="O33" s="61"/>
      <c r="P33" s="59"/>
      <c r="Q33" s="61"/>
    </row>
    <row r="34" spans="1:17" x14ac:dyDescent="0.25">
      <c r="A34" s="41"/>
      <c r="B34" s="9"/>
      <c r="C34" s="9"/>
      <c r="D34" s="40"/>
      <c r="E34" s="40"/>
      <c r="F34" s="40"/>
      <c r="G34" s="41"/>
      <c r="H34" s="52"/>
      <c r="I34" s="55"/>
      <c r="J34" s="58"/>
      <c r="K34" s="57"/>
      <c r="L34" s="52"/>
      <c r="M34" s="52"/>
      <c r="N34" s="61"/>
      <c r="O34" s="61"/>
      <c r="P34" s="59"/>
      <c r="Q34" s="61"/>
    </row>
    <row r="35" spans="1:17" x14ac:dyDescent="0.25">
      <c r="A35" s="41"/>
      <c r="B35" s="9"/>
      <c r="C35" s="9"/>
      <c r="D35" s="40"/>
      <c r="E35" s="40"/>
      <c r="F35" s="40"/>
      <c r="G35" s="41"/>
      <c r="H35" s="52"/>
      <c r="I35" s="55"/>
      <c r="J35" s="58"/>
      <c r="K35" s="57"/>
      <c r="L35" s="52"/>
      <c r="M35" s="52"/>
      <c r="N35" s="61"/>
      <c r="O35" s="61"/>
      <c r="P35" s="59"/>
      <c r="Q35" s="61"/>
    </row>
    <row r="36" spans="1:17" x14ac:dyDescent="0.25">
      <c r="A36" s="41"/>
      <c r="B36" s="9"/>
      <c r="C36" s="9"/>
      <c r="D36" s="40"/>
      <c r="E36" s="40"/>
      <c r="F36" s="40"/>
      <c r="G36" s="41"/>
      <c r="H36" s="52"/>
      <c r="I36" s="55"/>
      <c r="J36" s="58"/>
      <c r="K36" s="57"/>
      <c r="L36" s="52"/>
      <c r="M36" s="52"/>
      <c r="N36" s="61"/>
      <c r="O36" s="61"/>
      <c r="P36" s="59"/>
      <c r="Q36" s="61"/>
    </row>
    <row r="37" spans="1:17" ht="15" customHeight="1" x14ac:dyDescent="0.25">
      <c r="A37" s="41"/>
      <c r="B37" s="9"/>
      <c r="C37" s="9"/>
      <c r="D37" s="40"/>
      <c r="E37" s="40"/>
      <c r="F37" s="40"/>
      <c r="G37" s="41"/>
      <c r="H37" s="52"/>
      <c r="I37" s="55"/>
      <c r="J37" s="58"/>
      <c r="K37" s="57"/>
      <c r="L37" s="52"/>
      <c r="M37" s="52"/>
      <c r="N37" s="61"/>
      <c r="O37" s="61"/>
      <c r="P37" s="61"/>
      <c r="Q37" s="61"/>
    </row>
    <row r="38" spans="1:17" x14ac:dyDescent="0.25">
      <c r="A38" s="41"/>
      <c r="B38" s="9"/>
      <c r="C38" s="9"/>
      <c r="D38" s="40"/>
      <c r="E38" s="40"/>
      <c r="F38" s="40"/>
      <c r="G38" s="41"/>
      <c r="H38" s="52"/>
      <c r="I38" s="55"/>
      <c r="J38" s="58"/>
      <c r="K38" s="57"/>
      <c r="L38" s="52"/>
      <c r="M38" s="52"/>
      <c r="N38" s="61"/>
      <c r="O38" s="61"/>
      <c r="P38" s="61"/>
      <c r="Q38" s="61"/>
    </row>
    <row r="39" spans="1:17" x14ac:dyDescent="0.25">
      <c r="A39" s="41"/>
      <c r="B39" s="9"/>
      <c r="C39" s="9"/>
      <c r="D39" s="40"/>
      <c r="E39" s="40"/>
      <c r="F39" s="40"/>
      <c r="G39" s="41"/>
      <c r="H39" s="52"/>
      <c r="I39" s="55"/>
      <c r="J39" s="58"/>
      <c r="K39" s="57"/>
      <c r="L39" s="52"/>
      <c r="M39" s="52"/>
      <c r="N39" s="61"/>
      <c r="O39" s="61"/>
      <c r="P39" s="61"/>
      <c r="Q39" s="61"/>
    </row>
    <row r="40" spans="1:17" x14ac:dyDescent="0.25">
      <c r="A40" s="41"/>
      <c r="B40" s="9"/>
      <c r="C40" s="9"/>
      <c r="D40" s="40"/>
      <c r="E40" s="40"/>
      <c r="F40" s="40"/>
      <c r="G40" s="41"/>
      <c r="H40" s="52"/>
      <c r="I40" s="55"/>
      <c r="J40" s="58"/>
      <c r="K40" s="57"/>
      <c r="L40" s="52"/>
      <c r="M40" s="52"/>
      <c r="N40" s="61"/>
      <c r="O40" s="61"/>
      <c r="P40" s="61"/>
      <c r="Q40" s="61"/>
    </row>
    <row r="41" spans="1:17" x14ac:dyDescent="0.25">
      <c r="A41" s="41"/>
      <c r="B41" s="9"/>
      <c r="C41" s="9"/>
      <c r="D41" s="40"/>
      <c r="E41" s="40"/>
      <c r="F41" s="40"/>
      <c r="G41" s="41"/>
      <c r="H41" s="52"/>
      <c r="I41" s="55"/>
      <c r="J41" s="58"/>
      <c r="K41" s="57"/>
      <c r="L41" s="52"/>
      <c r="M41" s="52"/>
      <c r="N41" s="61"/>
      <c r="O41" s="61"/>
      <c r="P41" s="61"/>
      <c r="Q41" s="61"/>
    </row>
    <row r="42" spans="1:17" x14ac:dyDescent="0.25">
      <c r="A42" s="41"/>
      <c r="B42" s="9"/>
      <c r="C42" s="9"/>
      <c r="D42" s="40"/>
      <c r="E42" s="40"/>
      <c r="F42" s="40"/>
      <c r="G42" s="41"/>
      <c r="H42" s="52"/>
      <c r="I42" s="55"/>
      <c r="J42" s="58"/>
      <c r="K42" s="57"/>
      <c r="L42" s="52"/>
      <c r="M42" s="52"/>
      <c r="N42" s="61"/>
      <c r="O42" s="61"/>
      <c r="P42" s="61"/>
      <c r="Q42" s="61"/>
    </row>
    <row r="43" spans="1:17" x14ac:dyDescent="0.25">
      <c r="A43" s="41"/>
      <c r="B43" s="9"/>
      <c r="C43" s="9"/>
      <c r="D43" s="40"/>
      <c r="E43" s="40"/>
      <c r="F43" s="40"/>
      <c r="G43" s="41"/>
      <c r="H43" s="52"/>
      <c r="I43" s="55"/>
      <c r="J43" s="58"/>
      <c r="K43" s="57"/>
      <c r="L43" s="52"/>
      <c r="M43" s="52"/>
      <c r="N43" s="61"/>
      <c r="O43" s="61"/>
      <c r="P43" s="61"/>
      <c r="Q43" s="61"/>
    </row>
    <row r="44" spans="1:17" x14ac:dyDescent="0.25">
      <c r="A44" s="41"/>
      <c r="B44" s="9"/>
      <c r="C44" s="9"/>
      <c r="D44" s="40"/>
      <c r="E44" s="40"/>
      <c r="F44" s="40"/>
      <c r="G44" s="41"/>
      <c r="H44" s="52"/>
      <c r="I44" s="55"/>
      <c r="J44" s="58"/>
      <c r="K44" s="57"/>
      <c r="L44" s="52"/>
      <c r="M44" s="52"/>
      <c r="N44" s="61"/>
      <c r="O44" s="61"/>
      <c r="P44" s="61"/>
      <c r="Q44" s="61"/>
    </row>
    <row r="45" spans="1:17" x14ac:dyDescent="0.25">
      <c r="A45" s="41"/>
      <c r="B45" s="9"/>
      <c r="C45" s="9"/>
      <c r="D45" s="40"/>
      <c r="E45" s="40"/>
      <c r="F45" s="40"/>
      <c r="G45" s="41"/>
      <c r="H45" s="52"/>
      <c r="I45" s="55"/>
      <c r="J45" s="58"/>
      <c r="K45" s="57"/>
      <c r="L45" s="52"/>
      <c r="M45" s="52"/>
      <c r="N45" s="61"/>
      <c r="O45" s="61"/>
      <c r="P45" s="61"/>
      <c r="Q45" s="61"/>
    </row>
    <row r="46" spans="1:17" x14ac:dyDescent="0.25">
      <c r="A46" s="41"/>
      <c r="B46" s="9"/>
      <c r="C46" s="9"/>
      <c r="D46" s="40"/>
      <c r="E46" s="40"/>
      <c r="F46" s="40"/>
      <c r="G46" s="41"/>
      <c r="H46" s="52"/>
      <c r="I46" s="55"/>
      <c r="J46" s="58"/>
      <c r="K46" s="57"/>
      <c r="L46" s="52"/>
      <c r="M46" s="52"/>
      <c r="N46" s="61"/>
      <c r="O46" s="61"/>
      <c r="P46" s="61"/>
      <c r="Q46" s="61"/>
    </row>
  </sheetData>
  <mergeCells count="90">
    <mergeCell ref="H42:H46"/>
    <mergeCell ref="I42:I46"/>
    <mergeCell ref="J42:J46"/>
    <mergeCell ref="K42:K46"/>
    <mergeCell ref="L42:L46"/>
    <mergeCell ref="M42:M46"/>
    <mergeCell ref="N32:N36"/>
    <mergeCell ref="O32:O36"/>
    <mergeCell ref="P32:P36"/>
    <mergeCell ref="Q32:Q36"/>
    <mergeCell ref="M37:M41"/>
    <mergeCell ref="N42:N46"/>
    <mergeCell ref="O42:O46"/>
    <mergeCell ref="P42:P46"/>
    <mergeCell ref="Q42:Q46"/>
    <mergeCell ref="N37:N41"/>
    <mergeCell ref="O37:O41"/>
    <mergeCell ref="P37:P41"/>
    <mergeCell ref="Q37:Q41"/>
    <mergeCell ref="M32:M36"/>
    <mergeCell ref="H37:H41"/>
    <mergeCell ref="I37:I41"/>
    <mergeCell ref="J37:J41"/>
    <mergeCell ref="K37:K41"/>
    <mergeCell ref="L37:L41"/>
    <mergeCell ref="H32:H36"/>
    <mergeCell ref="I32:I36"/>
    <mergeCell ref="J32:J36"/>
    <mergeCell ref="K32:K36"/>
    <mergeCell ref="L32:L36"/>
    <mergeCell ref="M27:M31"/>
    <mergeCell ref="N27:N31"/>
    <mergeCell ref="O27:O31"/>
    <mergeCell ref="P27:P31"/>
    <mergeCell ref="Q27:Q31"/>
    <mergeCell ref="H27:H31"/>
    <mergeCell ref="I27:I31"/>
    <mergeCell ref="J27:J31"/>
    <mergeCell ref="K27:K31"/>
    <mergeCell ref="L27:L31"/>
    <mergeCell ref="M22:M26"/>
    <mergeCell ref="N22:N26"/>
    <mergeCell ref="O22:O26"/>
    <mergeCell ref="P22:P26"/>
    <mergeCell ref="Q22:Q26"/>
    <mergeCell ref="H22:H26"/>
    <mergeCell ref="I22:I26"/>
    <mergeCell ref="J22:J26"/>
    <mergeCell ref="K22:K26"/>
    <mergeCell ref="L22:L26"/>
    <mergeCell ref="M17:M21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39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Layout" zoomScaleNormal="90" workbookViewId="0"/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10.1406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10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style="48" customWidth="1"/>
    <col min="15" max="15" width="14.7109375" style="47" bestFit="1" customWidth="1"/>
    <col min="16" max="16" width="15.140625" style="47" customWidth="1"/>
    <col min="17" max="17" width="14.85546875" style="47" bestFit="1" customWidth="1"/>
  </cols>
  <sheetData>
    <row r="1" spans="1:17" s="1" customFormat="1" ht="46.5" customHeight="1" x14ac:dyDescent="0.25">
      <c r="A1" s="5" t="s">
        <v>2</v>
      </c>
      <c r="B1" s="5" t="s">
        <v>3</v>
      </c>
      <c r="C1" s="5" t="s">
        <v>4</v>
      </c>
      <c r="D1" s="5" t="s">
        <v>0</v>
      </c>
      <c r="E1" s="5" t="s">
        <v>1</v>
      </c>
      <c r="F1" s="5" t="s">
        <v>5</v>
      </c>
      <c r="G1" s="5" t="s">
        <v>7</v>
      </c>
      <c r="H1" s="5" t="s">
        <v>24</v>
      </c>
      <c r="I1" s="5" t="s">
        <v>6</v>
      </c>
      <c r="J1" s="5" t="s">
        <v>8</v>
      </c>
      <c r="K1" s="5" t="s">
        <v>15</v>
      </c>
      <c r="L1" s="5" t="s">
        <v>16</v>
      </c>
      <c r="M1" s="5" t="s">
        <v>25</v>
      </c>
      <c r="N1" s="49" t="s">
        <v>20</v>
      </c>
      <c r="O1" s="45" t="s">
        <v>21</v>
      </c>
      <c r="P1" s="45" t="s">
        <v>22</v>
      </c>
      <c r="Q1" s="45" t="s">
        <v>23</v>
      </c>
    </row>
    <row r="2" spans="1:17" s="10" customFormat="1" x14ac:dyDescent="0.25">
      <c r="A2" s="19" t="s">
        <v>86</v>
      </c>
      <c r="B2" s="9">
        <v>43679</v>
      </c>
      <c r="C2" s="9">
        <v>43689</v>
      </c>
      <c r="D2" s="19" t="s">
        <v>14</v>
      </c>
      <c r="E2" s="19" t="s">
        <v>49</v>
      </c>
      <c r="F2" s="19" t="s">
        <v>9</v>
      </c>
      <c r="G2" s="19">
        <v>100</v>
      </c>
      <c r="H2" s="65">
        <f>AVERAGE(G2:G9)</f>
        <v>98.75</v>
      </c>
      <c r="I2" s="54">
        <f>STDEV(G2:G9)</f>
        <v>3.5355339059327378</v>
      </c>
      <c r="J2" s="53">
        <v>100</v>
      </c>
      <c r="K2" s="53" t="s">
        <v>17</v>
      </c>
      <c r="L2" s="53" t="s">
        <v>17</v>
      </c>
      <c r="M2" s="53" t="s">
        <v>17</v>
      </c>
      <c r="N2" s="56">
        <v>4.12</v>
      </c>
      <c r="O2" s="56">
        <v>0.22</v>
      </c>
      <c r="P2" s="56">
        <v>4.03</v>
      </c>
      <c r="Q2" s="56">
        <v>0.02</v>
      </c>
    </row>
    <row r="3" spans="1:17" s="10" customFormat="1" x14ac:dyDescent="0.25">
      <c r="A3" s="19" t="s">
        <v>86</v>
      </c>
      <c r="B3" s="9">
        <v>43679</v>
      </c>
      <c r="C3" s="9">
        <v>43689</v>
      </c>
      <c r="D3" s="19" t="s">
        <v>14</v>
      </c>
      <c r="E3" s="19" t="s">
        <v>49</v>
      </c>
      <c r="F3" s="19" t="s">
        <v>10</v>
      </c>
      <c r="G3" s="19">
        <v>100</v>
      </c>
      <c r="H3" s="65"/>
      <c r="I3" s="54"/>
      <c r="J3" s="53"/>
      <c r="K3" s="53"/>
      <c r="L3" s="53"/>
      <c r="M3" s="53"/>
      <c r="N3" s="56"/>
      <c r="O3" s="56"/>
      <c r="P3" s="56"/>
      <c r="Q3" s="56"/>
    </row>
    <row r="4" spans="1:17" s="10" customFormat="1" x14ac:dyDescent="0.25">
      <c r="A4" s="19" t="s">
        <v>86</v>
      </c>
      <c r="B4" s="9">
        <v>43679</v>
      </c>
      <c r="C4" s="9">
        <v>43689</v>
      </c>
      <c r="D4" s="19" t="s">
        <v>14</v>
      </c>
      <c r="E4" s="19" t="s">
        <v>49</v>
      </c>
      <c r="F4" s="19" t="s">
        <v>11</v>
      </c>
      <c r="G4" s="19">
        <v>90</v>
      </c>
      <c r="H4" s="65"/>
      <c r="I4" s="54"/>
      <c r="J4" s="53"/>
      <c r="K4" s="53"/>
      <c r="L4" s="53"/>
      <c r="M4" s="53"/>
      <c r="N4" s="56"/>
      <c r="O4" s="56"/>
      <c r="P4" s="56"/>
      <c r="Q4" s="56"/>
    </row>
    <row r="5" spans="1:17" s="10" customFormat="1" x14ac:dyDescent="0.25">
      <c r="A5" s="19" t="s">
        <v>86</v>
      </c>
      <c r="B5" s="9">
        <v>43679</v>
      </c>
      <c r="C5" s="9">
        <v>43689</v>
      </c>
      <c r="D5" s="19" t="s">
        <v>14</v>
      </c>
      <c r="E5" s="19" t="s">
        <v>49</v>
      </c>
      <c r="F5" s="19" t="s">
        <v>12</v>
      </c>
      <c r="G5" s="19">
        <v>100</v>
      </c>
      <c r="H5" s="65"/>
      <c r="I5" s="54"/>
      <c r="J5" s="53"/>
      <c r="K5" s="53"/>
      <c r="L5" s="53"/>
      <c r="M5" s="53"/>
      <c r="N5" s="56"/>
      <c r="O5" s="56"/>
      <c r="P5" s="56"/>
      <c r="Q5" s="56"/>
    </row>
    <row r="6" spans="1:17" s="10" customFormat="1" x14ac:dyDescent="0.25">
      <c r="A6" s="19" t="s">
        <v>86</v>
      </c>
      <c r="B6" s="9">
        <v>43679</v>
      </c>
      <c r="C6" s="9">
        <v>43689</v>
      </c>
      <c r="D6" s="19" t="s">
        <v>14</v>
      </c>
      <c r="E6" s="19" t="s">
        <v>49</v>
      </c>
      <c r="F6" s="19" t="s">
        <v>13</v>
      </c>
      <c r="G6" s="19">
        <v>100</v>
      </c>
      <c r="H6" s="65"/>
      <c r="I6" s="54"/>
      <c r="J6" s="53"/>
      <c r="K6" s="53"/>
      <c r="L6" s="53"/>
      <c r="M6" s="53"/>
      <c r="N6" s="56"/>
      <c r="O6" s="56"/>
      <c r="P6" s="56"/>
      <c r="Q6" s="56"/>
    </row>
    <row r="7" spans="1:17" s="10" customFormat="1" x14ac:dyDescent="0.25">
      <c r="A7" s="19" t="s">
        <v>86</v>
      </c>
      <c r="B7" s="9">
        <v>43679</v>
      </c>
      <c r="C7" s="9">
        <v>43689</v>
      </c>
      <c r="D7" s="19" t="s">
        <v>14</v>
      </c>
      <c r="E7" s="19" t="s">
        <v>49</v>
      </c>
      <c r="F7" s="19" t="s">
        <v>27</v>
      </c>
      <c r="G7" s="19">
        <v>100</v>
      </c>
      <c r="H7" s="65"/>
      <c r="I7" s="54"/>
      <c r="J7" s="53"/>
      <c r="K7" s="53"/>
      <c r="L7" s="53"/>
      <c r="M7" s="53"/>
      <c r="N7" s="56"/>
      <c r="O7" s="56"/>
      <c r="P7" s="56"/>
      <c r="Q7" s="56"/>
    </row>
    <row r="8" spans="1:17" s="10" customFormat="1" x14ac:dyDescent="0.25">
      <c r="A8" s="19" t="s">
        <v>86</v>
      </c>
      <c r="B8" s="9">
        <v>43679</v>
      </c>
      <c r="C8" s="9">
        <v>43689</v>
      </c>
      <c r="D8" s="19" t="s">
        <v>14</v>
      </c>
      <c r="E8" s="19" t="s">
        <v>49</v>
      </c>
      <c r="F8" s="19" t="s">
        <v>28</v>
      </c>
      <c r="G8" s="19">
        <v>100</v>
      </c>
      <c r="H8" s="65"/>
      <c r="I8" s="54"/>
      <c r="J8" s="53"/>
      <c r="K8" s="53"/>
      <c r="L8" s="53"/>
      <c r="M8" s="53"/>
      <c r="N8" s="56"/>
      <c r="O8" s="56"/>
      <c r="P8" s="56"/>
      <c r="Q8" s="56"/>
    </row>
    <row r="9" spans="1:17" s="10" customFormat="1" x14ac:dyDescent="0.25">
      <c r="A9" s="19" t="s">
        <v>86</v>
      </c>
      <c r="B9" s="9">
        <v>43679</v>
      </c>
      <c r="C9" s="9">
        <v>43689</v>
      </c>
      <c r="D9" s="19" t="s">
        <v>14</v>
      </c>
      <c r="E9" s="19" t="s">
        <v>49</v>
      </c>
      <c r="F9" s="19" t="s">
        <v>29</v>
      </c>
      <c r="G9" s="19">
        <v>100</v>
      </c>
      <c r="H9" s="65"/>
      <c r="I9" s="54"/>
      <c r="J9" s="53"/>
      <c r="K9" s="53"/>
      <c r="L9" s="53"/>
      <c r="M9" s="53"/>
      <c r="N9" s="56"/>
      <c r="O9" s="56"/>
      <c r="P9" s="56"/>
      <c r="Q9" s="56"/>
    </row>
    <row r="10" spans="1:17" x14ac:dyDescent="0.25">
      <c r="A10" s="19" t="s">
        <v>86</v>
      </c>
      <c r="B10" s="9">
        <v>43679</v>
      </c>
      <c r="C10" s="9">
        <v>43689</v>
      </c>
      <c r="D10" s="4" t="s">
        <v>69</v>
      </c>
      <c r="E10" s="4" t="s">
        <v>62</v>
      </c>
      <c r="F10" s="4" t="s">
        <v>9</v>
      </c>
      <c r="G10" s="4">
        <v>100</v>
      </c>
      <c r="H10" s="58">
        <f t="shared" ref="H10" si="0">AVERAGE(G10:G17)</f>
        <v>97.5</v>
      </c>
      <c r="I10" s="55">
        <f t="shared" ref="I10" si="1">STDEV(G10:G17)</f>
        <v>4.6291004988627575</v>
      </c>
      <c r="J10" s="58">
        <v>99</v>
      </c>
      <c r="K10" s="57">
        <v>0.05</v>
      </c>
      <c r="L10" s="52" t="s">
        <v>19</v>
      </c>
      <c r="M10" s="52" t="s">
        <v>19</v>
      </c>
      <c r="N10" s="56">
        <v>2.0299999999999998</v>
      </c>
      <c r="O10" s="56">
        <v>0.03</v>
      </c>
      <c r="P10" s="56">
        <v>2.3199999999999998</v>
      </c>
      <c r="Q10" s="56">
        <v>0</v>
      </c>
    </row>
    <row r="11" spans="1:17" x14ac:dyDescent="0.25">
      <c r="A11" s="19" t="s">
        <v>86</v>
      </c>
      <c r="B11" s="9">
        <v>43679</v>
      </c>
      <c r="C11" s="9">
        <v>43689</v>
      </c>
      <c r="D11" s="18" t="s">
        <v>69</v>
      </c>
      <c r="E11" s="18" t="s">
        <v>62</v>
      </c>
      <c r="F11" s="4" t="s">
        <v>10</v>
      </c>
      <c r="G11" s="4">
        <v>90</v>
      </c>
      <c r="H11" s="58"/>
      <c r="I11" s="55"/>
      <c r="J11" s="58"/>
      <c r="K11" s="57"/>
      <c r="L11" s="52"/>
      <c r="M11" s="52"/>
      <c r="N11" s="56"/>
      <c r="O11" s="56"/>
      <c r="P11" s="56"/>
      <c r="Q11" s="56"/>
    </row>
    <row r="12" spans="1:17" x14ac:dyDescent="0.25">
      <c r="A12" s="19" t="s">
        <v>86</v>
      </c>
      <c r="B12" s="9">
        <v>43679</v>
      </c>
      <c r="C12" s="9">
        <v>43689</v>
      </c>
      <c r="D12" s="18" t="s">
        <v>69</v>
      </c>
      <c r="E12" s="18" t="s">
        <v>62</v>
      </c>
      <c r="F12" s="4" t="s">
        <v>11</v>
      </c>
      <c r="G12" s="4">
        <v>90</v>
      </c>
      <c r="H12" s="58"/>
      <c r="I12" s="55"/>
      <c r="J12" s="58"/>
      <c r="K12" s="57"/>
      <c r="L12" s="52"/>
      <c r="M12" s="52"/>
      <c r="N12" s="56"/>
      <c r="O12" s="56"/>
      <c r="P12" s="56"/>
      <c r="Q12" s="56"/>
    </row>
    <row r="13" spans="1:17" x14ac:dyDescent="0.25">
      <c r="A13" s="19" t="s">
        <v>86</v>
      </c>
      <c r="B13" s="9">
        <v>43679</v>
      </c>
      <c r="C13" s="9">
        <v>43689</v>
      </c>
      <c r="D13" s="18" t="s">
        <v>69</v>
      </c>
      <c r="E13" s="18" t="s">
        <v>62</v>
      </c>
      <c r="F13" s="4" t="s">
        <v>12</v>
      </c>
      <c r="G13" s="4">
        <v>100</v>
      </c>
      <c r="H13" s="58"/>
      <c r="I13" s="55"/>
      <c r="J13" s="58"/>
      <c r="K13" s="57"/>
      <c r="L13" s="52"/>
      <c r="M13" s="52"/>
      <c r="N13" s="56"/>
      <c r="O13" s="56"/>
      <c r="P13" s="56"/>
      <c r="Q13" s="56"/>
    </row>
    <row r="14" spans="1:17" x14ac:dyDescent="0.25">
      <c r="A14" s="19" t="s">
        <v>86</v>
      </c>
      <c r="B14" s="9">
        <v>43679</v>
      </c>
      <c r="C14" s="9">
        <v>43689</v>
      </c>
      <c r="D14" s="18" t="s">
        <v>69</v>
      </c>
      <c r="E14" s="18" t="s">
        <v>62</v>
      </c>
      <c r="F14" s="4" t="s">
        <v>13</v>
      </c>
      <c r="G14" s="4">
        <v>100</v>
      </c>
      <c r="H14" s="58"/>
      <c r="I14" s="55"/>
      <c r="J14" s="58"/>
      <c r="K14" s="57"/>
      <c r="L14" s="52"/>
      <c r="M14" s="52"/>
      <c r="N14" s="56"/>
      <c r="O14" s="56"/>
      <c r="P14" s="56"/>
      <c r="Q14" s="56"/>
    </row>
    <row r="15" spans="1:17" x14ac:dyDescent="0.25">
      <c r="A15" s="19" t="s">
        <v>86</v>
      </c>
      <c r="B15" s="9">
        <v>43679</v>
      </c>
      <c r="C15" s="9">
        <v>43689</v>
      </c>
      <c r="D15" s="18" t="s">
        <v>69</v>
      </c>
      <c r="E15" s="18" t="s">
        <v>62</v>
      </c>
      <c r="F15" s="4" t="s">
        <v>27</v>
      </c>
      <c r="G15" s="4">
        <v>100</v>
      </c>
      <c r="H15" s="58"/>
      <c r="I15" s="55"/>
      <c r="J15" s="58"/>
      <c r="K15" s="57"/>
      <c r="L15" s="52"/>
      <c r="M15" s="52"/>
      <c r="N15" s="56"/>
      <c r="O15" s="56"/>
      <c r="P15" s="56"/>
      <c r="Q15" s="56"/>
    </row>
    <row r="16" spans="1:17" x14ac:dyDescent="0.25">
      <c r="A16" s="19" t="s">
        <v>86</v>
      </c>
      <c r="B16" s="9">
        <v>43679</v>
      </c>
      <c r="C16" s="9">
        <v>43689</v>
      </c>
      <c r="D16" s="18" t="s">
        <v>69</v>
      </c>
      <c r="E16" s="18" t="s">
        <v>62</v>
      </c>
      <c r="F16" s="4" t="s">
        <v>28</v>
      </c>
      <c r="G16" s="4">
        <v>100</v>
      </c>
      <c r="H16" s="58"/>
      <c r="I16" s="55"/>
      <c r="J16" s="58"/>
      <c r="K16" s="57"/>
      <c r="L16" s="52"/>
      <c r="M16" s="52"/>
      <c r="N16" s="56"/>
      <c r="O16" s="56"/>
      <c r="P16" s="56"/>
      <c r="Q16" s="56"/>
    </row>
    <row r="17" spans="1:17" x14ac:dyDescent="0.25">
      <c r="A17" s="19" t="s">
        <v>86</v>
      </c>
      <c r="B17" s="9">
        <v>43679</v>
      </c>
      <c r="C17" s="9">
        <v>43689</v>
      </c>
      <c r="D17" s="18" t="s">
        <v>69</v>
      </c>
      <c r="E17" s="18" t="s">
        <v>62</v>
      </c>
      <c r="F17" s="4" t="s">
        <v>29</v>
      </c>
      <c r="G17" s="4">
        <v>100</v>
      </c>
      <c r="H17" s="58"/>
      <c r="I17" s="55"/>
      <c r="J17" s="58"/>
      <c r="K17" s="57"/>
      <c r="L17" s="52"/>
      <c r="M17" s="52"/>
      <c r="N17" s="56"/>
      <c r="O17" s="56"/>
      <c r="P17" s="56"/>
      <c r="Q17" s="56"/>
    </row>
    <row r="18" spans="1:17" x14ac:dyDescent="0.25">
      <c r="A18" s="19" t="s">
        <v>86</v>
      </c>
      <c r="B18" s="9">
        <v>43679</v>
      </c>
      <c r="C18" s="9">
        <v>43689</v>
      </c>
      <c r="D18" s="7" t="s">
        <v>71</v>
      </c>
      <c r="E18" s="8" t="s">
        <v>63</v>
      </c>
      <c r="F18" s="4" t="s">
        <v>9</v>
      </c>
      <c r="G18" s="4">
        <v>100</v>
      </c>
      <c r="H18" s="58">
        <f t="shared" ref="H18" si="2">AVERAGE(G18:G25)</f>
        <v>95</v>
      </c>
      <c r="I18" s="55">
        <f t="shared" ref="I18" si="3">STDEV(G18:G25)</f>
        <v>5.3452248382484875</v>
      </c>
      <c r="J18" s="58">
        <f t="shared" ref="J18" si="4">SUM(100*H18/99)</f>
        <v>95.959595959595958</v>
      </c>
      <c r="K18" s="57">
        <v>0.05</v>
      </c>
      <c r="L18" s="52" t="s">
        <v>19</v>
      </c>
      <c r="M18" s="52" t="s">
        <v>19</v>
      </c>
      <c r="N18" s="56">
        <v>3.07</v>
      </c>
      <c r="O18" s="56">
        <v>0.04</v>
      </c>
      <c r="P18" s="56">
        <v>2.11</v>
      </c>
      <c r="Q18" s="56">
        <v>0.01</v>
      </c>
    </row>
    <row r="19" spans="1:17" x14ac:dyDescent="0.25">
      <c r="A19" s="19" t="s">
        <v>86</v>
      </c>
      <c r="B19" s="9">
        <v>43679</v>
      </c>
      <c r="C19" s="9">
        <v>43689</v>
      </c>
      <c r="D19" s="18" t="s">
        <v>71</v>
      </c>
      <c r="E19" s="19" t="s">
        <v>63</v>
      </c>
      <c r="F19" s="4" t="s">
        <v>10</v>
      </c>
      <c r="G19" s="4">
        <v>100</v>
      </c>
      <c r="H19" s="58"/>
      <c r="I19" s="55"/>
      <c r="J19" s="58"/>
      <c r="K19" s="57"/>
      <c r="L19" s="52"/>
      <c r="M19" s="52"/>
      <c r="N19" s="56"/>
      <c r="O19" s="56"/>
      <c r="P19" s="56"/>
      <c r="Q19" s="56"/>
    </row>
    <row r="20" spans="1:17" x14ac:dyDescent="0.25">
      <c r="A20" s="19" t="s">
        <v>86</v>
      </c>
      <c r="B20" s="9">
        <v>43679</v>
      </c>
      <c r="C20" s="9">
        <v>43689</v>
      </c>
      <c r="D20" s="18" t="s">
        <v>71</v>
      </c>
      <c r="E20" s="19" t="s">
        <v>63</v>
      </c>
      <c r="F20" s="4" t="s">
        <v>11</v>
      </c>
      <c r="G20" s="4">
        <v>100</v>
      </c>
      <c r="H20" s="58"/>
      <c r="I20" s="55"/>
      <c r="J20" s="58"/>
      <c r="K20" s="57"/>
      <c r="L20" s="52"/>
      <c r="M20" s="52"/>
      <c r="N20" s="56"/>
      <c r="O20" s="56"/>
      <c r="P20" s="56"/>
      <c r="Q20" s="56"/>
    </row>
    <row r="21" spans="1:17" x14ac:dyDescent="0.25">
      <c r="A21" s="19" t="s">
        <v>86</v>
      </c>
      <c r="B21" s="9">
        <v>43679</v>
      </c>
      <c r="C21" s="9">
        <v>43689</v>
      </c>
      <c r="D21" s="18" t="s">
        <v>71</v>
      </c>
      <c r="E21" s="19" t="s">
        <v>63</v>
      </c>
      <c r="F21" s="4" t="s">
        <v>12</v>
      </c>
      <c r="G21" s="4">
        <v>90</v>
      </c>
      <c r="H21" s="58"/>
      <c r="I21" s="55"/>
      <c r="J21" s="58"/>
      <c r="K21" s="57"/>
      <c r="L21" s="52"/>
      <c r="M21" s="52"/>
      <c r="N21" s="56"/>
      <c r="O21" s="56"/>
      <c r="P21" s="56"/>
      <c r="Q21" s="56"/>
    </row>
    <row r="22" spans="1:17" x14ac:dyDescent="0.25">
      <c r="A22" s="19" t="s">
        <v>86</v>
      </c>
      <c r="B22" s="9">
        <v>43679</v>
      </c>
      <c r="C22" s="9">
        <v>43689</v>
      </c>
      <c r="D22" s="18" t="s">
        <v>71</v>
      </c>
      <c r="E22" s="19" t="s">
        <v>63</v>
      </c>
      <c r="F22" s="4" t="s">
        <v>13</v>
      </c>
      <c r="G22" s="4">
        <v>90</v>
      </c>
      <c r="H22" s="58"/>
      <c r="I22" s="55"/>
      <c r="J22" s="58"/>
      <c r="K22" s="57"/>
      <c r="L22" s="52"/>
      <c r="M22" s="52"/>
      <c r="N22" s="56"/>
      <c r="O22" s="56"/>
      <c r="P22" s="56"/>
      <c r="Q22" s="56"/>
    </row>
    <row r="23" spans="1:17" x14ac:dyDescent="0.25">
      <c r="A23" s="19" t="s">
        <v>86</v>
      </c>
      <c r="B23" s="9">
        <v>43679</v>
      </c>
      <c r="C23" s="9">
        <v>43689</v>
      </c>
      <c r="D23" s="18" t="s">
        <v>71</v>
      </c>
      <c r="E23" s="19" t="s">
        <v>63</v>
      </c>
      <c r="F23" s="4" t="s">
        <v>27</v>
      </c>
      <c r="G23" s="4">
        <v>90</v>
      </c>
      <c r="H23" s="58"/>
      <c r="I23" s="55"/>
      <c r="J23" s="58"/>
      <c r="K23" s="57"/>
      <c r="L23" s="52"/>
      <c r="M23" s="52"/>
      <c r="N23" s="56"/>
      <c r="O23" s="56"/>
      <c r="P23" s="56"/>
      <c r="Q23" s="56"/>
    </row>
    <row r="24" spans="1:17" x14ac:dyDescent="0.25">
      <c r="A24" s="19" t="s">
        <v>86</v>
      </c>
      <c r="B24" s="9">
        <v>43679</v>
      </c>
      <c r="C24" s="9">
        <v>43689</v>
      </c>
      <c r="D24" s="18" t="s">
        <v>71</v>
      </c>
      <c r="E24" s="19" t="s">
        <v>63</v>
      </c>
      <c r="F24" s="4" t="s">
        <v>28</v>
      </c>
      <c r="G24" s="4">
        <v>90</v>
      </c>
      <c r="H24" s="58"/>
      <c r="I24" s="55"/>
      <c r="J24" s="58"/>
      <c r="K24" s="57"/>
      <c r="L24" s="52"/>
      <c r="M24" s="52"/>
      <c r="N24" s="56"/>
      <c r="O24" s="56"/>
      <c r="P24" s="56"/>
      <c r="Q24" s="56"/>
    </row>
    <row r="25" spans="1:17" x14ac:dyDescent="0.25">
      <c r="A25" s="19" t="s">
        <v>86</v>
      </c>
      <c r="B25" s="9">
        <v>43679</v>
      </c>
      <c r="C25" s="9">
        <v>43689</v>
      </c>
      <c r="D25" s="18" t="s">
        <v>71</v>
      </c>
      <c r="E25" s="19" t="s">
        <v>63</v>
      </c>
      <c r="F25" s="4" t="s">
        <v>29</v>
      </c>
      <c r="G25" s="4">
        <v>100</v>
      </c>
      <c r="H25" s="58"/>
      <c r="I25" s="55"/>
      <c r="J25" s="58"/>
      <c r="K25" s="57"/>
      <c r="L25" s="52"/>
      <c r="M25" s="52"/>
      <c r="N25" s="56"/>
      <c r="O25" s="56"/>
      <c r="P25" s="56"/>
      <c r="Q25" s="56"/>
    </row>
    <row r="26" spans="1:17" x14ac:dyDescent="0.25">
      <c r="A26" s="19" t="s">
        <v>86</v>
      </c>
      <c r="B26" s="9">
        <v>43679</v>
      </c>
      <c r="C26" s="9">
        <v>43689</v>
      </c>
      <c r="D26" s="7" t="s">
        <v>79</v>
      </c>
      <c r="E26" s="6" t="s">
        <v>72</v>
      </c>
      <c r="F26" s="4" t="s">
        <v>9</v>
      </c>
      <c r="G26" s="4">
        <v>100</v>
      </c>
      <c r="H26" s="58">
        <f t="shared" ref="H26" si="5">AVERAGE(G26:G33)</f>
        <v>92.5</v>
      </c>
      <c r="I26" s="55">
        <f t="shared" ref="I26" si="6">STDEV(G26:G33)</f>
        <v>7.0710678118654755</v>
      </c>
      <c r="J26" s="58">
        <v>94</v>
      </c>
      <c r="K26" s="57">
        <v>0.05</v>
      </c>
      <c r="L26" s="52" t="s">
        <v>18</v>
      </c>
      <c r="M26" s="52" t="s">
        <v>19</v>
      </c>
      <c r="N26" s="56">
        <v>3.84</v>
      </c>
      <c r="O26" s="56">
        <v>7.0000000000000007E-2</v>
      </c>
      <c r="P26" s="60">
        <v>2.78</v>
      </c>
      <c r="Q26" s="60">
        <v>0.01</v>
      </c>
    </row>
    <row r="27" spans="1:17" x14ac:dyDescent="0.25">
      <c r="A27" s="19" t="s">
        <v>86</v>
      </c>
      <c r="B27" s="9">
        <v>43679</v>
      </c>
      <c r="C27" s="9">
        <v>43689</v>
      </c>
      <c r="D27" s="18" t="s">
        <v>79</v>
      </c>
      <c r="E27" s="18" t="s">
        <v>72</v>
      </c>
      <c r="F27" s="4" t="s">
        <v>10</v>
      </c>
      <c r="G27" s="4">
        <v>90</v>
      </c>
      <c r="H27" s="58"/>
      <c r="I27" s="55"/>
      <c r="J27" s="58"/>
      <c r="K27" s="57"/>
      <c r="L27" s="52"/>
      <c r="M27" s="52"/>
      <c r="N27" s="56"/>
      <c r="O27" s="56"/>
      <c r="P27" s="60"/>
      <c r="Q27" s="60"/>
    </row>
    <row r="28" spans="1:17" x14ac:dyDescent="0.25">
      <c r="A28" s="19" t="s">
        <v>86</v>
      </c>
      <c r="B28" s="9">
        <v>43679</v>
      </c>
      <c r="C28" s="9">
        <v>43689</v>
      </c>
      <c r="D28" s="18" t="s">
        <v>79</v>
      </c>
      <c r="E28" s="18" t="s">
        <v>72</v>
      </c>
      <c r="F28" s="4" t="s">
        <v>11</v>
      </c>
      <c r="G28" s="4">
        <v>90</v>
      </c>
      <c r="H28" s="58"/>
      <c r="I28" s="55"/>
      <c r="J28" s="58"/>
      <c r="K28" s="57"/>
      <c r="L28" s="52"/>
      <c r="M28" s="52"/>
      <c r="N28" s="56"/>
      <c r="O28" s="56"/>
      <c r="P28" s="60"/>
      <c r="Q28" s="60"/>
    </row>
    <row r="29" spans="1:17" x14ac:dyDescent="0.25">
      <c r="A29" s="19" t="s">
        <v>86</v>
      </c>
      <c r="B29" s="9">
        <v>43679</v>
      </c>
      <c r="C29" s="9">
        <v>43689</v>
      </c>
      <c r="D29" s="18" t="s">
        <v>79</v>
      </c>
      <c r="E29" s="18" t="s">
        <v>72</v>
      </c>
      <c r="F29" s="4" t="s">
        <v>12</v>
      </c>
      <c r="G29" s="4">
        <v>90</v>
      </c>
      <c r="H29" s="58"/>
      <c r="I29" s="55"/>
      <c r="J29" s="58"/>
      <c r="K29" s="57"/>
      <c r="L29" s="52"/>
      <c r="M29" s="52"/>
      <c r="N29" s="56"/>
      <c r="O29" s="56"/>
      <c r="P29" s="60"/>
      <c r="Q29" s="60"/>
    </row>
    <row r="30" spans="1:17" x14ac:dyDescent="0.25">
      <c r="A30" s="19" t="s">
        <v>86</v>
      </c>
      <c r="B30" s="9">
        <v>43679</v>
      </c>
      <c r="C30" s="9">
        <v>43689</v>
      </c>
      <c r="D30" s="18" t="s">
        <v>79</v>
      </c>
      <c r="E30" s="18" t="s">
        <v>72</v>
      </c>
      <c r="F30" s="4" t="s">
        <v>13</v>
      </c>
      <c r="G30" s="4">
        <v>100</v>
      </c>
      <c r="H30" s="58"/>
      <c r="I30" s="55"/>
      <c r="J30" s="58"/>
      <c r="K30" s="57"/>
      <c r="L30" s="52"/>
      <c r="M30" s="52"/>
      <c r="N30" s="56"/>
      <c r="O30" s="56"/>
      <c r="P30" s="60"/>
      <c r="Q30" s="60"/>
    </row>
    <row r="31" spans="1:17" x14ac:dyDescent="0.25">
      <c r="A31" s="19" t="s">
        <v>86</v>
      </c>
      <c r="B31" s="9">
        <v>43679</v>
      </c>
      <c r="C31" s="9">
        <v>43689</v>
      </c>
      <c r="D31" s="18" t="s">
        <v>79</v>
      </c>
      <c r="E31" s="18" t="s">
        <v>72</v>
      </c>
      <c r="F31" s="4" t="s">
        <v>27</v>
      </c>
      <c r="G31" s="4">
        <v>100</v>
      </c>
      <c r="H31" s="58"/>
      <c r="I31" s="55"/>
      <c r="J31" s="58"/>
      <c r="K31" s="57"/>
      <c r="L31" s="52"/>
      <c r="M31" s="52"/>
      <c r="N31" s="56"/>
      <c r="O31" s="56"/>
      <c r="P31" s="60"/>
      <c r="Q31" s="60"/>
    </row>
    <row r="32" spans="1:17" x14ac:dyDescent="0.25">
      <c r="A32" s="19" t="s">
        <v>86</v>
      </c>
      <c r="B32" s="9">
        <v>43679</v>
      </c>
      <c r="C32" s="9">
        <v>43689</v>
      </c>
      <c r="D32" s="18" t="s">
        <v>79</v>
      </c>
      <c r="E32" s="18" t="s">
        <v>72</v>
      </c>
      <c r="F32" s="4" t="s">
        <v>28</v>
      </c>
      <c r="G32" s="4">
        <v>80</v>
      </c>
      <c r="H32" s="58"/>
      <c r="I32" s="55"/>
      <c r="J32" s="58"/>
      <c r="K32" s="57"/>
      <c r="L32" s="52"/>
      <c r="M32" s="52"/>
      <c r="N32" s="56"/>
      <c r="O32" s="56"/>
      <c r="P32" s="60"/>
      <c r="Q32" s="60"/>
    </row>
    <row r="33" spans="1:17" x14ac:dyDescent="0.25">
      <c r="A33" s="19" t="s">
        <v>86</v>
      </c>
      <c r="B33" s="9">
        <v>43679</v>
      </c>
      <c r="C33" s="9">
        <v>43689</v>
      </c>
      <c r="D33" s="18" t="s">
        <v>79</v>
      </c>
      <c r="E33" s="18" t="s">
        <v>72</v>
      </c>
      <c r="F33" s="4" t="s">
        <v>29</v>
      </c>
      <c r="G33" s="4">
        <v>90</v>
      </c>
      <c r="H33" s="58"/>
      <c r="I33" s="55"/>
      <c r="J33" s="58"/>
      <c r="K33" s="57"/>
      <c r="L33" s="52"/>
      <c r="M33" s="52"/>
      <c r="N33" s="56"/>
      <c r="O33" s="56"/>
      <c r="P33" s="60"/>
      <c r="Q33" s="60"/>
    </row>
    <row r="34" spans="1:17" x14ac:dyDescent="0.25">
      <c r="A34" s="19" t="s">
        <v>86</v>
      </c>
      <c r="B34" s="9">
        <v>43679</v>
      </c>
      <c r="C34" s="9">
        <v>43689</v>
      </c>
      <c r="D34" s="7" t="s">
        <v>80</v>
      </c>
      <c r="E34" s="8" t="s">
        <v>73</v>
      </c>
      <c r="F34" s="4" t="s">
        <v>9</v>
      </c>
      <c r="G34" s="4">
        <v>100</v>
      </c>
      <c r="H34" s="58">
        <f t="shared" ref="H34" si="7">AVERAGE(G34:G41)</f>
        <v>95</v>
      </c>
      <c r="I34" s="55">
        <f t="shared" ref="I34" si="8">STDEV(G34:G41)</f>
        <v>5.3452248382484875</v>
      </c>
      <c r="J34" s="58">
        <f t="shared" ref="J34" si="9">SUM(100*H34/99)</f>
        <v>95.959595959595958</v>
      </c>
      <c r="K34" s="57">
        <v>0.05</v>
      </c>
      <c r="L34" s="52" t="s">
        <v>19</v>
      </c>
      <c r="M34" s="52" t="s">
        <v>19</v>
      </c>
      <c r="N34" s="56">
        <v>2.88</v>
      </c>
      <c r="O34" s="56">
        <v>0.03</v>
      </c>
      <c r="P34" s="60">
        <v>2.31</v>
      </c>
      <c r="Q34" s="60">
        <v>0.01</v>
      </c>
    </row>
    <row r="35" spans="1:17" x14ac:dyDescent="0.25">
      <c r="A35" s="19" t="s">
        <v>86</v>
      </c>
      <c r="B35" s="9">
        <v>43679</v>
      </c>
      <c r="C35" s="9">
        <v>43689</v>
      </c>
      <c r="D35" s="18" t="s">
        <v>80</v>
      </c>
      <c r="E35" s="19" t="s">
        <v>73</v>
      </c>
      <c r="F35" s="4" t="s">
        <v>10</v>
      </c>
      <c r="G35" s="4">
        <v>100</v>
      </c>
      <c r="H35" s="58"/>
      <c r="I35" s="55"/>
      <c r="J35" s="58"/>
      <c r="K35" s="57"/>
      <c r="L35" s="52"/>
      <c r="M35" s="52"/>
      <c r="N35" s="56"/>
      <c r="O35" s="56"/>
      <c r="P35" s="60"/>
      <c r="Q35" s="60"/>
    </row>
    <row r="36" spans="1:17" x14ac:dyDescent="0.25">
      <c r="A36" s="19" t="s">
        <v>86</v>
      </c>
      <c r="B36" s="9">
        <v>43679</v>
      </c>
      <c r="C36" s="9">
        <v>43689</v>
      </c>
      <c r="D36" s="18" t="s">
        <v>80</v>
      </c>
      <c r="E36" s="19" t="s">
        <v>73</v>
      </c>
      <c r="F36" s="4" t="s">
        <v>11</v>
      </c>
      <c r="G36" s="4">
        <v>90</v>
      </c>
      <c r="H36" s="58"/>
      <c r="I36" s="55"/>
      <c r="J36" s="58"/>
      <c r="K36" s="57"/>
      <c r="L36" s="52"/>
      <c r="M36" s="52"/>
      <c r="N36" s="56"/>
      <c r="O36" s="56"/>
      <c r="P36" s="60"/>
      <c r="Q36" s="60"/>
    </row>
    <row r="37" spans="1:17" x14ac:dyDescent="0.25">
      <c r="A37" s="19" t="s">
        <v>86</v>
      </c>
      <c r="B37" s="9">
        <v>43679</v>
      </c>
      <c r="C37" s="9">
        <v>43689</v>
      </c>
      <c r="D37" s="18" t="s">
        <v>80</v>
      </c>
      <c r="E37" s="19" t="s">
        <v>73</v>
      </c>
      <c r="F37" s="4" t="s">
        <v>12</v>
      </c>
      <c r="G37" s="4">
        <v>100</v>
      </c>
      <c r="H37" s="58"/>
      <c r="I37" s="55"/>
      <c r="J37" s="58"/>
      <c r="K37" s="57"/>
      <c r="L37" s="52"/>
      <c r="M37" s="52"/>
      <c r="N37" s="56"/>
      <c r="O37" s="56"/>
      <c r="P37" s="60"/>
      <c r="Q37" s="60"/>
    </row>
    <row r="38" spans="1:17" x14ac:dyDescent="0.25">
      <c r="A38" s="19" t="s">
        <v>86</v>
      </c>
      <c r="B38" s="9">
        <v>43679</v>
      </c>
      <c r="C38" s="9">
        <v>43689</v>
      </c>
      <c r="D38" s="18" t="s">
        <v>80</v>
      </c>
      <c r="E38" s="19" t="s">
        <v>73</v>
      </c>
      <c r="F38" s="4" t="s">
        <v>13</v>
      </c>
      <c r="G38" s="4">
        <v>100</v>
      </c>
      <c r="H38" s="58"/>
      <c r="I38" s="55"/>
      <c r="J38" s="58"/>
      <c r="K38" s="57"/>
      <c r="L38" s="52"/>
      <c r="M38" s="52"/>
      <c r="N38" s="56"/>
      <c r="O38" s="56"/>
      <c r="P38" s="60"/>
      <c r="Q38" s="60"/>
    </row>
    <row r="39" spans="1:17" x14ac:dyDescent="0.25">
      <c r="A39" s="19" t="s">
        <v>86</v>
      </c>
      <c r="B39" s="9">
        <v>43679</v>
      </c>
      <c r="C39" s="9">
        <v>43689</v>
      </c>
      <c r="D39" s="18" t="s">
        <v>80</v>
      </c>
      <c r="E39" s="19" t="s">
        <v>73</v>
      </c>
      <c r="F39" s="4" t="s">
        <v>27</v>
      </c>
      <c r="G39" s="4">
        <v>90</v>
      </c>
      <c r="H39" s="58"/>
      <c r="I39" s="55"/>
      <c r="J39" s="58"/>
      <c r="K39" s="57"/>
      <c r="L39" s="52"/>
      <c r="M39" s="52"/>
      <c r="N39" s="56"/>
      <c r="O39" s="56"/>
      <c r="P39" s="60"/>
      <c r="Q39" s="60"/>
    </row>
    <row r="40" spans="1:17" x14ac:dyDescent="0.25">
      <c r="A40" s="19" t="s">
        <v>86</v>
      </c>
      <c r="B40" s="9">
        <v>43679</v>
      </c>
      <c r="C40" s="9">
        <v>43689</v>
      </c>
      <c r="D40" s="18" t="s">
        <v>80</v>
      </c>
      <c r="E40" s="19" t="s">
        <v>73</v>
      </c>
      <c r="F40" s="4" t="s">
        <v>28</v>
      </c>
      <c r="G40" s="4">
        <v>90</v>
      </c>
      <c r="H40" s="58"/>
      <c r="I40" s="55"/>
      <c r="J40" s="58"/>
      <c r="K40" s="57"/>
      <c r="L40" s="52"/>
      <c r="M40" s="52"/>
      <c r="N40" s="56"/>
      <c r="O40" s="56"/>
      <c r="P40" s="60"/>
      <c r="Q40" s="60"/>
    </row>
    <row r="41" spans="1:17" x14ac:dyDescent="0.25">
      <c r="A41" s="19" t="s">
        <v>86</v>
      </c>
      <c r="B41" s="9">
        <v>43679</v>
      </c>
      <c r="C41" s="9">
        <v>43689</v>
      </c>
      <c r="D41" s="18" t="s">
        <v>80</v>
      </c>
      <c r="E41" s="19" t="s">
        <v>73</v>
      </c>
      <c r="F41" s="4" t="s">
        <v>29</v>
      </c>
      <c r="G41" s="4">
        <v>90</v>
      </c>
      <c r="H41" s="58"/>
      <c r="I41" s="55"/>
      <c r="J41" s="58"/>
      <c r="K41" s="57"/>
      <c r="L41" s="52"/>
      <c r="M41" s="52"/>
      <c r="N41" s="56"/>
      <c r="O41" s="56"/>
      <c r="P41" s="60"/>
      <c r="Q41" s="60"/>
    </row>
    <row r="42" spans="1:17" x14ac:dyDescent="0.25">
      <c r="A42" s="19" t="s">
        <v>86</v>
      </c>
      <c r="B42" s="9">
        <v>43679</v>
      </c>
      <c r="C42" s="9">
        <v>43689</v>
      </c>
      <c r="D42" s="7" t="s">
        <v>83</v>
      </c>
      <c r="E42" s="6" t="s">
        <v>76</v>
      </c>
      <c r="F42" s="4" t="s">
        <v>9</v>
      </c>
      <c r="G42" s="4">
        <v>100</v>
      </c>
      <c r="H42" s="58">
        <f t="shared" ref="H42" si="10">AVERAGE(G42:G49)</f>
        <v>93.75</v>
      </c>
      <c r="I42" s="55">
        <f t="shared" ref="I42" si="11">STDEV(G42:G49)</f>
        <v>5.1754916950676568</v>
      </c>
      <c r="J42" s="58">
        <f t="shared" ref="J42" si="12">SUM(100*H42/99)</f>
        <v>94.696969696969703</v>
      </c>
      <c r="K42" s="57">
        <v>0.05</v>
      </c>
      <c r="L42" s="52" t="s">
        <v>19</v>
      </c>
      <c r="M42" s="52" t="s">
        <v>19</v>
      </c>
      <c r="N42" s="56">
        <v>2.5099999999999998</v>
      </c>
      <c r="O42" s="56">
        <v>0.03</v>
      </c>
      <c r="P42" s="56">
        <v>2.0699999999999998</v>
      </c>
      <c r="Q42" s="56">
        <v>0</v>
      </c>
    </row>
    <row r="43" spans="1:17" x14ac:dyDescent="0.25">
      <c r="A43" s="19" t="s">
        <v>86</v>
      </c>
      <c r="B43" s="9">
        <v>43679</v>
      </c>
      <c r="C43" s="9">
        <v>43689</v>
      </c>
      <c r="D43" s="18" t="s">
        <v>83</v>
      </c>
      <c r="E43" s="18" t="s">
        <v>76</v>
      </c>
      <c r="F43" s="4" t="s">
        <v>10</v>
      </c>
      <c r="G43" s="4">
        <v>90</v>
      </c>
      <c r="H43" s="58"/>
      <c r="I43" s="55"/>
      <c r="J43" s="58"/>
      <c r="K43" s="57"/>
      <c r="L43" s="52"/>
      <c r="M43" s="52"/>
      <c r="N43" s="56"/>
      <c r="O43" s="56"/>
      <c r="P43" s="56"/>
      <c r="Q43" s="56"/>
    </row>
    <row r="44" spans="1:17" x14ac:dyDescent="0.25">
      <c r="A44" s="19" t="s">
        <v>86</v>
      </c>
      <c r="B44" s="9">
        <v>43679</v>
      </c>
      <c r="C44" s="9">
        <v>43689</v>
      </c>
      <c r="D44" s="18" t="s">
        <v>83</v>
      </c>
      <c r="E44" s="18" t="s">
        <v>76</v>
      </c>
      <c r="F44" s="4" t="s">
        <v>11</v>
      </c>
      <c r="G44" s="4">
        <v>90</v>
      </c>
      <c r="H44" s="58"/>
      <c r="I44" s="55"/>
      <c r="J44" s="58"/>
      <c r="K44" s="57"/>
      <c r="L44" s="52"/>
      <c r="M44" s="52"/>
      <c r="N44" s="56"/>
      <c r="O44" s="56"/>
      <c r="P44" s="56"/>
      <c r="Q44" s="56"/>
    </row>
    <row r="45" spans="1:17" x14ac:dyDescent="0.25">
      <c r="A45" s="19" t="s">
        <v>86</v>
      </c>
      <c r="B45" s="9">
        <v>43679</v>
      </c>
      <c r="C45" s="9">
        <v>43689</v>
      </c>
      <c r="D45" s="18" t="s">
        <v>83</v>
      </c>
      <c r="E45" s="18" t="s">
        <v>76</v>
      </c>
      <c r="F45" s="4" t="s">
        <v>12</v>
      </c>
      <c r="G45" s="4">
        <v>100</v>
      </c>
      <c r="H45" s="58"/>
      <c r="I45" s="55"/>
      <c r="J45" s="58"/>
      <c r="K45" s="57"/>
      <c r="L45" s="52"/>
      <c r="M45" s="52"/>
      <c r="N45" s="56"/>
      <c r="O45" s="56"/>
      <c r="P45" s="56"/>
      <c r="Q45" s="56"/>
    </row>
    <row r="46" spans="1:17" x14ac:dyDescent="0.25">
      <c r="A46" s="19" t="s">
        <v>86</v>
      </c>
      <c r="B46" s="9">
        <v>43679</v>
      </c>
      <c r="C46" s="9">
        <v>43689</v>
      </c>
      <c r="D46" s="18" t="s">
        <v>83</v>
      </c>
      <c r="E46" s="18" t="s">
        <v>76</v>
      </c>
      <c r="F46" s="4" t="s">
        <v>13</v>
      </c>
      <c r="G46" s="4">
        <v>100</v>
      </c>
      <c r="H46" s="58"/>
      <c r="I46" s="55"/>
      <c r="J46" s="58"/>
      <c r="K46" s="57"/>
      <c r="L46" s="52"/>
      <c r="M46" s="52"/>
      <c r="N46" s="56"/>
      <c r="O46" s="56"/>
      <c r="P46" s="56"/>
      <c r="Q46" s="56"/>
    </row>
    <row r="47" spans="1:17" x14ac:dyDescent="0.25">
      <c r="A47" s="19" t="s">
        <v>86</v>
      </c>
      <c r="B47" s="9">
        <v>43679</v>
      </c>
      <c r="C47" s="9">
        <v>43689</v>
      </c>
      <c r="D47" s="18" t="s">
        <v>83</v>
      </c>
      <c r="E47" s="18" t="s">
        <v>76</v>
      </c>
      <c r="F47" s="4" t="s">
        <v>27</v>
      </c>
      <c r="G47" s="4">
        <v>90</v>
      </c>
      <c r="H47" s="58"/>
      <c r="I47" s="55"/>
      <c r="J47" s="58"/>
      <c r="K47" s="57"/>
      <c r="L47" s="52"/>
      <c r="M47" s="52"/>
      <c r="N47" s="56"/>
      <c r="O47" s="56"/>
      <c r="P47" s="56"/>
      <c r="Q47" s="56"/>
    </row>
    <row r="48" spans="1:17" x14ac:dyDescent="0.25">
      <c r="A48" s="19" t="s">
        <v>86</v>
      </c>
      <c r="B48" s="9">
        <v>43679</v>
      </c>
      <c r="C48" s="9">
        <v>43689</v>
      </c>
      <c r="D48" s="18" t="s">
        <v>83</v>
      </c>
      <c r="E48" s="18" t="s">
        <v>76</v>
      </c>
      <c r="F48" s="4" t="s">
        <v>28</v>
      </c>
      <c r="G48" s="4">
        <v>90</v>
      </c>
      <c r="H48" s="58"/>
      <c r="I48" s="55"/>
      <c r="J48" s="58"/>
      <c r="K48" s="57"/>
      <c r="L48" s="52"/>
      <c r="M48" s="52"/>
      <c r="N48" s="56"/>
      <c r="O48" s="56"/>
      <c r="P48" s="56"/>
      <c r="Q48" s="56"/>
    </row>
    <row r="49" spans="1:17" x14ac:dyDescent="0.25">
      <c r="A49" s="19" t="s">
        <v>86</v>
      </c>
      <c r="B49" s="9">
        <v>43679</v>
      </c>
      <c r="C49" s="9">
        <v>43689</v>
      </c>
      <c r="D49" s="18" t="s">
        <v>83</v>
      </c>
      <c r="E49" s="18" t="s">
        <v>76</v>
      </c>
      <c r="F49" s="4" t="s">
        <v>29</v>
      </c>
      <c r="G49" s="4">
        <v>90</v>
      </c>
      <c r="H49" s="58"/>
      <c r="I49" s="55"/>
      <c r="J49" s="58"/>
      <c r="K49" s="57"/>
      <c r="L49" s="52"/>
      <c r="M49" s="52"/>
      <c r="N49" s="56"/>
      <c r="O49" s="56"/>
      <c r="P49" s="56"/>
      <c r="Q49" s="56"/>
    </row>
    <row r="50" spans="1:17" x14ac:dyDescent="0.25">
      <c r="A50" s="19" t="s">
        <v>86</v>
      </c>
      <c r="B50" s="9">
        <v>43679</v>
      </c>
      <c r="C50" s="9">
        <v>43689</v>
      </c>
      <c r="D50" s="7" t="s">
        <v>87</v>
      </c>
      <c r="E50" s="6" t="s">
        <v>77</v>
      </c>
      <c r="F50" s="6" t="s">
        <v>9</v>
      </c>
      <c r="G50" s="6">
        <v>100</v>
      </c>
      <c r="H50" s="58">
        <f t="shared" ref="H50" si="13">AVERAGE(G50:G57)</f>
        <v>93.75</v>
      </c>
      <c r="I50" s="55">
        <f t="shared" ref="I50" si="14">STDEV(G50:G57)</f>
        <v>5.1754916950676568</v>
      </c>
      <c r="J50" s="58">
        <f t="shared" ref="J50" si="15">SUM(100*H50/99)</f>
        <v>94.696969696969703</v>
      </c>
      <c r="K50" s="57">
        <v>0.05</v>
      </c>
      <c r="L50" s="52" t="s">
        <v>19</v>
      </c>
      <c r="M50" s="52" t="s">
        <v>19</v>
      </c>
      <c r="N50" s="56">
        <v>1.88</v>
      </c>
      <c r="O50" s="56">
        <v>0.01</v>
      </c>
      <c r="P50" s="56">
        <v>1.68</v>
      </c>
      <c r="Q50" s="56">
        <v>0</v>
      </c>
    </row>
    <row r="51" spans="1:17" x14ac:dyDescent="0.25">
      <c r="A51" s="19" t="s">
        <v>86</v>
      </c>
      <c r="B51" s="9">
        <v>43679</v>
      </c>
      <c r="C51" s="9">
        <v>43689</v>
      </c>
      <c r="D51" s="18" t="s">
        <v>87</v>
      </c>
      <c r="E51" s="18" t="s">
        <v>77</v>
      </c>
      <c r="F51" s="6" t="s">
        <v>10</v>
      </c>
      <c r="G51" s="6">
        <v>90</v>
      </c>
      <c r="H51" s="58"/>
      <c r="I51" s="55"/>
      <c r="J51" s="58"/>
      <c r="K51" s="57"/>
      <c r="L51" s="52"/>
      <c r="M51" s="52"/>
      <c r="N51" s="56"/>
      <c r="O51" s="56"/>
      <c r="P51" s="56"/>
      <c r="Q51" s="56"/>
    </row>
    <row r="52" spans="1:17" x14ac:dyDescent="0.25">
      <c r="A52" s="19" t="s">
        <v>86</v>
      </c>
      <c r="B52" s="9">
        <v>43679</v>
      </c>
      <c r="C52" s="9">
        <v>43689</v>
      </c>
      <c r="D52" s="18" t="s">
        <v>87</v>
      </c>
      <c r="E52" s="18" t="s">
        <v>77</v>
      </c>
      <c r="F52" s="6" t="s">
        <v>11</v>
      </c>
      <c r="G52" s="6">
        <v>100</v>
      </c>
      <c r="H52" s="58"/>
      <c r="I52" s="55"/>
      <c r="J52" s="58"/>
      <c r="K52" s="57"/>
      <c r="L52" s="52"/>
      <c r="M52" s="52"/>
      <c r="N52" s="56"/>
      <c r="O52" s="56"/>
      <c r="P52" s="56"/>
      <c r="Q52" s="56"/>
    </row>
    <row r="53" spans="1:17" x14ac:dyDescent="0.25">
      <c r="A53" s="19" t="s">
        <v>86</v>
      </c>
      <c r="B53" s="9">
        <v>43679</v>
      </c>
      <c r="C53" s="9">
        <v>43689</v>
      </c>
      <c r="D53" s="18" t="s">
        <v>87</v>
      </c>
      <c r="E53" s="18" t="s">
        <v>77</v>
      </c>
      <c r="F53" s="6" t="s">
        <v>12</v>
      </c>
      <c r="G53" s="6">
        <v>100</v>
      </c>
      <c r="H53" s="58"/>
      <c r="I53" s="55"/>
      <c r="J53" s="58"/>
      <c r="K53" s="57"/>
      <c r="L53" s="52"/>
      <c r="M53" s="52"/>
      <c r="N53" s="56"/>
      <c r="O53" s="56"/>
      <c r="P53" s="56"/>
      <c r="Q53" s="56"/>
    </row>
    <row r="54" spans="1:17" x14ac:dyDescent="0.25">
      <c r="A54" s="19" t="s">
        <v>86</v>
      </c>
      <c r="B54" s="9">
        <v>43679</v>
      </c>
      <c r="C54" s="9">
        <v>43689</v>
      </c>
      <c r="D54" s="18" t="s">
        <v>87</v>
      </c>
      <c r="E54" s="18" t="s">
        <v>77</v>
      </c>
      <c r="F54" s="6" t="s">
        <v>13</v>
      </c>
      <c r="G54" s="6">
        <v>90</v>
      </c>
      <c r="H54" s="58"/>
      <c r="I54" s="55"/>
      <c r="J54" s="58"/>
      <c r="K54" s="57"/>
      <c r="L54" s="52"/>
      <c r="M54" s="52"/>
      <c r="N54" s="56"/>
      <c r="O54" s="56"/>
      <c r="P54" s="56"/>
      <c r="Q54" s="56"/>
    </row>
    <row r="55" spans="1:17" x14ac:dyDescent="0.25">
      <c r="A55" s="19" t="s">
        <v>86</v>
      </c>
      <c r="B55" s="9">
        <v>43679</v>
      </c>
      <c r="C55" s="9">
        <v>43689</v>
      </c>
      <c r="D55" s="18" t="s">
        <v>87</v>
      </c>
      <c r="E55" s="18" t="s">
        <v>77</v>
      </c>
      <c r="F55" s="6" t="s">
        <v>27</v>
      </c>
      <c r="G55" s="6">
        <v>90</v>
      </c>
      <c r="H55" s="58"/>
      <c r="I55" s="55"/>
      <c r="J55" s="58"/>
      <c r="K55" s="57"/>
      <c r="L55" s="52"/>
      <c r="M55" s="52"/>
      <c r="N55" s="56"/>
      <c r="O55" s="56"/>
      <c r="P55" s="56"/>
      <c r="Q55" s="56"/>
    </row>
    <row r="56" spans="1:17" x14ac:dyDescent="0.25">
      <c r="A56" s="19" t="s">
        <v>86</v>
      </c>
      <c r="B56" s="9">
        <v>43679</v>
      </c>
      <c r="C56" s="9">
        <v>43689</v>
      </c>
      <c r="D56" s="18" t="s">
        <v>87</v>
      </c>
      <c r="E56" s="18" t="s">
        <v>77</v>
      </c>
      <c r="F56" s="6" t="s">
        <v>28</v>
      </c>
      <c r="G56" s="6">
        <v>90</v>
      </c>
      <c r="H56" s="58"/>
      <c r="I56" s="55"/>
      <c r="J56" s="58"/>
      <c r="K56" s="57"/>
      <c r="L56" s="52"/>
      <c r="M56" s="52"/>
      <c r="N56" s="56"/>
      <c r="O56" s="56"/>
      <c r="P56" s="56"/>
      <c r="Q56" s="56"/>
    </row>
    <row r="57" spans="1:17" x14ac:dyDescent="0.25">
      <c r="A57" s="19" t="s">
        <v>86</v>
      </c>
      <c r="B57" s="9">
        <v>43679</v>
      </c>
      <c r="C57" s="9">
        <v>43689</v>
      </c>
      <c r="D57" s="18" t="s">
        <v>87</v>
      </c>
      <c r="E57" s="18" t="s">
        <v>77</v>
      </c>
      <c r="F57" s="6" t="s">
        <v>29</v>
      </c>
      <c r="G57" s="6">
        <v>90</v>
      </c>
      <c r="H57" s="58"/>
      <c r="I57" s="55"/>
      <c r="J57" s="58"/>
      <c r="K57" s="57"/>
      <c r="L57" s="52"/>
      <c r="M57" s="52"/>
      <c r="N57" s="56"/>
      <c r="O57" s="56"/>
      <c r="P57" s="56"/>
      <c r="Q57" s="56"/>
    </row>
    <row r="58" spans="1:17" x14ac:dyDescent="0.25">
      <c r="A58" s="19"/>
      <c r="B58" s="9"/>
      <c r="C58" s="9"/>
      <c r="D58" s="7"/>
      <c r="E58" s="8"/>
      <c r="F58" s="4"/>
      <c r="G58" s="4"/>
      <c r="H58" s="58"/>
      <c r="I58" s="55"/>
      <c r="J58" s="58"/>
      <c r="K58" s="57"/>
      <c r="L58" s="52"/>
      <c r="M58" s="52"/>
      <c r="N58" s="56"/>
      <c r="O58" s="56"/>
      <c r="P58" s="56"/>
      <c r="Q58" s="56"/>
    </row>
    <row r="59" spans="1:17" x14ac:dyDescent="0.25">
      <c r="A59" s="19"/>
      <c r="B59" s="9"/>
      <c r="C59" s="9"/>
      <c r="D59" s="18"/>
      <c r="E59" s="19"/>
      <c r="F59" s="4"/>
      <c r="G59" s="4"/>
      <c r="H59" s="58"/>
      <c r="I59" s="55"/>
      <c r="J59" s="58"/>
      <c r="K59" s="57"/>
      <c r="L59" s="52"/>
      <c r="M59" s="52"/>
      <c r="N59" s="56"/>
      <c r="O59" s="56"/>
      <c r="P59" s="56"/>
      <c r="Q59" s="56"/>
    </row>
    <row r="60" spans="1:17" x14ac:dyDescent="0.25">
      <c r="A60" s="19"/>
      <c r="B60" s="9"/>
      <c r="C60" s="9"/>
      <c r="D60" s="18"/>
      <c r="E60" s="19"/>
      <c r="F60" s="4"/>
      <c r="G60" s="4"/>
      <c r="H60" s="58"/>
      <c r="I60" s="55"/>
      <c r="J60" s="58"/>
      <c r="K60" s="57"/>
      <c r="L60" s="52"/>
      <c r="M60" s="52"/>
      <c r="N60" s="56"/>
      <c r="O60" s="56"/>
      <c r="P60" s="56"/>
      <c r="Q60" s="56"/>
    </row>
    <row r="61" spans="1:17" x14ac:dyDescent="0.25">
      <c r="A61" s="19"/>
      <c r="B61" s="9"/>
      <c r="C61" s="9"/>
      <c r="D61" s="18"/>
      <c r="E61" s="19"/>
      <c r="F61" s="4"/>
      <c r="G61" s="4"/>
      <c r="H61" s="58"/>
      <c r="I61" s="55"/>
      <c r="J61" s="58"/>
      <c r="K61" s="57"/>
      <c r="L61" s="52"/>
      <c r="M61" s="52"/>
      <c r="N61" s="56"/>
      <c r="O61" s="56"/>
      <c r="P61" s="56"/>
      <c r="Q61" s="56"/>
    </row>
    <row r="62" spans="1:17" x14ac:dyDescent="0.25">
      <c r="A62" s="19"/>
      <c r="B62" s="9"/>
      <c r="C62" s="9"/>
      <c r="D62" s="18"/>
      <c r="E62" s="19"/>
      <c r="F62" s="4"/>
      <c r="G62" s="4"/>
      <c r="H62" s="58"/>
      <c r="I62" s="55"/>
      <c r="J62" s="58"/>
      <c r="K62" s="57"/>
      <c r="L62" s="52"/>
      <c r="M62" s="52"/>
      <c r="N62" s="56"/>
      <c r="O62" s="56"/>
      <c r="P62" s="56"/>
      <c r="Q62" s="56"/>
    </row>
    <row r="63" spans="1:17" x14ac:dyDescent="0.25">
      <c r="A63" s="19"/>
      <c r="B63" s="9"/>
      <c r="C63" s="9"/>
      <c r="D63" s="18"/>
      <c r="E63" s="19"/>
      <c r="F63" s="4"/>
      <c r="G63" s="4"/>
      <c r="H63" s="58"/>
      <c r="I63" s="55"/>
      <c r="J63" s="58"/>
      <c r="K63" s="57"/>
      <c r="L63" s="52"/>
      <c r="M63" s="52"/>
      <c r="N63" s="56"/>
      <c r="O63" s="56"/>
      <c r="P63" s="56"/>
      <c r="Q63" s="56"/>
    </row>
    <row r="64" spans="1:17" x14ac:dyDescent="0.25">
      <c r="A64" s="19"/>
      <c r="B64" s="9"/>
      <c r="C64" s="9"/>
      <c r="D64" s="18"/>
      <c r="E64" s="19"/>
      <c r="F64" s="4"/>
      <c r="G64" s="4"/>
      <c r="H64" s="58"/>
      <c r="I64" s="55"/>
      <c r="J64" s="58"/>
      <c r="K64" s="57"/>
      <c r="L64" s="52"/>
      <c r="M64" s="52"/>
      <c r="N64" s="56"/>
      <c r="O64" s="56"/>
      <c r="P64" s="56"/>
      <c r="Q64" s="56"/>
    </row>
    <row r="65" spans="1:17" x14ac:dyDescent="0.25">
      <c r="A65" s="19"/>
      <c r="B65" s="9"/>
      <c r="C65" s="9"/>
      <c r="D65" s="18"/>
      <c r="E65" s="19"/>
      <c r="F65" s="4"/>
      <c r="G65" s="4"/>
      <c r="H65" s="58"/>
      <c r="I65" s="55"/>
      <c r="J65" s="58"/>
      <c r="K65" s="57"/>
      <c r="L65" s="52"/>
      <c r="M65" s="52"/>
      <c r="N65" s="56"/>
      <c r="O65" s="56"/>
      <c r="P65" s="56"/>
      <c r="Q65" s="56"/>
    </row>
  </sheetData>
  <mergeCells count="80">
    <mergeCell ref="Q26:Q33"/>
    <mergeCell ref="L18:L25"/>
    <mergeCell ref="M18:M25"/>
    <mergeCell ref="N18:N25"/>
    <mergeCell ref="O18:O25"/>
    <mergeCell ref="P18:P25"/>
    <mergeCell ref="Q18:Q25"/>
    <mergeCell ref="L26:L33"/>
    <mergeCell ref="M26:M33"/>
    <mergeCell ref="N26:N33"/>
    <mergeCell ref="O26:O33"/>
    <mergeCell ref="P26:P33"/>
    <mergeCell ref="O2:O9"/>
    <mergeCell ref="P2:P9"/>
    <mergeCell ref="Q2:Q9"/>
    <mergeCell ref="L10:L17"/>
    <mergeCell ref="M10:M17"/>
    <mergeCell ref="N10:N17"/>
    <mergeCell ref="O10:O17"/>
    <mergeCell ref="P10:P17"/>
    <mergeCell ref="Q10:Q17"/>
    <mergeCell ref="L2:L9"/>
    <mergeCell ref="M2:M9"/>
    <mergeCell ref="N2:N9"/>
    <mergeCell ref="N34:N41"/>
    <mergeCell ref="Q58:Q65"/>
    <mergeCell ref="O34:O41"/>
    <mergeCell ref="P34:P41"/>
    <mergeCell ref="Q34:Q41"/>
    <mergeCell ref="N42:N49"/>
    <mergeCell ref="O42:O49"/>
    <mergeCell ref="P42:P49"/>
    <mergeCell ref="Q42:Q49"/>
    <mergeCell ref="N58:N65"/>
    <mergeCell ref="O58:O65"/>
    <mergeCell ref="P58:P65"/>
    <mergeCell ref="N50:N57"/>
    <mergeCell ref="O50:O57"/>
    <mergeCell ref="P50:P57"/>
    <mergeCell ref="Q50:Q57"/>
    <mergeCell ref="H42:H49"/>
    <mergeCell ref="H58:H65"/>
    <mergeCell ref="I58:I65"/>
    <mergeCell ref="I42:I49"/>
    <mergeCell ref="M34:M41"/>
    <mergeCell ref="L42:L49"/>
    <mergeCell ref="M42:M49"/>
    <mergeCell ref="L58:L65"/>
    <mergeCell ref="M58:M65"/>
    <mergeCell ref="M50:M57"/>
    <mergeCell ref="I34:I41"/>
    <mergeCell ref="J58:J65"/>
    <mergeCell ref="J42:J49"/>
    <mergeCell ref="J34:J41"/>
    <mergeCell ref="L34:L41"/>
    <mergeCell ref="H34:H41"/>
    <mergeCell ref="I26:I33"/>
    <mergeCell ref="J26:J33"/>
    <mergeCell ref="H2:H9"/>
    <mergeCell ref="H10:H17"/>
    <mergeCell ref="H18:H25"/>
    <mergeCell ref="H26:H33"/>
    <mergeCell ref="I18:I25"/>
    <mergeCell ref="J18:J25"/>
    <mergeCell ref="I10:I17"/>
    <mergeCell ref="J10:J17"/>
    <mergeCell ref="I2:I9"/>
    <mergeCell ref="J2:J9"/>
    <mergeCell ref="K42:K49"/>
    <mergeCell ref="K58:K65"/>
    <mergeCell ref="K2:K9"/>
    <mergeCell ref="K10:K17"/>
    <mergeCell ref="K18:K25"/>
    <mergeCell ref="K26:K33"/>
    <mergeCell ref="K34:K41"/>
    <mergeCell ref="H50:H57"/>
    <mergeCell ref="I50:I57"/>
    <mergeCell ref="J50:J57"/>
    <mergeCell ref="K50:K57"/>
    <mergeCell ref="L50:L57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2019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Layout" zoomScaleNormal="90" workbookViewId="0"/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10.1406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10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style="48" customWidth="1"/>
    <col min="15" max="15" width="14.7109375" style="47" bestFit="1" customWidth="1"/>
    <col min="16" max="16" width="15.140625" style="48" customWidth="1"/>
    <col min="17" max="17" width="14.85546875" style="47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49" t="s">
        <v>20</v>
      </c>
      <c r="O1" s="45" t="s">
        <v>21</v>
      </c>
      <c r="P1" s="49" t="s">
        <v>22</v>
      </c>
      <c r="Q1" s="45" t="s">
        <v>23</v>
      </c>
    </row>
    <row r="2" spans="1:17" s="10" customFormat="1" x14ac:dyDescent="0.25">
      <c r="A2" s="24" t="s">
        <v>136</v>
      </c>
      <c r="B2" s="9">
        <v>43697</v>
      </c>
      <c r="C2" s="9">
        <v>43707</v>
      </c>
      <c r="D2" s="24" t="s">
        <v>14</v>
      </c>
      <c r="E2" s="24" t="s">
        <v>49</v>
      </c>
      <c r="F2" s="24" t="s">
        <v>9</v>
      </c>
      <c r="G2" s="24">
        <v>100</v>
      </c>
      <c r="H2" s="65">
        <f>AVERAGE(G2:G9)</f>
        <v>97.5</v>
      </c>
      <c r="I2" s="54">
        <f>STDEV(G2:G9)</f>
        <v>4.6291004988627575</v>
      </c>
      <c r="J2" s="53">
        <v>100</v>
      </c>
      <c r="K2" s="53" t="s">
        <v>17</v>
      </c>
      <c r="L2" s="53" t="s">
        <v>17</v>
      </c>
      <c r="M2" s="53" t="s">
        <v>17</v>
      </c>
      <c r="N2" s="60" t="s">
        <v>17</v>
      </c>
      <c r="O2" s="60" t="s">
        <v>17</v>
      </c>
      <c r="P2" s="60">
        <v>2.23</v>
      </c>
      <c r="Q2" s="60">
        <v>0.01</v>
      </c>
    </row>
    <row r="3" spans="1:17" s="10" customFormat="1" x14ac:dyDescent="0.25">
      <c r="A3" s="32" t="s">
        <v>136</v>
      </c>
      <c r="B3" s="9">
        <v>43697</v>
      </c>
      <c r="C3" s="9">
        <v>43707</v>
      </c>
      <c r="D3" s="24" t="s">
        <v>14</v>
      </c>
      <c r="E3" s="24" t="s">
        <v>49</v>
      </c>
      <c r="F3" s="24" t="s">
        <v>10</v>
      </c>
      <c r="G3" s="24">
        <v>100</v>
      </c>
      <c r="H3" s="65"/>
      <c r="I3" s="54"/>
      <c r="J3" s="53"/>
      <c r="K3" s="53"/>
      <c r="L3" s="53"/>
      <c r="M3" s="53"/>
      <c r="N3" s="60"/>
      <c r="O3" s="60"/>
      <c r="P3" s="60"/>
      <c r="Q3" s="60"/>
    </row>
    <row r="4" spans="1:17" s="10" customFormat="1" x14ac:dyDescent="0.25">
      <c r="A4" s="32" t="s">
        <v>136</v>
      </c>
      <c r="B4" s="9">
        <v>43697</v>
      </c>
      <c r="C4" s="9">
        <v>43707</v>
      </c>
      <c r="D4" s="24" t="s">
        <v>14</v>
      </c>
      <c r="E4" s="24" t="s">
        <v>49</v>
      </c>
      <c r="F4" s="24" t="s">
        <v>11</v>
      </c>
      <c r="G4" s="24">
        <v>90</v>
      </c>
      <c r="H4" s="65"/>
      <c r="I4" s="54"/>
      <c r="J4" s="53"/>
      <c r="K4" s="53"/>
      <c r="L4" s="53"/>
      <c r="M4" s="53"/>
      <c r="N4" s="60"/>
      <c r="O4" s="60"/>
      <c r="P4" s="60"/>
      <c r="Q4" s="60"/>
    </row>
    <row r="5" spans="1:17" s="10" customFormat="1" x14ac:dyDescent="0.25">
      <c r="A5" s="32" t="s">
        <v>136</v>
      </c>
      <c r="B5" s="9">
        <v>43697</v>
      </c>
      <c r="C5" s="9">
        <v>43707</v>
      </c>
      <c r="D5" s="24" t="s">
        <v>14</v>
      </c>
      <c r="E5" s="24" t="s">
        <v>49</v>
      </c>
      <c r="F5" s="24" t="s">
        <v>12</v>
      </c>
      <c r="G5" s="24">
        <v>100</v>
      </c>
      <c r="H5" s="65"/>
      <c r="I5" s="54"/>
      <c r="J5" s="53"/>
      <c r="K5" s="53"/>
      <c r="L5" s="53"/>
      <c r="M5" s="53"/>
      <c r="N5" s="60"/>
      <c r="O5" s="60"/>
      <c r="P5" s="60"/>
      <c r="Q5" s="60"/>
    </row>
    <row r="6" spans="1:17" s="10" customFormat="1" x14ac:dyDescent="0.25">
      <c r="A6" s="32" t="s">
        <v>136</v>
      </c>
      <c r="B6" s="9">
        <v>43697</v>
      </c>
      <c r="C6" s="9">
        <v>43707</v>
      </c>
      <c r="D6" s="24" t="s">
        <v>14</v>
      </c>
      <c r="E6" s="24" t="s">
        <v>49</v>
      </c>
      <c r="F6" s="24" t="s">
        <v>13</v>
      </c>
      <c r="G6" s="24">
        <v>90</v>
      </c>
      <c r="H6" s="65"/>
      <c r="I6" s="54"/>
      <c r="J6" s="53"/>
      <c r="K6" s="53"/>
      <c r="L6" s="53"/>
      <c r="M6" s="53"/>
      <c r="N6" s="60"/>
      <c r="O6" s="60"/>
      <c r="P6" s="60"/>
      <c r="Q6" s="60"/>
    </row>
    <row r="7" spans="1:17" s="10" customFormat="1" x14ac:dyDescent="0.25">
      <c r="A7" s="32" t="s">
        <v>136</v>
      </c>
      <c r="B7" s="9">
        <v>43697</v>
      </c>
      <c r="C7" s="9">
        <v>43707</v>
      </c>
      <c r="D7" s="24" t="s">
        <v>14</v>
      </c>
      <c r="E7" s="24" t="s">
        <v>49</v>
      </c>
      <c r="F7" s="24" t="s">
        <v>27</v>
      </c>
      <c r="G7" s="24">
        <v>100</v>
      </c>
      <c r="H7" s="65"/>
      <c r="I7" s="54"/>
      <c r="J7" s="53"/>
      <c r="K7" s="53"/>
      <c r="L7" s="53"/>
      <c r="M7" s="53"/>
      <c r="N7" s="60"/>
      <c r="O7" s="60"/>
      <c r="P7" s="60"/>
      <c r="Q7" s="60"/>
    </row>
    <row r="8" spans="1:17" s="10" customFormat="1" x14ac:dyDescent="0.25">
      <c r="A8" s="32" t="s">
        <v>136</v>
      </c>
      <c r="B8" s="9">
        <v>43697</v>
      </c>
      <c r="C8" s="9">
        <v>43707</v>
      </c>
      <c r="D8" s="24" t="s">
        <v>14</v>
      </c>
      <c r="E8" s="24" t="s">
        <v>49</v>
      </c>
      <c r="F8" s="24" t="s">
        <v>28</v>
      </c>
      <c r="G8" s="24">
        <v>100</v>
      </c>
      <c r="H8" s="65"/>
      <c r="I8" s="54"/>
      <c r="J8" s="53"/>
      <c r="K8" s="53"/>
      <c r="L8" s="53"/>
      <c r="M8" s="53"/>
      <c r="N8" s="60"/>
      <c r="O8" s="60"/>
      <c r="P8" s="60"/>
      <c r="Q8" s="60"/>
    </row>
    <row r="9" spans="1:17" s="10" customFormat="1" x14ac:dyDescent="0.25">
      <c r="A9" s="32" t="s">
        <v>136</v>
      </c>
      <c r="B9" s="9">
        <v>43697</v>
      </c>
      <c r="C9" s="9">
        <v>43707</v>
      </c>
      <c r="D9" s="24" t="s">
        <v>14</v>
      </c>
      <c r="E9" s="24" t="s">
        <v>49</v>
      </c>
      <c r="F9" s="24" t="s">
        <v>29</v>
      </c>
      <c r="G9" s="24">
        <v>100</v>
      </c>
      <c r="H9" s="65"/>
      <c r="I9" s="54"/>
      <c r="J9" s="53"/>
      <c r="K9" s="53"/>
      <c r="L9" s="53"/>
      <c r="M9" s="53"/>
      <c r="N9" s="60"/>
      <c r="O9" s="60"/>
      <c r="P9" s="60"/>
      <c r="Q9" s="60"/>
    </row>
    <row r="10" spans="1:17" x14ac:dyDescent="0.25">
      <c r="A10" s="32" t="s">
        <v>136</v>
      </c>
      <c r="B10" s="9">
        <v>43697</v>
      </c>
      <c r="C10" s="9">
        <v>43707</v>
      </c>
      <c r="D10" s="23" t="s">
        <v>94</v>
      </c>
      <c r="E10" s="23" t="s">
        <v>88</v>
      </c>
      <c r="F10" s="23" t="s">
        <v>9</v>
      </c>
      <c r="G10" s="23">
        <v>80</v>
      </c>
      <c r="H10" s="58">
        <f t="shared" ref="H10" si="0">AVERAGE(G10:G17)</f>
        <v>90</v>
      </c>
      <c r="I10" s="55">
        <f t="shared" ref="I10" si="1">STDEV(G10:G17)</f>
        <v>7.5592894601845444</v>
      </c>
      <c r="J10" s="58">
        <f>SUM(100*H10/98)</f>
        <v>91.836734693877546</v>
      </c>
      <c r="K10" s="57">
        <v>0.05</v>
      </c>
      <c r="L10" s="52" t="s">
        <v>19</v>
      </c>
      <c r="M10" s="52" t="s">
        <v>19</v>
      </c>
      <c r="N10" s="56">
        <v>4.84</v>
      </c>
      <c r="O10" s="56">
        <v>0.01</v>
      </c>
      <c r="P10" s="56">
        <v>1.86</v>
      </c>
      <c r="Q10" s="56">
        <v>0</v>
      </c>
    </row>
    <row r="11" spans="1:17" x14ac:dyDescent="0.25">
      <c r="A11" s="32" t="s">
        <v>136</v>
      </c>
      <c r="B11" s="9">
        <v>43697</v>
      </c>
      <c r="C11" s="9">
        <v>43707</v>
      </c>
      <c r="D11" s="23" t="s">
        <v>94</v>
      </c>
      <c r="E11" s="23" t="s">
        <v>88</v>
      </c>
      <c r="F11" s="23" t="s">
        <v>10</v>
      </c>
      <c r="G11" s="23">
        <v>90</v>
      </c>
      <c r="H11" s="58"/>
      <c r="I11" s="55"/>
      <c r="J11" s="58"/>
      <c r="K11" s="57"/>
      <c r="L11" s="52"/>
      <c r="M11" s="52"/>
      <c r="N11" s="56"/>
      <c r="O11" s="56"/>
      <c r="P11" s="56"/>
      <c r="Q11" s="56"/>
    </row>
    <row r="12" spans="1:17" x14ac:dyDescent="0.25">
      <c r="A12" s="32" t="s">
        <v>136</v>
      </c>
      <c r="B12" s="9">
        <v>43697</v>
      </c>
      <c r="C12" s="9">
        <v>43707</v>
      </c>
      <c r="D12" s="23" t="s">
        <v>94</v>
      </c>
      <c r="E12" s="23" t="s">
        <v>88</v>
      </c>
      <c r="F12" s="23" t="s">
        <v>11</v>
      </c>
      <c r="G12" s="23">
        <v>100</v>
      </c>
      <c r="H12" s="58"/>
      <c r="I12" s="55"/>
      <c r="J12" s="58"/>
      <c r="K12" s="57"/>
      <c r="L12" s="52"/>
      <c r="M12" s="52"/>
      <c r="N12" s="56"/>
      <c r="O12" s="56"/>
      <c r="P12" s="56"/>
      <c r="Q12" s="56"/>
    </row>
    <row r="13" spans="1:17" x14ac:dyDescent="0.25">
      <c r="A13" s="32" t="s">
        <v>136</v>
      </c>
      <c r="B13" s="9">
        <v>43697</v>
      </c>
      <c r="C13" s="9">
        <v>43707</v>
      </c>
      <c r="D13" s="23" t="s">
        <v>94</v>
      </c>
      <c r="E13" s="23" t="s">
        <v>88</v>
      </c>
      <c r="F13" s="23" t="s">
        <v>12</v>
      </c>
      <c r="G13" s="23">
        <v>90</v>
      </c>
      <c r="H13" s="58"/>
      <c r="I13" s="55"/>
      <c r="J13" s="58"/>
      <c r="K13" s="57"/>
      <c r="L13" s="52"/>
      <c r="M13" s="52"/>
      <c r="N13" s="56"/>
      <c r="O13" s="56"/>
      <c r="P13" s="56"/>
      <c r="Q13" s="56"/>
    </row>
    <row r="14" spans="1:17" x14ac:dyDescent="0.25">
      <c r="A14" s="32" t="s">
        <v>136</v>
      </c>
      <c r="B14" s="9">
        <v>43697</v>
      </c>
      <c r="C14" s="9">
        <v>43707</v>
      </c>
      <c r="D14" s="23" t="s">
        <v>94</v>
      </c>
      <c r="E14" s="23" t="s">
        <v>88</v>
      </c>
      <c r="F14" s="23" t="s">
        <v>13</v>
      </c>
      <c r="G14" s="23">
        <v>90</v>
      </c>
      <c r="H14" s="58"/>
      <c r="I14" s="55"/>
      <c r="J14" s="58"/>
      <c r="K14" s="57"/>
      <c r="L14" s="52"/>
      <c r="M14" s="52"/>
      <c r="N14" s="56"/>
      <c r="O14" s="56"/>
      <c r="P14" s="56"/>
      <c r="Q14" s="56"/>
    </row>
    <row r="15" spans="1:17" x14ac:dyDescent="0.25">
      <c r="A15" s="32" t="s">
        <v>136</v>
      </c>
      <c r="B15" s="9">
        <v>43697</v>
      </c>
      <c r="C15" s="9">
        <v>43707</v>
      </c>
      <c r="D15" s="23" t="s">
        <v>94</v>
      </c>
      <c r="E15" s="23" t="s">
        <v>88</v>
      </c>
      <c r="F15" s="23" t="s">
        <v>27</v>
      </c>
      <c r="G15" s="23">
        <v>80</v>
      </c>
      <c r="H15" s="58"/>
      <c r="I15" s="55"/>
      <c r="J15" s="58"/>
      <c r="K15" s="57"/>
      <c r="L15" s="52"/>
      <c r="M15" s="52"/>
      <c r="N15" s="56"/>
      <c r="O15" s="56"/>
      <c r="P15" s="56"/>
      <c r="Q15" s="56"/>
    </row>
    <row r="16" spans="1:17" x14ac:dyDescent="0.25">
      <c r="A16" s="32" t="s">
        <v>136</v>
      </c>
      <c r="B16" s="9">
        <v>43697</v>
      </c>
      <c r="C16" s="9">
        <v>43707</v>
      </c>
      <c r="D16" s="23" t="s">
        <v>94</v>
      </c>
      <c r="E16" s="23" t="s">
        <v>88</v>
      </c>
      <c r="F16" s="23" t="s">
        <v>28</v>
      </c>
      <c r="G16" s="23">
        <v>100</v>
      </c>
      <c r="H16" s="58"/>
      <c r="I16" s="55"/>
      <c r="J16" s="58"/>
      <c r="K16" s="57"/>
      <c r="L16" s="52"/>
      <c r="M16" s="52"/>
      <c r="N16" s="56"/>
      <c r="O16" s="56"/>
      <c r="P16" s="56"/>
      <c r="Q16" s="56"/>
    </row>
    <row r="17" spans="1:17" x14ac:dyDescent="0.25">
      <c r="A17" s="32" t="s">
        <v>136</v>
      </c>
      <c r="B17" s="9">
        <v>43697</v>
      </c>
      <c r="C17" s="9">
        <v>43707</v>
      </c>
      <c r="D17" s="23" t="s">
        <v>94</v>
      </c>
      <c r="E17" s="23" t="s">
        <v>88</v>
      </c>
      <c r="F17" s="23" t="s">
        <v>29</v>
      </c>
      <c r="G17" s="23">
        <v>90</v>
      </c>
      <c r="H17" s="58"/>
      <c r="I17" s="55"/>
      <c r="J17" s="58"/>
      <c r="K17" s="57"/>
      <c r="L17" s="52"/>
      <c r="M17" s="52"/>
      <c r="N17" s="56"/>
      <c r="O17" s="56"/>
      <c r="P17" s="56"/>
      <c r="Q17" s="56"/>
    </row>
    <row r="18" spans="1:17" x14ac:dyDescent="0.25">
      <c r="A18" s="32" t="s">
        <v>136</v>
      </c>
      <c r="B18" s="9">
        <v>43697</v>
      </c>
      <c r="C18" s="9">
        <v>43707</v>
      </c>
      <c r="D18" s="23" t="s">
        <v>98</v>
      </c>
      <c r="E18" s="24" t="s">
        <v>92</v>
      </c>
      <c r="F18" s="23" t="s">
        <v>9</v>
      </c>
      <c r="G18" s="23">
        <v>100</v>
      </c>
      <c r="H18" s="58">
        <f t="shared" ref="H18" si="2">AVERAGE(G18:G25)</f>
        <v>97.5</v>
      </c>
      <c r="I18" s="55">
        <f t="shared" ref="I18" si="3">STDEV(G18:G25)</f>
        <v>4.6291004988627575</v>
      </c>
      <c r="J18" s="58">
        <v>100</v>
      </c>
      <c r="K18" s="57">
        <v>0.05</v>
      </c>
      <c r="L18" s="52" t="s">
        <v>19</v>
      </c>
      <c r="M18" s="52" t="s">
        <v>19</v>
      </c>
      <c r="N18" s="56">
        <v>4.63</v>
      </c>
      <c r="O18" s="56">
        <v>0.02</v>
      </c>
      <c r="P18" s="56">
        <v>2.14</v>
      </c>
      <c r="Q18" s="56">
        <v>0</v>
      </c>
    </row>
    <row r="19" spans="1:17" x14ac:dyDescent="0.25">
      <c r="A19" s="32" t="s">
        <v>136</v>
      </c>
      <c r="B19" s="9">
        <v>43697</v>
      </c>
      <c r="C19" s="9">
        <v>43707</v>
      </c>
      <c r="D19" s="23" t="s">
        <v>98</v>
      </c>
      <c r="E19" s="24" t="s">
        <v>92</v>
      </c>
      <c r="F19" s="23" t="s">
        <v>10</v>
      </c>
      <c r="G19" s="23">
        <v>100</v>
      </c>
      <c r="H19" s="58"/>
      <c r="I19" s="55"/>
      <c r="J19" s="58"/>
      <c r="K19" s="57"/>
      <c r="L19" s="52"/>
      <c r="M19" s="52"/>
      <c r="N19" s="56"/>
      <c r="O19" s="56"/>
      <c r="P19" s="56"/>
      <c r="Q19" s="56"/>
    </row>
    <row r="20" spans="1:17" x14ac:dyDescent="0.25">
      <c r="A20" s="32" t="s">
        <v>136</v>
      </c>
      <c r="B20" s="9">
        <v>43697</v>
      </c>
      <c r="C20" s="9">
        <v>43707</v>
      </c>
      <c r="D20" s="23" t="s">
        <v>98</v>
      </c>
      <c r="E20" s="24" t="s">
        <v>92</v>
      </c>
      <c r="F20" s="23" t="s">
        <v>11</v>
      </c>
      <c r="G20" s="23">
        <v>100</v>
      </c>
      <c r="H20" s="58"/>
      <c r="I20" s="55"/>
      <c r="J20" s="58"/>
      <c r="K20" s="57"/>
      <c r="L20" s="52"/>
      <c r="M20" s="52"/>
      <c r="N20" s="56"/>
      <c r="O20" s="56"/>
      <c r="P20" s="56"/>
      <c r="Q20" s="56"/>
    </row>
    <row r="21" spans="1:17" x14ac:dyDescent="0.25">
      <c r="A21" s="32" t="s">
        <v>136</v>
      </c>
      <c r="B21" s="9">
        <v>43697</v>
      </c>
      <c r="C21" s="9">
        <v>43707</v>
      </c>
      <c r="D21" s="23" t="s">
        <v>98</v>
      </c>
      <c r="E21" s="24" t="s">
        <v>92</v>
      </c>
      <c r="F21" s="23" t="s">
        <v>12</v>
      </c>
      <c r="G21" s="23">
        <v>90</v>
      </c>
      <c r="H21" s="58"/>
      <c r="I21" s="55"/>
      <c r="J21" s="58"/>
      <c r="K21" s="57"/>
      <c r="L21" s="52"/>
      <c r="M21" s="52"/>
      <c r="N21" s="56"/>
      <c r="O21" s="56"/>
      <c r="P21" s="56"/>
      <c r="Q21" s="56"/>
    </row>
    <row r="22" spans="1:17" x14ac:dyDescent="0.25">
      <c r="A22" s="32" t="s">
        <v>136</v>
      </c>
      <c r="B22" s="9">
        <v>43697</v>
      </c>
      <c r="C22" s="9">
        <v>43707</v>
      </c>
      <c r="D22" s="23" t="s">
        <v>98</v>
      </c>
      <c r="E22" s="24" t="s">
        <v>92</v>
      </c>
      <c r="F22" s="23" t="s">
        <v>13</v>
      </c>
      <c r="G22" s="23">
        <v>100</v>
      </c>
      <c r="H22" s="58"/>
      <c r="I22" s="55"/>
      <c r="J22" s="58"/>
      <c r="K22" s="57"/>
      <c r="L22" s="52"/>
      <c r="M22" s="52"/>
      <c r="N22" s="56"/>
      <c r="O22" s="56"/>
      <c r="P22" s="56"/>
      <c r="Q22" s="56"/>
    </row>
    <row r="23" spans="1:17" x14ac:dyDescent="0.25">
      <c r="A23" s="32" t="s">
        <v>136</v>
      </c>
      <c r="B23" s="9">
        <v>43697</v>
      </c>
      <c r="C23" s="9">
        <v>43707</v>
      </c>
      <c r="D23" s="23" t="s">
        <v>98</v>
      </c>
      <c r="E23" s="24" t="s">
        <v>92</v>
      </c>
      <c r="F23" s="23" t="s">
        <v>27</v>
      </c>
      <c r="G23" s="23">
        <v>90</v>
      </c>
      <c r="H23" s="58"/>
      <c r="I23" s="55"/>
      <c r="J23" s="58"/>
      <c r="K23" s="57"/>
      <c r="L23" s="52"/>
      <c r="M23" s="52"/>
      <c r="N23" s="56"/>
      <c r="O23" s="56"/>
      <c r="P23" s="56"/>
      <c r="Q23" s="56"/>
    </row>
    <row r="24" spans="1:17" x14ac:dyDescent="0.25">
      <c r="A24" s="32" t="s">
        <v>136</v>
      </c>
      <c r="B24" s="9">
        <v>43697</v>
      </c>
      <c r="C24" s="9">
        <v>43707</v>
      </c>
      <c r="D24" s="23" t="s">
        <v>98</v>
      </c>
      <c r="E24" s="24" t="s">
        <v>92</v>
      </c>
      <c r="F24" s="23" t="s">
        <v>28</v>
      </c>
      <c r="G24" s="23">
        <v>100</v>
      </c>
      <c r="H24" s="58"/>
      <c r="I24" s="55"/>
      <c r="J24" s="58"/>
      <c r="K24" s="57"/>
      <c r="L24" s="52"/>
      <c r="M24" s="52"/>
      <c r="N24" s="56"/>
      <c r="O24" s="56"/>
      <c r="P24" s="56"/>
      <c r="Q24" s="56"/>
    </row>
    <row r="25" spans="1:17" x14ac:dyDescent="0.25">
      <c r="A25" s="32" t="s">
        <v>136</v>
      </c>
      <c r="B25" s="9">
        <v>43697</v>
      </c>
      <c r="C25" s="9">
        <v>43707</v>
      </c>
      <c r="D25" s="23" t="s">
        <v>98</v>
      </c>
      <c r="E25" s="24" t="s">
        <v>92</v>
      </c>
      <c r="F25" s="23" t="s">
        <v>29</v>
      </c>
      <c r="G25" s="23">
        <v>100</v>
      </c>
      <c r="H25" s="58"/>
      <c r="I25" s="55"/>
      <c r="J25" s="58"/>
      <c r="K25" s="57"/>
      <c r="L25" s="52"/>
      <c r="M25" s="52"/>
      <c r="N25" s="56"/>
      <c r="O25" s="56"/>
      <c r="P25" s="56"/>
      <c r="Q25" s="56"/>
    </row>
    <row r="26" spans="1:17" x14ac:dyDescent="0.25">
      <c r="A26" s="32" t="s">
        <v>136</v>
      </c>
      <c r="B26" s="9">
        <v>43697</v>
      </c>
      <c r="C26" s="9">
        <v>43707</v>
      </c>
      <c r="D26" s="23" t="s">
        <v>113</v>
      </c>
      <c r="E26" s="23" t="s">
        <v>105</v>
      </c>
      <c r="F26" s="23" t="s">
        <v>9</v>
      </c>
      <c r="G26" s="23">
        <v>90</v>
      </c>
      <c r="H26" s="58">
        <f t="shared" ref="H26" si="4">AVERAGE(G26:G33)</f>
        <v>96.25</v>
      </c>
      <c r="I26" s="55">
        <f t="shared" ref="I26" si="5">STDEV(G26:G33)</f>
        <v>5.1754916950676568</v>
      </c>
      <c r="J26" s="58">
        <f t="shared" ref="J26" si="6">SUM(100*H26/98)</f>
        <v>98.214285714285708</v>
      </c>
      <c r="K26" s="57">
        <v>0.05</v>
      </c>
      <c r="L26" s="52" t="s">
        <v>19</v>
      </c>
      <c r="M26" s="52" t="s">
        <v>19</v>
      </c>
      <c r="N26" s="56">
        <v>4.68</v>
      </c>
      <c r="O26" s="56">
        <v>0.01</v>
      </c>
      <c r="P26" s="60">
        <v>1.32</v>
      </c>
      <c r="Q26" s="60">
        <v>0</v>
      </c>
    </row>
    <row r="27" spans="1:17" x14ac:dyDescent="0.25">
      <c r="A27" s="32" t="s">
        <v>136</v>
      </c>
      <c r="B27" s="9">
        <v>43697</v>
      </c>
      <c r="C27" s="9">
        <v>43707</v>
      </c>
      <c r="D27" s="23" t="s">
        <v>113</v>
      </c>
      <c r="E27" s="23" t="s">
        <v>105</v>
      </c>
      <c r="F27" s="23" t="s">
        <v>10</v>
      </c>
      <c r="G27" s="23">
        <v>100</v>
      </c>
      <c r="H27" s="58"/>
      <c r="I27" s="55"/>
      <c r="J27" s="58"/>
      <c r="K27" s="57"/>
      <c r="L27" s="52"/>
      <c r="M27" s="52"/>
      <c r="N27" s="56"/>
      <c r="O27" s="56"/>
      <c r="P27" s="60"/>
      <c r="Q27" s="60"/>
    </row>
    <row r="28" spans="1:17" x14ac:dyDescent="0.25">
      <c r="A28" s="32" t="s">
        <v>136</v>
      </c>
      <c r="B28" s="9">
        <v>43697</v>
      </c>
      <c r="C28" s="9">
        <v>43707</v>
      </c>
      <c r="D28" s="23" t="s">
        <v>113</v>
      </c>
      <c r="E28" s="23" t="s">
        <v>105</v>
      </c>
      <c r="F28" s="23" t="s">
        <v>11</v>
      </c>
      <c r="G28" s="23">
        <v>100</v>
      </c>
      <c r="H28" s="58"/>
      <c r="I28" s="55"/>
      <c r="J28" s="58"/>
      <c r="K28" s="57"/>
      <c r="L28" s="52"/>
      <c r="M28" s="52"/>
      <c r="N28" s="56"/>
      <c r="O28" s="56"/>
      <c r="P28" s="60"/>
      <c r="Q28" s="60"/>
    </row>
    <row r="29" spans="1:17" x14ac:dyDescent="0.25">
      <c r="A29" s="32" t="s">
        <v>136</v>
      </c>
      <c r="B29" s="9">
        <v>43697</v>
      </c>
      <c r="C29" s="9">
        <v>43707</v>
      </c>
      <c r="D29" s="23" t="s">
        <v>113</v>
      </c>
      <c r="E29" s="23" t="s">
        <v>105</v>
      </c>
      <c r="F29" s="23" t="s">
        <v>12</v>
      </c>
      <c r="G29" s="23">
        <v>100</v>
      </c>
      <c r="H29" s="58"/>
      <c r="I29" s="55"/>
      <c r="J29" s="58"/>
      <c r="K29" s="57"/>
      <c r="L29" s="52"/>
      <c r="M29" s="52"/>
      <c r="N29" s="56"/>
      <c r="O29" s="56"/>
      <c r="P29" s="60"/>
      <c r="Q29" s="60"/>
    </row>
    <row r="30" spans="1:17" x14ac:dyDescent="0.25">
      <c r="A30" s="32" t="s">
        <v>136</v>
      </c>
      <c r="B30" s="9">
        <v>43697</v>
      </c>
      <c r="C30" s="9">
        <v>43707</v>
      </c>
      <c r="D30" s="23" t="s">
        <v>113</v>
      </c>
      <c r="E30" s="23" t="s">
        <v>105</v>
      </c>
      <c r="F30" s="23" t="s">
        <v>13</v>
      </c>
      <c r="G30" s="23">
        <v>90</v>
      </c>
      <c r="H30" s="58"/>
      <c r="I30" s="55"/>
      <c r="J30" s="58"/>
      <c r="K30" s="57"/>
      <c r="L30" s="52"/>
      <c r="M30" s="52"/>
      <c r="N30" s="56"/>
      <c r="O30" s="56"/>
      <c r="P30" s="60"/>
      <c r="Q30" s="60"/>
    </row>
    <row r="31" spans="1:17" x14ac:dyDescent="0.25">
      <c r="A31" s="32" t="s">
        <v>136</v>
      </c>
      <c r="B31" s="9">
        <v>43697</v>
      </c>
      <c r="C31" s="9">
        <v>43707</v>
      </c>
      <c r="D31" s="23" t="s">
        <v>113</v>
      </c>
      <c r="E31" s="23" t="s">
        <v>105</v>
      </c>
      <c r="F31" s="23" t="s">
        <v>27</v>
      </c>
      <c r="G31" s="23">
        <v>100</v>
      </c>
      <c r="H31" s="58"/>
      <c r="I31" s="55"/>
      <c r="J31" s="58"/>
      <c r="K31" s="57"/>
      <c r="L31" s="52"/>
      <c r="M31" s="52"/>
      <c r="N31" s="56"/>
      <c r="O31" s="56"/>
      <c r="P31" s="60"/>
      <c r="Q31" s="60"/>
    </row>
    <row r="32" spans="1:17" x14ac:dyDescent="0.25">
      <c r="A32" s="32" t="s">
        <v>136</v>
      </c>
      <c r="B32" s="9">
        <v>43697</v>
      </c>
      <c r="C32" s="9">
        <v>43707</v>
      </c>
      <c r="D32" s="23" t="s">
        <v>113</v>
      </c>
      <c r="E32" s="23" t="s">
        <v>105</v>
      </c>
      <c r="F32" s="23" t="s">
        <v>28</v>
      </c>
      <c r="G32" s="23">
        <v>90</v>
      </c>
      <c r="H32" s="58"/>
      <c r="I32" s="55"/>
      <c r="J32" s="58"/>
      <c r="K32" s="57"/>
      <c r="L32" s="52"/>
      <c r="M32" s="52"/>
      <c r="N32" s="56"/>
      <c r="O32" s="56"/>
      <c r="P32" s="60"/>
      <c r="Q32" s="60"/>
    </row>
    <row r="33" spans="1:17" x14ac:dyDescent="0.25">
      <c r="A33" s="32" t="s">
        <v>136</v>
      </c>
      <c r="B33" s="9">
        <v>43697</v>
      </c>
      <c r="C33" s="9">
        <v>43707</v>
      </c>
      <c r="D33" s="23" t="s">
        <v>113</v>
      </c>
      <c r="E33" s="23" t="s">
        <v>105</v>
      </c>
      <c r="F33" s="23" t="s">
        <v>29</v>
      </c>
      <c r="G33" s="23">
        <v>100</v>
      </c>
      <c r="H33" s="58"/>
      <c r="I33" s="55"/>
      <c r="J33" s="58"/>
      <c r="K33" s="57"/>
      <c r="L33" s="52"/>
      <c r="M33" s="52"/>
      <c r="N33" s="56"/>
      <c r="O33" s="56"/>
      <c r="P33" s="60"/>
      <c r="Q33" s="60"/>
    </row>
    <row r="34" spans="1:17" x14ac:dyDescent="0.25">
      <c r="A34" s="32" t="s">
        <v>136</v>
      </c>
      <c r="B34" s="9">
        <v>43697</v>
      </c>
      <c r="C34" s="9">
        <v>43707</v>
      </c>
      <c r="D34" s="23" t="s">
        <v>114</v>
      </c>
      <c r="E34" s="31" t="s">
        <v>106</v>
      </c>
      <c r="F34" s="23" t="s">
        <v>9</v>
      </c>
      <c r="G34" s="23">
        <v>100</v>
      </c>
      <c r="H34" s="58">
        <f t="shared" ref="H34" si="7">AVERAGE(G34:G41)</f>
        <v>95</v>
      </c>
      <c r="I34" s="55">
        <f t="shared" ref="I34" si="8">STDEV(G34:G41)</f>
        <v>14.142135623730951</v>
      </c>
      <c r="J34" s="58">
        <f t="shared" ref="J34" si="9">SUM(100*H34/98)</f>
        <v>96.938775510204081</v>
      </c>
      <c r="K34" s="57">
        <v>0.05</v>
      </c>
      <c r="L34" s="52" t="s">
        <v>19</v>
      </c>
      <c r="M34" s="52" t="s">
        <v>19</v>
      </c>
      <c r="N34" s="56">
        <v>4.47</v>
      </c>
      <c r="O34" s="56">
        <v>0.01</v>
      </c>
      <c r="P34" s="60">
        <v>1.77</v>
      </c>
      <c r="Q34" s="60">
        <v>0</v>
      </c>
    </row>
    <row r="35" spans="1:17" x14ac:dyDescent="0.25">
      <c r="A35" s="32" t="s">
        <v>136</v>
      </c>
      <c r="B35" s="9">
        <v>43697</v>
      </c>
      <c r="C35" s="9">
        <v>43707</v>
      </c>
      <c r="D35" s="23" t="s">
        <v>114</v>
      </c>
      <c r="E35" s="24" t="s">
        <v>106</v>
      </c>
      <c r="F35" s="23" t="s">
        <v>10</v>
      </c>
      <c r="G35" s="23">
        <v>100</v>
      </c>
      <c r="H35" s="58"/>
      <c r="I35" s="55"/>
      <c r="J35" s="58"/>
      <c r="K35" s="57"/>
      <c r="L35" s="52"/>
      <c r="M35" s="52"/>
      <c r="N35" s="56"/>
      <c r="O35" s="56"/>
      <c r="P35" s="60"/>
      <c r="Q35" s="60"/>
    </row>
    <row r="36" spans="1:17" x14ac:dyDescent="0.25">
      <c r="A36" s="32" t="s">
        <v>136</v>
      </c>
      <c r="B36" s="9">
        <v>43697</v>
      </c>
      <c r="C36" s="9">
        <v>43707</v>
      </c>
      <c r="D36" s="23" t="s">
        <v>114</v>
      </c>
      <c r="E36" s="24" t="s">
        <v>106</v>
      </c>
      <c r="F36" s="23" t="s">
        <v>11</v>
      </c>
      <c r="G36" s="23">
        <v>100</v>
      </c>
      <c r="H36" s="58"/>
      <c r="I36" s="55"/>
      <c r="J36" s="58"/>
      <c r="K36" s="57"/>
      <c r="L36" s="52"/>
      <c r="M36" s="52"/>
      <c r="N36" s="56"/>
      <c r="O36" s="56"/>
      <c r="P36" s="60"/>
      <c r="Q36" s="60"/>
    </row>
    <row r="37" spans="1:17" x14ac:dyDescent="0.25">
      <c r="A37" s="32" t="s">
        <v>136</v>
      </c>
      <c r="B37" s="9">
        <v>43697</v>
      </c>
      <c r="C37" s="9">
        <v>43707</v>
      </c>
      <c r="D37" s="23" t="s">
        <v>114</v>
      </c>
      <c r="E37" s="24" t="s">
        <v>106</v>
      </c>
      <c r="F37" s="23" t="s">
        <v>12</v>
      </c>
      <c r="G37" s="23">
        <v>100</v>
      </c>
      <c r="H37" s="58"/>
      <c r="I37" s="55"/>
      <c r="J37" s="58"/>
      <c r="K37" s="57"/>
      <c r="L37" s="52"/>
      <c r="M37" s="52"/>
      <c r="N37" s="56"/>
      <c r="O37" s="56"/>
      <c r="P37" s="60"/>
      <c r="Q37" s="60"/>
    </row>
    <row r="38" spans="1:17" x14ac:dyDescent="0.25">
      <c r="A38" s="32" t="s">
        <v>136</v>
      </c>
      <c r="B38" s="9">
        <v>43697</v>
      </c>
      <c r="C38" s="9">
        <v>43707</v>
      </c>
      <c r="D38" s="23" t="s">
        <v>114</v>
      </c>
      <c r="E38" s="24" t="s">
        <v>106</v>
      </c>
      <c r="F38" s="23" t="s">
        <v>13</v>
      </c>
      <c r="G38" s="23">
        <v>100</v>
      </c>
      <c r="H38" s="58"/>
      <c r="I38" s="55"/>
      <c r="J38" s="58"/>
      <c r="K38" s="57"/>
      <c r="L38" s="52"/>
      <c r="M38" s="52"/>
      <c r="N38" s="56"/>
      <c r="O38" s="56"/>
      <c r="P38" s="60"/>
      <c r="Q38" s="60"/>
    </row>
    <row r="39" spans="1:17" x14ac:dyDescent="0.25">
      <c r="A39" s="32" t="s">
        <v>136</v>
      </c>
      <c r="B39" s="9">
        <v>43697</v>
      </c>
      <c r="C39" s="9">
        <v>43707</v>
      </c>
      <c r="D39" s="23" t="s">
        <v>114</v>
      </c>
      <c r="E39" s="24" t="s">
        <v>106</v>
      </c>
      <c r="F39" s="23" t="s">
        <v>27</v>
      </c>
      <c r="G39" s="23">
        <v>100</v>
      </c>
      <c r="H39" s="58"/>
      <c r="I39" s="55"/>
      <c r="J39" s="58"/>
      <c r="K39" s="57"/>
      <c r="L39" s="52"/>
      <c r="M39" s="52"/>
      <c r="N39" s="56"/>
      <c r="O39" s="56"/>
      <c r="P39" s="60"/>
      <c r="Q39" s="60"/>
    </row>
    <row r="40" spans="1:17" x14ac:dyDescent="0.25">
      <c r="A40" s="32" t="s">
        <v>136</v>
      </c>
      <c r="B40" s="9">
        <v>43697</v>
      </c>
      <c r="C40" s="9">
        <v>43707</v>
      </c>
      <c r="D40" s="23" t="s">
        <v>114</v>
      </c>
      <c r="E40" s="24" t="s">
        <v>106</v>
      </c>
      <c r="F40" s="23" t="s">
        <v>28</v>
      </c>
      <c r="G40" s="23">
        <v>100</v>
      </c>
      <c r="H40" s="58"/>
      <c r="I40" s="55"/>
      <c r="J40" s="58"/>
      <c r="K40" s="57"/>
      <c r="L40" s="52"/>
      <c r="M40" s="52"/>
      <c r="N40" s="56"/>
      <c r="O40" s="56"/>
      <c r="P40" s="60"/>
      <c r="Q40" s="60"/>
    </row>
    <row r="41" spans="1:17" x14ac:dyDescent="0.25">
      <c r="A41" s="32" t="s">
        <v>136</v>
      </c>
      <c r="B41" s="9">
        <v>43697</v>
      </c>
      <c r="C41" s="9">
        <v>43707</v>
      </c>
      <c r="D41" s="23" t="s">
        <v>114</v>
      </c>
      <c r="E41" s="24" t="s">
        <v>106</v>
      </c>
      <c r="F41" s="23" t="s">
        <v>29</v>
      </c>
      <c r="G41" s="23">
        <v>60</v>
      </c>
      <c r="H41" s="58"/>
      <c r="I41" s="55"/>
      <c r="J41" s="58"/>
      <c r="K41" s="57"/>
      <c r="L41" s="52"/>
      <c r="M41" s="52"/>
      <c r="N41" s="56"/>
      <c r="O41" s="56"/>
      <c r="P41" s="60"/>
      <c r="Q41" s="60"/>
    </row>
    <row r="42" spans="1:17" x14ac:dyDescent="0.25">
      <c r="A42" s="32" t="s">
        <v>136</v>
      </c>
      <c r="B42" s="9">
        <v>43697</v>
      </c>
      <c r="C42" s="9">
        <v>43707</v>
      </c>
      <c r="D42" s="23" t="s">
        <v>116</v>
      </c>
      <c r="E42" s="31" t="s">
        <v>108</v>
      </c>
      <c r="F42" s="23" t="s">
        <v>9</v>
      </c>
      <c r="G42" s="23">
        <v>100</v>
      </c>
      <c r="H42" s="58">
        <f t="shared" ref="H42" si="10">AVERAGE(G42:G49)</f>
        <v>95</v>
      </c>
      <c r="I42" s="55">
        <f t="shared" ref="I42" si="11">STDEV(G42:G49)</f>
        <v>5.3452248382484875</v>
      </c>
      <c r="J42" s="58">
        <f t="shared" ref="J42" si="12">SUM(100*H42/98)</f>
        <v>96.938775510204081</v>
      </c>
      <c r="K42" s="57">
        <v>0.05</v>
      </c>
      <c r="L42" s="52" t="s">
        <v>19</v>
      </c>
      <c r="M42" s="52" t="s">
        <v>19</v>
      </c>
      <c r="N42" s="56">
        <v>9.4700000000000006</v>
      </c>
      <c r="O42" s="56">
        <v>0.02</v>
      </c>
      <c r="P42" s="56">
        <v>3.32</v>
      </c>
      <c r="Q42" s="56">
        <v>0.01</v>
      </c>
    </row>
    <row r="43" spans="1:17" x14ac:dyDescent="0.25">
      <c r="A43" s="32" t="s">
        <v>136</v>
      </c>
      <c r="B43" s="9">
        <v>43697</v>
      </c>
      <c r="C43" s="9">
        <v>43707</v>
      </c>
      <c r="D43" s="23" t="s">
        <v>116</v>
      </c>
      <c r="E43" s="23" t="s">
        <v>108</v>
      </c>
      <c r="F43" s="23" t="s">
        <v>10</v>
      </c>
      <c r="G43" s="23">
        <v>100</v>
      </c>
      <c r="H43" s="58"/>
      <c r="I43" s="55"/>
      <c r="J43" s="58"/>
      <c r="K43" s="57"/>
      <c r="L43" s="52"/>
      <c r="M43" s="52"/>
      <c r="N43" s="56"/>
      <c r="O43" s="56"/>
      <c r="P43" s="56"/>
      <c r="Q43" s="56"/>
    </row>
    <row r="44" spans="1:17" x14ac:dyDescent="0.25">
      <c r="A44" s="32" t="s">
        <v>136</v>
      </c>
      <c r="B44" s="9">
        <v>43697</v>
      </c>
      <c r="C44" s="9">
        <v>43707</v>
      </c>
      <c r="D44" s="23" t="s">
        <v>116</v>
      </c>
      <c r="E44" s="23" t="s">
        <v>108</v>
      </c>
      <c r="F44" s="23" t="s">
        <v>11</v>
      </c>
      <c r="G44" s="23">
        <v>90</v>
      </c>
      <c r="H44" s="58"/>
      <c r="I44" s="55"/>
      <c r="J44" s="58"/>
      <c r="K44" s="57"/>
      <c r="L44" s="52"/>
      <c r="M44" s="52"/>
      <c r="N44" s="56"/>
      <c r="O44" s="56"/>
      <c r="P44" s="56"/>
      <c r="Q44" s="56"/>
    </row>
    <row r="45" spans="1:17" x14ac:dyDescent="0.25">
      <c r="A45" s="32" t="s">
        <v>136</v>
      </c>
      <c r="B45" s="9">
        <v>43697</v>
      </c>
      <c r="C45" s="9">
        <v>43707</v>
      </c>
      <c r="D45" s="23" t="s">
        <v>116</v>
      </c>
      <c r="E45" s="23" t="s">
        <v>108</v>
      </c>
      <c r="F45" s="23" t="s">
        <v>12</v>
      </c>
      <c r="G45" s="23">
        <v>90</v>
      </c>
      <c r="H45" s="58"/>
      <c r="I45" s="55"/>
      <c r="J45" s="58"/>
      <c r="K45" s="57"/>
      <c r="L45" s="52"/>
      <c r="M45" s="52"/>
      <c r="N45" s="56"/>
      <c r="O45" s="56"/>
      <c r="P45" s="56"/>
      <c r="Q45" s="56"/>
    </row>
    <row r="46" spans="1:17" x14ac:dyDescent="0.25">
      <c r="A46" s="32" t="s">
        <v>136</v>
      </c>
      <c r="B46" s="9">
        <v>43697</v>
      </c>
      <c r="C46" s="9">
        <v>43707</v>
      </c>
      <c r="D46" s="23" t="s">
        <v>116</v>
      </c>
      <c r="E46" s="23" t="s">
        <v>108</v>
      </c>
      <c r="F46" s="23" t="s">
        <v>13</v>
      </c>
      <c r="G46" s="23">
        <v>90</v>
      </c>
      <c r="H46" s="58"/>
      <c r="I46" s="55"/>
      <c r="J46" s="58"/>
      <c r="K46" s="57"/>
      <c r="L46" s="52"/>
      <c r="M46" s="52"/>
      <c r="N46" s="56"/>
      <c r="O46" s="56"/>
      <c r="P46" s="56"/>
      <c r="Q46" s="56"/>
    </row>
    <row r="47" spans="1:17" x14ac:dyDescent="0.25">
      <c r="A47" s="32" t="s">
        <v>136</v>
      </c>
      <c r="B47" s="9">
        <v>43697</v>
      </c>
      <c r="C47" s="9">
        <v>43707</v>
      </c>
      <c r="D47" s="23" t="s">
        <v>116</v>
      </c>
      <c r="E47" s="23" t="s">
        <v>108</v>
      </c>
      <c r="F47" s="23" t="s">
        <v>27</v>
      </c>
      <c r="G47" s="23">
        <v>100</v>
      </c>
      <c r="H47" s="58"/>
      <c r="I47" s="55"/>
      <c r="J47" s="58"/>
      <c r="K47" s="57"/>
      <c r="L47" s="52"/>
      <c r="M47" s="52"/>
      <c r="N47" s="56"/>
      <c r="O47" s="56"/>
      <c r="P47" s="56"/>
      <c r="Q47" s="56"/>
    </row>
    <row r="48" spans="1:17" x14ac:dyDescent="0.25">
      <c r="A48" s="32" t="s">
        <v>136</v>
      </c>
      <c r="B48" s="9">
        <v>43697</v>
      </c>
      <c r="C48" s="9">
        <v>43707</v>
      </c>
      <c r="D48" s="23" t="s">
        <v>116</v>
      </c>
      <c r="E48" s="23" t="s">
        <v>108</v>
      </c>
      <c r="F48" s="23" t="s">
        <v>28</v>
      </c>
      <c r="G48" s="23">
        <v>90</v>
      </c>
      <c r="H48" s="58"/>
      <c r="I48" s="55"/>
      <c r="J48" s="58"/>
      <c r="K48" s="57"/>
      <c r="L48" s="52"/>
      <c r="M48" s="52"/>
      <c r="N48" s="56"/>
      <c r="O48" s="56"/>
      <c r="P48" s="56"/>
      <c r="Q48" s="56"/>
    </row>
    <row r="49" spans="1:17" x14ac:dyDescent="0.25">
      <c r="A49" s="32" t="s">
        <v>136</v>
      </c>
      <c r="B49" s="9">
        <v>43697</v>
      </c>
      <c r="C49" s="9">
        <v>43707</v>
      </c>
      <c r="D49" s="23" t="s">
        <v>116</v>
      </c>
      <c r="E49" s="23" t="s">
        <v>108</v>
      </c>
      <c r="F49" s="23" t="s">
        <v>29</v>
      </c>
      <c r="G49" s="23">
        <v>100</v>
      </c>
      <c r="H49" s="58"/>
      <c r="I49" s="55"/>
      <c r="J49" s="58"/>
      <c r="K49" s="57"/>
      <c r="L49" s="52"/>
      <c r="M49" s="52"/>
      <c r="N49" s="56"/>
      <c r="O49" s="56"/>
      <c r="P49" s="56"/>
      <c r="Q49" s="56"/>
    </row>
    <row r="50" spans="1:17" x14ac:dyDescent="0.25">
      <c r="A50" s="32" t="s">
        <v>136</v>
      </c>
      <c r="B50" s="9">
        <v>43697</v>
      </c>
      <c r="C50" s="9">
        <v>43707</v>
      </c>
      <c r="D50" s="23" t="s">
        <v>117</v>
      </c>
      <c r="E50" s="31" t="s">
        <v>109</v>
      </c>
      <c r="F50" s="23" t="s">
        <v>9</v>
      </c>
      <c r="G50" s="23">
        <v>100</v>
      </c>
      <c r="H50" s="58">
        <f t="shared" ref="H50" si="13">AVERAGE(G50:G57)</f>
        <v>100</v>
      </c>
      <c r="I50" s="55">
        <f t="shared" ref="I50" si="14">STDEV(G50:G57)</f>
        <v>0</v>
      </c>
      <c r="J50" s="58">
        <f t="shared" ref="J50" si="15">SUM(100*H50/98)</f>
        <v>102.04081632653062</v>
      </c>
      <c r="K50" s="57">
        <v>0.05</v>
      </c>
      <c r="L50" s="52" t="s">
        <v>19</v>
      </c>
      <c r="M50" s="52" t="s">
        <v>19</v>
      </c>
      <c r="N50" s="56">
        <v>8.48</v>
      </c>
      <c r="O50" s="56">
        <v>0.02</v>
      </c>
      <c r="P50" s="56">
        <v>2.02</v>
      </c>
      <c r="Q50" s="56">
        <v>0</v>
      </c>
    </row>
    <row r="51" spans="1:17" x14ac:dyDescent="0.25">
      <c r="A51" s="32" t="s">
        <v>136</v>
      </c>
      <c r="B51" s="9">
        <v>43697</v>
      </c>
      <c r="C51" s="9">
        <v>43707</v>
      </c>
      <c r="D51" s="23" t="s">
        <v>117</v>
      </c>
      <c r="E51" s="23" t="s">
        <v>109</v>
      </c>
      <c r="F51" s="23" t="s">
        <v>10</v>
      </c>
      <c r="G51" s="23">
        <v>100</v>
      </c>
      <c r="H51" s="58"/>
      <c r="I51" s="55"/>
      <c r="J51" s="58"/>
      <c r="K51" s="57"/>
      <c r="L51" s="52"/>
      <c r="M51" s="52"/>
      <c r="N51" s="56"/>
      <c r="O51" s="56"/>
      <c r="P51" s="56"/>
      <c r="Q51" s="56"/>
    </row>
    <row r="52" spans="1:17" x14ac:dyDescent="0.25">
      <c r="A52" s="32" t="s">
        <v>136</v>
      </c>
      <c r="B52" s="9">
        <v>43697</v>
      </c>
      <c r="C52" s="9">
        <v>43707</v>
      </c>
      <c r="D52" s="23" t="s">
        <v>117</v>
      </c>
      <c r="E52" s="23" t="s">
        <v>109</v>
      </c>
      <c r="F52" s="23" t="s">
        <v>11</v>
      </c>
      <c r="G52" s="23">
        <v>100</v>
      </c>
      <c r="H52" s="58"/>
      <c r="I52" s="55"/>
      <c r="J52" s="58"/>
      <c r="K52" s="57"/>
      <c r="L52" s="52"/>
      <c r="M52" s="52"/>
      <c r="N52" s="56"/>
      <c r="O52" s="56"/>
      <c r="P52" s="56"/>
      <c r="Q52" s="56"/>
    </row>
    <row r="53" spans="1:17" x14ac:dyDescent="0.25">
      <c r="A53" s="32" t="s">
        <v>136</v>
      </c>
      <c r="B53" s="9">
        <v>43697</v>
      </c>
      <c r="C53" s="9">
        <v>43707</v>
      </c>
      <c r="D53" s="23" t="s">
        <v>117</v>
      </c>
      <c r="E53" s="23" t="s">
        <v>109</v>
      </c>
      <c r="F53" s="23" t="s">
        <v>12</v>
      </c>
      <c r="G53" s="23">
        <v>100</v>
      </c>
      <c r="H53" s="58"/>
      <c r="I53" s="55"/>
      <c r="J53" s="58"/>
      <c r="K53" s="57"/>
      <c r="L53" s="52"/>
      <c r="M53" s="52"/>
      <c r="N53" s="56"/>
      <c r="O53" s="56"/>
      <c r="P53" s="56"/>
      <c r="Q53" s="56"/>
    </row>
    <row r="54" spans="1:17" x14ac:dyDescent="0.25">
      <c r="A54" s="32" t="s">
        <v>136</v>
      </c>
      <c r="B54" s="9">
        <v>43697</v>
      </c>
      <c r="C54" s="9">
        <v>43707</v>
      </c>
      <c r="D54" s="23" t="s">
        <v>117</v>
      </c>
      <c r="E54" s="23" t="s">
        <v>109</v>
      </c>
      <c r="F54" s="23" t="s">
        <v>13</v>
      </c>
      <c r="G54" s="23">
        <v>100</v>
      </c>
      <c r="H54" s="58"/>
      <c r="I54" s="55"/>
      <c r="J54" s="58"/>
      <c r="K54" s="57"/>
      <c r="L54" s="52"/>
      <c r="M54" s="52"/>
      <c r="N54" s="56"/>
      <c r="O54" s="56"/>
      <c r="P54" s="56"/>
      <c r="Q54" s="56"/>
    </row>
    <row r="55" spans="1:17" x14ac:dyDescent="0.25">
      <c r="A55" s="32" t="s">
        <v>136</v>
      </c>
      <c r="B55" s="9">
        <v>43697</v>
      </c>
      <c r="C55" s="9">
        <v>43707</v>
      </c>
      <c r="D55" s="23" t="s">
        <v>117</v>
      </c>
      <c r="E55" s="23" t="s">
        <v>109</v>
      </c>
      <c r="F55" s="23" t="s">
        <v>27</v>
      </c>
      <c r="G55" s="23">
        <v>100</v>
      </c>
      <c r="H55" s="58"/>
      <c r="I55" s="55"/>
      <c r="J55" s="58"/>
      <c r="K55" s="57"/>
      <c r="L55" s="52"/>
      <c r="M55" s="52"/>
      <c r="N55" s="56"/>
      <c r="O55" s="56"/>
      <c r="P55" s="56"/>
      <c r="Q55" s="56"/>
    </row>
    <row r="56" spans="1:17" x14ac:dyDescent="0.25">
      <c r="A56" s="32" t="s">
        <v>136</v>
      </c>
      <c r="B56" s="9">
        <v>43697</v>
      </c>
      <c r="C56" s="9">
        <v>43707</v>
      </c>
      <c r="D56" s="23" t="s">
        <v>117</v>
      </c>
      <c r="E56" s="23" t="s">
        <v>109</v>
      </c>
      <c r="F56" s="23" t="s">
        <v>28</v>
      </c>
      <c r="G56" s="23">
        <v>100</v>
      </c>
      <c r="H56" s="58"/>
      <c r="I56" s="55"/>
      <c r="J56" s="58"/>
      <c r="K56" s="57"/>
      <c r="L56" s="52"/>
      <c r="M56" s="52"/>
      <c r="N56" s="56"/>
      <c r="O56" s="56"/>
      <c r="P56" s="56"/>
      <c r="Q56" s="56"/>
    </row>
    <row r="57" spans="1:17" x14ac:dyDescent="0.25">
      <c r="A57" s="32" t="s">
        <v>136</v>
      </c>
      <c r="B57" s="9">
        <v>43697</v>
      </c>
      <c r="C57" s="9">
        <v>43707</v>
      </c>
      <c r="D57" s="23" t="s">
        <v>117</v>
      </c>
      <c r="E57" s="23" t="s">
        <v>109</v>
      </c>
      <c r="F57" s="23" t="s">
        <v>29</v>
      </c>
      <c r="G57" s="23">
        <v>100</v>
      </c>
      <c r="H57" s="58"/>
      <c r="I57" s="55"/>
      <c r="J57" s="58"/>
      <c r="K57" s="57"/>
      <c r="L57" s="52"/>
      <c r="M57" s="52"/>
      <c r="N57" s="56"/>
      <c r="O57" s="56"/>
      <c r="P57" s="56"/>
      <c r="Q57" s="56"/>
    </row>
    <row r="58" spans="1:17" x14ac:dyDescent="0.25">
      <c r="A58" s="24"/>
      <c r="B58" s="9"/>
      <c r="C58" s="9"/>
      <c r="D58" s="23"/>
      <c r="E58" s="24"/>
      <c r="F58" s="23"/>
      <c r="G58" s="23"/>
      <c r="H58" s="58"/>
      <c r="I58" s="55"/>
      <c r="J58" s="58"/>
      <c r="K58" s="57"/>
      <c r="L58" s="52"/>
      <c r="M58" s="52"/>
      <c r="N58" s="56"/>
      <c r="O58" s="56"/>
      <c r="P58" s="56"/>
      <c r="Q58" s="56"/>
    </row>
    <row r="59" spans="1:17" x14ac:dyDescent="0.25">
      <c r="A59" s="24"/>
      <c r="B59" s="9"/>
      <c r="C59" s="9"/>
      <c r="D59" s="23"/>
      <c r="E59" s="24"/>
      <c r="F59" s="23"/>
      <c r="G59" s="23"/>
      <c r="H59" s="58"/>
      <c r="I59" s="55"/>
      <c r="J59" s="58"/>
      <c r="K59" s="57"/>
      <c r="L59" s="52"/>
      <c r="M59" s="52"/>
      <c r="N59" s="56"/>
      <c r="O59" s="56"/>
      <c r="P59" s="56"/>
      <c r="Q59" s="56"/>
    </row>
    <row r="60" spans="1:17" x14ac:dyDescent="0.25">
      <c r="A60" s="24"/>
      <c r="B60" s="9"/>
      <c r="C60" s="9"/>
      <c r="D60" s="23"/>
      <c r="E60" s="24"/>
      <c r="F60" s="23"/>
      <c r="G60" s="23"/>
      <c r="H60" s="58"/>
      <c r="I60" s="55"/>
      <c r="J60" s="58"/>
      <c r="K60" s="57"/>
      <c r="L60" s="52"/>
      <c r="M60" s="52"/>
      <c r="N60" s="56"/>
      <c r="O60" s="56"/>
      <c r="P60" s="56"/>
      <c r="Q60" s="56"/>
    </row>
    <row r="61" spans="1:17" x14ac:dyDescent="0.25">
      <c r="A61" s="24"/>
      <c r="B61" s="9"/>
      <c r="C61" s="9"/>
      <c r="D61" s="23"/>
      <c r="E61" s="24"/>
      <c r="F61" s="23"/>
      <c r="G61" s="23"/>
      <c r="H61" s="58"/>
      <c r="I61" s="55"/>
      <c r="J61" s="58"/>
      <c r="K61" s="57"/>
      <c r="L61" s="52"/>
      <c r="M61" s="52"/>
      <c r="N61" s="56"/>
      <c r="O61" s="56"/>
      <c r="P61" s="56"/>
      <c r="Q61" s="56"/>
    </row>
    <row r="62" spans="1:17" x14ac:dyDescent="0.25">
      <c r="A62" s="24"/>
      <c r="B62" s="9"/>
      <c r="C62" s="9"/>
      <c r="D62" s="23"/>
      <c r="E62" s="24"/>
      <c r="F62" s="23"/>
      <c r="G62" s="23"/>
      <c r="H62" s="58"/>
      <c r="I62" s="55"/>
      <c r="J62" s="58"/>
      <c r="K62" s="57"/>
      <c r="L62" s="52"/>
      <c r="M62" s="52"/>
      <c r="N62" s="56"/>
      <c r="O62" s="56"/>
      <c r="P62" s="56"/>
      <c r="Q62" s="56"/>
    </row>
    <row r="63" spans="1:17" x14ac:dyDescent="0.25">
      <c r="A63" s="24"/>
      <c r="B63" s="9"/>
      <c r="C63" s="9"/>
      <c r="D63" s="23"/>
      <c r="E63" s="24"/>
      <c r="F63" s="23"/>
      <c r="G63" s="23"/>
      <c r="H63" s="58"/>
      <c r="I63" s="55"/>
      <c r="J63" s="58"/>
      <c r="K63" s="57"/>
      <c r="L63" s="52"/>
      <c r="M63" s="52"/>
      <c r="N63" s="56"/>
      <c r="O63" s="56"/>
      <c r="P63" s="56"/>
      <c r="Q63" s="56"/>
    </row>
    <row r="64" spans="1:17" x14ac:dyDescent="0.25">
      <c r="A64" s="24"/>
      <c r="B64" s="9"/>
      <c r="C64" s="9"/>
      <c r="D64" s="23"/>
      <c r="E64" s="24"/>
      <c r="F64" s="23"/>
      <c r="G64" s="23"/>
      <c r="H64" s="58"/>
      <c r="I64" s="55"/>
      <c r="J64" s="58"/>
      <c r="K64" s="57"/>
      <c r="L64" s="52"/>
      <c r="M64" s="52"/>
      <c r="N64" s="56"/>
      <c r="O64" s="56"/>
      <c r="P64" s="56"/>
      <c r="Q64" s="56"/>
    </row>
    <row r="65" spans="1:17" x14ac:dyDescent="0.25">
      <c r="A65" s="24"/>
      <c r="B65" s="9"/>
      <c r="C65" s="9"/>
      <c r="D65" s="23"/>
      <c r="E65" s="24"/>
      <c r="F65" s="23"/>
      <c r="G65" s="23"/>
      <c r="H65" s="58"/>
      <c r="I65" s="55"/>
      <c r="J65" s="58"/>
      <c r="K65" s="57"/>
      <c r="L65" s="52"/>
      <c r="M65" s="52"/>
      <c r="N65" s="56"/>
      <c r="O65" s="56"/>
      <c r="P65" s="56"/>
      <c r="Q65" s="56"/>
    </row>
  </sheetData>
  <mergeCells count="80">
    <mergeCell ref="N2:N9"/>
    <mergeCell ref="O2:O9"/>
    <mergeCell ref="P2:P9"/>
    <mergeCell ref="Q2:Q9"/>
    <mergeCell ref="H10:H17"/>
    <mergeCell ref="I10:I17"/>
    <mergeCell ref="J10:J17"/>
    <mergeCell ref="K10:K17"/>
    <mergeCell ref="L10:L17"/>
    <mergeCell ref="M10:M17"/>
    <mergeCell ref="H2:H9"/>
    <mergeCell ref="I2:I9"/>
    <mergeCell ref="J2:J9"/>
    <mergeCell ref="K2:K9"/>
    <mergeCell ref="L2:L9"/>
    <mergeCell ref="M2:M9"/>
    <mergeCell ref="N10:N17"/>
    <mergeCell ref="O10:O17"/>
    <mergeCell ref="P10:P17"/>
    <mergeCell ref="Q10:Q17"/>
    <mergeCell ref="H18:H25"/>
    <mergeCell ref="I18:I25"/>
    <mergeCell ref="J18:J25"/>
    <mergeCell ref="K18:K25"/>
    <mergeCell ref="L18:L25"/>
    <mergeCell ref="M18:M25"/>
    <mergeCell ref="N18:N25"/>
    <mergeCell ref="O18:O25"/>
    <mergeCell ref="P18:P25"/>
    <mergeCell ref="Q18:Q25"/>
    <mergeCell ref="H26:H33"/>
    <mergeCell ref="I26:I33"/>
    <mergeCell ref="J26:J33"/>
    <mergeCell ref="K26:K33"/>
    <mergeCell ref="L26:L33"/>
    <mergeCell ref="M26:M33"/>
    <mergeCell ref="N26:N33"/>
    <mergeCell ref="O26:O33"/>
    <mergeCell ref="P26:P33"/>
    <mergeCell ref="Q26:Q33"/>
    <mergeCell ref="H34:H41"/>
    <mergeCell ref="I34:I41"/>
    <mergeCell ref="J34:J41"/>
    <mergeCell ref="K34:K41"/>
    <mergeCell ref="L34:L41"/>
    <mergeCell ref="M34:M41"/>
    <mergeCell ref="N34:N41"/>
    <mergeCell ref="O34:O41"/>
    <mergeCell ref="P34:P41"/>
    <mergeCell ref="Q34:Q41"/>
    <mergeCell ref="H42:H49"/>
    <mergeCell ref="I42:I49"/>
    <mergeCell ref="J42:J49"/>
    <mergeCell ref="K42:K49"/>
    <mergeCell ref="L42:L49"/>
    <mergeCell ref="H50:H57"/>
    <mergeCell ref="I50:I57"/>
    <mergeCell ref="J50:J57"/>
    <mergeCell ref="K50:K57"/>
    <mergeCell ref="L50:L57"/>
    <mergeCell ref="M58:M65"/>
    <mergeCell ref="N42:N49"/>
    <mergeCell ref="O42:O49"/>
    <mergeCell ref="P42:P49"/>
    <mergeCell ref="Q42:Q49"/>
    <mergeCell ref="M50:M57"/>
    <mergeCell ref="N58:N65"/>
    <mergeCell ref="O58:O65"/>
    <mergeCell ref="P58:P65"/>
    <mergeCell ref="Q58:Q65"/>
    <mergeCell ref="N50:N57"/>
    <mergeCell ref="O50:O57"/>
    <mergeCell ref="P50:P57"/>
    <mergeCell ref="Q50:Q57"/>
    <mergeCell ref="M42:M49"/>
    <mergeCell ref="H58:H65"/>
    <mergeCell ref="I58:I65"/>
    <mergeCell ref="J58:J65"/>
    <mergeCell ref="K58:K65"/>
    <mergeCell ref="L58:L65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view="pageLayout" zoomScale="70" zoomScaleNormal="100" zoomScalePageLayoutView="70" workbookViewId="0"/>
  </sheetViews>
  <sheetFormatPr defaultRowHeight="15" x14ac:dyDescent="0.25"/>
  <cols>
    <col min="1" max="1" width="9.28515625" bestFit="1" customWidth="1"/>
    <col min="2" max="3" width="9.5703125" bestFit="1" customWidth="1"/>
    <col min="4" max="4" width="13.42578125" bestFit="1" customWidth="1"/>
    <col min="5" max="5" width="11.28515625" customWidth="1"/>
    <col min="6" max="6" width="8" bestFit="1" customWidth="1"/>
    <col min="7" max="7" width="13.5703125" bestFit="1" customWidth="1"/>
    <col min="8" max="8" width="10" customWidth="1"/>
    <col min="9" max="9" width="8.42578125" bestFit="1" customWidth="1"/>
    <col min="10" max="10" width="8.5703125" bestFit="1" customWidth="1"/>
    <col min="11" max="11" width="9.42578125" bestFit="1" customWidth="1"/>
    <col min="12" max="12" width="14.140625" bestFit="1" customWidth="1"/>
    <col min="13" max="13" width="11.42578125" bestFit="1" customWidth="1"/>
    <col min="14" max="14" width="37" style="48" bestFit="1" customWidth="1"/>
    <col min="15" max="15" width="37.140625" style="47" bestFit="1" customWidth="1"/>
    <col min="16" max="16" width="37.140625" style="48" bestFit="1" customWidth="1"/>
    <col min="17" max="17" width="37.140625" style="47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45" t="s">
        <v>20</v>
      </c>
      <c r="O1" s="45" t="s">
        <v>21</v>
      </c>
      <c r="P1" s="45" t="s">
        <v>22</v>
      </c>
      <c r="Q1" s="45" t="s">
        <v>23</v>
      </c>
    </row>
    <row r="2" spans="1:17" s="10" customFormat="1" x14ac:dyDescent="0.25">
      <c r="A2" s="21" t="s">
        <v>30</v>
      </c>
      <c r="B2" s="9">
        <v>43665</v>
      </c>
      <c r="C2" s="9">
        <v>43675</v>
      </c>
      <c r="D2" s="12" t="s">
        <v>14</v>
      </c>
      <c r="E2" s="12" t="s">
        <v>49</v>
      </c>
      <c r="F2" s="12" t="s">
        <v>9</v>
      </c>
      <c r="G2" s="12">
        <v>100</v>
      </c>
      <c r="H2" s="53">
        <f>AVERAGE(G2:G6)</f>
        <v>97</v>
      </c>
      <c r="I2" s="54">
        <f>STDEV(G2:G6)</f>
        <v>4.4721359549995796</v>
      </c>
      <c r="J2" s="53">
        <v>100</v>
      </c>
      <c r="K2" s="56" t="s">
        <v>17</v>
      </c>
      <c r="L2" s="53" t="s">
        <v>17</v>
      </c>
      <c r="M2" s="53" t="s">
        <v>17</v>
      </c>
      <c r="N2" s="56">
        <v>4.8</v>
      </c>
      <c r="O2" s="60">
        <v>0.26</v>
      </c>
      <c r="P2" s="60">
        <v>18.2</v>
      </c>
      <c r="Q2" s="60">
        <v>0.04</v>
      </c>
    </row>
    <row r="3" spans="1:17" s="10" customFormat="1" x14ac:dyDescent="0.25">
      <c r="A3" s="21" t="s">
        <v>30</v>
      </c>
      <c r="B3" s="9">
        <v>43665</v>
      </c>
      <c r="C3" s="9">
        <v>43675</v>
      </c>
      <c r="D3" s="12" t="s">
        <v>14</v>
      </c>
      <c r="E3" s="12" t="s">
        <v>49</v>
      </c>
      <c r="F3" s="12" t="s">
        <v>10</v>
      </c>
      <c r="G3" s="12">
        <v>95</v>
      </c>
      <c r="H3" s="53"/>
      <c r="I3" s="54"/>
      <c r="J3" s="53"/>
      <c r="K3" s="56"/>
      <c r="L3" s="53"/>
      <c r="M3" s="53"/>
      <c r="N3" s="56"/>
      <c r="O3" s="60"/>
      <c r="P3" s="60"/>
      <c r="Q3" s="60"/>
    </row>
    <row r="4" spans="1:17" s="10" customFormat="1" x14ac:dyDescent="0.25">
      <c r="A4" s="21" t="s">
        <v>30</v>
      </c>
      <c r="B4" s="9">
        <v>43665</v>
      </c>
      <c r="C4" s="9">
        <v>43675</v>
      </c>
      <c r="D4" s="12" t="s">
        <v>14</v>
      </c>
      <c r="E4" s="12" t="s">
        <v>49</v>
      </c>
      <c r="F4" s="12" t="s">
        <v>11</v>
      </c>
      <c r="G4" s="12">
        <v>100</v>
      </c>
      <c r="H4" s="53"/>
      <c r="I4" s="54"/>
      <c r="J4" s="53"/>
      <c r="K4" s="56"/>
      <c r="L4" s="53"/>
      <c r="M4" s="53"/>
      <c r="N4" s="56"/>
      <c r="O4" s="60"/>
      <c r="P4" s="60"/>
      <c r="Q4" s="60"/>
    </row>
    <row r="5" spans="1:17" s="10" customFormat="1" x14ac:dyDescent="0.25">
      <c r="A5" s="21" t="s">
        <v>30</v>
      </c>
      <c r="B5" s="9">
        <v>43665</v>
      </c>
      <c r="C5" s="9">
        <v>43675</v>
      </c>
      <c r="D5" s="12" t="s">
        <v>14</v>
      </c>
      <c r="E5" s="12" t="s">
        <v>49</v>
      </c>
      <c r="F5" s="12" t="s">
        <v>12</v>
      </c>
      <c r="G5" s="12">
        <v>100</v>
      </c>
      <c r="H5" s="53"/>
      <c r="I5" s="54"/>
      <c r="J5" s="53"/>
      <c r="K5" s="56"/>
      <c r="L5" s="53"/>
      <c r="M5" s="53"/>
      <c r="N5" s="56"/>
      <c r="O5" s="60"/>
      <c r="P5" s="60"/>
      <c r="Q5" s="60"/>
    </row>
    <row r="6" spans="1:17" s="10" customFormat="1" x14ac:dyDescent="0.25">
      <c r="A6" s="21" t="s">
        <v>30</v>
      </c>
      <c r="B6" s="9">
        <v>43665</v>
      </c>
      <c r="C6" s="9">
        <v>43675</v>
      </c>
      <c r="D6" s="12" t="s">
        <v>14</v>
      </c>
      <c r="E6" s="12" t="s">
        <v>49</v>
      </c>
      <c r="F6" s="12" t="s">
        <v>13</v>
      </c>
      <c r="G6" s="12">
        <v>90</v>
      </c>
      <c r="H6" s="53"/>
      <c r="I6" s="54"/>
      <c r="J6" s="53"/>
      <c r="K6" s="56"/>
      <c r="L6" s="53"/>
      <c r="M6" s="53"/>
      <c r="N6" s="56"/>
      <c r="O6" s="60"/>
      <c r="P6" s="60"/>
      <c r="Q6" s="60"/>
    </row>
    <row r="7" spans="1:17" x14ac:dyDescent="0.25">
      <c r="A7" s="21" t="s">
        <v>30</v>
      </c>
      <c r="B7" s="9">
        <v>43665</v>
      </c>
      <c r="C7" s="9">
        <v>43675</v>
      </c>
      <c r="D7" s="13" t="s">
        <v>52</v>
      </c>
      <c r="E7" s="20" t="s">
        <v>51</v>
      </c>
      <c r="F7" s="13" t="s">
        <v>9</v>
      </c>
      <c r="G7" s="13">
        <v>100</v>
      </c>
      <c r="H7" s="52">
        <f>AVERAGE(G7:G11)</f>
        <v>99</v>
      </c>
      <c r="I7" s="55">
        <f>STDEV(G7:G11)</f>
        <v>2.2360679774997898</v>
      </c>
      <c r="J7" s="58">
        <f>SUM(100*H7/97)</f>
        <v>102.0618556701031</v>
      </c>
      <c r="K7" s="57">
        <v>0.05</v>
      </c>
      <c r="L7" s="52" t="s">
        <v>19</v>
      </c>
      <c r="M7" s="52" t="s">
        <v>19</v>
      </c>
      <c r="N7" s="60">
        <v>4.96</v>
      </c>
      <c r="O7" s="60">
        <v>0.17</v>
      </c>
      <c r="P7" s="60">
        <v>6.16</v>
      </c>
      <c r="Q7" s="60">
        <v>0.02</v>
      </c>
    </row>
    <row r="8" spans="1:17" x14ac:dyDescent="0.25">
      <c r="A8" s="21" t="s">
        <v>30</v>
      </c>
      <c r="B8" s="9">
        <v>43665</v>
      </c>
      <c r="C8" s="9">
        <v>43675</v>
      </c>
      <c r="D8" s="13" t="s">
        <v>52</v>
      </c>
      <c r="E8" s="13" t="s">
        <v>51</v>
      </c>
      <c r="F8" s="13" t="s">
        <v>10</v>
      </c>
      <c r="G8" s="13">
        <v>100</v>
      </c>
      <c r="H8" s="52"/>
      <c r="I8" s="55"/>
      <c r="J8" s="58"/>
      <c r="K8" s="57"/>
      <c r="L8" s="52"/>
      <c r="M8" s="52"/>
      <c r="N8" s="60"/>
      <c r="O8" s="60"/>
      <c r="P8" s="60"/>
      <c r="Q8" s="60"/>
    </row>
    <row r="9" spans="1:17" x14ac:dyDescent="0.25">
      <c r="A9" s="21" t="s">
        <v>30</v>
      </c>
      <c r="B9" s="9">
        <v>43665</v>
      </c>
      <c r="C9" s="9">
        <v>43675</v>
      </c>
      <c r="D9" s="13" t="s">
        <v>52</v>
      </c>
      <c r="E9" s="13" t="s">
        <v>51</v>
      </c>
      <c r="F9" s="13" t="s">
        <v>11</v>
      </c>
      <c r="G9" s="13">
        <v>95</v>
      </c>
      <c r="H9" s="52"/>
      <c r="I9" s="55"/>
      <c r="J9" s="58"/>
      <c r="K9" s="57"/>
      <c r="L9" s="52"/>
      <c r="M9" s="52"/>
      <c r="N9" s="60"/>
      <c r="O9" s="60"/>
      <c r="P9" s="60"/>
      <c r="Q9" s="60"/>
    </row>
    <row r="10" spans="1:17" x14ac:dyDescent="0.25">
      <c r="A10" s="21" t="s">
        <v>30</v>
      </c>
      <c r="B10" s="9">
        <v>43665</v>
      </c>
      <c r="C10" s="9">
        <v>43675</v>
      </c>
      <c r="D10" s="13" t="s">
        <v>52</v>
      </c>
      <c r="E10" s="13" t="s">
        <v>51</v>
      </c>
      <c r="F10" s="13" t="s">
        <v>12</v>
      </c>
      <c r="G10" s="13">
        <v>100</v>
      </c>
      <c r="H10" s="52"/>
      <c r="I10" s="55"/>
      <c r="J10" s="58"/>
      <c r="K10" s="57"/>
      <c r="L10" s="52"/>
      <c r="M10" s="52"/>
      <c r="N10" s="60"/>
      <c r="O10" s="60"/>
      <c r="P10" s="60"/>
      <c r="Q10" s="60"/>
    </row>
    <row r="11" spans="1:17" x14ac:dyDescent="0.25">
      <c r="A11" s="21" t="s">
        <v>30</v>
      </c>
      <c r="B11" s="9">
        <v>43665</v>
      </c>
      <c r="C11" s="9">
        <v>43675</v>
      </c>
      <c r="D11" s="13" t="s">
        <v>52</v>
      </c>
      <c r="E11" s="13" t="s">
        <v>51</v>
      </c>
      <c r="F11" s="13" t="s">
        <v>13</v>
      </c>
      <c r="G11" s="13">
        <v>100</v>
      </c>
      <c r="H11" s="52"/>
      <c r="I11" s="55"/>
      <c r="J11" s="58"/>
      <c r="K11" s="57"/>
      <c r="L11" s="52"/>
      <c r="M11" s="52"/>
      <c r="N11" s="60"/>
      <c r="O11" s="60"/>
      <c r="P11" s="60"/>
      <c r="Q11" s="60"/>
    </row>
    <row r="12" spans="1:17" x14ac:dyDescent="0.25">
      <c r="A12" s="21" t="s">
        <v>30</v>
      </c>
      <c r="B12" s="9">
        <v>43665</v>
      </c>
      <c r="C12" s="9">
        <v>43675</v>
      </c>
      <c r="D12" s="22" t="s">
        <v>50</v>
      </c>
      <c r="E12" s="13" t="s">
        <v>42</v>
      </c>
      <c r="F12" s="13" t="s">
        <v>9</v>
      </c>
      <c r="G12" s="13">
        <v>90</v>
      </c>
      <c r="H12" s="52">
        <f>AVERAGE(G12:G16)</f>
        <v>95</v>
      </c>
      <c r="I12" s="55">
        <f>STDEV(G12:G16)</f>
        <v>5</v>
      </c>
      <c r="J12" s="58">
        <f t="shared" ref="J12" si="0">SUM(100*H12/97)</f>
        <v>97.9381443298969</v>
      </c>
      <c r="K12" s="57">
        <v>0.05</v>
      </c>
      <c r="L12" s="52" t="s">
        <v>19</v>
      </c>
      <c r="M12" s="52" t="s">
        <v>19</v>
      </c>
      <c r="N12" s="60">
        <v>2.56</v>
      </c>
      <c r="O12" s="60">
        <v>0.02</v>
      </c>
      <c r="P12" s="60">
        <v>3.8</v>
      </c>
      <c r="Q12" s="60">
        <v>0.02</v>
      </c>
    </row>
    <row r="13" spans="1:17" x14ac:dyDescent="0.25">
      <c r="A13" s="21" t="s">
        <v>30</v>
      </c>
      <c r="B13" s="9">
        <v>43665</v>
      </c>
      <c r="C13" s="9">
        <v>43675</v>
      </c>
      <c r="D13" s="13" t="s">
        <v>50</v>
      </c>
      <c r="E13" s="13" t="s">
        <v>42</v>
      </c>
      <c r="F13" s="13" t="s">
        <v>10</v>
      </c>
      <c r="G13" s="13">
        <v>100</v>
      </c>
      <c r="H13" s="52"/>
      <c r="I13" s="55"/>
      <c r="J13" s="58"/>
      <c r="K13" s="57"/>
      <c r="L13" s="52"/>
      <c r="M13" s="52"/>
      <c r="N13" s="60"/>
      <c r="O13" s="60"/>
      <c r="P13" s="60"/>
      <c r="Q13" s="60"/>
    </row>
    <row r="14" spans="1:17" x14ac:dyDescent="0.25">
      <c r="A14" s="21" t="s">
        <v>30</v>
      </c>
      <c r="B14" s="9">
        <v>43665</v>
      </c>
      <c r="C14" s="9">
        <v>43675</v>
      </c>
      <c r="D14" s="13" t="s">
        <v>50</v>
      </c>
      <c r="E14" s="13" t="s">
        <v>42</v>
      </c>
      <c r="F14" s="13" t="s">
        <v>11</v>
      </c>
      <c r="G14" s="13">
        <v>95</v>
      </c>
      <c r="H14" s="52"/>
      <c r="I14" s="55"/>
      <c r="J14" s="58"/>
      <c r="K14" s="57"/>
      <c r="L14" s="52"/>
      <c r="M14" s="52"/>
      <c r="N14" s="60"/>
      <c r="O14" s="60"/>
      <c r="P14" s="60"/>
      <c r="Q14" s="60"/>
    </row>
    <row r="15" spans="1:17" x14ac:dyDescent="0.25">
      <c r="A15" s="21" t="s">
        <v>30</v>
      </c>
      <c r="B15" s="9">
        <v>43665</v>
      </c>
      <c r="C15" s="9">
        <v>43675</v>
      </c>
      <c r="D15" s="13" t="s">
        <v>50</v>
      </c>
      <c r="E15" s="13" t="s">
        <v>42</v>
      </c>
      <c r="F15" s="13" t="s">
        <v>12</v>
      </c>
      <c r="G15" s="13">
        <v>100</v>
      </c>
      <c r="H15" s="52"/>
      <c r="I15" s="55"/>
      <c r="J15" s="58"/>
      <c r="K15" s="57"/>
      <c r="L15" s="52"/>
      <c r="M15" s="52"/>
      <c r="N15" s="60"/>
      <c r="O15" s="60"/>
      <c r="P15" s="60"/>
      <c r="Q15" s="60"/>
    </row>
    <row r="16" spans="1:17" x14ac:dyDescent="0.25">
      <c r="A16" s="21" t="s">
        <v>30</v>
      </c>
      <c r="B16" s="9">
        <v>43665</v>
      </c>
      <c r="C16" s="9">
        <v>43675</v>
      </c>
      <c r="D16" s="13" t="s">
        <v>50</v>
      </c>
      <c r="E16" s="13" t="s">
        <v>42</v>
      </c>
      <c r="F16" s="13" t="s">
        <v>13</v>
      </c>
      <c r="G16" s="13">
        <v>90</v>
      </c>
      <c r="H16" s="52"/>
      <c r="I16" s="55"/>
      <c r="J16" s="58"/>
      <c r="K16" s="57"/>
      <c r="L16" s="52"/>
      <c r="M16" s="52"/>
      <c r="N16" s="60"/>
      <c r="O16" s="60"/>
      <c r="P16" s="60"/>
      <c r="Q16" s="60"/>
    </row>
    <row r="17" spans="1:17" ht="14.45" customHeight="1" x14ac:dyDescent="0.25">
      <c r="A17" s="21" t="s">
        <v>30</v>
      </c>
      <c r="B17" s="9">
        <v>43665</v>
      </c>
      <c r="C17" s="9">
        <v>43675</v>
      </c>
      <c r="D17" s="25" t="s">
        <v>53</v>
      </c>
      <c r="E17" s="13" t="s">
        <v>43</v>
      </c>
      <c r="F17" s="13" t="s">
        <v>9</v>
      </c>
      <c r="G17" s="13">
        <v>95</v>
      </c>
      <c r="H17" s="52">
        <f>AVERAGE(G17:G21)</f>
        <v>94</v>
      </c>
      <c r="I17" s="55">
        <f>STDEV(G17:G21)</f>
        <v>4.1833001326703778</v>
      </c>
      <c r="J17" s="58">
        <f t="shared" ref="J17" si="1">SUM(100*H17/97)</f>
        <v>96.907216494845358</v>
      </c>
      <c r="K17" s="57">
        <v>0.05</v>
      </c>
      <c r="L17" s="52" t="s">
        <v>19</v>
      </c>
      <c r="M17" s="52" t="s">
        <v>19</v>
      </c>
      <c r="N17" s="60">
        <v>4</v>
      </c>
      <c r="O17" s="60">
        <v>0.09</v>
      </c>
      <c r="P17" s="60">
        <v>4.5199999999999996</v>
      </c>
      <c r="Q17" s="60">
        <v>0.02</v>
      </c>
    </row>
    <row r="18" spans="1:17" x14ac:dyDescent="0.25">
      <c r="A18" s="21" t="s">
        <v>30</v>
      </c>
      <c r="B18" s="9">
        <v>43665</v>
      </c>
      <c r="C18" s="9">
        <v>43675</v>
      </c>
      <c r="D18" s="25" t="s">
        <v>53</v>
      </c>
      <c r="E18" s="22" t="s">
        <v>43</v>
      </c>
      <c r="F18" s="13" t="s">
        <v>10</v>
      </c>
      <c r="G18" s="13">
        <v>100</v>
      </c>
      <c r="H18" s="52"/>
      <c r="I18" s="55"/>
      <c r="J18" s="58"/>
      <c r="K18" s="57"/>
      <c r="L18" s="52"/>
      <c r="M18" s="52"/>
      <c r="N18" s="60"/>
      <c r="O18" s="60"/>
      <c r="P18" s="60"/>
      <c r="Q18" s="60"/>
    </row>
    <row r="19" spans="1:17" x14ac:dyDescent="0.25">
      <c r="A19" s="21" t="s">
        <v>30</v>
      </c>
      <c r="B19" s="9">
        <v>43665</v>
      </c>
      <c r="C19" s="9">
        <v>43675</v>
      </c>
      <c r="D19" s="25" t="s">
        <v>53</v>
      </c>
      <c r="E19" s="22" t="s">
        <v>43</v>
      </c>
      <c r="F19" s="13" t="s">
        <v>11</v>
      </c>
      <c r="G19" s="13">
        <v>90</v>
      </c>
      <c r="H19" s="52"/>
      <c r="I19" s="55"/>
      <c r="J19" s="58"/>
      <c r="K19" s="57"/>
      <c r="L19" s="52"/>
      <c r="M19" s="52"/>
      <c r="N19" s="60"/>
      <c r="O19" s="60"/>
      <c r="P19" s="60"/>
      <c r="Q19" s="60"/>
    </row>
    <row r="20" spans="1:17" x14ac:dyDescent="0.25">
      <c r="A20" s="21" t="s">
        <v>30</v>
      </c>
      <c r="B20" s="9">
        <v>43665</v>
      </c>
      <c r="C20" s="9">
        <v>43675</v>
      </c>
      <c r="D20" s="25" t="s">
        <v>53</v>
      </c>
      <c r="E20" s="22" t="s">
        <v>43</v>
      </c>
      <c r="F20" s="13" t="s">
        <v>12</v>
      </c>
      <c r="G20" s="13">
        <v>90</v>
      </c>
      <c r="H20" s="52"/>
      <c r="I20" s="55"/>
      <c r="J20" s="58"/>
      <c r="K20" s="57"/>
      <c r="L20" s="52"/>
      <c r="M20" s="52"/>
      <c r="N20" s="60"/>
      <c r="O20" s="60"/>
      <c r="P20" s="60"/>
      <c r="Q20" s="60"/>
    </row>
    <row r="21" spans="1:17" x14ac:dyDescent="0.25">
      <c r="A21" s="21" t="s">
        <v>30</v>
      </c>
      <c r="B21" s="9">
        <v>43665</v>
      </c>
      <c r="C21" s="9">
        <v>43675</v>
      </c>
      <c r="D21" s="25" t="s">
        <v>53</v>
      </c>
      <c r="E21" s="22" t="s">
        <v>43</v>
      </c>
      <c r="F21" s="13" t="s">
        <v>13</v>
      </c>
      <c r="G21" s="13">
        <v>95</v>
      </c>
      <c r="H21" s="52"/>
      <c r="I21" s="55"/>
      <c r="J21" s="58"/>
      <c r="K21" s="57"/>
      <c r="L21" s="52"/>
      <c r="M21" s="52"/>
      <c r="N21" s="60"/>
      <c r="O21" s="60"/>
      <c r="P21" s="60"/>
      <c r="Q21" s="60"/>
    </row>
    <row r="22" spans="1:17" x14ac:dyDescent="0.25">
      <c r="A22" s="12" t="s">
        <v>30</v>
      </c>
      <c r="B22" s="9">
        <v>43665</v>
      </c>
      <c r="C22" s="9">
        <v>43675</v>
      </c>
      <c r="D22" s="25" t="s">
        <v>54</v>
      </c>
      <c r="E22" s="22" t="s">
        <v>44</v>
      </c>
      <c r="F22" s="13" t="s">
        <v>9</v>
      </c>
      <c r="G22" s="13">
        <v>100</v>
      </c>
      <c r="H22" s="52">
        <f>AVERAGE(G22:G26)</f>
        <v>97</v>
      </c>
      <c r="I22" s="55">
        <f>STDEV(G22:G26)</f>
        <v>2.7386127875258306</v>
      </c>
      <c r="J22" s="58">
        <f t="shared" ref="J22" si="2">SUM(100*H22/97)</f>
        <v>100</v>
      </c>
      <c r="K22" s="57">
        <v>0.05</v>
      </c>
      <c r="L22" s="52" t="s">
        <v>19</v>
      </c>
      <c r="M22" s="53" t="s">
        <v>19</v>
      </c>
      <c r="N22" s="59" t="s">
        <v>26</v>
      </c>
      <c r="O22" s="59" t="s">
        <v>26</v>
      </c>
      <c r="P22" s="59" t="s">
        <v>26</v>
      </c>
      <c r="Q22" s="59" t="s">
        <v>26</v>
      </c>
    </row>
    <row r="23" spans="1:17" x14ac:dyDescent="0.25">
      <c r="A23" s="12" t="s">
        <v>30</v>
      </c>
      <c r="B23" s="9">
        <v>43665</v>
      </c>
      <c r="C23" s="9">
        <v>43675</v>
      </c>
      <c r="D23" s="25" t="s">
        <v>54</v>
      </c>
      <c r="E23" s="22" t="s">
        <v>44</v>
      </c>
      <c r="F23" s="13" t="s">
        <v>10</v>
      </c>
      <c r="G23" s="13">
        <v>100</v>
      </c>
      <c r="H23" s="52"/>
      <c r="I23" s="55"/>
      <c r="J23" s="58"/>
      <c r="K23" s="57"/>
      <c r="L23" s="52"/>
      <c r="M23" s="53"/>
      <c r="N23" s="59"/>
      <c r="O23" s="59"/>
      <c r="P23" s="59"/>
      <c r="Q23" s="59"/>
    </row>
    <row r="24" spans="1:17" x14ac:dyDescent="0.25">
      <c r="A24" s="12" t="s">
        <v>30</v>
      </c>
      <c r="B24" s="9">
        <v>43665</v>
      </c>
      <c r="C24" s="9">
        <v>43675</v>
      </c>
      <c r="D24" s="25" t="s">
        <v>54</v>
      </c>
      <c r="E24" s="22" t="s">
        <v>44</v>
      </c>
      <c r="F24" s="13" t="s">
        <v>11</v>
      </c>
      <c r="G24" s="13">
        <v>95</v>
      </c>
      <c r="H24" s="52"/>
      <c r="I24" s="55"/>
      <c r="J24" s="58"/>
      <c r="K24" s="57"/>
      <c r="L24" s="52"/>
      <c r="M24" s="53"/>
      <c r="N24" s="59"/>
      <c r="O24" s="59"/>
      <c r="P24" s="59"/>
      <c r="Q24" s="59"/>
    </row>
    <row r="25" spans="1:17" x14ac:dyDescent="0.25">
      <c r="A25" s="12" t="s">
        <v>30</v>
      </c>
      <c r="B25" s="9">
        <v>43665</v>
      </c>
      <c r="C25" s="9">
        <v>43675</v>
      </c>
      <c r="D25" s="25" t="s">
        <v>54</v>
      </c>
      <c r="E25" s="22" t="s">
        <v>44</v>
      </c>
      <c r="F25" s="13" t="s">
        <v>12</v>
      </c>
      <c r="G25" s="13">
        <v>95</v>
      </c>
      <c r="H25" s="52"/>
      <c r="I25" s="55"/>
      <c r="J25" s="58"/>
      <c r="K25" s="57"/>
      <c r="L25" s="52"/>
      <c r="M25" s="53"/>
      <c r="N25" s="59"/>
      <c r="O25" s="59"/>
      <c r="P25" s="59"/>
      <c r="Q25" s="59"/>
    </row>
    <row r="26" spans="1:17" x14ac:dyDescent="0.25">
      <c r="A26" s="12" t="s">
        <v>30</v>
      </c>
      <c r="B26" s="9">
        <v>43665</v>
      </c>
      <c r="C26" s="9">
        <v>43675</v>
      </c>
      <c r="D26" s="25" t="s">
        <v>54</v>
      </c>
      <c r="E26" s="22" t="s">
        <v>44</v>
      </c>
      <c r="F26" s="13" t="s">
        <v>13</v>
      </c>
      <c r="G26" s="13">
        <v>95</v>
      </c>
      <c r="H26" s="52"/>
      <c r="I26" s="55"/>
      <c r="J26" s="58"/>
      <c r="K26" s="57"/>
      <c r="L26" s="52"/>
      <c r="M26" s="53"/>
      <c r="N26" s="59"/>
      <c r="O26" s="59"/>
      <c r="P26" s="59"/>
      <c r="Q26" s="59"/>
    </row>
    <row r="27" spans="1:17" x14ac:dyDescent="0.25">
      <c r="A27" s="12" t="s">
        <v>30</v>
      </c>
      <c r="B27" s="9">
        <v>43665</v>
      </c>
      <c r="C27" s="9">
        <v>43675</v>
      </c>
      <c r="D27" s="50" t="s">
        <v>55</v>
      </c>
      <c r="E27" s="13" t="s">
        <v>45</v>
      </c>
      <c r="F27" s="13" t="s">
        <v>9</v>
      </c>
      <c r="G27" s="13">
        <v>100</v>
      </c>
      <c r="H27" s="52">
        <f>AVERAGE(G27:G31)</f>
        <v>90</v>
      </c>
      <c r="I27" s="55">
        <f>STDEV(G27:G31)</f>
        <v>6.1237243569579451</v>
      </c>
      <c r="J27" s="58">
        <f t="shared" ref="J27" si="3">SUM(100*H27/97)</f>
        <v>92.783505154639172</v>
      </c>
      <c r="K27" s="57">
        <v>0.05</v>
      </c>
      <c r="L27" s="52" t="s">
        <v>18</v>
      </c>
      <c r="M27" s="52" t="s">
        <v>19</v>
      </c>
      <c r="N27" s="59">
        <v>1.24</v>
      </c>
      <c r="O27" s="59">
        <v>0.2</v>
      </c>
      <c r="P27" s="59">
        <v>4</v>
      </c>
      <c r="Q27" s="59">
        <v>0</v>
      </c>
    </row>
    <row r="28" spans="1:17" x14ac:dyDescent="0.25">
      <c r="A28" s="12" t="s">
        <v>30</v>
      </c>
      <c r="B28" s="9">
        <v>43665</v>
      </c>
      <c r="C28" s="9">
        <v>43675</v>
      </c>
      <c r="D28" s="50" t="s">
        <v>55</v>
      </c>
      <c r="E28" s="13" t="s">
        <v>45</v>
      </c>
      <c r="F28" s="13" t="s">
        <v>10</v>
      </c>
      <c r="G28" s="13">
        <v>90</v>
      </c>
      <c r="H28" s="52"/>
      <c r="I28" s="55"/>
      <c r="J28" s="58"/>
      <c r="K28" s="57"/>
      <c r="L28" s="52"/>
      <c r="M28" s="52"/>
      <c r="N28" s="59"/>
      <c r="O28" s="59"/>
      <c r="P28" s="59"/>
      <c r="Q28" s="59"/>
    </row>
    <row r="29" spans="1:17" x14ac:dyDescent="0.25">
      <c r="A29" s="12" t="s">
        <v>30</v>
      </c>
      <c r="B29" s="9">
        <v>43665</v>
      </c>
      <c r="C29" s="9">
        <v>43675</v>
      </c>
      <c r="D29" s="50" t="s">
        <v>55</v>
      </c>
      <c r="E29" s="13" t="s">
        <v>45</v>
      </c>
      <c r="F29" s="13" t="s">
        <v>11</v>
      </c>
      <c r="G29" s="13">
        <v>85</v>
      </c>
      <c r="H29" s="52"/>
      <c r="I29" s="55"/>
      <c r="J29" s="58"/>
      <c r="K29" s="57"/>
      <c r="L29" s="52"/>
      <c r="M29" s="52"/>
      <c r="N29" s="59"/>
      <c r="O29" s="59"/>
      <c r="P29" s="59"/>
      <c r="Q29" s="59"/>
    </row>
    <row r="30" spans="1:17" x14ac:dyDescent="0.25">
      <c r="A30" s="12" t="s">
        <v>30</v>
      </c>
      <c r="B30" s="9">
        <v>43665</v>
      </c>
      <c r="C30" s="9">
        <v>43675</v>
      </c>
      <c r="D30" s="50" t="s">
        <v>55</v>
      </c>
      <c r="E30" s="13" t="s">
        <v>45</v>
      </c>
      <c r="F30" s="13" t="s">
        <v>12</v>
      </c>
      <c r="G30" s="13">
        <v>85</v>
      </c>
      <c r="H30" s="52"/>
      <c r="I30" s="55"/>
      <c r="J30" s="58"/>
      <c r="K30" s="57"/>
      <c r="L30" s="52"/>
      <c r="M30" s="52"/>
      <c r="N30" s="59"/>
      <c r="O30" s="59"/>
      <c r="P30" s="59"/>
      <c r="Q30" s="59"/>
    </row>
    <row r="31" spans="1:17" x14ac:dyDescent="0.25">
      <c r="A31" s="12" t="s">
        <v>30</v>
      </c>
      <c r="B31" s="9">
        <v>43665</v>
      </c>
      <c r="C31" s="9">
        <v>43675</v>
      </c>
      <c r="D31" s="50" t="s">
        <v>55</v>
      </c>
      <c r="E31" s="13" t="s">
        <v>45</v>
      </c>
      <c r="F31" s="13" t="s">
        <v>13</v>
      </c>
      <c r="G31" s="13">
        <v>90</v>
      </c>
      <c r="H31" s="52"/>
      <c r="I31" s="55"/>
      <c r="J31" s="58"/>
      <c r="K31" s="57"/>
      <c r="L31" s="52"/>
      <c r="M31" s="52"/>
      <c r="N31" s="59"/>
      <c r="O31" s="59"/>
      <c r="P31" s="59"/>
      <c r="Q31" s="59"/>
    </row>
    <row r="32" spans="1:17" x14ac:dyDescent="0.25">
      <c r="A32" s="21" t="s">
        <v>30</v>
      </c>
      <c r="B32" s="9">
        <v>43665</v>
      </c>
      <c r="C32" s="9">
        <v>43675</v>
      </c>
      <c r="D32" s="25" t="s">
        <v>56</v>
      </c>
      <c r="E32" s="20" t="s">
        <v>46</v>
      </c>
      <c r="F32" s="20" t="s">
        <v>9</v>
      </c>
      <c r="G32" s="20">
        <v>100</v>
      </c>
      <c r="H32" s="52">
        <f>AVERAGE(G32:G36)</f>
        <v>94</v>
      </c>
      <c r="I32" s="55">
        <f>STDEV(G32:G36)</f>
        <v>6.5192024052026492</v>
      </c>
      <c r="J32" s="58">
        <f t="shared" ref="J32" si="4">SUM(100*H32/97)</f>
        <v>96.907216494845358</v>
      </c>
      <c r="K32" s="57">
        <v>1.05</v>
      </c>
      <c r="L32" s="52" t="s">
        <v>19</v>
      </c>
      <c r="M32" s="52" t="s">
        <v>19</v>
      </c>
      <c r="N32" s="59">
        <v>3.52</v>
      </c>
      <c r="O32" s="59">
        <v>0.1</v>
      </c>
      <c r="P32" s="59">
        <v>6</v>
      </c>
      <c r="Q32" s="59">
        <v>0</v>
      </c>
    </row>
    <row r="33" spans="1:17" x14ac:dyDescent="0.25">
      <c r="A33" s="21" t="s">
        <v>30</v>
      </c>
      <c r="B33" s="9">
        <v>43665</v>
      </c>
      <c r="C33" s="9">
        <v>43675</v>
      </c>
      <c r="D33" s="20" t="s">
        <v>56</v>
      </c>
      <c r="E33" s="20" t="s">
        <v>46</v>
      </c>
      <c r="F33" s="20" t="s">
        <v>10</v>
      </c>
      <c r="G33" s="20">
        <v>90</v>
      </c>
      <c r="H33" s="52"/>
      <c r="I33" s="55"/>
      <c r="J33" s="58"/>
      <c r="K33" s="57"/>
      <c r="L33" s="52"/>
      <c r="M33" s="52"/>
      <c r="N33" s="59"/>
      <c r="O33" s="59"/>
      <c r="P33" s="59"/>
      <c r="Q33" s="59"/>
    </row>
    <row r="34" spans="1:17" x14ac:dyDescent="0.25">
      <c r="A34" s="21" t="s">
        <v>30</v>
      </c>
      <c r="B34" s="9">
        <v>43665</v>
      </c>
      <c r="C34" s="9">
        <v>43675</v>
      </c>
      <c r="D34" s="20" t="s">
        <v>56</v>
      </c>
      <c r="E34" s="20" t="s">
        <v>46</v>
      </c>
      <c r="F34" s="20" t="s">
        <v>11</v>
      </c>
      <c r="G34" s="20">
        <v>95</v>
      </c>
      <c r="H34" s="52"/>
      <c r="I34" s="55"/>
      <c r="J34" s="58"/>
      <c r="K34" s="57"/>
      <c r="L34" s="52"/>
      <c r="M34" s="52"/>
      <c r="N34" s="59"/>
      <c r="O34" s="59"/>
      <c r="P34" s="59"/>
      <c r="Q34" s="59"/>
    </row>
    <row r="35" spans="1:17" x14ac:dyDescent="0.25">
      <c r="A35" s="21" t="s">
        <v>30</v>
      </c>
      <c r="B35" s="9">
        <v>43665</v>
      </c>
      <c r="C35" s="9">
        <v>43675</v>
      </c>
      <c r="D35" s="20" t="s">
        <v>56</v>
      </c>
      <c r="E35" s="20" t="s">
        <v>46</v>
      </c>
      <c r="F35" s="20" t="s">
        <v>12</v>
      </c>
      <c r="G35" s="20">
        <v>85</v>
      </c>
      <c r="H35" s="52"/>
      <c r="I35" s="55"/>
      <c r="J35" s="58"/>
      <c r="K35" s="57"/>
      <c r="L35" s="52"/>
      <c r="M35" s="52"/>
      <c r="N35" s="59"/>
      <c r="O35" s="59"/>
      <c r="P35" s="59"/>
      <c r="Q35" s="59"/>
    </row>
    <row r="36" spans="1:17" x14ac:dyDescent="0.25">
      <c r="A36" s="21" t="s">
        <v>30</v>
      </c>
      <c r="B36" s="9">
        <v>43665</v>
      </c>
      <c r="C36" s="9">
        <v>43675</v>
      </c>
      <c r="D36" s="20" t="s">
        <v>56</v>
      </c>
      <c r="E36" s="20" t="s">
        <v>46</v>
      </c>
      <c r="F36" s="20" t="s">
        <v>13</v>
      </c>
      <c r="G36" s="20">
        <v>100</v>
      </c>
      <c r="H36" s="52"/>
      <c r="I36" s="55"/>
      <c r="J36" s="58"/>
      <c r="K36" s="57"/>
      <c r="L36" s="52"/>
      <c r="M36" s="52"/>
      <c r="N36" s="59"/>
      <c r="O36" s="59"/>
      <c r="P36" s="59"/>
      <c r="Q36" s="59"/>
    </row>
  </sheetData>
  <mergeCells count="70">
    <mergeCell ref="N32:N36"/>
    <mergeCell ref="O32:O36"/>
    <mergeCell ref="P32:P36"/>
    <mergeCell ref="Q32:Q36"/>
    <mergeCell ref="N17:N21"/>
    <mergeCell ref="O17:O21"/>
    <mergeCell ref="P17:P21"/>
    <mergeCell ref="Q17:Q21"/>
    <mergeCell ref="H27:H31"/>
    <mergeCell ref="I27:I31"/>
    <mergeCell ref="J27:J31"/>
    <mergeCell ref="K27:K31"/>
    <mergeCell ref="L27:L31"/>
    <mergeCell ref="M27:M31"/>
    <mergeCell ref="N22:N26"/>
    <mergeCell ref="O22:O26"/>
    <mergeCell ref="P22:P26"/>
    <mergeCell ref="Q22:Q26"/>
    <mergeCell ref="M22:M26"/>
    <mergeCell ref="N27:N31"/>
    <mergeCell ref="O27:O31"/>
    <mergeCell ref="P27:P31"/>
    <mergeCell ref="Q27:Q31"/>
    <mergeCell ref="M17:M21"/>
    <mergeCell ref="H22:H26"/>
    <mergeCell ref="I22:I26"/>
    <mergeCell ref="J22:J26"/>
    <mergeCell ref="K22:K26"/>
    <mergeCell ref="L22:L26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M32:M36"/>
    <mergeCell ref="H32:H36"/>
    <mergeCell ref="I32:I36"/>
    <mergeCell ref="J32:J36"/>
    <mergeCell ref="K32:K36"/>
    <mergeCell ref="L32:L36"/>
  </mergeCells>
  <phoneticPr fontId="3" type="noConversion"/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2019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zoomScale="70" zoomScaleNormal="100" zoomScalePageLayoutView="70" workbookViewId="0"/>
  </sheetViews>
  <sheetFormatPr defaultRowHeight="15" x14ac:dyDescent="0.25"/>
  <cols>
    <col min="1" max="1" width="9.28515625" bestFit="1" customWidth="1"/>
    <col min="2" max="3" width="9.5703125" bestFit="1" customWidth="1"/>
    <col min="4" max="4" width="13.42578125" bestFit="1" customWidth="1"/>
    <col min="5" max="5" width="9.42578125" bestFit="1" customWidth="1"/>
    <col min="6" max="6" width="8" bestFit="1" customWidth="1"/>
    <col min="7" max="7" width="13.5703125" bestFit="1" customWidth="1"/>
    <col min="8" max="8" width="10" customWidth="1"/>
    <col min="9" max="9" width="8.42578125" bestFit="1" customWidth="1"/>
    <col min="10" max="10" width="8.5703125" bestFit="1" customWidth="1"/>
    <col min="11" max="11" width="9.42578125" bestFit="1" customWidth="1"/>
    <col min="12" max="12" width="14.140625" bestFit="1" customWidth="1"/>
    <col min="13" max="13" width="11.42578125" bestFit="1" customWidth="1"/>
    <col min="14" max="14" width="37" bestFit="1" customWidth="1"/>
    <col min="15" max="15" width="37.140625" style="10" bestFit="1" customWidth="1"/>
    <col min="16" max="16" width="37.140625" bestFit="1" customWidth="1"/>
    <col min="17" max="17" width="37.140625" style="10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11" t="s">
        <v>20</v>
      </c>
      <c r="O1" s="33" t="s">
        <v>21</v>
      </c>
      <c r="P1" s="11" t="s">
        <v>22</v>
      </c>
      <c r="Q1" s="33" t="s">
        <v>23</v>
      </c>
    </row>
    <row r="2" spans="1:17" s="10" customFormat="1" x14ac:dyDescent="0.25">
      <c r="A2" s="12" t="s">
        <v>57</v>
      </c>
      <c r="B2" s="9">
        <v>43679</v>
      </c>
      <c r="C2" s="9">
        <v>43689</v>
      </c>
      <c r="D2" s="12" t="s">
        <v>14</v>
      </c>
      <c r="E2" s="12" t="s">
        <v>49</v>
      </c>
      <c r="F2" s="12" t="s">
        <v>9</v>
      </c>
      <c r="G2" s="12">
        <v>100</v>
      </c>
      <c r="H2" s="53">
        <f>AVERAGE(G2:G6)</f>
        <v>94</v>
      </c>
      <c r="I2" s="54">
        <f>STDEV(G2:G6)</f>
        <v>4.1833001326703778</v>
      </c>
      <c r="J2" s="53">
        <v>100</v>
      </c>
      <c r="K2" s="56" t="s">
        <v>17</v>
      </c>
      <c r="L2" s="53" t="s">
        <v>17</v>
      </c>
      <c r="M2" s="53" t="s">
        <v>17</v>
      </c>
      <c r="N2" s="62">
        <v>4.12</v>
      </c>
      <c r="O2" s="53">
        <v>0.22</v>
      </c>
      <c r="P2" s="53">
        <v>5.91</v>
      </c>
      <c r="Q2" s="62">
        <v>0.02</v>
      </c>
    </row>
    <row r="3" spans="1:17" s="10" customFormat="1" x14ac:dyDescent="0.25">
      <c r="A3" s="12" t="s">
        <v>57</v>
      </c>
      <c r="B3" s="9">
        <v>43679</v>
      </c>
      <c r="C3" s="9">
        <v>43689</v>
      </c>
      <c r="D3" s="12" t="s">
        <v>14</v>
      </c>
      <c r="E3" s="12" t="s">
        <v>49</v>
      </c>
      <c r="F3" s="12" t="s">
        <v>10</v>
      </c>
      <c r="G3" s="12">
        <v>95</v>
      </c>
      <c r="H3" s="53"/>
      <c r="I3" s="54"/>
      <c r="J3" s="53"/>
      <c r="K3" s="56"/>
      <c r="L3" s="53"/>
      <c r="M3" s="53"/>
      <c r="N3" s="62"/>
      <c r="O3" s="53"/>
      <c r="P3" s="53"/>
      <c r="Q3" s="62"/>
    </row>
    <row r="4" spans="1:17" s="10" customFormat="1" x14ac:dyDescent="0.25">
      <c r="A4" s="12" t="s">
        <v>57</v>
      </c>
      <c r="B4" s="9">
        <v>43679</v>
      </c>
      <c r="C4" s="9">
        <v>43689</v>
      </c>
      <c r="D4" s="12" t="s">
        <v>14</v>
      </c>
      <c r="E4" s="12" t="s">
        <v>49</v>
      </c>
      <c r="F4" s="12" t="s">
        <v>11</v>
      </c>
      <c r="G4" s="12">
        <v>90</v>
      </c>
      <c r="H4" s="53"/>
      <c r="I4" s="54"/>
      <c r="J4" s="53"/>
      <c r="K4" s="56"/>
      <c r="L4" s="53"/>
      <c r="M4" s="53"/>
      <c r="N4" s="62"/>
      <c r="O4" s="53"/>
      <c r="P4" s="53"/>
      <c r="Q4" s="62"/>
    </row>
    <row r="5" spans="1:17" s="10" customFormat="1" x14ac:dyDescent="0.25">
      <c r="A5" s="12" t="s">
        <v>57</v>
      </c>
      <c r="B5" s="9">
        <v>43679</v>
      </c>
      <c r="C5" s="9">
        <v>43689</v>
      </c>
      <c r="D5" s="12" t="s">
        <v>14</v>
      </c>
      <c r="E5" s="12" t="s">
        <v>49</v>
      </c>
      <c r="F5" s="12" t="s">
        <v>12</v>
      </c>
      <c r="G5" s="12">
        <v>95</v>
      </c>
      <c r="H5" s="53"/>
      <c r="I5" s="54"/>
      <c r="J5" s="53"/>
      <c r="K5" s="56"/>
      <c r="L5" s="53"/>
      <c r="M5" s="53"/>
      <c r="N5" s="62"/>
      <c r="O5" s="53"/>
      <c r="P5" s="53"/>
      <c r="Q5" s="62"/>
    </row>
    <row r="6" spans="1:17" s="10" customFormat="1" x14ac:dyDescent="0.25">
      <c r="A6" s="12" t="s">
        <v>57</v>
      </c>
      <c r="B6" s="9">
        <v>43679</v>
      </c>
      <c r="C6" s="9">
        <v>43689</v>
      </c>
      <c r="D6" s="12" t="s">
        <v>14</v>
      </c>
      <c r="E6" s="12" t="s">
        <v>49</v>
      </c>
      <c r="F6" s="12" t="s">
        <v>13</v>
      </c>
      <c r="G6" s="12">
        <v>90</v>
      </c>
      <c r="H6" s="53"/>
      <c r="I6" s="54"/>
      <c r="J6" s="53"/>
      <c r="K6" s="56"/>
      <c r="L6" s="53"/>
      <c r="M6" s="53"/>
      <c r="N6" s="62"/>
      <c r="O6" s="53"/>
      <c r="P6" s="53"/>
      <c r="Q6" s="62"/>
    </row>
    <row r="7" spans="1:17" x14ac:dyDescent="0.25">
      <c r="A7" s="12" t="s">
        <v>57</v>
      </c>
      <c r="B7" s="9">
        <v>43679</v>
      </c>
      <c r="C7" s="9">
        <v>43689</v>
      </c>
      <c r="D7" s="13" t="s">
        <v>65</v>
      </c>
      <c r="E7" s="13" t="s">
        <v>58</v>
      </c>
      <c r="F7" s="13" t="s">
        <v>9</v>
      </c>
      <c r="G7" s="13">
        <v>80</v>
      </c>
      <c r="H7" s="52">
        <f>AVERAGE(G7:G11)</f>
        <v>79</v>
      </c>
      <c r="I7" s="55">
        <f>STDEV(G7:G11)</f>
        <v>4.1833001326703778</v>
      </c>
      <c r="J7" s="58">
        <f>SUM(100*H7/94)</f>
        <v>84.042553191489361</v>
      </c>
      <c r="K7" s="57">
        <v>0.05</v>
      </c>
      <c r="L7" s="52" t="s">
        <v>18</v>
      </c>
      <c r="M7" s="52" t="s">
        <v>18</v>
      </c>
      <c r="N7" s="62">
        <v>2.72</v>
      </c>
      <c r="O7" s="62">
        <v>0.03</v>
      </c>
      <c r="P7" s="62">
        <v>3.01</v>
      </c>
      <c r="Q7" s="62">
        <v>0.03</v>
      </c>
    </row>
    <row r="8" spans="1:17" x14ac:dyDescent="0.25">
      <c r="A8" s="12" t="s">
        <v>57</v>
      </c>
      <c r="B8" s="9">
        <v>43679</v>
      </c>
      <c r="C8" s="9">
        <v>43689</v>
      </c>
      <c r="D8" s="15" t="s">
        <v>65</v>
      </c>
      <c r="E8" s="15" t="s">
        <v>58</v>
      </c>
      <c r="F8" s="13" t="s">
        <v>10</v>
      </c>
      <c r="G8" s="13">
        <v>75</v>
      </c>
      <c r="H8" s="52"/>
      <c r="I8" s="55"/>
      <c r="J8" s="58"/>
      <c r="K8" s="57"/>
      <c r="L8" s="52"/>
      <c r="M8" s="52"/>
      <c r="N8" s="62"/>
      <c r="O8" s="62"/>
      <c r="P8" s="62"/>
      <c r="Q8" s="62"/>
    </row>
    <row r="9" spans="1:17" x14ac:dyDescent="0.25">
      <c r="A9" s="12" t="s">
        <v>57</v>
      </c>
      <c r="B9" s="9">
        <v>43679</v>
      </c>
      <c r="C9" s="9">
        <v>43689</v>
      </c>
      <c r="D9" s="15" t="s">
        <v>65</v>
      </c>
      <c r="E9" s="15" t="s">
        <v>58</v>
      </c>
      <c r="F9" s="13" t="s">
        <v>11</v>
      </c>
      <c r="G9" s="13">
        <v>85</v>
      </c>
      <c r="H9" s="52"/>
      <c r="I9" s="55"/>
      <c r="J9" s="58"/>
      <c r="K9" s="57"/>
      <c r="L9" s="52"/>
      <c r="M9" s="52"/>
      <c r="N9" s="62"/>
      <c r="O9" s="62"/>
      <c r="P9" s="62"/>
      <c r="Q9" s="62"/>
    </row>
    <row r="10" spans="1:17" x14ac:dyDescent="0.25">
      <c r="A10" s="12" t="s">
        <v>57</v>
      </c>
      <c r="B10" s="9">
        <v>43679</v>
      </c>
      <c r="C10" s="9">
        <v>43689</v>
      </c>
      <c r="D10" s="15" t="s">
        <v>65</v>
      </c>
      <c r="E10" s="15" t="s">
        <v>58</v>
      </c>
      <c r="F10" s="13" t="s">
        <v>12</v>
      </c>
      <c r="G10" s="13">
        <v>80</v>
      </c>
      <c r="H10" s="52"/>
      <c r="I10" s="55"/>
      <c r="J10" s="58"/>
      <c r="K10" s="57"/>
      <c r="L10" s="52"/>
      <c r="M10" s="52"/>
      <c r="N10" s="62"/>
      <c r="O10" s="62"/>
      <c r="P10" s="62"/>
      <c r="Q10" s="62"/>
    </row>
    <row r="11" spans="1:17" x14ac:dyDescent="0.25">
      <c r="A11" s="12" t="s">
        <v>57</v>
      </c>
      <c r="B11" s="9">
        <v>43679</v>
      </c>
      <c r="C11" s="9">
        <v>43689</v>
      </c>
      <c r="D11" s="15" t="s">
        <v>65</v>
      </c>
      <c r="E11" s="15" t="s">
        <v>58</v>
      </c>
      <c r="F11" s="13" t="s">
        <v>13</v>
      </c>
      <c r="G11" s="13">
        <v>75</v>
      </c>
      <c r="H11" s="52"/>
      <c r="I11" s="55"/>
      <c r="J11" s="58"/>
      <c r="K11" s="57"/>
      <c r="L11" s="52"/>
      <c r="M11" s="52"/>
      <c r="N11" s="62"/>
      <c r="O11" s="62"/>
      <c r="P11" s="62"/>
      <c r="Q11" s="62"/>
    </row>
    <row r="12" spans="1:17" x14ac:dyDescent="0.25">
      <c r="A12" s="12" t="s">
        <v>57</v>
      </c>
      <c r="B12" s="9">
        <v>43679</v>
      </c>
      <c r="C12" s="9">
        <v>43689</v>
      </c>
      <c r="D12" s="22" t="s">
        <v>66</v>
      </c>
      <c r="E12" s="13" t="s">
        <v>59</v>
      </c>
      <c r="F12" s="13" t="s">
        <v>9</v>
      </c>
      <c r="G12" s="13">
        <v>80</v>
      </c>
      <c r="H12" s="52">
        <f>AVERAGE(G12:G16)</f>
        <v>80</v>
      </c>
      <c r="I12" s="55">
        <f>STDEV(G12:G16)</f>
        <v>3.5355339059327378</v>
      </c>
      <c r="J12" s="58">
        <f t="shared" ref="J12" si="0">SUM(100*H12/94)</f>
        <v>85.106382978723403</v>
      </c>
      <c r="K12" s="57">
        <v>0.05</v>
      </c>
      <c r="L12" s="52" t="s">
        <v>18</v>
      </c>
      <c r="M12" s="52" t="s">
        <v>19</v>
      </c>
      <c r="N12" s="62">
        <v>3.01</v>
      </c>
      <c r="O12" s="62">
        <v>0.02</v>
      </c>
      <c r="P12" s="62">
        <v>3.21</v>
      </c>
      <c r="Q12" s="62">
        <v>0.04</v>
      </c>
    </row>
    <row r="13" spans="1:17" x14ac:dyDescent="0.25">
      <c r="A13" s="12" t="s">
        <v>57</v>
      </c>
      <c r="B13" s="9">
        <v>43679</v>
      </c>
      <c r="C13" s="9">
        <v>43689</v>
      </c>
      <c r="D13" s="22" t="s">
        <v>66</v>
      </c>
      <c r="E13" s="22" t="s">
        <v>59</v>
      </c>
      <c r="F13" s="13" t="s">
        <v>10</v>
      </c>
      <c r="G13" s="13">
        <v>85</v>
      </c>
      <c r="H13" s="52"/>
      <c r="I13" s="55"/>
      <c r="J13" s="58"/>
      <c r="K13" s="57"/>
      <c r="L13" s="52"/>
      <c r="M13" s="52"/>
      <c r="N13" s="62"/>
      <c r="O13" s="62"/>
      <c r="P13" s="62"/>
      <c r="Q13" s="62"/>
    </row>
    <row r="14" spans="1:17" x14ac:dyDescent="0.25">
      <c r="A14" s="12" t="s">
        <v>57</v>
      </c>
      <c r="B14" s="9">
        <v>43679</v>
      </c>
      <c r="C14" s="9">
        <v>43689</v>
      </c>
      <c r="D14" s="22" t="s">
        <v>66</v>
      </c>
      <c r="E14" s="22" t="s">
        <v>59</v>
      </c>
      <c r="F14" s="13" t="s">
        <v>11</v>
      </c>
      <c r="G14" s="13">
        <v>75</v>
      </c>
      <c r="H14" s="52"/>
      <c r="I14" s="55"/>
      <c r="J14" s="58"/>
      <c r="K14" s="57"/>
      <c r="L14" s="52"/>
      <c r="M14" s="52"/>
      <c r="N14" s="62"/>
      <c r="O14" s="62"/>
      <c r="P14" s="62"/>
      <c r="Q14" s="62"/>
    </row>
    <row r="15" spans="1:17" x14ac:dyDescent="0.25">
      <c r="A15" s="12" t="s">
        <v>57</v>
      </c>
      <c r="B15" s="9">
        <v>43679</v>
      </c>
      <c r="C15" s="9">
        <v>43689</v>
      </c>
      <c r="D15" s="22" t="s">
        <v>66</v>
      </c>
      <c r="E15" s="22" t="s">
        <v>59</v>
      </c>
      <c r="F15" s="13" t="s">
        <v>12</v>
      </c>
      <c r="G15" s="13">
        <v>80</v>
      </c>
      <c r="H15" s="52"/>
      <c r="I15" s="55"/>
      <c r="J15" s="58"/>
      <c r="K15" s="57"/>
      <c r="L15" s="52"/>
      <c r="M15" s="52"/>
      <c r="N15" s="62"/>
      <c r="O15" s="62"/>
      <c r="P15" s="62"/>
      <c r="Q15" s="62"/>
    </row>
    <row r="16" spans="1:17" x14ac:dyDescent="0.25">
      <c r="A16" s="12" t="s">
        <v>57</v>
      </c>
      <c r="B16" s="9">
        <v>43679</v>
      </c>
      <c r="C16" s="9">
        <v>43689</v>
      </c>
      <c r="D16" s="25" t="s">
        <v>66</v>
      </c>
      <c r="E16" s="25" t="s">
        <v>59</v>
      </c>
      <c r="F16" s="13" t="s">
        <v>13</v>
      </c>
      <c r="G16" s="13">
        <v>80</v>
      </c>
      <c r="H16" s="52"/>
      <c r="I16" s="55"/>
      <c r="J16" s="58"/>
      <c r="K16" s="57"/>
      <c r="L16" s="52"/>
      <c r="M16" s="52"/>
      <c r="N16" s="62"/>
      <c r="O16" s="62"/>
      <c r="P16" s="62"/>
      <c r="Q16" s="62"/>
    </row>
    <row r="17" spans="1:17" x14ac:dyDescent="0.25">
      <c r="A17" s="12" t="s">
        <v>57</v>
      </c>
      <c r="B17" s="9">
        <v>43679</v>
      </c>
      <c r="C17" s="9">
        <v>43689</v>
      </c>
      <c r="D17" s="22" t="s">
        <v>67</v>
      </c>
      <c r="E17" s="15" t="s">
        <v>60</v>
      </c>
      <c r="F17" s="13" t="s">
        <v>9</v>
      </c>
      <c r="G17" s="13">
        <v>100</v>
      </c>
      <c r="H17" s="52">
        <f>AVERAGE(G17:G21)</f>
        <v>99</v>
      </c>
      <c r="I17" s="55">
        <f>STDEV(G17:G21)</f>
        <v>2.2360679774997898</v>
      </c>
      <c r="J17" s="58">
        <f t="shared" ref="J17" si="1">SUM(100*H17/94)</f>
        <v>105.31914893617021</v>
      </c>
      <c r="K17" s="57">
        <v>0.05</v>
      </c>
      <c r="L17" s="52" t="s">
        <v>19</v>
      </c>
      <c r="M17" s="52" t="s">
        <v>19</v>
      </c>
      <c r="N17" s="61">
        <v>2.85</v>
      </c>
      <c r="O17" s="61">
        <v>0.04</v>
      </c>
      <c r="P17" s="61">
        <v>2.96</v>
      </c>
      <c r="Q17" s="61">
        <v>0.03</v>
      </c>
    </row>
    <row r="18" spans="1:17" x14ac:dyDescent="0.25">
      <c r="A18" s="12" t="s">
        <v>57</v>
      </c>
      <c r="B18" s="9">
        <v>43679</v>
      </c>
      <c r="C18" s="9">
        <v>43689</v>
      </c>
      <c r="D18" s="15" t="s">
        <v>67</v>
      </c>
      <c r="E18" s="15" t="s">
        <v>60</v>
      </c>
      <c r="F18" s="13" t="s">
        <v>10</v>
      </c>
      <c r="G18" s="13">
        <v>100</v>
      </c>
      <c r="H18" s="52"/>
      <c r="I18" s="55"/>
      <c r="J18" s="58"/>
      <c r="K18" s="57"/>
      <c r="L18" s="52"/>
      <c r="M18" s="52"/>
      <c r="N18" s="61"/>
      <c r="O18" s="61"/>
      <c r="P18" s="61"/>
      <c r="Q18" s="61"/>
    </row>
    <row r="19" spans="1:17" x14ac:dyDescent="0.25">
      <c r="A19" s="12" t="s">
        <v>57</v>
      </c>
      <c r="B19" s="9">
        <v>43679</v>
      </c>
      <c r="C19" s="9">
        <v>43689</v>
      </c>
      <c r="D19" s="15" t="s">
        <v>67</v>
      </c>
      <c r="E19" s="15" t="s">
        <v>60</v>
      </c>
      <c r="F19" s="13" t="s">
        <v>11</v>
      </c>
      <c r="G19" s="13">
        <v>95</v>
      </c>
      <c r="H19" s="52"/>
      <c r="I19" s="55"/>
      <c r="J19" s="58"/>
      <c r="K19" s="57"/>
      <c r="L19" s="52"/>
      <c r="M19" s="52"/>
      <c r="N19" s="61"/>
      <c r="O19" s="61"/>
      <c r="P19" s="61"/>
      <c r="Q19" s="61"/>
    </row>
    <row r="20" spans="1:17" x14ac:dyDescent="0.25">
      <c r="A20" s="12" t="s">
        <v>57</v>
      </c>
      <c r="B20" s="9">
        <v>43679</v>
      </c>
      <c r="C20" s="9">
        <v>43689</v>
      </c>
      <c r="D20" s="15" t="s">
        <v>67</v>
      </c>
      <c r="E20" s="15" t="s">
        <v>60</v>
      </c>
      <c r="F20" s="13" t="s">
        <v>12</v>
      </c>
      <c r="G20" s="13">
        <v>100</v>
      </c>
      <c r="H20" s="52"/>
      <c r="I20" s="55"/>
      <c r="J20" s="58"/>
      <c r="K20" s="57"/>
      <c r="L20" s="52"/>
      <c r="M20" s="52"/>
      <c r="N20" s="61"/>
      <c r="O20" s="61"/>
      <c r="P20" s="61"/>
      <c r="Q20" s="61"/>
    </row>
    <row r="21" spans="1:17" x14ac:dyDescent="0.25">
      <c r="A21" s="12" t="s">
        <v>57</v>
      </c>
      <c r="B21" s="9">
        <v>43679</v>
      </c>
      <c r="C21" s="9">
        <v>43689</v>
      </c>
      <c r="D21" s="15" t="s">
        <v>67</v>
      </c>
      <c r="E21" s="15" t="s">
        <v>60</v>
      </c>
      <c r="F21" s="13" t="s">
        <v>13</v>
      </c>
      <c r="G21" s="13">
        <v>100</v>
      </c>
      <c r="H21" s="52"/>
      <c r="I21" s="55"/>
      <c r="J21" s="58"/>
      <c r="K21" s="57"/>
      <c r="L21" s="52"/>
      <c r="M21" s="52"/>
      <c r="N21" s="61"/>
      <c r="O21" s="61"/>
      <c r="P21" s="61"/>
      <c r="Q21" s="61"/>
    </row>
    <row r="22" spans="1:17" x14ac:dyDescent="0.25">
      <c r="A22" s="12" t="s">
        <v>57</v>
      </c>
      <c r="B22" s="9">
        <v>43679</v>
      </c>
      <c r="C22" s="9">
        <v>43689</v>
      </c>
      <c r="D22" s="22" t="s">
        <v>68</v>
      </c>
      <c r="E22" s="13" t="s">
        <v>61</v>
      </c>
      <c r="F22" s="13" t="s">
        <v>9</v>
      </c>
      <c r="G22" s="13">
        <v>100</v>
      </c>
      <c r="H22" s="52">
        <f>AVERAGE(G22:G26)</f>
        <v>100</v>
      </c>
      <c r="I22" s="55">
        <f>STDEV(G22:G26)</f>
        <v>0</v>
      </c>
      <c r="J22" s="58">
        <f t="shared" ref="J22" si="2">SUM(100*H22/94)</f>
        <v>106.38297872340425</v>
      </c>
      <c r="K22" s="57">
        <v>0.05</v>
      </c>
      <c r="L22" s="52" t="s">
        <v>19</v>
      </c>
      <c r="M22" s="53" t="s">
        <v>19</v>
      </c>
      <c r="N22" s="61">
        <v>3.77</v>
      </c>
      <c r="O22" s="61">
        <v>0.05</v>
      </c>
      <c r="P22" s="61">
        <v>3.96</v>
      </c>
      <c r="Q22" s="61">
        <v>0.04</v>
      </c>
    </row>
    <row r="23" spans="1:17" x14ac:dyDescent="0.25">
      <c r="A23" s="12" t="s">
        <v>57</v>
      </c>
      <c r="B23" s="9">
        <v>43679</v>
      </c>
      <c r="C23" s="9">
        <v>43689</v>
      </c>
      <c r="D23" s="22" t="s">
        <v>68</v>
      </c>
      <c r="E23" s="22" t="s">
        <v>61</v>
      </c>
      <c r="F23" s="13" t="s">
        <v>10</v>
      </c>
      <c r="G23" s="13">
        <v>100</v>
      </c>
      <c r="H23" s="52"/>
      <c r="I23" s="55"/>
      <c r="J23" s="58"/>
      <c r="K23" s="57"/>
      <c r="L23" s="52"/>
      <c r="M23" s="53"/>
      <c r="N23" s="61"/>
      <c r="O23" s="61"/>
      <c r="P23" s="61"/>
      <c r="Q23" s="61"/>
    </row>
    <row r="24" spans="1:17" x14ac:dyDescent="0.25">
      <c r="A24" s="12" t="s">
        <v>57</v>
      </c>
      <c r="B24" s="9">
        <v>43679</v>
      </c>
      <c r="C24" s="9">
        <v>43689</v>
      </c>
      <c r="D24" s="22" t="s">
        <v>68</v>
      </c>
      <c r="E24" s="22" t="s">
        <v>61</v>
      </c>
      <c r="F24" s="13" t="s">
        <v>11</v>
      </c>
      <c r="G24" s="13">
        <v>100</v>
      </c>
      <c r="H24" s="52"/>
      <c r="I24" s="55"/>
      <c r="J24" s="58"/>
      <c r="K24" s="57"/>
      <c r="L24" s="52"/>
      <c r="M24" s="53"/>
      <c r="N24" s="61"/>
      <c r="O24" s="61"/>
      <c r="P24" s="61"/>
      <c r="Q24" s="61"/>
    </row>
    <row r="25" spans="1:17" x14ac:dyDescent="0.25">
      <c r="A25" s="12" t="s">
        <v>57</v>
      </c>
      <c r="B25" s="9">
        <v>43679</v>
      </c>
      <c r="C25" s="9">
        <v>43689</v>
      </c>
      <c r="D25" s="22" t="s">
        <v>68</v>
      </c>
      <c r="E25" s="22" t="s">
        <v>61</v>
      </c>
      <c r="F25" s="13" t="s">
        <v>12</v>
      </c>
      <c r="G25" s="13">
        <v>100</v>
      </c>
      <c r="H25" s="52"/>
      <c r="I25" s="55"/>
      <c r="J25" s="58"/>
      <c r="K25" s="57"/>
      <c r="L25" s="52"/>
      <c r="M25" s="53"/>
      <c r="N25" s="61"/>
      <c r="O25" s="61"/>
      <c r="P25" s="61"/>
      <c r="Q25" s="61"/>
    </row>
    <row r="26" spans="1:17" x14ac:dyDescent="0.25">
      <c r="A26" s="12" t="s">
        <v>57</v>
      </c>
      <c r="B26" s="9">
        <v>43679</v>
      </c>
      <c r="C26" s="9">
        <v>43689</v>
      </c>
      <c r="D26" s="22" t="s">
        <v>68</v>
      </c>
      <c r="E26" s="25" t="s">
        <v>61</v>
      </c>
      <c r="F26" s="13" t="s">
        <v>13</v>
      </c>
      <c r="G26" s="13">
        <v>100</v>
      </c>
      <c r="H26" s="52"/>
      <c r="I26" s="55"/>
      <c r="J26" s="58"/>
      <c r="K26" s="57"/>
      <c r="L26" s="52"/>
      <c r="M26" s="53"/>
      <c r="N26" s="61"/>
      <c r="O26" s="61"/>
      <c r="P26" s="61"/>
      <c r="Q26" s="61"/>
    </row>
    <row r="27" spans="1:17" x14ac:dyDescent="0.25">
      <c r="A27" s="12" t="s">
        <v>57</v>
      </c>
      <c r="B27" s="9">
        <v>43679</v>
      </c>
      <c r="C27" s="9">
        <v>43689</v>
      </c>
      <c r="D27" s="13" t="s">
        <v>69</v>
      </c>
      <c r="E27" s="15" t="s">
        <v>62</v>
      </c>
      <c r="F27" s="13" t="s">
        <v>9</v>
      </c>
      <c r="G27" s="13">
        <v>95</v>
      </c>
      <c r="H27" s="52">
        <f>AVERAGE(G27:G31)</f>
        <v>92</v>
      </c>
      <c r="I27" s="55">
        <f>STDEV(G27:G31)</f>
        <v>4.4721359549995796</v>
      </c>
      <c r="J27" s="58">
        <f t="shared" ref="J27" si="3">SUM(100*H27/94)</f>
        <v>97.872340425531917</v>
      </c>
      <c r="K27" s="57">
        <v>0.05</v>
      </c>
      <c r="L27" s="52" t="s">
        <v>19</v>
      </c>
      <c r="M27" s="52" t="s">
        <v>19</v>
      </c>
      <c r="N27" s="61">
        <v>2.0299999999999998</v>
      </c>
      <c r="O27" s="61">
        <v>0.03</v>
      </c>
      <c r="P27" s="61">
        <v>2.41</v>
      </c>
      <c r="Q27" s="61">
        <v>0.02</v>
      </c>
    </row>
    <row r="28" spans="1:17" x14ac:dyDescent="0.25">
      <c r="A28" s="12" t="s">
        <v>57</v>
      </c>
      <c r="B28" s="9">
        <v>43679</v>
      </c>
      <c r="C28" s="9">
        <v>43689</v>
      </c>
      <c r="D28" s="15" t="s">
        <v>69</v>
      </c>
      <c r="E28" s="15" t="s">
        <v>62</v>
      </c>
      <c r="F28" s="13" t="s">
        <v>10</v>
      </c>
      <c r="G28" s="13">
        <v>90</v>
      </c>
      <c r="H28" s="52"/>
      <c r="I28" s="55"/>
      <c r="J28" s="58"/>
      <c r="K28" s="57"/>
      <c r="L28" s="52"/>
      <c r="M28" s="52"/>
      <c r="N28" s="61"/>
      <c r="O28" s="61"/>
      <c r="P28" s="61"/>
      <c r="Q28" s="61"/>
    </row>
    <row r="29" spans="1:17" x14ac:dyDescent="0.25">
      <c r="A29" s="12" t="s">
        <v>57</v>
      </c>
      <c r="B29" s="9">
        <v>43679</v>
      </c>
      <c r="C29" s="9">
        <v>43689</v>
      </c>
      <c r="D29" s="15" t="s">
        <v>69</v>
      </c>
      <c r="E29" s="15" t="s">
        <v>62</v>
      </c>
      <c r="F29" s="13" t="s">
        <v>11</v>
      </c>
      <c r="G29" s="13">
        <v>85</v>
      </c>
      <c r="H29" s="52"/>
      <c r="I29" s="55"/>
      <c r="J29" s="58"/>
      <c r="K29" s="57"/>
      <c r="L29" s="52"/>
      <c r="M29" s="52"/>
      <c r="N29" s="61"/>
      <c r="O29" s="61"/>
      <c r="P29" s="61"/>
      <c r="Q29" s="61"/>
    </row>
    <row r="30" spans="1:17" x14ac:dyDescent="0.25">
      <c r="A30" s="12" t="s">
        <v>57</v>
      </c>
      <c r="B30" s="9">
        <v>43679</v>
      </c>
      <c r="C30" s="9">
        <v>43689</v>
      </c>
      <c r="D30" s="15" t="s">
        <v>69</v>
      </c>
      <c r="E30" s="15" t="s">
        <v>62</v>
      </c>
      <c r="F30" s="13" t="s">
        <v>12</v>
      </c>
      <c r="G30" s="13">
        <v>95</v>
      </c>
      <c r="H30" s="52"/>
      <c r="I30" s="55"/>
      <c r="J30" s="58"/>
      <c r="K30" s="57"/>
      <c r="L30" s="52"/>
      <c r="M30" s="52"/>
      <c r="N30" s="61"/>
      <c r="O30" s="61"/>
      <c r="P30" s="61"/>
      <c r="Q30" s="61"/>
    </row>
    <row r="31" spans="1:17" x14ac:dyDescent="0.25">
      <c r="A31" s="12" t="s">
        <v>57</v>
      </c>
      <c r="B31" s="9">
        <v>43679</v>
      </c>
      <c r="C31" s="9">
        <v>43689</v>
      </c>
      <c r="D31" s="15" t="s">
        <v>69</v>
      </c>
      <c r="E31" s="15" t="s">
        <v>62</v>
      </c>
      <c r="F31" s="13" t="s">
        <v>13</v>
      </c>
      <c r="G31" s="13">
        <v>95</v>
      </c>
      <c r="H31" s="52"/>
      <c r="I31" s="55"/>
      <c r="J31" s="58"/>
      <c r="K31" s="57"/>
      <c r="L31" s="52"/>
      <c r="M31" s="52"/>
      <c r="N31" s="61"/>
      <c r="O31" s="61"/>
      <c r="P31" s="61"/>
      <c r="Q31" s="61"/>
    </row>
    <row r="32" spans="1:17" x14ac:dyDescent="0.25">
      <c r="A32" s="17" t="s">
        <v>57</v>
      </c>
      <c r="B32" s="9">
        <v>43679</v>
      </c>
      <c r="C32" s="9">
        <v>43689</v>
      </c>
      <c r="D32" s="15" t="s">
        <v>71</v>
      </c>
      <c r="E32" s="15" t="s">
        <v>63</v>
      </c>
      <c r="F32" s="15" t="s">
        <v>9</v>
      </c>
      <c r="G32" s="15">
        <v>90</v>
      </c>
      <c r="H32" s="52">
        <f>AVERAGE(G32:G36)</f>
        <v>95</v>
      </c>
      <c r="I32" s="55">
        <f>STDEV(G32:G36)</f>
        <v>3.5355339059327378</v>
      </c>
      <c r="J32" s="58">
        <f t="shared" ref="J32" si="4">SUM(100*H32/94)</f>
        <v>101.06382978723404</v>
      </c>
      <c r="K32" s="57">
        <v>0.05</v>
      </c>
      <c r="L32" s="52" t="s">
        <v>19</v>
      </c>
      <c r="M32" s="52" t="s">
        <v>19</v>
      </c>
      <c r="N32" s="61">
        <v>3.07</v>
      </c>
      <c r="O32" s="61">
        <v>0.04</v>
      </c>
      <c r="P32" s="61">
        <v>3.17</v>
      </c>
      <c r="Q32" s="61">
        <v>0.06</v>
      </c>
    </row>
    <row r="33" spans="1:17" x14ac:dyDescent="0.25">
      <c r="A33" s="17" t="s">
        <v>57</v>
      </c>
      <c r="B33" s="9">
        <v>43679</v>
      </c>
      <c r="C33" s="9">
        <v>43689</v>
      </c>
      <c r="D33" s="15" t="s">
        <v>71</v>
      </c>
      <c r="E33" s="15" t="s">
        <v>63</v>
      </c>
      <c r="F33" s="15" t="s">
        <v>10</v>
      </c>
      <c r="G33" s="15">
        <v>95</v>
      </c>
      <c r="H33" s="52"/>
      <c r="I33" s="55"/>
      <c r="J33" s="58"/>
      <c r="K33" s="57"/>
      <c r="L33" s="52"/>
      <c r="M33" s="52"/>
      <c r="N33" s="61"/>
      <c r="O33" s="61"/>
      <c r="P33" s="61"/>
      <c r="Q33" s="61"/>
    </row>
    <row r="34" spans="1:17" x14ac:dyDescent="0.25">
      <c r="A34" s="17" t="s">
        <v>57</v>
      </c>
      <c r="B34" s="9">
        <v>43679</v>
      </c>
      <c r="C34" s="9">
        <v>43689</v>
      </c>
      <c r="D34" s="15" t="s">
        <v>71</v>
      </c>
      <c r="E34" s="15" t="s">
        <v>63</v>
      </c>
      <c r="F34" s="15" t="s">
        <v>11</v>
      </c>
      <c r="G34" s="15">
        <v>100</v>
      </c>
      <c r="H34" s="52"/>
      <c r="I34" s="55"/>
      <c r="J34" s="58"/>
      <c r="K34" s="57"/>
      <c r="L34" s="52"/>
      <c r="M34" s="52"/>
      <c r="N34" s="61"/>
      <c r="O34" s="61"/>
      <c r="P34" s="61"/>
      <c r="Q34" s="61"/>
    </row>
    <row r="35" spans="1:17" x14ac:dyDescent="0.25">
      <c r="A35" s="17" t="s">
        <v>57</v>
      </c>
      <c r="B35" s="9">
        <v>43679</v>
      </c>
      <c r="C35" s="9">
        <v>43689</v>
      </c>
      <c r="D35" s="15" t="s">
        <v>71</v>
      </c>
      <c r="E35" s="15" t="s">
        <v>63</v>
      </c>
      <c r="F35" s="15" t="s">
        <v>12</v>
      </c>
      <c r="G35" s="15">
        <v>95</v>
      </c>
      <c r="H35" s="52"/>
      <c r="I35" s="55"/>
      <c r="J35" s="58"/>
      <c r="K35" s="57"/>
      <c r="L35" s="52"/>
      <c r="M35" s="52"/>
      <c r="N35" s="61"/>
      <c r="O35" s="61"/>
      <c r="P35" s="61"/>
      <c r="Q35" s="61"/>
    </row>
    <row r="36" spans="1:17" x14ac:dyDescent="0.25">
      <c r="A36" s="17" t="s">
        <v>57</v>
      </c>
      <c r="B36" s="9">
        <v>43679</v>
      </c>
      <c r="C36" s="9">
        <v>43689</v>
      </c>
      <c r="D36" s="15" t="s">
        <v>71</v>
      </c>
      <c r="E36" s="15" t="s">
        <v>63</v>
      </c>
      <c r="F36" s="15" t="s">
        <v>13</v>
      </c>
      <c r="G36" s="15">
        <v>95</v>
      </c>
      <c r="H36" s="52"/>
      <c r="I36" s="55"/>
      <c r="J36" s="58"/>
      <c r="K36" s="57"/>
      <c r="L36" s="52"/>
      <c r="M36" s="52"/>
      <c r="N36" s="61"/>
      <c r="O36" s="61"/>
      <c r="P36" s="61"/>
      <c r="Q36" s="61"/>
    </row>
    <row r="37" spans="1:17" x14ac:dyDescent="0.25">
      <c r="A37" s="17" t="s">
        <v>57</v>
      </c>
      <c r="B37" s="9">
        <v>43679</v>
      </c>
      <c r="C37" s="9">
        <v>43689</v>
      </c>
      <c r="D37" s="15" t="s">
        <v>70</v>
      </c>
      <c r="E37" s="22" t="s">
        <v>64</v>
      </c>
      <c r="F37" s="15" t="s">
        <v>9</v>
      </c>
      <c r="G37" s="15">
        <v>100</v>
      </c>
      <c r="H37" s="52">
        <f>AVERAGE(G37:G41)</f>
        <v>93</v>
      </c>
      <c r="I37" s="55">
        <f>STDEV(G37:G41)</f>
        <v>4.4721359549995796</v>
      </c>
      <c r="J37" s="58">
        <f t="shared" ref="J37" si="5">SUM(100*H37/94)</f>
        <v>98.936170212765958</v>
      </c>
      <c r="K37" s="57">
        <v>0.05</v>
      </c>
      <c r="L37" s="52" t="s">
        <v>19</v>
      </c>
      <c r="M37" s="52" t="s">
        <v>19</v>
      </c>
      <c r="N37" s="61">
        <v>2.93</v>
      </c>
      <c r="O37" s="61">
        <v>0.03</v>
      </c>
      <c r="P37" s="61">
        <v>3.44</v>
      </c>
      <c r="Q37" s="61">
        <v>0.01</v>
      </c>
    </row>
    <row r="38" spans="1:17" x14ac:dyDescent="0.25">
      <c r="A38" s="17" t="s">
        <v>57</v>
      </c>
      <c r="B38" s="9">
        <v>43679</v>
      </c>
      <c r="C38" s="9">
        <v>43689</v>
      </c>
      <c r="D38" s="15" t="s">
        <v>70</v>
      </c>
      <c r="E38" s="15" t="s">
        <v>64</v>
      </c>
      <c r="F38" s="15" t="s">
        <v>10</v>
      </c>
      <c r="G38" s="15">
        <v>95</v>
      </c>
      <c r="H38" s="52"/>
      <c r="I38" s="55"/>
      <c r="J38" s="58"/>
      <c r="K38" s="57"/>
      <c r="L38" s="52"/>
      <c r="M38" s="52"/>
      <c r="N38" s="61"/>
      <c r="O38" s="61"/>
      <c r="P38" s="61"/>
      <c r="Q38" s="61"/>
    </row>
    <row r="39" spans="1:17" x14ac:dyDescent="0.25">
      <c r="A39" s="17" t="s">
        <v>57</v>
      </c>
      <c r="B39" s="9">
        <v>43679</v>
      </c>
      <c r="C39" s="9">
        <v>43689</v>
      </c>
      <c r="D39" s="15" t="s">
        <v>70</v>
      </c>
      <c r="E39" s="15" t="s">
        <v>64</v>
      </c>
      <c r="F39" s="15" t="s">
        <v>11</v>
      </c>
      <c r="G39" s="15">
        <v>90</v>
      </c>
      <c r="H39" s="52"/>
      <c r="I39" s="55"/>
      <c r="J39" s="58"/>
      <c r="K39" s="57"/>
      <c r="L39" s="52"/>
      <c r="M39" s="52"/>
      <c r="N39" s="61"/>
      <c r="O39" s="61"/>
      <c r="P39" s="61"/>
      <c r="Q39" s="61"/>
    </row>
    <row r="40" spans="1:17" x14ac:dyDescent="0.25">
      <c r="A40" s="17" t="s">
        <v>57</v>
      </c>
      <c r="B40" s="9">
        <v>43679</v>
      </c>
      <c r="C40" s="9">
        <v>43689</v>
      </c>
      <c r="D40" s="15" t="s">
        <v>70</v>
      </c>
      <c r="E40" s="15" t="s">
        <v>64</v>
      </c>
      <c r="F40" s="15" t="s">
        <v>12</v>
      </c>
      <c r="G40" s="15">
        <v>90</v>
      </c>
      <c r="H40" s="52"/>
      <c r="I40" s="55"/>
      <c r="J40" s="58"/>
      <c r="K40" s="57"/>
      <c r="L40" s="52"/>
      <c r="M40" s="52"/>
      <c r="N40" s="61"/>
      <c r="O40" s="61"/>
      <c r="P40" s="61"/>
      <c r="Q40" s="61"/>
    </row>
    <row r="41" spans="1:17" x14ac:dyDescent="0.25">
      <c r="A41" s="17" t="s">
        <v>57</v>
      </c>
      <c r="B41" s="9">
        <v>43679</v>
      </c>
      <c r="C41" s="9">
        <v>43689</v>
      </c>
      <c r="D41" s="15" t="s">
        <v>70</v>
      </c>
      <c r="E41" s="15" t="s">
        <v>64</v>
      </c>
      <c r="F41" s="15" t="s">
        <v>13</v>
      </c>
      <c r="G41" s="15">
        <v>90</v>
      </c>
      <c r="H41" s="52"/>
      <c r="I41" s="55"/>
      <c r="J41" s="58"/>
      <c r="K41" s="57"/>
      <c r="L41" s="52"/>
      <c r="M41" s="52"/>
      <c r="N41" s="61"/>
      <c r="O41" s="61"/>
      <c r="P41" s="61"/>
      <c r="Q41" s="61"/>
    </row>
  </sheetData>
  <mergeCells count="80">
    <mergeCell ref="H27:H31"/>
    <mergeCell ref="I27:I31"/>
    <mergeCell ref="J27:J31"/>
    <mergeCell ref="K27:K31"/>
    <mergeCell ref="L27:L31"/>
    <mergeCell ref="M27:M31"/>
    <mergeCell ref="N17:N21"/>
    <mergeCell ref="O17:O21"/>
    <mergeCell ref="P17:P21"/>
    <mergeCell ref="Q17:Q21"/>
    <mergeCell ref="M22:M26"/>
    <mergeCell ref="N27:N31"/>
    <mergeCell ref="O27:O31"/>
    <mergeCell ref="P27:P31"/>
    <mergeCell ref="Q27:Q31"/>
    <mergeCell ref="N22:N26"/>
    <mergeCell ref="O22:O26"/>
    <mergeCell ref="P22:P26"/>
    <mergeCell ref="Q22:Q26"/>
    <mergeCell ref="M17:M21"/>
    <mergeCell ref="H22:H26"/>
    <mergeCell ref="I22:I26"/>
    <mergeCell ref="J22:J26"/>
    <mergeCell ref="K22:K26"/>
    <mergeCell ref="L22:L26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zoomScale="70" zoomScaleNormal="100" zoomScalePageLayoutView="70" workbookViewId="0"/>
  </sheetViews>
  <sheetFormatPr defaultRowHeight="15" x14ac:dyDescent="0.25"/>
  <cols>
    <col min="1" max="1" width="9.28515625" bestFit="1" customWidth="1"/>
    <col min="2" max="3" width="9.5703125" bestFit="1" customWidth="1"/>
    <col min="4" max="4" width="13.42578125" bestFit="1" customWidth="1"/>
    <col min="5" max="5" width="9.42578125" bestFit="1" customWidth="1"/>
    <col min="6" max="6" width="8" bestFit="1" customWidth="1"/>
    <col min="7" max="7" width="13.5703125" bestFit="1" customWidth="1"/>
    <col min="8" max="8" width="10" customWidth="1"/>
    <col min="9" max="9" width="8.42578125" bestFit="1" customWidth="1"/>
    <col min="10" max="10" width="8.5703125" bestFit="1" customWidth="1"/>
    <col min="11" max="11" width="9.42578125" bestFit="1" customWidth="1"/>
    <col min="12" max="12" width="14.140625" bestFit="1" customWidth="1"/>
    <col min="13" max="13" width="11.42578125" bestFit="1" customWidth="1"/>
    <col min="14" max="14" width="37" bestFit="1" customWidth="1"/>
    <col min="15" max="15" width="37.140625" style="10" bestFit="1" customWidth="1"/>
    <col min="16" max="16" width="37.140625" bestFit="1" customWidth="1"/>
    <col min="17" max="17" width="37.140625" style="10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16" t="s">
        <v>20</v>
      </c>
      <c r="O1" s="30" t="s">
        <v>21</v>
      </c>
      <c r="P1" s="16" t="s">
        <v>22</v>
      </c>
      <c r="Q1" s="30" t="s">
        <v>23</v>
      </c>
    </row>
    <row r="2" spans="1:17" s="10" customFormat="1" x14ac:dyDescent="0.25">
      <c r="A2" s="17" t="s">
        <v>57</v>
      </c>
      <c r="B2" s="9">
        <v>43679</v>
      </c>
      <c r="C2" s="9">
        <v>43689</v>
      </c>
      <c r="D2" s="17" t="s">
        <v>14</v>
      </c>
      <c r="E2" s="24" t="s">
        <v>49</v>
      </c>
      <c r="F2" s="17" t="s">
        <v>9</v>
      </c>
      <c r="G2" s="17">
        <v>100</v>
      </c>
      <c r="H2" s="53">
        <f>AVERAGE(G2:G6)</f>
        <v>95</v>
      </c>
      <c r="I2" s="54">
        <f>STDEV(G2:G6)</f>
        <v>7.0710678118654755</v>
      </c>
      <c r="J2" s="53">
        <v>100</v>
      </c>
      <c r="K2" s="56" t="s">
        <v>17</v>
      </c>
      <c r="L2" s="53" t="s">
        <v>17</v>
      </c>
      <c r="M2" s="53" t="s">
        <v>17</v>
      </c>
      <c r="N2" s="53">
        <v>4.12</v>
      </c>
      <c r="O2" s="62">
        <v>0.22</v>
      </c>
      <c r="P2" s="62">
        <v>5.91</v>
      </c>
      <c r="Q2" s="62">
        <v>0.02</v>
      </c>
    </row>
    <row r="3" spans="1:17" s="10" customFormat="1" x14ac:dyDescent="0.25">
      <c r="A3" s="17" t="s">
        <v>57</v>
      </c>
      <c r="B3" s="9">
        <v>43679</v>
      </c>
      <c r="C3" s="9">
        <v>43689</v>
      </c>
      <c r="D3" s="17" t="s">
        <v>14</v>
      </c>
      <c r="E3" s="24" t="s">
        <v>49</v>
      </c>
      <c r="F3" s="17" t="s">
        <v>10</v>
      </c>
      <c r="G3" s="17">
        <v>90</v>
      </c>
      <c r="H3" s="53"/>
      <c r="I3" s="54"/>
      <c r="J3" s="53"/>
      <c r="K3" s="56"/>
      <c r="L3" s="53"/>
      <c r="M3" s="53"/>
      <c r="N3" s="53"/>
      <c r="O3" s="62"/>
      <c r="P3" s="62"/>
      <c r="Q3" s="62"/>
    </row>
    <row r="4" spans="1:17" s="10" customFormat="1" x14ac:dyDescent="0.25">
      <c r="A4" s="17" t="s">
        <v>57</v>
      </c>
      <c r="B4" s="9">
        <v>43679</v>
      </c>
      <c r="C4" s="9">
        <v>43689</v>
      </c>
      <c r="D4" s="17" t="s">
        <v>14</v>
      </c>
      <c r="E4" s="24" t="s">
        <v>49</v>
      </c>
      <c r="F4" s="17" t="s">
        <v>11</v>
      </c>
      <c r="G4" s="17">
        <v>85</v>
      </c>
      <c r="H4" s="53"/>
      <c r="I4" s="54"/>
      <c r="J4" s="53"/>
      <c r="K4" s="56"/>
      <c r="L4" s="53"/>
      <c r="M4" s="53"/>
      <c r="N4" s="53"/>
      <c r="O4" s="62"/>
      <c r="P4" s="62"/>
      <c r="Q4" s="62"/>
    </row>
    <row r="5" spans="1:17" s="10" customFormat="1" x14ac:dyDescent="0.25">
      <c r="A5" s="17" t="s">
        <v>57</v>
      </c>
      <c r="B5" s="9">
        <v>43679</v>
      </c>
      <c r="C5" s="9">
        <v>43689</v>
      </c>
      <c r="D5" s="17" t="s">
        <v>14</v>
      </c>
      <c r="E5" s="24" t="s">
        <v>49</v>
      </c>
      <c r="F5" s="17" t="s">
        <v>12</v>
      </c>
      <c r="G5" s="17">
        <v>100</v>
      </c>
      <c r="H5" s="53"/>
      <c r="I5" s="54"/>
      <c r="J5" s="53"/>
      <c r="K5" s="56"/>
      <c r="L5" s="53"/>
      <c r="M5" s="53"/>
      <c r="N5" s="53"/>
      <c r="O5" s="62"/>
      <c r="P5" s="62"/>
      <c r="Q5" s="62"/>
    </row>
    <row r="6" spans="1:17" s="10" customFormat="1" x14ac:dyDescent="0.25">
      <c r="A6" s="17" t="s">
        <v>57</v>
      </c>
      <c r="B6" s="9">
        <v>43679</v>
      </c>
      <c r="C6" s="9">
        <v>43689</v>
      </c>
      <c r="D6" s="17" t="s">
        <v>14</v>
      </c>
      <c r="E6" s="24" t="s">
        <v>49</v>
      </c>
      <c r="F6" s="17" t="s">
        <v>13</v>
      </c>
      <c r="G6" s="17">
        <v>100</v>
      </c>
      <c r="H6" s="53"/>
      <c r="I6" s="54"/>
      <c r="J6" s="53"/>
      <c r="K6" s="56"/>
      <c r="L6" s="53"/>
      <c r="M6" s="53"/>
      <c r="N6" s="53"/>
      <c r="O6" s="62"/>
      <c r="P6" s="62"/>
      <c r="Q6" s="62"/>
    </row>
    <row r="7" spans="1:17" x14ac:dyDescent="0.25">
      <c r="A7" s="17" t="s">
        <v>57</v>
      </c>
      <c r="B7" s="9">
        <v>43679</v>
      </c>
      <c r="C7" s="9">
        <v>43689</v>
      </c>
      <c r="D7" s="15" t="s">
        <v>79</v>
      </c>
      <c r="E7" s="15" t="s">
        <v>72</v>
      </c>
      <c r="F7" s="15" t="s">
        <v>9</v>
      </c>
      <c r="G7" s="15">
        <v>80</v>
      </c>
      <c r="H7" s="52">
        <f>AVERAGE(G7:G11)</f>
        <v>86</v>
      </c>
      <c r="I7" s="54">
        <f>STDEV(G7:G11)</f>
        <v>6.5192024052026492</v>
      </c>
      <c r="J7" s="58">
        <f>SUM(100*H7/95)</f>
        <v>90.526315789473685</v>
      </c>
      <c r="K7" s="57">
        <v>0.05</v>
      </c>
      <c r="L7" s="52" t="s">
        <v>18</v>
      </c>
      <c r="M7" s="52" t="s">
        <v>19</v>
      </c>
      <c r="N7" s="62">
        <v>3.84</v>
      </c>
      <c r="O7" s="62">
        <v>7.0000000000000007E-2</v>
      </c>
      <c r="P7" s="60">
        <v>4.0999999999999996</v>
      </c>
      <c r="Q7" s="62">
        <v>0.05</v>
      </c>
    </row>
    <row r="8" spans="1:17" x14ac:dyDescent="0.25">
      <c r="A8" s="17" t="s">
        <v>57</v>
      </c>
      <c r="B8" s="9">
        <v>43679</v>
      </c>
      <c r="C8" s="9">
        <v>43689</v>
      </c>
      <c r="D8" s="15" t="s">
        <v>79</v>
      </c>
      <c r="E8" s="15" t="s">
        <v>72</v>
      </c>
      <c r="F8" s="15" t="s">
        <v>10</v>
      </c>
      <c r="G8" s="15">
        <v>90</v>
      </c>
      <c r="H8" s="52"/>
      <c r="I8" s="54"/>
      <c r="J8" s="58"/>
      <c r="K8" s="57"/>
      <c r="L8" s="52"/>
      <c r="M8" s="52"/>
      <c r="N8" s="62"/>
      <c r="O8" s="62"/>
      <c r="P8" s="60"/>
      <c r="Q8" s="62"/>
    </row>
    <row r="9" spans="1:17" x14ac:dyDescent="0.25">
      <c r="A9" s="17" t="s">
        <v>57</v>
      </c>
      <c r="B9" s="9">
        <v>43679</v>
      </c>
      <c r="C9" s="9">
        <v>43689</v>
      </c>
      <c r="D9" s="15" t="s">
        <v>79</v>
      </c>
      <c r="E9" s="15" t="s">
        <v>72</v>
      </c>
      <c r="F9" s="15" t="s">
        <v>11</v>
      </c>
      <c r="G9" s="15">
        <v>80</v>
      </c>
      <c r="H9" s="52"/>
      <c r="I9" s="54"/>
      <c r="J9" s="58"/>
      <c r="K9" s="57"/>
      <c r="L9" s="52"/>
      <c r="M9" s="52"/>
      <c r="N9" s="62"/>
      <c r="O9" s="62"/>
      <c r="P9" s="60"/>
      <c r="Q9" s="62"/>
    </row>
    <row r="10" spans="1:17" x14ac:dyDescent="0.25">
      <c r="A10" s="17" t="s">
        <v>57</v>
      </c>
      <c r="B10" s="9">
        <v>43679</v>
      </c>
      <c r="C10" s="9">
        <v>43689</v>
      </c>
      <c r="D10" s="15" t="s">
        <v>79</v>
      </c>
      <c r="E10" s="15" t="s">
        <v>72</v>
      </c>
      <c r="F10" s="15" t="s">
        <v>12</v>
      </c>
      <c r="G10" s="15">
        <v>85</v>
      </c>
      <c r="H10" s="52"/>
      <c r="I10" s="54"/>
      <c r="J10" s="58"/>
      <c r="K10" s="57"/>
      <c r="L10" s="52"/>
      <c r="M10" s="52"/>
      <c r="N10" s="62"/>
      <c r="O10" s="62"/>
      <c r="P10" s="60"/>
      <c r="Q10" s="62"/>
    </row>
    <row r="11" spans="1:17" x14ac:dyDescent="0.25">
      <c r="A11" s="17" t="s">
        <v>57</v>
      </c>
      <c r="B11" s="9">
        <v>43679</v>
      </c>
      <c r="C11" s="9">
        <v>43689</v>
      </c>
      <c r="D11" s="15" t="s">
        <v>79</v>
      </c>
      <c r="E11" s="15" t="s">
        <v>72</v>
      </c>
      <c r="F11" s="15" t="s">
        <v>13</v>
      </c>
      <c r="G11" s="15">
        <v>95</v>
      </c>
      <c r="H11" s="52"/>
      <c r="I11" s="54"/>
      <c r="J11" s="58"/>
      <c r="K11" s="57"/>
      <c r="L11" s="52"/>
      <c r="M11" s="52"/>
      <c r="N11" s="62"/>
      <c r="O11" s="62"/>
      <c r="P11" s="60"/>
      <c r="Q11" s="62"/>
    </row>
    <row r="12" spans="1:17" x14ac:dyDescent="0.25">
      <c r="A12" s="17" t="s">
        <v>57</v>
      </c>
      <c r="B12" s="9">
        <v>43679</v>
      </c>
      <c r="C12" s="9">
        <v>43689</v>
      </c>
      <c r="D12" s="15" t="s">
        <v>80</v>
      </c>
      <c r="E12" s="15" t="s">
        <v>73</v>
      </c>
      <c r="F12" s="15" t="s">
        <v>9</v>
      </c>
      <c r="G12" s="15">
        <v>100</v>
      </c>
      <c r="H12" s="52">
        <f>AVERAGE(G12:G16)</f>
        <v>98</v>
      </c>
      <c r="I12" s="54">
        <f>STDEV(G12:G16)</f>
        <v>2.7386127875258306</v>
      </c>
      <c r="J12" s="58">
        <f t="shared" ref="J12" si="0">SUM(100*H12/95)</f>
        <v>103.15789473684211</v>
      </c>
      <c r="K12" s="57">
        <v>0.05</v>
      </c>
      <c r="L12" s="52" t="s">
        <v>19</v>
      </c>
      <c r="M12" s="52" t="s">
        <v>19</v>
      </c>
      <c r="N12" s="62">
        <v>2.88</v>
      </c>
      <c r="O12" s="62">
        <v>0.03</v>
      </c>
      <c r="P12" s="62">
        <v>3.11</v>
      </c>
      <c r="Q12" s="62">
        <v>0.03</v>
      </c>
    </row>
    <row r="13" spans="1:17" x14ac:dyDescent="0.25">
      <c r="A13" s="17" t="s">
        <v>57</v>
      </c>
      <c r="B13" s="9">
        <v>43679</v>
      </c>
      <c r="C13" s="9">
        <v>43689</v>
      </c>
      <c r="D13" s="15" t="s">
        <v>80</v>
      </c>
      <c r="E13" s="15" t="s">
        <v>73</v>
      </c>
      <c r="F13" s="15" t="s">
        <v>10</v>
      </c>
      <c r="G13" s="15">
        <v>95</v>
      </c>
      <c r="H13" s="52"/>
      <c r="I13" s="54"/>
      <c r="J13" s="58"/>
      <c r="K13" s="57"/>
      <c r="L13" s="52"/>
      <c r="M13" s="52"/>
      <c r="N13" s="62"/>
      <c r="O13" s="62"/>
      <c r="P13" s="62"/>
      <c r="Q13" s="62"/>
    </row>
    <row r="14" spans="1:17" x14ac:dyDescent="0.25">
      <c r="A14" s="17" t="s">
        <v>57</v>
      </c>
      <c r="B14" s="9">
        <v>43679</v>
      </c>
      <c r="C14" s="9">
        <v>43689</v>
      </c>
      <c r="D14" s="15" t="s">
        <v>80</v>
      </c>
      <c r="E14" s="15" t="s">
        <v>73</v>
      </c>
      <c r="F14" s="15" t="s">
        <v>11</v>
      </c>
      <c r="G14" s="15">
        <v>100</v>
      </c>
      <c r="H14" s="52"/>
      <c r="I14" s="54"/>
      <c r="J14" s="58"/>
      <c r="K14" s="57"/>
      <c r="L14" s="52"/>
      <c r="M14" s="52"/>
      <c r="N14" s="62"/>
      <c r="O14" s="62"/>
      <c r="P14" s="62"/>
      <c r="Q14" s="62"/>
    </row>
    <row r="15" spans="1:17" x14ac:dyDescent="0.25">
      <c r="A15" s="17" t="s">
        <v>57</v>
      </c>
      <c r="B15" s="9">
        <v>43679</v>
      </c>
      <c r="C15" s="9">
        <v>43689</v>
      </c>
      <c r="D15" s="15" t="s">
        <v>80</v>
      </c>
      <c r="E15" s="15" t="s">
        <v>73</v>
      </c>
      <c r="F15" s="15" t="s">
        <v>12</v>
      </c>
      <c r="G15" s="15">
        <v>95</v>
      </c>
      <c r="H15" s="52"/>
      <c r="I15" s="54"/>
      <c r="J15" s="58"/>
      <c r="K15" s="57"/>
      <c r="L15" s="52"/>
      <c r="M15" s="52"/>
      <c r="N15" s="62"/>
      <c r="O15" s="62"/>
      <c r="P15" s="62"/>
      <c r="Q15" s="62"/>
    </row>
    <row r="16" spans="1:17" x14ac:dyDescent="0.25">
      <c r="A16" s="17" t="s">
        <v>57</v>
      </c>
      <c r="B16" s="9">
        <v>43679</v>
      </c>
      <c r="C16" s="9">
        <v>43689</v>
      </c>
      <c r="D16" s="15" t="s">
        <v>80</v>
      </c>
      <c r="E16" s="15" t="s">
        <v>73</v>
      </c>
      <c r="F16" s="15" t="s">
        <v>13</v>
      </c>
      <c r="G16" s="15">
        <v>100</v>
      </c>
      <c r="H16" s="52"/>
      <c r="I16" s="54"/>
      <c r="J16" s="58"/>
      <c r="K16" s="57"/>
      <c r="L16" s="52"/>
      <c r="M16" s="52"/>
      <c r="N16" s="62"/>
      <c r="O16" s="62"/>
      <c r="P16" s="62"/>
      <c r="Q16" s="62"/>
    </row>
    <row r="17" spans="1:17" x14ac:dyDescent="0.25">
      <c r="A17" s="17" t="s">
        <v>57</v>
      </c>
      <c r="B17" s="9">
        <v>43679</v>
      </c>
      <c r="C17" s="9">
        <v>43689</v>
      </c>
      <c r="D17" s="15" t="s">
        <v>81</v>
      </c>
      <c r="E17" s="15" t="s">
        <v>74</v>
      </c>
      <c r="F17" s="15" t="s">
        <v>9</v>
      </c>
      <c r="G17" s="15">
        <v>95</v>
      </c>
      <c r="H17" s="52">
        <f>AVERAGE(G17:G21)</f>
        <v>94</v>
      </c>
      <c r="I17" s="54">
        <f>STDEV(G17:G21)</f>
        <v>4.1833001326703778</v>
      </c>
      <c r="J17" s="58">
        <f t="shared" ref="J17" si="1">SUM(100*H17/95)</f>
        <v>98.94736842105263</v>
      </c>
      <c r="K17" s="57">
        <v>0.05</v>
      </c>
      <c r="L17" s="52" t="s">
        <v>19</v>
      </c>
      <c r="M17" s="52" t="s">
        <v>19</v>
      </c>
      <c r="N17" s="61">
        <v>13.11</v>
      </c>
      <c r="O17" s="61">
        <v>0.09</v>
      </c>
      <c r="P17" s="61">
        <v>16.809999999999999</v>
      </c>
      <c r="Q17" s="61">
        <v>0.22</v>
      </c>
    </row>
    <row r="18" spans="1:17" x14ac:dyDescent="0.25">
      <c r="A18" s="17" t="s">
        <v>57</v>
      </c>
      <c r="B18" s="9">
        <v>43679</v>
      </c>
      <c r="C18" s="9">
        <v>43689</v>
      </c>
      <c r="D18" s="15" t="s">
        <v>81</v>
      </c>
      <c r="E18" s="15" t="s">
        <v>74</v>
      </c>
      <c r="F18" s="15" t="s">
        <v>10</v>
      </c>
      <c r="G18" s="15">
        <v>90</v>
      </c>
      <c r="H18" s="52"/>
      <c r="I18" s="54"/>
      <c r="J18" s="58"/>
      <c r="K18" s="57"/>
      <c r="L18" s="52"/>
      <c r="M18" s="52"/>
      <c r="N18" s="61"/>
      <c r="O18" s="61"/>
      <c r="P18" s="61"/>
      <c r="Q18" s="61"/>
    </row>
    <row r="19" spans="1:17" x14ac:dyDescent="0.25">
      <c r="A19" s="17" t="s">
        <v>57</v>
      </c>
      <c r="B19" s="9">
        <v>43679</v>
      </c>
      <c r="C19" s="9">
        <v>43689</v>
      </c>
      <c r="D19" s="15" t="s">
        <v>81</v>
      </c>
      <c r="E19" s="15" t="s">
        <v>74</v>
      </c>
      <c r="F19" s="15" t="s">
        <v>11</v>
      </c>
      <c r="G19" s="15">
        <v>100</v>
      </c>
      <c r="H19" s="52"/>
      <c r="I19" s="54"/>
      <c r="J19" s="58"/>
      <c r="K19" s="57"/>
      <c r="L19" s="52"/>
      <c r="M19" s="52"/>
      <c r="N19" s="61"/>
      <c r="O19" s="61"/>
      <c r="P19" s="61"/>
      <c r="Q19" s="61"/>
    </row>
    <row r="20" spans="1:17" x14ac:dyDescent="0.25">
      <c r="A20" s="17" t="s">
        <v>57</v>
      </c>
      <c r="B20" s="9">
        <v>43679</v>
      </c>
      <c r="C20" s="9">
        <v>43689</v>
      </c>
      <c r="D20" s="15" t="s">
        <v>81</v>
      </c>
      <c r="E20" s="15" t="s">
        <v>74</v>
      </c>
      <c r="F20" s="15" t="s">
        <v>12</v>
      </c>
      <c r="G20" s="15">
        <v>95</v>
      </c>
      <c r="H20" s="52"/>
      <c r="I20" s="54"/>
      <c r="J20" s="58"/>
      <c r="K20" s="57"/>
      <c r="L20" s="52"/>
      <c r="M20" s="52"/>
      <c r="N20" s="61"/>
      <c r="O20" s="61"/>
      <c r="P20" s="61"/>
      <c r="Q20" s="61"/>
    </row>
    <row r="21" spans="1:17" x14ac:dyDescent="0.25">
      <c r="A21" s="17" t="s">
        <v>57</v>
      </c>
      <c r="B21" s="9">
        <v>43679</v>
      </c>
      <c r="C21" s="9">
        <v>43689</v>
      </c>
      <c r="D21" s="15" t="s">
        <v>81</v>
      </c>
      <c r="E21" s="15" t="s">
        <v>74</v>
      </c>
      <c r="F21" s="15" t="s">
        <v>13</v>
      </c>
      <c r="G21" s="15">
        <v>90</v>
      </c>
      <c r="H21" s="52"/>
      <c r="I21" s="54"/>
      <c r="J21" s="58"/>
      <c r="K21" s="57"/>
      <c r="L21" s="52"/>
      <c r="M21" s="52"/>
      <c r="N21" s="61"/>
      <c r="O21" s="61"/>
      <c r="P21" s="61"/>
      <c r="Q21" s="61"/>
    </row>
    <row r="22" spans="1:17" x14ac:dyDescent="0.25">
      <c r="A22" s="17" t="s">
        <v>57</v>
      </c>
      <c r="B22" s="9">
        <v>43679</v>
      </c>
      <c r="C22" s="9">
        <v>43689</v>
      </c>
      <c r="D22" s="15" t="s">
        <v>82</v>
      </c>
      <c r="E22" s="15" t="s">
        <v>75</v>
      </c>
      <c r="F22" s="15" t="s">
        <v>9</v>
      </c>
      <c r="G22" s="22">
        <v>100</v>
      </c>
      <c r="H22" s="52">
        <f>AVERAGE(G22:G26)</f>
        <v>93</v>
      </c>
      <c r="I22" s="54">
        <f>STDEV(G22:G26)</f>
        <v>4.4721359549995796</v>
      </c>
      <c r="J22" s="58">
        <f t="shared" ref="J22" si="2">SUM(100*H22/95)</f>
        <v>97.89473684210526</v>
      </c>
      <c r="K22" s="57">
        <v>0.05</v>
      </c>
      <c r="L22" s="52" t="s">
        <v>19</v>
      </c>
      <c r="M22" s="53" t="s">
        <v>19</v>
      </c>
      <c r="N22" s="59">
        <v>3.6</v>
      </c>
      <c r="O22" s="61">
        <v>0.05</v>
      </c>
      <c r="P22" s="61">
        <v>3.74</v>
      </c>
      <c r="Q22" s="61">
        <v>0.06</v>
      </c>
    </row>
    <row r="23" spans="1:17" x14ac:dyDescent="0.25">
      <c r="A23" s="17" t="s">
        <v>57</v>
      </c>
      <c r="B23" s="9">
        <v>43679</v>
      </c>
      <c r="C23" s="9">
        <v>43689</v>
      </c>
      <c r="D23" s="15" t="s">
        <v>82</v>
      </c>
      <c r="E23" s="15" t="s">
        <v>75</v>
      </c>
      <c r="F23" s="15" t="s">
        <v>10</v>
      </c>
      <c r="G23" s="22">
        <v>90</v>
      </c>
      <c r="H23" s="52"/>
      <c r="I23" s="54"/>
      <c r="J23" s="58"/>
      <c r="K23" s="57"/>
      <c r="L23" s="52"/>
      <c r="M23" s="53"/>
      <c r="N23" s="59"/>
      <c r="O23" s="61"/>
      <c r="P23" s="61"/>
      <c r="Q23" s="61"/>
    </row>
    <row r="24" spans="1:17" x14ac:dyDescent="0.25">
      <c r="A24" s="17" t="s">
        <v>57</v>
      </c>
      <c r="B24" s="9">
        <v>43679</v>
      </c>
      <c r="C24" s="9">
        <v>43689</v>
      </c>
      <c r="D24" s="15" t="s">
        <v>82</v>
      </c>
      <c r="E24" s="15" t="s">
        <v>75</v>
      </c>
      <c r="F24" s="15" t="s">
        <v>11</v>
      </c>
      <c r="G24" s="22">
        <v>95</v>
      </c>
      <c r="H24" s="52"/>
      <c r="I24" s="54"/>
      <c r="J24" s="58"/>
      <c r="K24" s="57"/>
      <c r="L24" s="52"/>
      <c r="M24" s="53"/>
      <c r="N24" s="59"/>
      <c r="O24" s="61"/>
      <c r="P24" s="61"/>
      <c r="Q24" s="61"/>
    </row>
    <row r="25" spans="1:17" x14ac:dyDescent="0.25">
      <c r="A25" s="17" t="s">
        <v>57</v>
      </c>
      <c r="B25" s="9">
        <v>43679</v>
      </c>
      <c r="C25" s="9">
        <v>43689</v>
      </c>
      <c r="D25" s="15" t="s">
        <v>82</v>
      </c>
      <c r="E25" s="15" t="s">
        <v>75</v>
      </c>
      <c r="F25" s="15" t="s">
        <v>12</v>
      </c>
      <c r="G25" s="22">
        <v>90</v>
      </c>
      <c r="H25" s="52"/>
      <c r="I25" s="54"/>
      <c r="J25" s="58"/>
      <c r="K25" s="57"/>
      <c r="L25" s="52"/>
      <c r="M25" s="53"/>
      <c r="N25" s="59"/>
      <c r="O25" s="61"/>
      <c r="P25" s="61"/>
      <c r="Q25" s="61"/>
    </row>
    <row r="26" spans="1:17" x14ac:dyDescent="0.25">
      <c r="A26" s="17" t="s">
        <v>57</v>
      </c>
      <c r="B26" s="9">
        <v>43679</v>
      </c>
      <c r="C26" s="9">
        <v>43689</v>
      </c>
      <c r="D26" s="15" t="s">
        <v>82</v>
      </c>
      <c r="E26" s="15" t="s">
        <v>75</v>
      </c>
      <c r="F26" s="15" t="s">
        <v>13</v>
      </c>
      <c r="G26" s="22">
        <v>90</v>
      </c>
      <c r="H26" s="52"/>
      <c r="I26" s="54"/>
      <c r="J26" s="58"/>
      <c r="K26" s="57"/>
      <c r="L26" s="52"/>
      <c r="M26" s="53"/>
      <c r="N26" s="59"/>
      <c r="O26" s="61"/>
      <c r="P26" s="61"/>
      <c r="Q26" s="61"/>
    </row>
    <row r="27" spans="1:17" x14ac:dyDescent="0.25">
      <c r="A27" s="17" t="s">
        <v>57</v>
      </c>
      <c r="B27" s="9">
        <v>43679</v>
      </c>
      <c r="C27" s="9">
        <v>43689</v>
      </c>
      <c r="D27" s="15" t="s">
        <v>83</v>
      </c>
      <c r="E27" s="15" t="s">
        <v>76</v>
      </c>
      <c r="F27" s="15" t="s">
        <v>9</v>
      </c>
      <c r="G27" s="15">
        <v>100</v>
      </c>
      <c r="H27" s="52">
        <f>AVERAGE(G27:G31)</f>
        <v>95</v>
      </c>
      <c r="I27" s="54">
        <f>STDEV(G27:G31)</f>
        <v>5</v>
      </c>
      <c r="J27" s="58">
        <f t="shared" ref="J27" si="3">SUM(100*H27/95)</f>
        <v>100</v>
      </c>
      <c r="K27" s="57">
        <v>0.05</v>
      </c>
      <c r="L27" s="52" t="s">
        <v>19</v>
      </c>
      <c r="M27" s="52" t="s">
        <v>19</v>
      </c>
      <c r="N27" s="61">
        <v>2.5099999999999998</v>
      </c>
      <c r="O27" s="61">
        <v>0.03</v>
      </c>
      <c r="P27" s="61">
        <v>3.02</v>
      </c>
      <c r="Q27" s="61">
        <v>0.02</v>
      </c>
    </row>
    <row r="28" spans="1:17" x14ac:dyDescent="0.25">
      <c r="A28" s="17" t="s">
        <v>57</v>
      </c>
      <c r="B28" s="9">
        <v>43679</v>
      </c>
      <c r="C28" s="9">
        <v>43689</v>
      </c>
      <c r="D28" s="15" t="s">
        <v>83</v>
      </c>
      <c r="E28" s="15" t="s">
        <v>76</v>
      </c>
      <c r="F28" s="15" t="s">
        <v>10</v>
      </c>
      <c r="G28" s="15">
        <v>90</v>
      </c>
      <c r="H28" s="52"/>
      <c r="I28" s="54"/>
      <c r="J28" s="58"/>
      <c r="K28" s="57"/>
      <c r="L28" s="52"/>
      <c r="M28" s="52"/>
      <c r="N28" s="61"/>
      <c r="O28" s="61"/>
      <c r="P28" s="61"/>
      <c r="Q28" s="61"/>
    </row>
    <row r="29" spans="1:17" x14ac:dyDescent="0.25">
      <c r="A29" s="17" t="s">
        <v>57</v>
      </c>
      <c r="B29" s="9">
        <v>43679</v>
      </c>
      <c r="C29" s="9">
        <v>43689</v>
      </c>
      <c r="D29" s="15" t="s">
        <v>83</v>
      </c>
      <c r="E29" s="15" t="s">
        <v>76</v>
      </c>
      <c r="F29" s="15" t="s">
        <v>11</v>
      </c>
      <c r="G29" s="15">
        <v>90</v>
      </c>
      <c r="H29" s="52"/>
      <c r="I29" s="54"/>
      <c r="J29" s="58"/>
      <c r="K29" s="57"/>
      <c r="L29" s="52"/>
      <c r="M29" s="52"/>
      <c r="N29" s="61"/>
      <c r="O29" s="61"/>
      <c r="P29" s="61"/>
      <c r="Q29" s="61"/>
    </row>
    <row r="30" spans="1:17" x14ac:dyDescent="0.25">
      <c r="A30" s="17" t="s">
        <v>57</v>
      </c>
      <c r="B30" s="9">
        <v>43679</v>
      </c>
      <c r="C30" s="9">
        <v>43689</v>
      </c>
      <c r="D30" s="15" t="s">
        <v>83</v>
      </c>
      <c r="E30" s="15" t="s">
        <v>76</v>
      </c>
      <c r="F30" s="15" t="s">
        <v>12</v>
      </c>
      <c r="G30" s="15">
        <v>95</v>
      </c>
      <c r="H30" s="52"/>
      <c r="I30" s="54"/>
      <c r="J30" s="58"/>
      <c r="K30" s="57"/>
      <c r="L30" s="52"/>
      <c r="M30" s="52"/>
      <c r="N30" s="61"/>
      <c r="O30" s="61"/>
      <c r="P30" s="61"/>
      <c r="Q30" s="61"/>
    </row>
    <row r="31" spans="1:17" x14ac:dyDescent="0.25">
      <c r="A31" s="17" t="s">
        <v>57</v>
      </c>
      <c r="B31" s="9">
        <v>43679</v>
      </c>
      <c r="C31" s="9">
        <v>43689</v>
      </c>
      <c r="D31" s="15" t="s">
        <v>83</v>
      </c>
      <c r="E31" s="15" t="s">
        <v>76</v>
      </c>
      <c r="F31" s="15" t="s">
        <v>13</v>
      </c>
      <c r="G31" s="15">
        <v>100</v>
      </c>
      <c r="H31" s="52"/>
      <c r="I31" s="54"/>
      <c r="J31" s="58"/>
      <c r="K31" s="57"/>
      <c r="L31" s="52"/>
      <c r="M31" s="52"/>
      <c r="N31" s="61"/>
      <c r="O31" s="61"/>
      <c r="P31" s="61"/>
      <c r="Q31" s="61"/>
    </row>
    <row r="32" spans="1:17" x14ac:dyDescent="0.25">
      <c r="A32" s="17" t="s">
        <v>57</v>
      </c>
      <c r="B32" s="9">
        <v>43679</v>
      </c>
      <c r="C32" s="9">
        <v>43689</v>
      </c>
      <c r="D32" s="15" t="s">
        <v>84</v>
      </c>
      <c r="E32" s="15" t="s">
        <v>77</v>
      </c>
      <c r="F32" s="15" t="s">
        <v>9</v>
      </c>
      <c r="G32" s="15">
        <v>100</v>
      </c>
      <c r="H32" s="52">
        <f>AVERAGE(G32:G36)</f>
        <v>93</v>
      </c>
      <c r="I32" s="54">
        <f>STDEV(G32:G36)</f>
        <v>5.7008771254956896</v>
      </c>
      <c r="J32" s="58">
        <f t="shared" ref="J32" si="4">SUM(100*H32/95)</f>
        <v>97.89473684210526</v>
      </c>
      <c r="K32" s="57">
        <v>0.05</v>
      </c>
      <c r="L32" s="52" t="s">
        <v>19</v>
      </c>
      <c r="M32" s="52" t="s">
        <v>19</v>
      </c>
      <c r="N32" s="61">
        <v>1.88</v>
      </c>
      <c r="O32" s="61">
        <v>0.01</v>
      </c>
      <c r="P32" s="61">
        <v>2.0099999999999998</v>
      </c>
      <c r="Q32" s="61">
        <v>0.02</v>
      </c>
    </row>
    <row r="33" spans="1:17" x14ac:dyDescent="0.25">
      <c r="A33" s="17" t="s">
        <v>57</v>
      </c>
      <c r="B33" s="9">
        <v>43679</v>
      </c>
      <c r="C33" s="9">
        <v>43689</v>
      </c>
      <c r="D33" s="15" t="s">
        <v>84</v>
      </c>
      <c r="E33" s="15" t="s">
        <v>77</v>
      </c>
      <c r="F33" s="15" t="s">
        <v>10</v>
      </c>
      <c r="G33" s="15">
        <v>90</v>
      </c>
      <c r="H33" s="52"/>
      <c r="I33" s="54"/>
      <c r="J33" s="58"/>
      <c r="K33" s="57"/>
      <c r="L33" s="52"/>
      <c r="M33" s="52"/>
      <c r="N33" s="61"/>
      <c r="O33" s="61"/>
      <c r="P33" s="61"/>
      <c r="Q33" s="61"/>
    </row>
    <row r="34" spans="1:17" x14ac:dyDescent="0.25">
      <c r="A34" s="17" t="s">
        <v>57</v>
      </c>
      <c r="B34" s="9">
        <v>43679</v>
      </c>
      <c r="C34" s="9">
        <v>43689</v>
      </c>
      <c r="D34" s="15" t="s">
        <v>84</v>
      </c>
      <c r="E34" s="15" t="s">
        <v>77</v>
      </c>
      <c r="F34" s="15" t="s">
        <v>11</v>
      </c>
      <c r="G34" s="15">
        <v>95</v>
      </c>
      <c r="H34" s="52"/>
      <c r="I34" s="54"/>
      <c r="J34" s="58"/>
      <c r="K34" s="57"/>
      <c r="L34" s="52"/>
      <c r="M34" s="52"/>
      <c r="N34" s="61"/>
      <c r="O34" s="61"/>
      <c r="P34" s="61"/>
      <c r="Q34" s="61"/>
    </row>
    <row r="35" spans="1:17" x14ac:dyDescent="0.25">
      <c r="A35" s="17" t="s">
        <v>57</v>
      </c>
      <c r="B35" s="9">
        <v>43679</v>
      </c>
      <c r="C35" s="9">
        <v>43689</v>
      </c>
      <c r="D35" s="15" t="s">
        <v>84</v>
      </c>
      <c r="E35" s="15" t="s">
        <v>77</v>
      </c>
      <c r="F35" s="15" t="s">
        <v>12</v>
      </c>
      <c r="G35" s="15">
        <v>85</v>
      </c>
      <c r="H35" s="52"/>
      <c r="I35" s="54"/>
      <c r="J35" s="58"/>
      <c r="K35" s="57"/>
      <c r="L35" s="52"/>
      <c r="M35" s="52"/>
      <c r="N35" s="61"/>
      <c r="O35" s="61"/>
      <c r="P35" s="61"/>
      <c r="Q35" s="61"/>
    </row>
    <row r="36" spans="1:17" x14ac:dyDescent="0.25">
      <c r="A36" s="17" t="s">
        <v>57</v>
      </c>
      <c r="B36" s="9">
        <v>43679</v>
      </c>
      <c r="C36" s="9">
        <v>43689</v>
      </c>
      <c r="D36" s="15" t="s">
        <v>84</v>
      </c>
      <c r="E36" s="15" t="s">
        <v>77</v>
      </c>
      <c r="F36" s="15" t="s">
        <v>13</v>
      </c>
      <c r="G36" s="15">
        <v>95</v>
      </c>
      <c r="H36" s="52"/>
      <c r="I36" s="54"/>
      <c r="J36" s="58"/>
      <c r="K36" s="57"/>
      <c r="L36" s="52"/>
      <c r="M36" s="52"/>
      <c r="N36" s="61"/>
      <c r="O36" s="61"/>
      <c r="P36" s="61"/>
      <c r="Q36" s="61"/>
    </row>
    <row r="37" spans="1:17" x14ac:dyDescent="0.25">
      <c r="A37" s="17" t="s">
        <v>57</v>
      </c>
      <c r="B37" s="9">
        <v>43679</v>
      </c>
      <c r="C37" s="9">
        <v>43689</v>
      </c>
      <c r="D37" s="15" t="s">
        <v>85</v>
      </c>
      <c r="E37" s="15" t="s">
        <v>78</v>
      </c>
      <c r="F37" s="15" t="s">
        <v>9</v>
      </c>
      <c r="G37" s="15">
        <v>100</v>
      </c>
      <c r="H37" s="52">
        <f>AVERAGE(G37:G41)</f>
        <v>95</v>
      </c>
      <c r="I37" s="54">
        <f>STDEV(G37:G41)</f>
        <v>3.5355339059327378</v>
      </c>
      <c r="J37" s="58">
        <f t="shared" ref="J37" si="5">SUM(100*H37/95)</f>
        <v>100</v>
      </c>
      <c r="K37" s="57">
        <v>0.05</v>
      </c>
      <c r="L37" s="52" t="s">
        <v>19</v>
      </c>
      <c r="M37" s="52" t="s">
        <v>19</v>
      </c>
      <c r="N37" s="61" t="s">
        <v>26</v>
      </c>
      <c r="O37" s="61" t="s">
        <v>26</v>
      </c>
      <c r="P37" s="61" t="s">
        <v>26</v>
      </c>
      <c r="Q37" s="61" t="s">
        <v>26</v>
      </c>
    </row>
    <row r="38" spans="1:17" x14ac:dyDescent="0.25">
      <c r="A38" s="17" t="s">
        <v>57</v>
      </c>
      <c r="B38" s="9">
        <v>43679</v>
      </c>
      <c r="C38" s="9">
        <v>43689</v>
      </c>
      <c r="D38" s="15" t="s">
        <v>85</v>
      </c>
      <c r="E38" s="15" t="s">
        <v>78</v>
      </c>
      <c r="F38" s="15" t="s">
        <v>10</v>
      </c>
      <c r="G38" s="15">
        <v>95</v>
      </c>
      <c r="H38" s="52"/>
      <c r="I38" s="54"/>
      <c r="J38" s="58"/>
      <c r="K38" s="57"/>
      <c r="L38" s="52"/>
      <c r="M38" s="52"/>
      <c r="N38" s="61"/>
      <c r="O38" s="61"/>
      <c r="P38" s="61"/>
      <c r="Q38" s="61"/>
    </row>
    <row r="39" spans="1:17" x14ac:dyDescent="0.25">
      <c r="A39" s="17" t="s">
        <v>57</v>
      </c>
      <c r="B39" s="9">
        <v>43679</v>
      </c>
      <c r="C39" s="9">
        <v>43689</v>
      </c>
      <c r="D39" s="15" t="s">
        <v>85</v>
      </c>
      <c r="E39" s="15" t="s">
        <v>78</v>
      </c>
      <c r="F39" s="15" t="s">
        <v>11</v>
      </c>
      <c r="G39" s="15">
        <v>95</v>
      </c>
      <c r="H39" s="52"/>
      <c r="I39" s="54"/>
      <c r="J39" s="58"/>
      <c r="K39" s="57"/>
      <c r="L39" s="52"/>
      <c r="M39" s="52"/>
      <c r="N39" s="61"/>
      <c r="O39" s="61"/>
      <c r="P39" s="61"/>
      <c r="Q39" s="61"/>
    </row>
    <row r="40" spans="1:17" x14ac:dyDescent="0.25">
      <c r="A40" s="17" t="s">
        <v>57</v>
      </c>
      <c r="B40" s="9">
        <v>43679</v>
      </c>
      <c r="C40" s="9">
        <v>43689</v>
      </c>
      <c r="D40" s="15" t="s">
        <v>85</v>
      </c>
      <c r="E40" s="15" t="s">
        <v>78</v>
      </c>
      <c r="F40" s="15" t="s">
        <v>12</v>
      </c>
      <c r="G40" s="15">
        <v>95</v>
      </c>
      <c r="H40" s="52"/>
      <c r="I40" s="54"/>
      <c r="J40" s="58"/>
      <c r="K40" s="57"/>
      <c r="L40" s="52"/>
      <c r="M40" s="52"/>
      <c r="N40" s="61"/>
      <c r="O40" s="61"/>
      <c r="P40" s="61"/>
      <c r="Q40" s="61"/>
    </row>
    <row r="41" spans="1:17" x14ac:dyDescent="0.25">
      <c r="A41" s="17" t="s">
        <v>57</v>
      </c>
      <c r="B41" s="9">
        <v>43679</v>
      </c>
      <c r="C41" s="9">
        <v>43689</v>
      </c>
      <c r="D41" s="15" t="s">
        <v>85</v>
      </c>
      <c r="E41" s="15" t="s">
        <v>78</v>
      </c>
      <c r="F41" s="15" t="s">
        <v>13</v>
      </c>
      <c r="G41" s="15">
        <v>90</v>
      </c>
      <c r="H41" s="52"/>
      <c r="I41" s="54"/>
      <c r="J41" s="58"/>
      <c r="K41" s="57"/>
      <c r="L41" s="52"/>
      <c r="M41" s="52"/>
      <c r="N41" s="61"/>
      <c r="O41" s="61"/>
      <c r="P41" s="61"/>
      <c r="Q41" s="61"/>
    </row>
  </sheetData>
  <mergeCells count="8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H27:H31"/>
    <mergeCell ref="I27:I31"/>
    <mergeCell ref="J27:J31"/>
    <mergeCell ref="K27:K31"/>
    <mergeCell ref="L27:L31"/>
    <mergeCell ref="H32:H36"/>
    <mergeCell ref="I32:I36"/>
    <mergeCell ref="J32:J36"/>
    <mergeCell ref="K32:K36"/>
    <mergeCell ref="L32:L36"/>
    <mergeCell ref="M37:M41"/>
    <mergeCell ref="N27:N31"/>
    <mergeCell ref="O27:O31"/>
    <mergeCell ref="P27:P31"/>
    <mergeCell ref="Q27:Q31"/>
    <mergeCell ref="M32:M36"/>
    <mergeCell ref="N37:N41"/>
    <mergeCell ref="O37:O41"/>
    <mergeCell ref="P37:P41"/>
    <mergeCell ref="Q37:Q41"/>
    <mergeCell ref="N32:N36"/>
    <mergeCell ref="O32:O36"/>
    <mergeCell ref="P32:P36"/>
    <mergeCell ref="Q32:Q36"/>
    <mergeCell ref="M27:M31"/>
    <mergeCell ref="H37:H41"/>
    <mergeCell ref="I37:I41"/>
    <mergeCell ref="J37:J41"/>
    <mergeCell ref="K37:K41"/>
    <mergeCell ref="L37:L41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zoomScale="75" zoomScaleNormal="100" zoomScalePageLayoutView="75" workbookViewId="0"/>
  </sheetViews>
  <sheetFormatPr defaultRowHeight="15" x14ac:dyDescent="0.25"/>
  <cols>
    <col min="1" max="1" width="12.42578125" bestFit="1" customWidth="1"/>
    <col min="2" max="2" width="10.140625" bestFit="1" customWidth="1"/>
    <col min="3" max="3" width="10" bestFit="1" customWidth="1"/>
    <col min="4" max="4" width="12.5703125" customWidth="1"/>
    <col min="5" max="5" width="10.85546875" bestFit="1" customWidth="1"/>
    <col min="6" max="6" width="9.85546875" bestFit="1" customWidth="1"/>
    <col min="7" max="7" width="15.85546875" bestFit="1" customWidth="1"/>
    <col min="8" max="8" width="11.42578125" customWidth="1"/>
    <col min="9" max="9" width="9.7109375" bestFit="1" customWidth="1"/>
    <col min="10" max="10" width="10.140625" bestFit="1" customWidth="1"/>
    <col min="11" max="11" width="10.42578125" bestFit="1" customWidth="1"/>
    <col min="12" max="12" width="15.7109375" bestFit="1" customWidth="1"/>
    <col min="13" max="13" width="13.140625" bestFit="1" customWidth="1"/>
    <col min="14" max="14" width="36.28515625" customWidth="1"/>
    <col min="15" max="15" width="41.5703125" bestFit="1" customWidth="1"/>
    <col min="16" max="17" width="42.42578125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16" t="s">
        <v>20</v>
      </c>
      <c r="O1" s="16" t="s">
        <v>21</v>
      </c>
      <c r="P1" s="16" t="s">
        <v>22</v>
      </c>
      <c r="Q1" s="16" t="s">
        <v>23</v>
      </c>
    </row>
    <row r="2" spans="1:17" s="10" customFormat="1" x14ac:dyDescent="0.25">
      <c r="A2" s="17" t="s">
        <v>100</v>
      </c>
      <c r="B2" s="9">
        <v>43694</v>
      </c>
      <c r="C2" s="9">
        <v>43704</v>
      </c>
      <c r="D2" s="17" t="s">
        <v>14</v>
      </c>
      <c r="E2" s="24" t="s">
        <v>49</v>
      </c>
      <c r="F2" s="17" t="s">
        <v>9</v>
      </c>
      <c r="G2" s="17">
        <v>100</v>
      </c>
      <c r="H2" s="53">
        <f>AVERAGE(G2:G6)</f>
        <v>99</v>
      </c>
      <c r="I2" s="54">
        <f>STDEV(G2:G6)</f>
        <v>2.2360679774997898</v>
      </c>
      <c r="J2" s="53">
        <v>100</v>
      </c>
      <c r="K2" s="56" t="s">
        <v>17</v>
      </c>
      <c r="L2" s="53" t="s">
        <v>17</v>
      </c>
      <c r="M2" s="53" t="s">
        <v>17</v>
      </c>
      <c r="N2" s="53" t="s">
        <v>17</v>
      </c>
      <c r="O2" s="53" t="s">
        <v>17</v>
      </c>
      <c r="P2" s="53" t="s">
        <v>17</v>
      </c>
      <c r="Q2" s="53" t="s">
        <v>17</v>
      </c>
    </row>
    <row r="3" spans="1:17" s="10" customFormat="1" x14ac:dyDescent="0.25">
      <c r="A3" s="24" t="s">
        <v>100</v>
      </c>
      <c r="B3" s="9">
        <v>43694</v>
      </c>
      <c r="C3" s="9">
        <v>43704</v>
      </c>
      <c r="D3" s="17" t="s">
        <v>14</v>
      </c>
      <c r="E3" s="24" t="s">
        <v>49</v>
      </c>
      <c r="F3" s="17" t="s">
        <v>10</v>
      </c>
      <c r="G3" s="17">
        <v>95</v>
      </c>
      <c r="H3" s="53"/>
      <c r="I3" s="54"/>
      <c r="J3" s="53"/>
      <c r="K3" s="56"/>
      <c r="L3" s="53"/>
      <c r="M3" s="53"/>
      <c r="N3" s="53"/>
      <c r="O3" s="53"/>
      <c r="P3" s="53"/>
      <c r="Q3" s="53"/>
    </row>
    <row r="4" spans="1:17" s="10" customFormat="1" x14ac:dyDescent="0.25">
      <c r="A4" s="24" t="s">
        <v>100</v>
      </c>
      <c r="B4" s="9">
        <v>43694</v>
      </c>
      <c r="C4" s="9">
        <v>43704</v>
      </c>
      <c r="D4" s="17" t="s">
        <v>14</v>
      </c>
      <c r="E4" s="24" t="s">
        <v>49</v>
      </c>
      <c r="F4" s="17" t="s">
        <v>11</v>
      </c>
      <c r="G4" s="17">
        <v>100</v>
      </c>
      <c r="H4" s="53"/>
      <c r="I4" s="54"/>
      <c r="J4" s="53"/>
      <c r="K4" s="56"/>
      <c r="L4" s="53"/>
      <c r="M4" s="53"/>
      <c r="N4" s="53"/>
      <c r="O4" s="53"/>
      <c r="P4" s="53"/>
      <c r="Q4" s="53"/>
    </row>
    <row r="5" spans="1:17" s="10" customFormat="1" x14ac:dyDescent="0.25">
      <c r="A5" s="24" t="s">
        <v>100</v>
      </c>
      <c r="B5" s="9">
        <v>43694</v>
      </c>
      <c r="C5" s="9">
        <v>43704</v>
      </c>
      <c r="D5" s="17" t="s">
        <v>14</v>
      </c>
      <c r="E5" s="24" t="s">
        <v>49</v>
      </c>
      <c r="F5" s="17" t="s">
        <v>12</v>
      </c>
      <c r="G5" s="17">
        <v>100</v>
      </c>
      <c r="H5" s="53"/>
      <c r="I5" s="54"/>
      <c r="J5" s="53"/>
      <c r="K5" s="56"/>
      <c r="L5" s="53"/>
      <c r="M5" s="53"/>
      <c r="N5" s="53"/>
      <c r="O5" s="53"/>
      <c r="P5" s="53"/>
      <c r="Q5" s="53"/>
    </row>
    <row r="6" spans="1:17" s="10" customFormat="1" x14ac:dyDescent="0.25">
      <c r="A6" s="24" t="s">
        <v>100</v>
      </c>
      <c r="B6" s="9">
        <v>43694</v>
      </c>
      <c r="C6" s="9">
        <v>43704</v>
      </c>
      <c r="D6" s="17" t="s">
        <v>14</v>
      </c>
      <c r="E6" s="24" t="s">
        <v>49</v>
      </c>
      <c r="F6" s="17" t="s">
        <v>13</v>
      </c>
      <c r="G6" s="17">
        <v>100</v>
      </c>
      <c r="H6" s="53"/>
      <c r="I6" s="54"/>
      <c r="J6" s="53"/>
      <c r="K6" s="56"/>
      <c r="L6" s="53"/>
      <c r="M6" s="53"/>
      <c r="N6" s="53"/>
      <c r="O6" s="53"/>
      <c r="P6" s="53"/>
      <c r="Q6" s="53"/>
    </row>
    <row r="7" spans="1:17" x14ac:dyDescent="0.25">
      <c r="A7" s="24" t="s">
        <v>100</v>
      </c>
      <c r="B7" s="9">
        <v>43694</v>
      </c>
      <c r="C7" s="9">
        <v>43704</v>
      </c>
      <c r="D7" s="15" t="s">
        <v>94</v>
      </c>
      <c r="E7" s="15" t="s">
        <v>88</v>
      </c>
      <c r="F7" s="15" t="s">
        <v>9</v>
      </c>
      <c r="G7" s="15">
        <v>90</v>
      </c>
      <c r="H7" s="52">
        <f>AVERAGE(G7:G11)</f>
        <v>98</v>
      </c>
      <c r="I7" s="55">
        <f>STDEV(G7:G11)</f>
        <v>4.4721359549995796</v>
      </c>
      <c r="J7" s="58">
        <f>SUM(100*H7/99)</f>
        <v>98.98989898989899</v>
      </c>
      <c r="K7" s="57">
        <v>0.05</v>
      </c>
      <c r="L7" s="52" t="s">
        <v>19</v>
      </c>
      <c r="M7" s="52" t="s">
        <v>19</v>
      </c>
      <c r="N7" s="62">
        <v>4.84</v>
      </c>
      <c r="O7" s="62">
        <v>0.06</v>
      </c>
      <c r="P7" s="62">
        <v>20.6</v>
      </c>
      <c r="Q7" s="62">
        <v>7.0000000000000007E-2</v>
      </c>
    </row>
    <row r="8" spans="1:17" x14ac:dyDescent="0.25">
      <c r="A8" s="24" t="s">
        <v>100</v>
      </c>
      <c r="B8" s="9">
        <v>43694</v>
      </c>
      <c r="C8" s="9">
        <v>43704</v>
      </c>
      <c r="D8" s="23" t="s">
        <v>94</v>
      </c>
      <c r="E8" s="15" t="s">
        <v>88</v>
      </c>
      <c r="F8" s="15" t="s">
        <v>10</v>
      </c>
      <c r="G8" s="15">
        <v>100</v>
      </c>
      <c r="H8" s="52"/>
      <c r="I8" s="55"/>
      <c r="J8" s="58"/>
      <c r="K8" s="57"/>
      <c r="L8" s="52"/>
      <c r="M8" s="52"/>
      <c r="N8" s="62"/>
      <c r="O8" s="62"/>
      <c r="P8" s="62"/>
      <c r="Q8" s="62"/>
    </row>
    <row r="9" spans="1:17" x14ac:dyDescent="0.25">
      <c r="A9" s="24" t="s">
        <v>100</v>
      </c>
      <c r="B9" s="9">
        <v>43694</v>
      </c>
      <c r="C9" s="9">
        <v>43704</v>
      </c>
      <c r="D9" s="23" t="s">
        <v>94</v>
      </c>
      <c r="E9" s="15" t="s">
        <v>88</v>
      </c>
      <c r="F9" s="15" t="s">
        <v>11</v>
      </c>
      <c r="G9" s="15">
        <v>100</v>
      </c>
      <c r="H9" s="52"/>
      <c r="I9" s="55"/>
      <c r="J9" s="58"/>
      <c r="K9" s="57"/>
      <c r="L9" s="52"/>
      <c r="M9" s="52"/>
      <c r="N9" s="62"/>
      <c r="O9" s="62"/>
      <c r="P9" s="62"/>
      <c r="Q9" s="62"/>
    </row>
    <row r="10" spans="1:17" x14ac:dyDescent="0.25">
      <c r="A10" s="24" t="s">
        <v>100</v>
      </c>
      <c r="B10" s="9">
        <v>43694</v>
      </c>
      <c r="C10" s="9">
        <v>43704</v>
      </c>
      <c r="D10" s="23" t="s">
        <v>94</v>
      </c>
      <c r="E10" s="15" t="s">
        <v>88</v>
      </c>
      <c r="F10" s="15" t="s">
        <v>12</v>
      </c>
      <c r="G10" s="15">
        <v>100</v>
      </c>
      <c r="H10" s="52"/>
      <c r="I10" s="55"/>
      <c r="J10" s="58"/>
      <c r="K10" s="57"/>
      <c r="L10" s="52"/>
      <c r="M10" s="52"/>
      <c r="N10" s="62"/>
      <c r="O10" s="62"/>
      <c r="P10" s="62"/>
      <c r="Q10" s="62"/>
    </row>
    <row r="11" spans="1:17" x14ac:dyDescent="0.25">
      <c r="A11" s="24" t="s">
        <v>100</v>
      </c>
      <c r="B11" s="9">
        <v>43694</v>
      </c>
      <c r="C11" s="9">
        <v>43704</v>
      </c>
      <c r="D11" s="23" t="s">
        <v>94</v>
      </c>
      <c r="E11" s="15" t="s">
        <v>88</v>
      </c>
      <c r="F11" s="15" t="s">
        <v>13</v>
      </c>
      <c r="G11" s="15">
        <v>100</v>
      </c>
      <c r="H11" s="52"/>
      <c r="I11" s="55"/>
      <c r="J11" s="58"/>
      <c r="K11" s="57"/>
      <c r="L11" s="52"/>
      <c r="M11" s="52"/>
      <c r="N11" s="62"/>
      <c r="O11" s="62"/>
      <c r="P11" s="62"/>
      <c r="Q11" s="62"/>
    </row>
    <row r="12" spans="1:17" ht="14.45" customHeight="1" x14ac:dyDescent="0.25">
      <c r="A12" s="24" t="s">
        <v>100</v>
      </c>
      <c r="B12" s="9">
        <v>43694</v>
      </c>
      <c r="C12" s="9">
        <v>43704</v>
      </c>
      <c r="D12" s="15" t="s">
        <v>95</v>
      </c>
      <c r="E12" s="15" t="s">
        <v>89</v>
      </c>
      <c r="F12" s="15" t="s">
        <v>9</v>
      </c>
      <c r="G12" s="15">
        <v>100</v>
      </c>
      <c r="H12" s="52">
        <f>AVERAGE(G12:G16)</f>
        <v>98</v>
      </c>
      <c r="I12" s="55">
        <f>STDEV(G12:G16)</f>
        <v>2.7386127875258306</v>
      </c>
      <c r="J12" s="58">
        <v>99</v>
      </c>
      <c r="K12" s="57">
        <v>0.05</v>
      </c>
      <c r="L12" s="52" t="s">
        <v>19</v>
      </c>
      <c r="M12" s="52" t="s">
        <v>19</v>
      </c>
      <c r="N12" s="62">
        <v>2.12</v>
      </c>
      <c r="O12" s="62">
        <v>0.02</v>
      </c>
      <c r="P12" s="61" t="s">
        <v>26</v>
      </c>
      <c r="Q12" s="61" t="s">
        <v>26</v>
      </c>
    </row>
    <row r="13" spans="1:17" x14ac:dyDescent="0.25">
      <c r="A13" s="24" t="s">
        <v>100</v>
      </c>
      <c r="B13" s="9">
        <v>43694</v>
      </c>
      <c r="C13" s="9">
        <v>43704</v>
      </c>
      <c r="D13" s="23" t="s">
        <v>95</v>
      </c>
      <c r="E13" s="15" t="s">
        <v>89</v>
      </c>
      <c r="F13" s="15" t="s">
        <v>10</v>
      </c>
      <c r="G13" s="15">
        <v>95</v>
      </c>
      <c r="H13" s="52"/>
      <c r="I13" s="55"/>
      <c r="J13" s="58"/>
      <c r="K13" s="57"/>
      <c r="L13" s="52"/>
      <c r="M13" s="52"/>
      <c r="N13" s="62"/>
      <c r="O13" s="62"/>
      <c r="P13" s="61"/>
      <c r="Q13" s="61"/>
    </row>
    <row r="14" spans="1:17" x14ac:dyDescent="0.25">
      <c r="A14" s="24" t="s">
        <v>100</v>
      </c>
      <c r="B14" s="9">
        <v>43694</v>
      </c>
      <c r="C14" s="9">
        <v>43704</v>
      </c>
      <c r="D14" s="23" t="s">
        <v>95</v>
      </c>
      <c r="E14" s="15" t="s">
        <v>89</v>
      </c>
      <c r="F14" s="15" t="s">
        <v>11</v>
      </c>
      <c r="G14" s="15">
        <v>100</v>
      </c>
      <c r="H14" s="52"/>
      <c r="I14" s="55"/>
      <c r="J14" s="58"/>
      <c r="K14" s="57"/>
      <c r="L14" s="52"/>
      <c r="M14" s="52"/>
      <c r="N14" s="62"/>
      <c r="O14" s="62"/>
      <c r="P14" s="61"/>
      <c r="Q14" s="61"/>
    </row>
    <row r="15" spans="1:17" x14ac:dyDescent="0.25">
      <c r="A15" s="24" t="s">
        <v>100</v>
      </c>
      <c r="B15" s="9">
        <v>43694</v>
      </c>
      <c r="C15" s="9">
        <v>43704</v>
      </c>
      <c r="D15" s="23" t="s">
        <v>95</v>
      </c>
      <c r="E15" s="15" t="s">
        <v>89</v>
      </c>
      <c r="F15" s="15" t="s">
        <v>12</v>
      </c>
      <c r="G15" s="15">
        <v>95</v>
      </c>
      <c r="H15" s="52"/>
      <c r="I15" s="55"/>
      <c r="J15" s="58"/>
      <c r="K15" s="57"/>
      <c r="L15" s="52"/>
      <c r="M15" s="52"/>
      <c r="N15" s="62"/>
      <c r="O15" s="62"/>
      <c r="P15" s="61"/>
      <c r="Q15" s="61"/>
    </row>
    <row r="16" spans="1:17" x14ac:dyDescent="0.25">
      <c r="A16" s="24" t="s">
        <v>100</v>
      </c>
      <c r="B16" s="9">
        <v>43694</v>
      </c>
      <c r="C16" s="9">
        <v>43704</v>
      </c>
      <c r="D16" s="23" t="s">
        <v>95</v>
      </c>
      <c r="E16" s="15" t="s">
        <v>89</v>
      </c>
      <c r="F16" s="15" t="s">
        <v>13</v>
      </c>
      <c r="G16" s="15">
        <v>100</v>
      </c>
      <c r="H16" s="52"/>
      <c r="I16" s="55"/>
      <c r="J16" s="58"/>
      <c r="K16" s="57"/>
      <c r="L16" s="52"/>
      <c r="M16" s="52"/>
      <c r="N16" s="62"/>
      <c r="O16" s="62"/>
      <c r="P16" s="61"/>
      <c r="Q16" s="61"/>
    </row>
    <row r="17" spans="1:17" x14ac:dyDescent="0.25">
      <c r="A17" s="24" t="s">
        <v>100</v>
      </c>
      <c r="B17" s="9">
        <v>43694</v>
      </c>
      <c r="C17" s="9">
        <v>43704</v>
      </c>
      <c r="D17" s="15" t="s">
        <v>96</v>
      </c>
      <c r="E17" s="15" t="s">
        <v>90</v>
      </c>
      <c r="F17" s="15" t="s">
        <v>9</v>
      </c>
      <c r="G17" s="15">
        <v>90</v>
      </c>
      <c r="H17" s="52">
        <f>AVERAGE(G17:G21)</f>
        <v>94</v>
      </c>
      <c r="I17" s="55">
        <f>STDEV(G17:G21)</f>
        <v>4.1833001326703778</v>
      </c>
      <c r="J17" s="58">
        <f t="shared" ref="J17" si="0">SUM(100*H17/99)</f>
        <v>94.949494949494948</v>
      </c>
      <c r="K17" s="57">
        <v>0.05</v>
      </c>
      <c r="L17" s="52" t="s">
        <v>18</v>
      </c>
      <c r="M17" s="52" t="s">
        <v>19</v>
      </c>
      <c r="N17" s="61">
        <v>14.2</v>
      </c>
      <c r="O17" s="61">
        <v>0.18</v>
      </c>
      <c r="P17" s="61" t="s">
        <v>26</v>
      </c>
      <c r="Q17" s="61" t="s">
        <v>26</v>
      </c>
    </row>
    <row r="18" spans="1:17" x14ac:dyDescent="0.25">
      <c r="A18" s="24" t="s">
        <v>100</v>
      </c>
      <c r="B18" s="9">
        <v>43694</v>
      </c>
      <c r="C18" s="9">
        <v>43704</v>
      </c>
      <c r="D18" s="23" t="s">
        <v>96</v>
      </c>
      <c r="E18" s="15" t="s">
        <v>90</v>
      </c>
      <c r="F18" s="15" t="s">
        <v>10</v>
      </c>
      <c r="G18" s="15">
        <v>95</v>
      </c>
      <c r="H18" s="52"/>
      <c r="I18" s="55"/>
      <c r="J18" s="58"/>
      <c r="K18" s="57"/>
      <c r="L18" s="52"/>
      <c r="M18" s="52"/>
      <c r="N18" s="61"/>
      <c r="O18" s="61"/>
      <c r="P18" s="61"/>
      <c r="Q18" s="61"/>
    </row>
    <row r="19" spans="1:17" x14ac:dyDescent="0.25">
      <c r="A19" s="24" t="s">
        <v>100</v>
      </c>
      <c r="B19" s="9">
        <v>43694</v>
      </c>
      <c r="C19" s="9">
        <v>43704</v>
      </c>
      <c r="D19" s="23" t="s">
        <v>96</v>
      </c>
      <c r="E19" s="15" t="s">
        <v>90</v>
      </c>
      <c r="F19" s="15" t="s">
        <v>11</v>
      </c>
      <c r="G19" s="15">
        <v>100</v>
      </c>
      <c r="H19" s="52"/>
      <c r="I19" s="55"/>
      <c r="J19" s="58"/>
      <c r="K19" s="57"/>
      <c r="L19" s="52"/>
      <c r="M19" s="52"/>
      <c r="N19" s="61"/>
      <c r="O19" s="61"/>
      <c r="P19" s="61"/>
      <c r="Q19" s="61"/>
    </row>
    <row r="20" spans="1:17" x14ac:dyDescent="0.25">
      <c r="A20" s="24" t="s">
        <v>100</v>
      </c>
      <c r="B20" s="9">
        <v>43694</v>
      </c>
      <c r="C20" s="9">
        <v>43704</v>
      </c>
      <c r="D20" s="23" t="s">
        <v>96</v>
      </c>
      <c r="E20" s="15" t="s">
        <v>90</v>
      </c>
      <c r="F20" s="15" t="s">
        <v>12</v>
      </c>
      <c r="G20" s="15">
        <v>90</v>
      </c>
      <c r="H20" s="52"/>
      <c r="I20" s="55"/>
      <c r="J20" s="58"/>
      <c r="K20" s="57"/>
      <c r="L20" s="52"/>
      <c r="M20" s="52"/>
      <c r="N20" s="61"/>
      <c r="O20" s="61"/>
      <c r="P20" s="61"/>
      <c r="Q20" s="61"/>
    </row>
    <row r="21" spans="1:17" x14ac:dyDescent="0.25">
      <c r="A21" s="24" t="s">
        <v>100</v>
      </c>
      <c r="B21" s="9">
        <v>43694</v>
      </c>
      <c r="C21" s="9">
        <v>43704</v>
      </c>
      <c r="D21" s="23" t="s">
        <v>96</v>
      </c>
      <c r="E21" s="15" t="s">
        <v>90</v>
      </c>
      <c r="F21" s="15" t="s">
        <v>13</v>
      </c>
      <c r="G21" s="15">
        <v>95</v>
      </c>
      <c r="H21" s="52"/>
      <c r="I21" s="55"/>
      <c r="J21" s="58"/>
      <c r="K21" s="57"/>
      <c r="L21" s="52"/>
      <c r="M21" s="52"/>
      <c r="N21" s="61"/>
      <c r="O21" s="61"/>
      <c r="P21" s="61"/>
      <c r="Q21" s="61"/>
    </row>
    <row r="22" spans="1:17" x14ac:dyDescent="0.25">
      <c r="A22" s="24" t="s">
        <v>100</v>
      </c>
      <c r="B22" s="9">
        <v>43694</v>
      </c>
      <c r="C22" s="9">
        <v>43704</v>
      </c>
      <c r="D22" s="15" t="s">
        <v>97</v>
      </c>
      <c r="E22" s="15" t="s">
        <v>91</v>
      </c>
      <c r="F22" s="15" t="s">
        <v>9</v>
      </c>
      <c r="G22" s="15">
        <v>95</v>
      </c>
      <c r="H22" s="52">
        <f>AVERAGE(G22:G26)</f>
        <v>92</v>
      </c>
      <c r="I22" s="55">
        <f>STDEV(G22:G26)</f>
        <v>2.7386127875258306</v>
      </c>
      <c r="J22" s="58">
        <f t="shared" ref="J22" si="1">SUM(100*H22/99)</f>
        <v>92.929292929292927</v>
      </c>
      <c r="K22" s="57">
        <v>0.05</v>
      </c>
      <c r="L22" s="52" t="s">
        <v>18</v>
      </c>
      <c r="M22" s="53" t="s">
        <v>19</v>
      </c>
      <c r="N22" s="61">
        <v>1.65</v>
      </c>
      <c r="O22" s="61">
        <v>0.01</v>
      </c>
      <c r="P22" s="61" t="s">
        <v>26</v>
      </c>
      <c r="Q22" s="61" t="s">
        <v>26</v>
      </c>
    </row>
    <row r="23" spans="1:17" x14ac:dyDescent="0.25">
      <c r="A23" s="24" t="s">
        <v>100</v>
      </c>
      <c r="B23" s="9">
        <v>43694</v>
      </c>
      <c r="C23" s="9">
        <v>43704</v>
      </c>
      <c r="D23" s="23" t="s">
        <v>97</v>
      </c>
      <c r="E23" s="15" t="s">
        <v>91</v>
      </c>
      <c r="F23" s="15" t="s">
        <v>10</v>
      </c>
      <c r="G23" s="15">
        <v>90</v>
      </c>
      <c r="H23" s="52"/>
      <c r="I23" s="55"/>
      <c r="J23" s="58"/>
      <c r="K23" s="57"/>
      <c r="L23" s="52"/>
      <c r="M23" s="53"/>
      <c r="N23" s="61"/>
      <c r="O23" s="61"/>
      <c r="P23" s="61"/>
      <c r="Q23" s="61"/>
    </row>
    <row r="24" spans="1:17" x14ac:dyDescent="0.25">
      <c r="A24" s="24" t="s">
        <v>100</v>
      </c>
      <c r="B24" s="9">
        <v>43694</v>
      </c>
      <c r="C24" s="9">
        <v>43704</v>
      </c>
      <c r="D24" s="23" t="s">
        <v>97</v>
      </c>
      <c r="E24" s="15" t="s">
        <v>91</v>
      </c>
      <c r="F24" s="15" t="s">
        <v>11</v>
      </c>
      <c r="G24" s="15">
        <v>95</v>
      </c>
      <c r="H24" s="52"/>
      <c r="I24" s="55"/>
      <c r="J24" s="58"/>
      <c r="K24" s="57"/>
      <c r="L24" s="52"/>
      <c r="M24" s="53"/>
      <c r="N24" s="61"/>
      <c r="O24" s="61"/>
      <c r="P24" s="61"/>
      <c r="Q24" s="61"/>
    </row>
    <row r="25" spans="1:17" x14ac:dyDescent="0.25">
      <c r="A25" s="24" t="s">
        <v>100</v>
      </c>
      <c r="B25" s="9">
        <v>43694</v>
      </c>
      <c r="C25" s="9">
        <v>43704</v>
      </c>
      <c r="D25" s="23" t="s">
        <v>97</v>
      </c>
      <c r="E25" s="15" t="s">
        <v>91</v>
      </c>
      <c r="F25" s="15" t="s">
        <v>12</v>
      </c>
      <c r="G25" s="15">
        <v>90</v>
      </c>
      <c r="H25" s="52"/>
      <c r="I25" s="55"/>
      <c r="J25" s="58"/>
      <c r="K25" s="57"/>
      <c r="L25" s="52"/>
      <c r="M25" s="53"/>
      <c r="N25" s="61"/>
      <c r="O25" s="61"/>
      <c r="P25" s="61"/>
      <c r="Q25" s="61"/>
    </row>
    <row r="26" spans="1:17" x14ac:dyDescent="0.25">
      <c r="A26" s="24" t="s">
        <v>100</v>
      </c>
      <c r="B26" s="9">
        <v>43694</v>
      </c>
      <c r="C26" s="9">
        <v>43704</v>
      </c>
      <c r="D26" s="23" t="s">
        <v>97</v>
      </c>
      <c r="E26" s="15" t="s">
        <v>91</v>
      </c>
      <c r="F26" s="15" t="s">
        <v>13</v>
      </c>
      <c r="G26" s="15">
        <v>90</v>
      </c>
      <c r="H26" s="52"/>
      <c r="I26" s="55"/>
      <c r="J26" s="58"/>
      <c r="K26" s="57"/>
      <c r="L26" s="52"/>
      <c r="M26" s="53"/>
      <c r="N26" s="61"/>
      <c r="O26" s="61"/>
      <c r="P26" s="61"/>
      <c r="Q26" s="61"/>
    </row>
    <row r="27" spans="1:17" x14ac:dyDescent="0.25">
      <c r="A27" s="24" t="s">
        <v>100</v>
      </c>
      <c r="B27" s="9">
        <v>43694</v>
      </c>
      <c r="C27" s="9">
        <v>43704</v>
      </c>
      <c r="D27" s="15" t="s">
        <v>98</v>
      </c>
      <c r="E27" s="15" t="s">
        <v>92</v>
      </c>
      <c r="F27" s="15" t="s">
        <v>9</v>
      </c>
      <c r="G27" s="15">
        <v>90</v>
      </c>
      <c r="H27" s="52">
        <f>AVERAGE(G27:G31)</f>
        <v>90</v>
      </c>
      <c r="I27" s="55">
        <f>STDEV(G27:G31)</f>
        <v>3.5355339059327378</v>
      </c>
      <c r="J27" s="58">
        <f t="shared" ref="J27" si="2">SUM(100*H27/99)</f>
        <v>90.909090909090907</v>
      </c>
      <c r="K27" s="57">
        <v>0.05</v>
      </c>
      <c r="L27" s="52" t="s">
        <v>18</v>
      </c>
      <c r="M27" s="52" t="s">
        <v>19</v>
      </c>
      <c r="N27" s="61">
        <v>4.63</v>
      </c>
      <c r="O27" s="61">
        <v>0.08</v>
      </c>
      <c r="P27" s="59">
        <v>16.8</v>
      </c>
      <c r="Q27" s="61">
        <v>0.06</v>
      </c>
    </row>
    <row r="28" spans="1:17" x14ac:dyDescent="0.25">
      <c r="A28" s="24" t="s">
        <v>100</v>
      </c>
      <c r="B28" s="9">
        <v>43694</v>
      </c>
      <c r="C28" s="9">
        <v>43704</v>
      </c>
      <c r="D28" s="23" t="s">
        <v>98</v>
      </c>
      <c r="E28" s="15" t="s">
        <v>92</v>
      </c>
      <c r="F28" s="15" t="s">
        <v>10</v>
      </c>
      <c r="G28" s="15">
        <v>85</v>
      </c>
      <c r="H28" s="52"/>
      <c r="I28" s="55"/>
      <c r="J28" s="58"/>
      <c r="K28" s="57"/>
      <c r="L28" s="52"/>
      <c r="M28" s="52"/>
      <c r="N28" s="61"/>
      <c r="O28" s="61"/>
      <c r="P28" s="59"/>
      <c r="Q28" s="61"/>
    </row>
    <row r="29" spans="1:17" x14ac:dyDescent="0.25">
      <c r="A29" s="24" t="s">
        <v>100</v>
      </c>
      <c r="B29" s="9">
        <v>43694</v>
      </c>
      <c r="C29" s="9">
        <v>43704</v>
      </c>
      <c r="D29" s="23" t="s">
        <v>98</v>
      </c>
      <c r="E29" s="15" t="s">
        <v>92</v>
      </c>
      <c r="F29" s="15" t="s">
        <v>11</v>
      </c>
      <c r="G29" s="15">
        <v>95</v>
      </c>
      <c r="H29" s="52"/>
      <c r="I29" s="55"/>
      <c r="J29" s="58"/>
      <c r="K29" s="57"/>
      <c r="L29" s="52"/>
      <c r="M29" s="52"/>
      <c r="N29" s="61"/>
      <c r="O29" s="61"/>
      <c r="P29" s="59"/>
      <c r="Q29" s="61"/>
    </row>
    <row r="30" spans="1:17" x14ac:dyDescent="0.25">
      <c r="A30" s="24" t="s">
        <v>100</v>
      </c>
      <c r="B30" s="9">
        <v>43694</v>
      </c>
      <c r="C30" s="9">
        <v>43704</v>
      </c>
      <c r="D30" s="23" t="s">
        <v>98</v>
      </c>
      <c r="E30" s="15" t="s">
        <v>92</v>
      </c>
      <c r="F30" s="15" t="s">
        <v>12</v>
      </c>
      <c r="G30" s="15">
        <v>90</v>
      </c>
      <c r="H30" s="52"/>
      <c r="I30" s="55"/>
      <c r="J30" s="58"/>
      <c r="K30" s="57"/>
      <c r="L30" s="52"/>
      <c r="M30" s="52"/>
      <c r="N30" s="61"/>
      <c r="O30" s="61"/>
      <c r="P30" s="59"/>
      <c r="Q30" s="61"/>
    </row>
    <row r="31" spans="1:17" x14ac:dyDescent="0.25">
      <c r="A31" s="24" t="s">
        <v>100</v>
      </c>
      <c r="B31" s="9">
        <v>43694</v>
      </c>
      <c r="C31" s="9">
        <v>43704</v>
      </c>
      <c r="D31" s="23" t="s">
        <v>98</v>
      </c>
      <c r="E31" s="15" t="s">
        <v>92</v>
      </c>
      <c r="F31" s="15" t="s">
        <v>13</v>
      </c>
      <c r="G31" s="15">
        <v>90</v>
      </c>
      <c r="H31" s="52"/>
      <c r="I31" s="55"/>
      <c r="J31" s="58"/>
      <c r="K31" s="57"/>
      <c r="L31" s="52"/>
      <c r="M31" s="52"/>
      <c r="N31" s="61"/>
      <c r="O31" s="61"/>
      <c r="P31" s="59"/>
      <c r="Q31" s="61"/>
    </row>
    <row r="32" spans="1:17" x14ac:dyDescent="0.25">
      <c r="A32" s="24" t="s">
        <v>100</v>
      </c>
      <c r="B32" s="9">
        <v>43694</v>
      </c>
      <c r="C32" s="9">
        <v>43704</v>
      </c>
      <c r="D32" s="15" t="s">
        <v>99</v>
      </c>
      <c r="E32" s="15" t="s">
        <v>93</v>
      </c>
      <c r="F32" s="15" t="s">
        <v>9</v>
      </c>
      <c r="G32" s="15">
        <v>90</v>
      </c>
      <c r="H32" s="52">
        <f>AVERAGE(G32:G36)</f>
        <v>95</v>
      </c>
      <c r="I32" s="55">
        <f>STDEV(G32:G36)</f>
        <v>3.5355339059327378</v>
      </c>
      <c r="J32" s="58">
        <f t="shared" ref="J32" si="3">SUM(100*H32/99)</f>
        <v>95.959595959595958</v>
      </c>
      <c r="K32" s="57">
        <v>0.05</v>
      </c>
      <c r="L32" s="52" t="s">
        <v>18</v>
      </c>
      <c r="M32" s="52" t="s">
        <v>19</v>
      </c>
      <c r="N32" s="61">
        <v>1.96</v>
      </c>
      <c r="O32" s="61">
        <v>0.02</v>
      </c>
      <c r="P32" s="59">
        <v>4.4000000000000004</v>
      </c>
      <c r="Q32" s="61">
        <v>0.03</v>
      </c>
    </row>
    <row r="33" spans="1:17" x14ac:dyDescent="0.25">
      <c r="A33" s="24" t="s">
        <v>100</v>
      </c>
      <c r="B33" s="9">
        <v>43694</v>
      </c>
      <c r="C33" s="9">
        <v>43704</v>
      </c>
      <c r="D33" s="23" t="s">
        <v>99</v>
      </c>
      <c r="E33" s="15" t="s">
        <v>93</v>
      </c>
      <c r="F33" s="15" t="s">
        <v>10</v>
      </c>
      <c r="G33" s="15">
        <v>95</v>
      </c>
      <c r="H33" s="52"/>
      <c r="I33" s="55"/>
      <c r="J33" s="58"/>
      <c r="K33" s="57"/>
      <c r="L33" s="52"/>
      <c r="M33" s="52"/>
      <c r="N33" s="61"/>
      <c r="O33" s="61"/>
      <c r="P33" s="59"/>
      <c r="Q33" s="61"/>
    </row>
    <row r="34" spans="1:17" x14ac:dyDescent="0.25">
      <c r="A34" s="24" t="s">
        <v>100</v>
      </c>
      <c r="B34" s="9">
        <v>43694</v>
      </c>
      <c r="C34" s="9">
        <v>43704</v>
      </c>
      <c r="D34" s="23" t="s">
        <v>99</v>
      </c>
      <c r="E34" s="15" t="s">
        <v>93</v>
      </c>
      <c r="F34" s="15" t="s">
        <v>11</v>
      </c>
      <c r="G34" s="15">
        <v>100</v>
      </c>
      <c r="H34" s="52"/>
      <c r="I34" s="55"/>
      <c r="J34" s="58"/>
      <c r="K34" s="57"/>
      <c r="L34" s="52"/>
      <c r="M34" s="52"/>
      <c r="N34" s="61"/>
      <c r="O34" s="61"/>
      <c r="P34" s="59"/>
      <c r="Q34" s="61"/>
    </row>
    <row r="35" spans="1:17" x14ac:dyDescent="0.25">
      <c r="A35" s="24" t="s">
        <v>100</v>
      </c>
      <c r="B35" s="9">
        <v>43694</v>
      </c>
      <c r="C35" s="9">
        <v>43704</v>
      </c>
      <c r="D35" s="23" t="s">
        <v>99</v>
      </c>
      <c r="E35" s="15" t="s">
        <v>93</v>
      </c>
      <c r="F35" s="15" t="s">
        <v>12</v>
      </c>
      <c r="G35" s="15">
        <v>95</v>
      </c>
      <c r="H35" s="52"/>
      <c r="I35" s="55"/>
      <c r="J35" s="58"/>
      <c r="K35" s="57"/>
      <c r="L35" s="52"/>
      <c r="M35" s="52"/>
      <c r="N35" s="61"/>
      <c r="O35" s="61"/>
      <c r="P35" s="59"/>
      <c r="Q35" s="61"/>
    </row>
    <row r="36" spans="1:17" x14ac:dyDescent="0.25">
      <c r="A36" s="24" t="s">
        <v>100</v>
      </c>
      <c r="B36" s="9">
        <v>43694</v>
      </c>
      <c r="C36" s="9">
        <v>43704</v>
      </c>
      <c r="D36" s="23" t="s">
        <v>99</v>
      </c>
      <c r="E36" s="15" t="s">
        <v>93</v>
      </c>
      <c r="F36" s="15" t="s">
        <v>13</v>
      </c>
      <c r="G36" s="15">
        <v>95</v>
      </c>
      <c r="H36" s="52"/>
      <c r="I36" s="55"/>
      <c r="J36" s="58"/>
      <c r="K36" s="57"/>
      <c r="L36" s="52"/>
      <c r="M36" s="52"/>
      <c r="N36" s="61"/>
      <c r="O36" s="61"/>
      <c r="P36" s="59"/>
      <c r="Q36" s="61"/>
    </row>
    <row r="37" spans="1:17" ht="15" customHeight="1" x14ac:dyDescent="0.25"/>
  </sheetData>
  <mergeCells count="7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H27:H31"/>
    <mergeCell ref="I27:I31"/>
    <mergeCell ref="J27:J31"/>
    <mergeCell ref="K27:K31"/>
    <mergeCell ref="L27:L31"/>
    <mergeCell ref="M32:M36"/>
    <mergeCell ref="N22:N26"/>
    <mergeCell ref="O22:O26"/>
    <mergeCell ref="P22:P26"/>
    <mergeCell ref="Q22:Q26"/>
    <mergeCell ref="M27:M31"/>
    <mergeCell ref="N32:N36"/>
    <mergeCell ref="O32:O36"/>
    <mergeCell ref="P32:P36"/>
    <mergeCell ref="Q32:Q36"/>
    <mergeCell ref="N27:N31"/>
    <mergeCell ref="O27:O31"/>
    <mergeCell ref="P27:P31"/>
    <mergeCell ref="Q27:Q31"/>
    <mergeCell ref="M22:M26"/>
    <mergeCell ref="H32:H36"/>
    <mergeCell ref="I32:I36"/>
    <mergeCell ref="J32:J36"/>
    <mergeCell ref="K32:K36"/>
    <mergeCell ref="L32:L36"/>
  </mergeCells>
  <phoneticPr fontId="3" type="noConversion"/>
  <pageMargins left="0.7" right="0.7" top="0.75" bottom="0.75" header="0.3" footer="0.3"/>
  <pageSetup scale="39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Layout" zoomScale="75" zoomScaleNormal="100" zoomScalePageLayoutView="75" workbookViewId="0"/>
  </sheetViews>
  <sheetFormatPr defaultRowHeight="15" x14ac:dyDescent="0.25"/>
  <cols>
    <col min="1" max="1" width="12.42578125" bestFit="1" customWidth="1"/>
    <col min="2" max="2" width="10.140625" bestFit="1" customWidth="1"/>
    <col min="3" max="3" width="10" bestFit="1" customWidth="1"/>
    <col min="4" max="4" width="12.5703125" bestFit="1" customWidth="1"/>
    <col min="5" max="5" width="10.85546875" bestFit="1" customWidth="1"/>
    <col min="6" max="6" width="9.85546875" bestFit="1" customWidth="1"/>
    <col min="7" max="7" width="15.85546875" bestFit="1" customWidth="1"/>
    <col min="8" max="8" width="11.42578125" bestFit="1" customWidth="1"/>
    <col min="9" max="9" width="9.7109375" bestFit="1" customWidth="1"/>
    <col min="10" max="10" width="10.140625" bestFit="1" customWidth="1"/>
    <col min="11" max="11" width="10.42578125" bestFit="1" customWidth="1"/>
    <col min="12" max="12" width="15.7109375" bestFit="1" customWidth="1"/>
    <col min="13" max="13" width="13.140625" bestFit="1" customWidth="1"/>
    <col min="14" max="14" width="36.28515625" style="48" bestFit="1" customWidth="1"/>
    <col min="15" max="15" width="41.5703125" style="48" bestFit="1" customWidth="1"/>
    <col min="16" max="17" width="42.42578125" style="48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45" t="s">
        <v>20</v>
      </c>
      <c r="O1" s="45" t="s">
        <v>21</v>
      </c>
      <c r="P1" s="45" t="s">
        <v>22</v>
      </c>
      <c r="Q1" s="45" t="s">
        <v>23</v>
      </c>
    </row>
    <row r="2" spans="1:17" s="10" customFormat="1" x14ac:dyDescent="0.25">
      <c r="A2" s="24" t="s">
        <v>100</v>
      </c>
      <c r="B2" s="9">
        <v>43694</v>
      </c>
      <c r="C2" s="9">
        <v>43704</v>
      </c>
      <c r="D2" s="17" t="s">
        <v>14</v>
      </c>
      <c r="E2" s="17" t="s">
        <v>49</v>
      </c>
      <c r="F2" s="17" t="s">
        <v>9</v>
      </c>
      <c r="G2" s="17">
        <v>100</v>
      </c>
      <c r="H2" s="53">
        <f>AVERAGE(G2:G6)</f>
        <v>97</v>
      </c>
      <c r="I2" s="54">
        <f>STDEV(G2:G6)</f>
        <v>4.4721359549995796</v>
      </c>
      <c r="J2" s="53">
        <v>100</v>
      </c>
      <c r="K2" s="56" t="s">
        <v>17</v>
      </c>
      <c r="L2" s="53" t="s">
        <v>17</v>
      </c>
      <c r="M2" s="53" t="s">
        <v>17</v>
      </c>
      <c r="N2" s="56" t="s">
        <v>17</v>
      </c>
      <c r="O2" s="56" t="s">
        <v>17</v>
      </c>
      <c r="P2" s="56" t="s">
        <v>17</v>
      </c>
      <c r="Q2" s="56" t="s">
        <v>17</v>
      </c>
    </row>
    <row r="3" spans="1:17" s="10" customFormat="1" x14ac:dyDescent="0.25">
      <c r="A3" s="24" t="s">
        <v>100</v>
      </c>
      <c r="B3" s="9">
        <v>43694</v>
      </c>
      <c r="C3" s="9">
        <v>43704</v>
      </c>
      <c r="D3" s="17" t="s">
        <v>14</v>
      </c>
      <c r="E3" s="24" t="s">
        <v>101</v>
      </c>
      <c r="F3" s="17" t="s">
        <v>10</v>
      </c>
      <c r="G3" s="17">
        <v>95</v>
      </c>
      <c r="H3" s="53"/>
      <c r="I3" s="54"/>
      <c r="J3" s="53"/>
      <c r="K3" s="56"/>
      <c r="L3" s="53"/>
      <c r="M3" s="53"/>
      <c r="N3" s="56"/>
      <c r="O3" s="56"/>
      <c r="P3" s="56"/>
      <c r="Q3" s="56"/>
    </row>
    <row r="4" spans="1:17" s="10" customFormat="1" x14ac:dyDescent="0.25">
      <c r="A4" s="24" t="s">
        <v>100</v>
      </c>
      <c r="B4" s="9">
        <v>43694</v>
      </c>
      <c r="C4" s="9">
        <v>43704</v>
      </c>
      <c r="D4" s="17" t="s">
        <v>14</v>
      </c>
      <c r="E4" s="24" t="s">
        <v>102</v>
      </c>
      <c r="F4" s="17" t="s">
        <v>11</v>
      </c>
      <c r="G4" s="17">
        <v>90</v>
      </c>
      <c r="H4" s="53"/>
      <c r="I4" s="54"/>
      <c r="J4" s="53"/>
      <c r="K4" s="56"/>
      <c r="L4" s="53"/>
      <c r="M4" s="53"/>
      <c r="N4" s="56"/>
      <c r="O4" s="56"/>
      <c r="P4" s="56"/>
      <c r="Q4" s="56"/>
    </row>
    <row r="5" spans="1:17" s="10" customFormat="1" x14ac:dyDescent="0.25">
      <c r="A5" s="24" t="s">
        <v>100</v>
      </c>
      <c r="B5" s="9">
        <v>43694</v>
      </c>
      <c r="C5" s="9">
        <v>43704</v>
      </c>
      <c r="D5" s="17" t="s">
        <v>14</v>
      </c>
      <c r="E5" s="24" t="s">
        <v>103</v>
      </c>
      <c r="F5" s="17" t="s">
        <v>12</v>
      </c>
      <c r="G5" s="17">
        <v>100</v>
      </c>
      <c r="H5" s="53"/>
      <c r="I5" s="54"/>
      <c r="J5" s="53"/>
      <c r="K5" s="56"/>
      <c r="L5" s="53"/>
      <c r="M5" s="53"/>
      <c r="N5" s="56"/>
      <c r="O5" s="56"/>
      <c r="P5" s="56"/>
      <c r="Q5" s="56"/>
    </row>
    <row r="6" spans="1:17" s="10" customFormat="1" x14ac:dyDescent="0.25">
      <c r="A6" s="24" t="s">
        <v>100</v>
      </c>
      <c r="B6" s="9">
        <v>43694</v>
      </c>
      <c r="C6" s="9">
        <v>43704</v>
      </c>
      <c r="D6" s="17" t="s">
        <v>14</v>
      </c>
      <c r="E6" s="24" t="s">
        <v>104</v>
      </c>
      <c r="F6" s="17" t="s">
        <v>13</v>
      </c>
      <c r="G6" s="17">
        <v>100</v>
      </c>
      <c r="H6" s="53"/>
      <c r="I6" s="54"/>
      <c r="J6" s="53"/>
      <c r="K6" s="56"/>
      <c r="L6" s="53"/>
      <c r="M6" s="53"/>
      <c r="N6" s="56"/>
      <c r="O6" s="56"/>
      <c r="P6" s="56"/>
      <c r="Q6" s="56"/>
    </row>
    <row r="7" spans="1:17" x14ac:dyDescent="0.25">
      <c r="A7" s="24" t="s">
        <v>100</v>
      </c>
      <c r="B7" s="9">
        <v>43694</v>
      </c>
      <c r="C7" s="9">
        <v>43704</v>
      </c>
      <c r="D7" s="15" t="s">
        <v>113</v>
      </c>
      <c r="E7" s="15" t="s">
        <v>105</v>
      </c>
      <c r="F7" s="15" t="s">
        <v>9</v>
      </c>
      <c r="G7" s="15">
        <v>85</v>
      </c>
      <c r="H7" s="52">
        <f>AVERAGE(G7:G11)</f>
        <v>95</v>
      </c>
      <c r="I7" s="55">
        <f>STDEV(G7:G11)</f>
        <v>7.0710678118654755</v>
      </c>
      <c r="J7" s="58">
        <f>SUM(100*H7/97)</f>
        <v>97.9381443298969</v>
      </c>
      <c r="K7" s="57">
        <v>0.05</v>
      </c>
      <c r="L7" s="52" t="s">
        <v>19</v>
      </c>
      <c r="M7" s="52" t="s">
        <v>19</v>
      </c>
      <c r="N7" s="63">
        <v>4.68</v>
      </c>
      <c r="O7" s="63">
        <v>0.03</v>
      </c>
      <c r="P7" s="63">
        <v>10.9</v>
      </c>
      <c r="Q7" s="57">
        <v>0.04</v>
      </c>
    </row>
    <row r="8" spans="1:17" x14ac:dyDescent="0.25">
      <c r="A8" s="24" t="s">
        <v>100</v>
      </c>
      <c r="B8" s="9">
        <v>43694</v>
      </c>
      <c r="C8" s="9">
        <v>43704</v>
      </c>
      <c r="D8" s="15" t="s">
        <v>113</v>
      </c>
      <c r="E8" s="15" t="s">
        <v>105</v>
      </c>
      <c r="F8" s="15" t="s">
        <v>10</v>
      </c>
      <c r="G8" s="15">
        <v>100</v>
      </c>
      <c r="H8" s="52"/>
      <c r="I8" s="55"/>
      <c r="J8" s="58"/>
      <c r="K8" s="57"/>
      <c r="L8" s="52"/>
      <c r="M8" s="52"/>
      <c r="N8" s="63"/>
      <c r="O8" s="63"/>
      <c r="P8" s="63"/>
      <c r="Q8" s="57"/>
    </row>
    <row r="9" spans="1:17" x14ac:dyDescent="0.25">
      <c r="A9" s="24" t="s">
        <v>100</v>
      </c>
      <c r="B9" s="9">
        <v>43694</v>
      </c>
      <c r="C9" s="9">
        <v>43704</v>
      </c>
      <c r="D9" s="15" t="s">
        <v>113</v>
      </c>
      <c r="E9" s="15" t="s">
        <v>105</v>
      </c>
      <c r="F9" s="15" t="s">
        <v>11</v>
      </c>
      <c r="G9" s="15">
        <v>100</v>
      </c>
      <c r="H9" s="52"/>
      <c r="I9" s="55"/>
      <c r="J9" s="58"/>
      <c r="K9" s="57"/>
      <c r="L9" s="52"/>
      <c r="M9" s="52"/>
      <c r="N9" s="63"/>
      <c r="O9" s="63"/>
      <c r="P9" s="63"/>
      <c r="Q9" s="57"/>
    </row>
    <row r="10" spans="1:17" x14ac:dyDescent="0.25">
      <c r="A10" s="24" t="s">
        <v>100</v>
      </c>
      <c r="B10" s="9">
        <v>43694</v>
      </c>
      <c r="C10" s="9">
        <v>43704</v>
      </c>
      <c r="D10" s="15" t="s">
        <v>113</v>
      </c>
      <c r="E10" s="15" t="s">
        <v>105</v>
      </c>
      <c r="F10" s="15" t="s">
        <v>12</v>
      </c>
      <c r="G10" s="15">
        <v>100</v>
      </c>
      <c r="H10" s="52"/>
      <c r="I10" s="55"/>
      <c r="J10" s="58"/>
      <c r="K10" s="57"/>
      <c r="L10" s="52"/>
      <c r="M10" s="52"/>
      <c r="N10" s="63"/>
      <c r="O10" s="63"/>
      <c r="P10" s="63"/>
      <c r="Q10" s="57"/>
    </row>
    <row r="11" spans="1:17" x14ac:dyDescent="0.25">
      <c r="A11" s="24" t="s">
        <v>100</v>
      </c>
      <c r="B11" s="9">
        <v>43694</v>
      </c>
      <c r="C11" s="9">
        <v>43704</v>
      </c>
      <c r="D11" s="15" t="s">
        <v>113</v>
      </c>
      <c r="E11" s="15" t="s">
        <v>105</v>
      </c>
      <c r="F11" s="15" t="s">
        <v>13</v>
      </c>
      <c r="G11" s="15">
        <v>90</v>
      </c>
      <c r="H11" s="52"/>
      <c r="I11" s="55"/>
      <c r="J11" s="58"/>
      <c r="K11" s="57"/>
      <c r="L11" s="52"/>
      <c r="M11" s="52"/>
      <c r="N11" s="63"/>
      <c r="O11" s="63"/>
      <c r="P11" s="63"/>
      <c r="Q11" s="57"/>
    </row>
    <row r="12" spans="1:17" x14ac:dyDescent="0.25">
      <c r="A12" s="24" t="s">
        <v>100</v>
      </c>
      <c r="B12" s="9">
        <v>43694</v>
      </c>
      <c r="C12" s="9">
        <v>43704</v>
      </c>
      <c r="D12" s="15" t="s">
        <v>114</v>
      </c>
      <c r="E12" s="15" t="s">
        <v>106</v>
      </c>
      <c r="F12" s="15" t="s">
        <v>9</v>
      </c>
      <c r="G12" s="15">
        <v>80</v>
      </c>
      <c r="H12" s="52">
        <f>AVERAGE(G12:G16)</f>
        <v>94</v>
      </c>
      <c r="I12" s="55">
        <f>STDEV(G12:G16)</f>
        <v>8.2158383625774913</v>
      </c>
      <c r="J12" s="58">
        <f t="shared" ref="J12" si="0">SUM(100*H12/97)</f>
        <v>96.907216494845358</v>
      </c>
      <c r="K12" s="57">
        <v>0.05</v>
      </c>
      <c r="L12" s="52" t="s">
        <v>19</v>
      </c>
      <c r="M12" s="52" t="s">
        <v>19</v>
      </c>
      <c r="N12" s="60">
        <v>4.47</v>
      </c>
      <c r="O12" s="60">
        <v>0.04</v>
      </c>
      <c r="P12" s="60">
        <v>10.9</v>
      </c>
      <c r="Q12" s="60">
        <v>0.04</v>
      </c>
    </row>
    <row r="13" spans="1:17" x14ac:dyDescent="0.25">
      <c r="A13" s="24" t="s">
        <v>100</v>
      </c>
      <c r="B13" s="9">
        <v>43694</v>
      </c>
      <c r="C13" s="9">
        <v>43704</v>
      </c>
      <c r="D13" s="15" t="s">
        <v>114</v>
      </c>
      <c r="E13" s="15" t="s">
        <v>106</v>
      </c>
      <c r="F13" s="15" t="s">
        <v>10</v>
      </c>
      <c r="G13" s="15">
        <v>95</v>
      </c>
      <c r="H13" s="52"/>
      <c r="I13" s="55"/>
      <c r="J13" s="58"/>
      <c r="K13" s="57"/>
      <c r="L13" s="52"/>
      <c r="M13" s="52"/>
      <c r="N13" s="60"/>
      <c r="O13" s="60"/>
      <c r="P13" s="60"/>
      <c r="Q13" s="60"/>
    </row>
    <row r="14" spans="1:17" x14ac:dyDescent="0.25">
      <c r="A14" s="24" t="s">
        <v>100</v>
      </c>
      <c r="B14" s="9">
        <v>43694</v>
      </c>
      <c r="C14" s="9">
        <v>43704</v>
      </c>
      <c r="D14" s="15" t="s">
        <v>114</v>
      </c>
      <c r="E14" s="15" t="s">
        <v>106</v>
      </c>
      <c r="F14" s="15" t="s">
        <v>11</v>
      </c>
      <c r="G14" s="15">
        <v>95</v>
      </c>
      <c r="H14" s="52"/>
      <c r="I14" s="55"/>
      <c r="J14" s="58"/>
      <c r="K14" s="57"/>
      <c r="L14" s="52"/>
      <c r="M14" s="52"/>
      <c r="N14" s="60"/>
      <c r="O14" s="60"/>
      <c r="P14" s="60"/>
      <c r="Q14" s="60"/>
    </row>
    <row r="15" spans="1:17" x14ac:dyDescent="0.25">
      <c r="A15" s="24" t="s">
        <v>100</v>
      </c>
      <c r="B15" s="9">
        <v>43694</v>
      </c>
      <c r="C15" s="9">
        <v>43704</v>
      </c>
      <c r="D15" s="15" t="s">
        <v>114</v>
      </c>
      <c r="E15" s="15" t="s">
        <v>106</v>
      </c>
      <c r="F15" s="15" t="s">
        <v>12</v>
      </c>
      <c r="G15" s="15">
        <v>100</v>
      </c>
      <c r="H15" s="52"/>
      <c r="I15" s="55"/>
      <c r="J15" s="58"/>
      <c r="K15" s="57"/>
      <c r="L15" s="52"/>
      <c r="M15" s="52"/>
      <c r="N15" s="60"/>
      <c r="O15" s="60"/>
      <c r="P15" s="60"/>
      <c r="Q15" s="60"/>
    </row>
    <row r="16" spans="1:17" x14ac:dyDescent="0.25">
      <c r="A16" s="24" t="s">
        <v>100</v>
      </c>
      <c r="B16" s="9">
        <v>43694</v>
      </c>
      <c r="C16" s="9">
        <v>43704</v>
      </c>
      <c r="D16" s="15" t="s">
        <v>114</v>
      </c>
      <c r="E16" s="15" t="s">
        <v>106</v>
      </c>
      <c r="F16" s="15" t="s">
        <v>13</v>
      </c>
      <c r="G16" s="15">
        <v>100</v>
      </c>
      <c r="H16" s="52"/>
      <c r="I16" s="55"/>
      <c r="J16" s="58"/>
      <c r="K16" s="57"/>
      <c r="L16" s="52"/>
      <c r="M16" s="52"/>
      <c r="N16" s="60"/>
      <c r="O16" s="60"/>
      <c r="P16" s="60"/>
      <c r="Q16" s="60"/>
    </row>
    <row r="17" spans="1:17" x14ac:dyDescent="0.25">
      <c r="A17" s="24" t="s">
        <v>100</v>
      </c>
      <c r="B17" s="9">
        <v>43694</v>
      </c>
      <c r="C17" s="9">
        <v>43704</v>
      </c>
      <c r="D17" s="15" t="s">
        <v>115</v>
      </c>
      <c r="E17" s="15" t="s">
        <v>107</v>
      </c>
      <c r="F17" s="15" t="s">
        <v>9</v>
      </c>
      <c r="G17" s="15">
        <v>95</v>
      </c>
      <c r="H17" s="52">
        <f>AVERAGE(G17:G21)</f>
        <v>95</v>
      </c>
      <c r="I17" s="55">
        <f>STDEV(G17:G21)</f>
        <v>3.5355339059327378</v>
      </c>
      <c r="J17" s="58">
        <f t="shared" ref="J17" si="1">SUM(100*H17/97)</f>
        <v>97.9381443298969</v>
      </c>
      <c r="K17" s="57">
        <v>0.05</v>
      </c>
      <c r="L17" s="52" t="s">
        <v>19</v>
      </c>
      <c r="M17" s="52" t="s">
        <v>19</v>
      </c>
      <c r="N17" s="60">
        <v>3.22</v>
      </c>
      <c r="O17" s="60">
        <v>0.03</v>
      </c>
      <c r="P17" s="60">
        <v>7.3</v>
      </c>
      <c r="Q17" s="60">
        <v>0.05</v>
      </c>
    </row>
    <row r="18" spans="1:17" x14ac:dyDescent="0.25">
      <c r="A18" s="24" t="s">
        <v>100</v>
      </c>
      <c r="B18" s="9">
        <v>43694</v>
      </c>
      <c r="C18" s="9">
        <v>43704</v>
      </c>
      <c r="D18" s="15" t="s">
        <v>115</v>
      </c>
      <c r="E18" s="15" t="s">
        <v>107</v>
      </c>
      <c r="F18" s="15" t="s">
        <v>10</v>
      </c>
      <c r="G18" s="15">
        <v>90</v>
      </c>
      <c r="H18" s="52"/>
      <c r="I18" s="55"/>
      <c r="J18" s="58"/>
      <c r="K18" s="57"/>
      <c r="L18" s="52"/>
      <c r="M18" s="52"/>
      <c r="N18" s="60"/>
      <c r="O18" s="60"/>
      <c r="P18" s="60"/>
      <c r="Q18" s="60"/>
    </row>
    <row r="19" spans="1:17" x14ac:dyDescent="0.25">
      <c r="A19" s="24" t="s">
        <v>100</v>
      </c>
      <c r="B19" s="9">
        <v>43694</v>
      </c>
      <c r="C19" s="9">
        <v>43704</v>
      </c>
      <c r="D19" s="15" t="s">
        <v>115</v>
      </c>
      <c r="E19" s="15" t="s">
        <v>107</v>
      </c>
      <c r="F19" s="15" t="s">
        <v>11</v>
      </c>
      <c r="G19" s="15">
        <v>95</v>
      </c>
      <c r="H19" s="52"/>
      <c r="I19" s="55"/>
      <c r="J19" s="58"/>
      <c r="K19" s="57"/>
      <c r="L19" s="52"/>
      <c r="M19" s="52"/>
      <c r="N19" s="60"/>
      <c r="O19" s="60"/>
      <c r="P19" s="60"/>
      <c r="Q19" s="60"/>
    </row>
    <row r="20" spans="1:17" x14ac:dyDescent="0.25">
      <c r="A20" s="24" t="s">
        <v>100</v>
      </c>
      <c r="B20" s="9">
        <v>43694</v>
      </c>
      <c r="C20" s="9">
        <v>43704</v>
      </c>
      <c r="D20" s="15" t="s">
        <v>115</v>
      </c>
      <c r="E20" s="15" t="s">
        <v>107</v>
      </c>
      <c r="F20" s="15" t="s">
        <v>12</v>
      </c>
      <c r="G20" s="15">
        <v>95</v>
      </c>
      <c r="H20" s="52"/>
      <c r="I20" s="55"/>
      <c r="J20" s="58"/>
      <c r="K20" s="57"/>
      <c r="L20" s="52"/>
      <c r="M20" s="52"/>
      <c r="N20" s="60"/>
      <c r="O20" s="60"/>
      <c r="P20" s="60"/>
      <c r="Q20" s="60"/>
    </row>
    <row r="21" spans="1:17" x14ac:dyDescent="0.25">
      <c r="A21" s="24" t="s">
        <v>100</v>
      </c>
      <c r="B21" s="9">
        <v>43694</v>
      </c>
      <c r="C21" s="9">
        <v>43704</v>
      </c>
      <c r="D21" s="15" t="s">
        <v>115</v>
      </c>
      <c r="E21" s="15" t="s">
        <v>107</v>
      </c>
      <c r="F21" s="15" t="s">
        <v>13</v>
      </c>
      <c r="G21" s="15">
        <v>100</v>
      </c>
      <c r="H21" s="52"/>
      <c r="I21" s="55"/>
      <c r="J21" s="58"/>
      <c r="K21" s="57"/>
      <c r="L21" s="52"/>
      <c r="M21" s="52"/>
      <c r="N21" s="60"/>
      <c r="O21" s="60"/>
      <c r="P21" s="60"/>
      <c r="Q21" s="60"/>
    </row>
    <row r="22" spans="1:17" x14ac:dyDescent="0.25">
      <c r="A22" s="24" t="s">
        <v>100</v>
      </c>
      <c r="B22" s="9">
        <v>43694</v>
      </c>
      <c r="C22" s="9">
        <v>43704</v>
      </c>
      <c r="D22" s="15" t="s">
        <v>116</v>
      </c>
      <c r="E22" s="15" t="s">
        <v>108</v>
      </c>
      <c r="F22" s="15" t="s">
        <v>9</v>
      </c>
      <c r="G22" s="15">
        <v>100</v>
      </c>
      <c r="H22" s="52">
        <f>AVERAGE(G22:G26)</f>
        <v>98</v>
      </c>
      <c r="I22" s="55">
        <f>STDEV(G22:G26)</f>
        <v>4.4721359549995796</v>
      </c>
      <c r="J22" s="58">
        <f t="shared" ref="J22" si="2">SUM(100*H22/97)</f>
        <v>101.03092783505154</v>
      </c>
      <c r="K22" s="57">
        <v>0.05</v>
      </c>
      <c r="L22" s="52" t="s">
        <v>19</v>
      </c>
      <c r="M22" s="52" t="s">
        <v>19</v>
      </c>
      <c r="N22" s="59">
        <v>9.4700000000000006</v>
      </c>
      <c r="O22" s="59">
        <v>0.08</v>
      </c>
      <c r="P22" s="59">
        <v>18.079999999999998</v>
      </c>
      <c r="Q22" s="59">
        <v>0.05</v>
      </c>
    </row>
    <row r="23" spans="1:17" x14ac:dyDescent="0.25">
      <c r="A23" s="24" t="s">
        <v>100</v>
      </c>
      <c r="B23" s="9">
        <v>43694</v>
      </c>
      <c r="C23" s="9">
        <v>43704</v>
      </c>
      <c r="D23" s="15" t="s">
        <v>116</v>
      </c>
      <c r="E23" s="15" t="s">
        <v>108</v>
      </c>
      <c r="F23" s="15" t="s">
        <v>10</v>
      </c>
      <c r="G23" s="15">
        <v>100</v>
      </c>
      <c r="H23" s="52"/>
      <c r="I23" s="55"/>
      <c r="J23" s="58"/>
      <c r="K23" s="57"/>
      <c r="L23" s="52"/>
      <c r="M23" s="52"/>
      <c r="N23" s="59"/>
      <c r="O23" s="59"/>
      <c r="P23" s="59"/>
      <c r="Q23" s="59"/>
    </row>
    <row r="24" spans="1:17" x14ac:dyDescent="0.25">
      <c r="A24" s="24" t="s">
        <v>100</v>
      </c>
      <c r="B24" s="9">
        <v>43694</v>
      </c>
      <c r="C24" s="9">
        <v>43704</v>
      </c>
      <c r="D24" s="15" t="s">
        <v>116</v>
      </c>
      <c r="E24" s="15" t="s">
        <v>108</v>
      </c>
      <c r="F24" s="15" t="s">
        <v>11</v>
      </c>
      <c r="G24" s="15">
        <v>100</v>
      </c>
      <c r="H24" s="52"/>
      <c r="I24" s="55"/>
      <c r="J24" s="58"/>
      <c r="K24" s="57"/>
      <c r="L24" s="52"/>
      <c r="M24" s="52"/>
      <c r="N24" s="59"/>
      <c r="O24" s="59"/>
      <c r="P24" s="59"/>
      <c r="Q24" s="59"/>
    </row>
    <row r="25" spans="1:17" x14ac:dyDescent="0.25">
      <c r="A25" s="24" t="s">
        <v>100</v>
      </c>
      <c r="B25" s="9">
        <v>43694</v>
      </c>
      <c r="C25" s="9">
        <v>43704</v>
      </c>
      <c r="D25" s="15" t="s">
        <v>116</v>
      </c>
      <c r="E25" s="15" t="s">
        <v>108</v>
      </c>
      <c r="F25" s="15" t="s">
        <v>12</v>
      </c>
      <c r="G25" s="15">
        <v>90</v>
      </c>
      <c r="H25" s="52"/>
      <c r="I25" s="55"/>
      <c r="J25" s="58"/>
      <c r="K25" s="57"/>
      <c r="L25" s="52"/>
      <c r="M25" s="52"/>
      <c r="N25" s="59"/>
      <c r="O25" s="59"/>
      <c r="P25" s="59"/>
      <c r="Q25" s="59"/>
    </row>
    <row r="26" spans="1:17" x14ac:dyDescent="0.25">
      <c r="A26" s="24" t="s">
        <v>100</v>
      </c>
      <c r="B26" s="9">
        <v>43694</v>
      </c>
      <c r="C26" s="9">
        <v>43704</v>
      </c>
      <c r="D26" s="15" t="s">
        <v>116</v>
      </c>
      <c r="E26" s="15" t="s">
        <v>108</v>
      </c>
      <c r="F26" s="15" t="s">
        <v>13</v>
      </c>
      <c r="G26" s="15">
        <v>100</v>
      </c>
      <c r="H26" s="52"/>
      <c r="I26" s="55"/>
      <c r="J26" s="58"/>
      <c r="K26" s="57"/>
      <c r="L26" s="52"/>
      <c r="M26" s="52"/>
      <c r="N26" s="59"/>
      <c r="O26" s="59"/>
      <c r="P26" s="59"/>
      <c r="Q26" s="59"/>
    </row>
    <row r="27" spans="1:17" x14ac:dyDescent="0.25">
      <c r="A27" s="24" t="s">
        <v>100</v>
      </c>
      <c r="B27" s="9">
        <v>43694</v>
      </c>
      <c r="C27" s="9">
        <v>43704</v>
      </c>
      <c r="D27" s="15" t="s">
        <v>117</v>
      </c>
      <c r="E27" s="15" t="s">
        <v>109</v>
      </c>
      <c r="F27" s="15" t="s">
        <v>9</v>
      </c>
      <c r="G27" s="15">
        <v>90</v>
      </c>
      <c r="H27" s="52">
        <f>AVERAGE(G27:G31)</f>
        <v>90</v>
      </c>
      <c r="I27" s="55">
        <f>STDEV(G27:G31)</f>
        <v>3.5355339059327378</v>
      </c>
      <c r="J27" s="58">
        <f t="shared" ref="J27" si="3">SUM(100*H27/97)</f>
        <v>92.783505154639172</v>
      </c>
      <c r="K27" s="57">
        <v>0.05</v>
      </c>
      <c r="L27" s="52" t="s">
        <v>19</v>
      </c>
      <c r="M27" s="52" t="s">
        <v>19</v>
      </c>
      <c r="N27" s="59">
        <v>8.48</v>
      </c>
      <c r="O27" s="59">
        <v>0.09</v>
      </c>
      <c r="P27" s="59">
        <v>12.8</v>
      </c>
      <c r="Q27" s="59">
        <v>0.04</v>
      </c>
    </row>
    <row r="28" spans="1:17" x14ac:dyDescent="0.25">
      <c r="A28" s="24" t="s">
        <v>100</v>
      </c>
      <c r="B28" s="9">
        <v>43694</v>
      </c>
      <c r="C28" s="9">
        <v>43704</v>
      </c>
      <c r="D28" s="15" t="s">
        <v>117</v>
      </c>
      <c r="E28" s="15" t="s">
        <v>109</v>
      </c>
      <c r="F28" s="15" t="s">
        <v>10</v>
      </c>
      <c r="G28" s="15">
        <v>85</v>
      </c>
      <c r="H28" s="52"/>
      <c r="I28" s="55"/>
      <c r="J28" s="58"/>
      <c r="K28" s="57"/>
      <c r="L28" s="52"/>
      <c r="M28" s="52"/>
      <c r="N28" s="59"/>
      <c r="O28" s="59"/>
      <c r="P28" s="59"/>
      <c r="Q28" s="59"/>
    </row>
    <row r="29" spans="1:17" x14ac:dyDescent="0.25">
      <c r="A29" s="24" t="s">
        <v>100</v>
      </c>
      <c r="B29" s="9">
        <v>43694</v>
      </c>
      <c r="C29" s="9">
        <v>43704</v>
      </c>
      <c r="D29" s="15" t="s">
        <v>117</v>
      </c>
      <c r="E29" s="15" t="s">
        <v>109</v>
      </c>
      <c r="F29" s="15" t="s">
        <v>11</v>
      </c>
      <c r="G29" s="15">
        <v>95</v>
      </c>
      <c r="H29" s="52"/>
      <c r="I29" s="55"/>
      <c r="J29" s="58"/>
      <c r="K29" s="57"/>
      <c r="L29" s="52"/>
      <c r="M29" s="52"/>
      <c r="N29" s="59"/>
      <c r="O29" s="59"/>
      <c r="P29" s="59"/>
      <c r="Q29" s="59"/>
    </row>
    <row r="30" spans="1:17" x14ac:dyDescent="0.25">
      <c r="A30" s="24" t="s">
        <v>100</v>
      </c>
      <c r="B30" s="9">
        <v>43694</v>
      </c>
      <c r="C30" s="9">
        <v>43704</v>
      </c>
      <c r="D30" s="15" t="s">
        <v>117</v>
      </c>
      <c r="E30" s="15" t="s">
        <v>109</v>
      </c>
      <c r="F30" s="15" t="s">
        <v>12</v>
      </c>
      <c r="G30" s="15">
        <v>90</v>
      </c>
      <c r="H30" s="52"/>
      <c r="I30" s="55"/>
      <c r="J30" s="58"/>
      <c r="K30" s="57"/>
      <c r="L30" s="52"/>
      <c r="M30" s="52"/>
      <c r="N30" s="59"/>
      <c r="O30" s="59"/>
      <c r="P30" s="59"/>
      <c r="Q30" s="59"/>
    </row>
    <row r="31" spans="1:17" x14ac:dyDescent="0.25">
      <c r="A31" s="24" t="s">
        <v>100</v>
      </c>
      <c r="B31" s="9">
        <v>43694</v>
      </c>
      <c r="C31" s="9">
        <v>43704</v>
      </c>
      <c r="D31" s="15" t="s">
        <v>117</v>
      </c>
      <c r="E31" s="15" t="s">
        <v>109</v>
      </c>
      <c r="F31" s="15" t="s">
        <v>13</v>
      </c>
      <c r="G31" s="15">
        <v>90</v>
      </c>
      <c r="H31" s="52"/>
      <c r="I31" s="55"/>
      <c r="J31" s="58"/>
      <c r="K31" s="57"/>
      <c r="L31" s="52"/>
      <c r="M31" s="52"/>
      <c r="N31" s="59"/>
      <c r="O31" s="59"/>
      <c r="P31" s="59"/>
      <c r="Q31" s="59"/>
    </row>
    <row r="32" spans="1:17" x14ac:dyDescent="0.25">
      <c r="A32" s="24" t="s">
        <v>100</v>
      </c>
      <c r="B32" s="9">
        <v>43694</v>
      </c>
      <c r="C32" s="9">
        <v>43704</v>
      </c>
      <c r="D32" s="15" t="s">
        <v>118</v>
      </c>
      <c r="E32" s="15" t="s">
        <v>110</v>
      </c>
      <c r="F32" s="15" t="s">
        <v>9</v>
      </c>
      <c r="G32" s="15">
        <v>95</v>
      </c>
      <c r="H32" s="52">
        <f>AVERAGE(G32:G36)</f>
        <v>96</v>
      </c>
      <c r="I32" s="55">
        <f>STDEV(G32:G36)</f>
        <v>6.5192024052026492</v>
      </c>
      <c r="J32" s="58">
        <f t="shared" ref="J32" si="4">SUM(100*H32/97)</f>
        <v>98.969072164948457</v>
      </c>
      <c r="K32" s="57">
        <v>0.05</v>
      </c>
      <c r="L32" s="52" t="s">
        <v>19</v>
      </c>
      <c r="M32" s="52" t="s">
        <v>19</v>
      </c>
      <c r="N32" s="59">
        <v>7.99</v>
      </c>
      <c r="O32" s="59">
        <v>0.04</v>
      </c>
      <c r="P32" s="59">
        <v>8.5399999999999991</v>
      </c>
      <c r="Q32" s="59">
        <v>0.06</v>
      </c>
    </row>
    <row r="33" spans="1:17" x14ac:dyDescent="0.25">
      <c r="A33" s="24" t="s">
        <v>100</v>
      </c>
      <c r="B33" s="9">
        <v>43694</v>
      </c>
      <c r="C33" s="9">
        <v>43704</v>
      </c>
      <c r="D33" s="15" t="s">
        <v>118</v>
      </c>
      <c r="E33" s="15" t="s">
        <v>110</v>
      </c>
      <c r="F33" s="15" t="s">
        <v>10</v>
      </c>
      <c r="G33" s="15">
        <v>100</v>
      </c>
      <c r="H33" s="52"/>
      <c r="I33" s="55"/>
      <c r="J33" s="58"/>
      <c r="K33" s="57"/>
      <c r="L33" s="52"/>
      <c r="M33" s="52"/>
      <c r="N33" s="59"/>
      <c r="O33" s="59"/>
      <c r="P33" s="59"/>
      <c r="Q33" s="59"/>
    </row>
    <row r="34" spans="1:17" x14ac:dyDescent="0.25">
      <c r="A34" s="24" t="s">
        <v>100</v>
      </c>
      <c r="B34" s="9">
        <v>43694</v>
      </c>
      <c r="C34" s="9">
        <v>43704</v>
      </c>
      <c r="D34" s="26" t="s">
        <v>118</v>
      </c>
      <c r="E34" s="15" t="s">
        <v>110</v>
      </c>
      <c r="F34" s="15" t="s">
        <v>11</v>
      </c>
      <c r="G34" s="15">
        <v>85</v>
      </c>
      <c r="H34" s="52"/>
      <c r="I34" s="55"/>
      <c r="J34" s="58"/>
      <c r="K34" s="57"/>
      <c r="L34" s="52"/>
      <c r="M34" s="52"/>
      <c r="N34" s="59"/>
      <c r="O34" s="59"/>
      <c r="P34" s="59"/>
      <c r="Q34" s="59"/>
    </row>
    <row r="35" spans="1:17" x14ac:dyDescent="0.25">
      <c r="A35" s="24" t="s">
        <v>100</v>
      </c>
      <c r="B35" s="9">
        <v>43694</v>
      </c>
      <c r="C35" s="9">
        <v>43704</v>
      </c>
      <c r="D35" s="15" t="s">
        <v>118</v>
      </c>
      <c r="E35" s="15" t="s">
        <v>110</v>
      </c>
      <c r="F35" s="15" t="s">
        <v>12</v>
      </c>
      <c r="G35" s="15">
        <v>100</v>
      </c>
      <c r="H35" s="52"/>
      <c r="I35" s="55"/>
      <c r="J35" s="58"/>
      <c r="K35" s="57"/>
      <c r="L35" s="52"/>
      <c r="M35" s="52"/>
      <c r="N35" s="59"/>
      <c r="O35" s="59"/>
      <c r="P35" s="59"/>
      <c r="Q35" s="59"/>
    </row>
    <row r="36" spans="1:17" x14ac:dyDescent="0.25">
      <c r="A36" s="24" t="s">
        <v>100</v>
      </c>
      <c r="B36" s="9">
        <v>43694</v>
      </c>
      <c r="C36" s="9">
        <v>43704</v>
      </c>
      <c r="D36" s="15" t="s">
        <v>118</v>
      </c>
      <c r="E36" s="15" t="s">
        <v>110</v>
      </c>
      <c r="F36" s="15" t="s">
        <v>13</v>
      </c>
      <c r="G36" s="15">
        <v>100</v>
      </c>
      <c r="H36" s="52"/>
      <c r="I36" s="55"/>
      <c r="J36" s="58"/>
      <c r="K36" s="57"/>
      <c r="L36" s="52"/>
      <c r="M36" s="52"/>
      <c r="N36" s="59"/>
      <c r="O36" s="59"/>
      <c r="P36" s="59"/>
      <c r="Q36" s="59"/>
    </row>
    <row r="37" spans="1:17" ht="15" customHeight="1" x14ac:dyDescent="0.25">
      <c r="A37" s="27" t="s">
        <v>100</v>
      </c>
      <c r="B37" s="9">
        <v>43694</v>
      </c>
      <c r="C37" s="9">
        <v>43704</v>
      </c>
      <c r="D37" s="26" t="s">
        <v>119</v>
      </c>
      <c r="E37" s="26" t="s">
        <v>111</v>
      </c>
      <c r="F37" s="26" t="s">
        <v>9</v>
      </c>
      <c r="G37" s="26">
        <v>100</v>
      </c>
      <c r="H37" s="52">
        <f>AVERAGE(G37:G41)</f>
        <v>100</v>
      </c>
      <c r="I37" s="55">
        <f>STDEV(G37:G41)</f>
        <v>0</v>
      </c>
      <c r="J37" s="58">
        <f t="shared" ref="J37" si="5">SUM(100*H37/97)</f>
        <v>103.09278350515464</v>
      </c>
      <c r="K37" s="57">
        <v>0.05</v>
      </c>
      <c r="L37" s="52" t="s">
        <v>19</v>
      </c>
      <c r="M37" s="52" t="s">
        <v>19</v>
      </c>
      <c r="N37" s="59">
        <v>2.5099999999999998</v>
      </c>
      <c r="O37" s="59">
        <v>0.02</v>
      </c>
      <c r="P37" s="59" t="s">
        <v>26</v>
      </c>
      <c r="Q37" s="59" t="s">
        <v>26</v>
      </c>
    </row>
    <row r="38" spans="1:17" x14ac:dyDescent="0.25">
      <c r="A38" s="27" t="s">
        <v>100</v>
      </c>
      <c r="B38" s="9">
        <v>43694</v>
      </c>
      <c r="C38" s="9">
        <v>43704</v>
      </c>
      <c r="D38" s="26" t="s">
        <v>119</v>
      </c>
      <c r="E38" s="26" t="s">
        <v>111</v>
      </c>
      <c r="F38" s="26" t="s">
        <v>10</v>
      </c>
      <c r="G38" s="26">
        <v>100</v>
      </c>
      <c r="H38" s="52"/>
      <c r="I38" s="55"/>
      <c r="J38" s="58"/>
      <c r="K38" s="57"/>
      <c r="L38" s="52"/>
      <c r="M38" s="52"/>
      <c r="N38" s="59"/>
      <c r="O38" s="59"/>
      <c r="P38" s="59"/>
      <c r="Q38" s="59"/>
    </row>
    <row r="39" spans="1:17" x14ac:dyDescent="0.25">
      <c r="A39" s="27" t="s">
        <v>100</v>
      </c>
      <c r="B39" s="9">
        <v>43694</v>
      </c>
      <c r="C39" s="9">
        <v>43704</v>
      </c>
      <c r="D39" s="26" t="s">
        <v>119</v>
      </c>
      <c r="E39" s="26" t="s">
        <v>111</v>
      </c>
      <c r="F39" s="26" t="s">
        <v>11</v>
      </c>
      <c r="G39" s="26">
        <v>100</v>
      </c>
      <c r="H39" s="52"/>
      <c r="I39" s="55"/>
      <c r="J39" s="58"/>
      <c r="K39" s="57"/>
      <c r="L39" s="52"/>
      <c r="M39" s="52"/>
      <c r="N39" s="59"/>
      <c r="O39" s="59"/>
      <c r="P39" s="59"/>
      <c r="Q39" s="59"/>
    </row>
    <row r="40" spans="1:17" x14ac:dyDescent="0.25">
      <c r="A40" s="27" t="s">
        <v>100</v>
      </c>
      <c r="B40" s="9">
        <v>43694</v>
      </c>
      <c r="C40" s="9">
        <v>43704</v>
      </c>
      <c r="D40" s="26" t="s">
        <v>119</v>
      </c>
      <c r="E40" s="26" t="s">
        <v>111</v>
      </c>
      <c r="F40" s="26" t="s">
        <v>12</v>
      </c>
      <c r="G40" s="26">
        <v>100</v>
      </c>
      <c r="H40" s="52"/>
      <c r="I40" s="55"/>
      <c r="J40" s="58"/>
      <c r="K40" s="57"/>
      <c r="L40" s="52"/>
      <c r="M40" s="52"/>
      <c r="N40" s="59"/>
      <c r="O40" s="59"/>
      <c r="P40" s="59"/>
      <c r="Q40" s="59"/>
    </row>
    <row r="41" spans="1:17" x14ac:dyDescent="0.25">
      <c r="A41" s="27" t="s">
        <v>100</v>
      </c>
      <c r="B41" s="9">
        <v>43694</v>
      </c>
      <c r="C41" s="9">
        <v>43704</v>
      </c>
      <c r="D41" s="26" t="s">
        <v>119</v>
      </c>
      <c r="E41" s="26" t="s">
        <v>111</v>
      </c>
      <c r="F41" s="26" t="s">
        <v>13</v>
      </c>
      <c r="G41" s="26">
        <v>100</v>
      </c>
      <c r="H41" s="52"/>
      <c r="I41" s="55"/>
      <c r="J41" s="58"/>
      <c r="K41" s="57"/>
      <c r="L41" s="52"/>
      <c r="M41" s="52"/>
      <c r="N41" s="59"/>
      <c r="O41" s="59"/>
      <c r="P41" s="59"/>
      <c r="Q41" s="59"/>
    </row>
    <row r="42" spans="1:17" x14ac:dyDescent="0.25">
      <c r="A42" s="27" t="s">
        <v>100</v>
      </c>
      <c r="B42" s="9">
        <v>43694</v>
      </c>
      <c r="C42" s="9">
        <v>43704</v>
      </c>
      <c r="D42" s="26" t="s">
        <v>120</v>
      </c>
      <c r="E42" s="26" t="s">
        <v>112</v>
      </c>
      <c r="F42" s="26" t="s">
        <v>9</v>
      </c>
      <c r="G42" s="26">
        <v>90</v>
      </c>
      <c r="H42" s="52">
        <f>AVERAGE(G42:G46)</f>
        <v>90</v>
      </c>
      <c r="I42" s="55">
        <f>STDEV(G42:G46)</f>
        <v>3.5355339059327378</v>
      </c>
      <c r="J42" s="58">
        <f t="shared" ref="J42" si="6">SUM(100*H42/97)</f>
        <v>92.783505154639172</v>
      </c>
      <c r="K42" s="57">
        <v>0.05</v>
      </c>
      <c r="L42" s="52" t="s">
        <v>19</v>
      </c>
      <c r="M42" s="52" t="s">
        <v>19</v>
      </c>
      <c r="N42" s="59">
        <v>21.96</v>
      </c>
      <c r="O42" s="59">
        <v>0.15</v>
      </c>
      <c r="P42" s="59">
        <v>16.760000000000002</v>
      </c>
      <c r="Q42" s="59">
        <v>0.21</v>
      </c>
    </row>
    <row r="43" spans="1:17" x14ac:dyDescent="0.25">
      <c r="A43" s="27" t="s">
        <v>100</v>
      </c>
      <c r="B43" s="9">
        <v>43694</v>
      </c>
      <c r="C43" s="9">
        <v>43704</v>
      </c>
      <c r="D43" s="26" t="s">
        <v>120</v>
      </c>
      <c r="E43" s="26" t="s">
        <v>112</v>
      </c>
      <c r="F43" s="26" t="s">
        <v>10</v>
      </c>
      <c r="G43" s="26">
        <v>95</v>
      </c>
      <c r="H43" s="52"/>
      <c r="I43" s="55"/>
      <c r="J43" s="58"/>
      <c r="K43" s="57"/>
      <c r="L43" s="52"/>
      <c r="M43" s="52"/>
      <c r="N43" s="59"/>
      <c r="O43" s="59"/>
      <c r="P43" s="59"/>
      <c r="Q43" s="59"/>
    </row>
    <row r="44" spans="1:17" x14ac:dyDescent="0.25">
      <c r="A44" s="27" t="s">
        <v>100</v>
      </c>
      <c r="B44" s="9">
        <v>43694</v>
      </c>
      <c r="C44" s="9">
        <v>43704</v>
      </c>
      <c r="D44" s="26" t="s">
        <v>120</v>
      </c>
      <c r="E44" s="26" t="s">
        <v>112</v>
      </c>
      <c r="F44" s="26" t="s">
        <v>11</v>
      </c>
      <c r="G44" s="26">
        <v>90</v>
      </c>
      <c r="H44" s="52"/>
      <c r="I44" s="55"/>
      <c r="J44" s="58"/>
      <c r="K44" s="57"/>
      <c r="L44" s="52"/>
      <c r="M44" s="52"/>
      <c r="N44" s="59"/>
      <c r="O44" s="59"/>
      <c r="P44" s="59"/>
      <c r="Q44" s="59"/>
    </row>
    <row r="45" spans="1:17" x14ac:dyDescent="0.25">
      <c r="A45" s="27" t="s">
        <v>100</v>
      </c>
      <c r="B45" s="9">
        <v>43694</v>
      </c>
      <c r="C45" s="9">
        <v>43704</v>
      </c>
      <c r="D45" s="26" t="s">
        <v>120</v>
      </c>
      <c r="E45" s="26" t="s">
        <v>112</v>
      </c>
      <c r="F45" s="26" t="s">
        <v>12</v>
      </c>
      <c r="G45" s="26">
        <v>85</v>
      </c>
      <c r="H45" s="52"/>
      <c r="I45" s="55"/>
      <c r="J45" s="58"/>
      <c r="K45" s="57"/>
      <c r="L45" s="52"/>
      <c r="M45" s="52"/>
      <c r="N45" s="59"/>
      <c r="O45" s="59"/>
      <c r="P45" s="59"/>
      <c r="Q45" s="59"/>
    </row>
    <row r="46" spans="1:17" x14ac:dyDescent="0.25">
      <c r="A46" s="27" t="s">
        <v>100</v>
      </c>
      <c r="B46" s="9">
        <v>43694</v>
      </c>
      <c r="C46" s="9">
        <v>43704</v>
      </c>
      <c r="D46" s="26" t="s">
        <v>120</v>
      </c>
      <c r="E46" s="26" t="s">
        <v>112</v>
      </c>
      <c r="F46" s="26" t="s">
        <v>13</v>
      </c>
      <c r="G46" s="26">
        <v>90</v>
      </c>
      <c r="H46" s="52"/>
      <c r="I46" s="55"/>
      <c r="J46" s="58"/>
      <c r="K46" s="57"/>
      <c r="L46" s="52"/>
      <c r="M46" s="52"/>
      <c r="N46" s="59"/>
      <c r="O46" s="59"/>
      <c r="P46" s="59"/>
      <c r="Q46" s="59"/>
    </row>
  </sheetData>
  <mergeCells count="90">
    <mergeCell ref="N37:N41"/>
    <mergeCell ref="O37:O41"/>
    <mergeCell ref="P37:P41"/>
    <mergeCell ref="Q37:Q41"/>
    <mergeCell ref="N42:N46"/>
    <mergeCell ref="O42:O46"/>
    <mergeCell ref="P42:P46"/>
    <mergeCell ref="Q42:Q46"/>
    <mergeCell ref="M37:M41"/>
    <mergeCell ref="H42:H46"/>
    <mergeCell ref="I42:I46"/>
    <mergeCell ref="J42:J46"/>
    <mergeCell ref="K42:K46"/>
    <mergeCell ref="L42:L46"/>
    <mergeCell ref="M42:M46"/>
    <mergeCell ref="H37:H41"/>
    <mergeCell ref="I37:I41"/>
    <mergeCell ref="J37:J41"/>
    <mergeCell ref="K37:K41"/>
    <mergeCell ref="L37:L41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O7:O11"/>
    <mergeCell ref="K12:K16"/>
    <mergeCell ref="L12:L16"/>
    <mergeCell ref="M12:M16"/>
    <mergeCell ref="N2:N6"/>
    <mergeCell ref="N12:N16"/>
    <mergeCell ref="N7:N11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12:H16"/>
    <mergeCell ref="I12:I16"/>
    <mergeCell ref="J12:J16"/>
    <mergeCell ref="H22:H26"/>
    <mergeCell ref="I22:I26"/>
    <mergeCell ref="J22:J26"/>
    <mergeCell ref="K22:K26"/>
    <mergeCell ref="L22:L26"/>
    <mergeCell ref="H27:H31"/>
    <mergeCell ref="I27:I31"/>
    <mergeCell ref="J27:J31"/>
    <mergeCell ref="K27:K31"/>
    <mergeCell ref="L27:L31"/>
    <mergeCell ref="P32:P36"/>
    <mergeCell ref="Q32:Q36"/>
    <mergeCell ref="N27:N31"/>
    <mergeCell ref="O27:O31"/>
    <mergeCell ref="P27:P31"/>
    <mergeCell ref="Q27:Q31"/>
    <mergeCell ref="P7:P11"/>
    <mergeCell ref="Q7:Q11"/>
    <mergeCell ref="H32:H36"/>
    <mergeCell ref="I32:I36"/>
    <mergeCell ref="J32:J36"/>
    <mergeCell ref="K32:K36"/>
    <mergeCell ref="L32:L36"/>
    <mergeCell ref="M32:M36"/>
    <mergeCell ref="N22:N26"/>
    <mergeCell ref="O22:O26"/>
    <mergeCell ref="P22:P26"/>
    <mergeCell ref="Q22:Q26"/>
    <mergeCell ref="M27:M31"/>
    <mergeCell ref="M22:M26"/>
    <mergeCell ref="N32:N36"/>
    <mergeCell ref="O32:O36"/>
  </mergeCells>
  <phoneticPr fontId="3" type="noConversion"/>
  <pageMargins left="0.7" right="0.7" top="0.75" bottom="0.75" header="0.3" footer="0.3"/>
  <pageSetup scale="39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zoomScale="75" zoomScaleNormal="100" zoomScalePageLayoutView="75" workbookViewId="0"/>
  </sheetViews>
  <sheetFormatPr defaultRowHeight="15" x14ac:dyDescent="0.25"/>
  <cols>
    <col min="1" max="1" width="9.28515625" bestFit="1" customWidth="1"/>
    <col min="2" max="2" width="10.140625" bestFit="1" customWidth="1"/>
    <col min="3" max="3" width="9.5703125" bestFit="1" customWidth="1"/>
    <col min="4" max="4" width="16.28515625" bestFit="1" customWidth="1"/>
    <col min="5" max="5" width="9.42578125" bestFit="1" customWidth="1"/>
    <col min="6" max="6" width="8" bestFit="1" customWidth="1"/>
    <col min="7" max="7" width="13.5703125" bestFit="1" customWidth="1"/>
    <col min="8" max="8" width="10" customWidth="1"/>
    <col min="9" max="9" width="8.42578125" bestFit="1" customWidth="1"/>
    <col min="10" max="10" width="8.5703125" bestFit="1" customWidth="1"/>
    <col min="11" max="11" width="9.42578125" bestFit="1" customWidth="1"/>
    <col min="12" max="12" width="14.140625" bestFit="1" customWidth="1"/>
    <col min="13" max="13" width="11.42578125" bestFit="1" customWidth="1"/>
    <col min="14" max="14" width="37" style="48" bestFit="1" customWidth="1"/>
    <col min="15" max="17" width="37.140625" style="48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46" t="s">
        <v>20</v>
      </c>
      <c r="O1" s="46" t="s">
        <v>21</v>
      </c>
      <c r="P1" s="46" t="s">
        <v>22</v>
      </c>
      <c r="Q1" s="46" t="s">
        <v>23</v>
      </c>
    </row>
    <row r="2" spans="1:17" s="10" customFormat="1" x14ac:dyDescent="0.25">
      <c r="A2" s="29" t="s">
        <v>121</v>
      </c>
      <c r="B2" s="9">
        <v>43707</v>
      </c>
      <c r="C2" s="9">
        <v>43717</v>
      </c>
      <c r="D2" s="29" t="s">
        <v>14</v>
      </c>
      <c r="E2" s="29" t="s">
        <v>49</v>
      </c>
      <c r="F2" s="29" t="s">
        <v>9</v>
      </c>
      <c r="G2" s="29">
        <v>100</v>
      </c>
      <c r="H2" s="53">
        <f>AVERAGE(G2:G6)</f>
        <v>97</v>
      </c>
      <c r="I2" s="54">
        <f>STDEV(G2:G6)</f>
        <v>2.7386127875258306</v>
      </c>
      <c r="J2" s="53">
        <v>100</v>
      </c>
      <c r="K2" s="56" t="s">
        <v>17</v>
      </c>
      <c r="L2" s="53" t="s">
        <v>17</v>
      </c>
      <c r="M2" s="53" t="s">
        <v>17</v>
      </c>
      <c r="N2" s="56" t="s">
        <v>17</v>
      </c>
      <c r="O2" s="56" t="s">
        <v>17</v>
      </c>
      <c r="P2" s="60">
        <v>22</v>
      </c>
      <c r="Q2" s="56">
        <v>0.04</v>
      </c>
    </row>
    <row r="3" spans="1:17" s="10" customFormat="1" x14ac:dyDescent="0.25">
      <c r="A3" s="29" t="s">
        <v>121</v>
      </c>
      <c r="B3" s="9">
        <v>43707</v>
      </c>
      <c r="C3" s="9">
        <v>43717</v>
      </c>
      <c r="D3" s="29" t="s">
        <v>14</v>
      </c>
      <c r="E3" s="29" t="s">
        <v>49</v>
      </c>
      <c r="F3" s="29" t="s">
        <v>10</v>
      </c>
      <c r="G3" s="29">
        <v>100</v>
      </c>
      <c r="H3" s="53"/>
      <c r="I3" s="54"/>
      <c r="J3" s="53"/>
      <c r="K3" s="56"/>
      <c r="L3" s="53"/>
      <c r="M3" s="53"/>
      <c r="N3" s="56"/>
      <c r="O3" s="56"/>
      <c r="P3" s="60"/>
      <c r="Q3" s="56"/>
    </row>
    <row r="4" spans="1:17" s="10" customFormat="1" x14ac:dyDescent="0.25">
      <c r="A4" s="29" t="s">
        <v>121</v>
      </c>
      <c r="B4" s="9">
        <v>43707</v>
      </c>
      <c r="C4" s="9">
        <v>43717</v>
      </c>
      <c r="D4" s="29" t="s">
        <v>14</v>
      </c>
      <c r="E4" s="29" t="s">
        <v>49</v>
      </c>
      <c r="F4" s="29" t="s">
        <v>11</v>
      </c>
      <c r="G4" s="29">
        <v>95</v>
      </c>
      <c r="H4" s="53"/>
      <c r="I4" s="54"/>
      <c r="J4" s="53"/>
      <c r="K4" s="56"/>
      <c r="L4" s="53"/>
      <c r="M4" s="53"/>
      <c r="N4" s="56"/>
      <c r="O4" s="56"/>
      <c r="P4" s="60"/>
      <c r="Q4" s="56"/>
    </row>
    <row r="5" spans="1:17" s="10" customFormat="1" x14ac:dyDescent="0.25">
      <c r="A5" s="29" t="s">
        <v>121</v>
      </c>
      <c r="B5" s="9">
        <v>43707</v>
      </c>
      <c r="C5" s="9">
        <v>43717</v>
      </c>
      <c r="D5" s="29" t="s">
        <v>14</v>
      </c>
      <c r="E5" s="29" t="s">
        <v>49</v>
      </c>
      <c r="F5" s="29" t="s">
        <v>12</v>
      </c>
      <c r="G5" s="29">
        <v>95</v>
      </c>
      <c r="H5" s="53"/>
      <c r="I5" s="54"/>
      <c r="J5" s="53"/>
      <c r="K5" s="56"/>
      <c r="L5" s="53"/>
      <c r="M5" s="53"/>
      <c r="N5" s="56"/>
      <c r="O5" s="56"/>
      <c r="P5" s="60"/>
      <c r="Q5" s="56"/>
    </row>
    <row r="6" spans="1:17" s="10" customFormat="1" x14ac:dyDescent="0.25">
      <c r="A6" s="29" t="s">
        <v>121</v>
      </c>
      <c r="B6" s="9">
        <v>43707</v>
      </c>
      <c r="C6" s="9">
        <v>43717</v>
      </c>
      <c r="D6" s="29" t="s">
        <v>14</v>
      </c>
      <c r="E6" s="29" t="s">
        <v>49</v>
      </c>
      <c r="F6" s="29" t="s">
        <v>13</v>
      </c>
      <c r="G6" s="29">
        <v>95</v>
      </c>
      <c r="H6" s="53"/>
      <c r="I6" s="54"/>
      <c r="J6" s="53"/>
      <c r="K6" s="56"/>
      <c r="L6" s="53"/>
      <c r="M6" s="53"/>
      <c r="N6" s="56"/>
      <c r="O6" s="56"/>
      <c r="P6" s="60"/>
      <c r="Q6" s="56"/>
    </row>
    <row r="7" spans="1:17" x14ac:dyDescent="0.25">
      <c r="A7" s="29" t="s">
        <v>121</v>
      </c>
      <c r="B7" s="9">
        <v>43707</v>
      </c>
      <c r="C7" s="9">
        <v>43717</v>
      </c>
      <c r="D7" s="28" t="s">
        <v>129</v>
      </c>
      <c r="E7" s="28" t="s">
        <v>122</v>
      </c>
      <c r="F7" s="28" t="s">
        <v>9</v>
      </c>
      <c r="G7" s="28">
        <v>100</v>
      </c>
      <c r="H7" s="52">
        <f>AVERAGE(G7:G11)</f>
        <v>99</v>
      </c>
      <c r="I7" s="55">
        <f>STDEV(G7:G11)</f>
        <v>2.2360679774997898</v>
      </c>
      <c r="J7" s="58">
        <f>SUM(100*H7/97)</f>
        <v>102.0618556701031</v>
      </c>
      <c r="K7" s="57">
        <v>0.05</v>
      </c>
      <c r="L7" s="52" t="s">
        <v>19</v>
      </c>
      <c r="M7" s="52" t="s">
        <v>19</v>
      </c>
      <c r="N7" s="60">
        <v>4.62</v>
      </c>
      <c r="O7" s="60">
        <v>7.0000000000000007E-2</v>
      </c>
      <c r="P7" s="60">
        <v>6.32</v>
      </c>
      <c r="Q7" s="60">
        <v>0.01</v>
      </c>
    </row>
    <row r="8" spans="1:17" x14ac:dyDescent="0.25">
      <c r="A8" s="29" t="s">
        <v>121</v>
      </c>
      <c r="B8" s="9">
        <v>43707</v>
      </c>
      <c r="C8" s="9">
        <v>43717</v>
      </c>
      <c r="D8" s="28" t="s">
        <v>129</v>
      </c>
      <c r="E8" s="28" t="s">
        <v>122</v>
      </c>
      <c r="F8" s="28" t="s">
        <v>10</v>
      </c>
      <c r="G8" s="28">
        <v>95</v>
      </c>
      <c r="H8" s="52"/>
      <c r="I8" s="55"/>
      <c r="J8" s="58"/>
      <c r="K8" s="57"/>
      <c r="L8" s="52"/>
      <c r="M8" s="52"/>
      <c r="N8" s="60"/>
      <c r="O8" s="60"/>
      <c r="P8" s="60"/>
      <c r="Q8" s="60"/>
    </row>
    <row r="9" spans="1:17" x14ac:dyDescent="0.25">
      <c r="A9" s="29" t="s">
        <v>121</v>
      </c>
      <c r="B9" s="9">
        <v>43707</v>
      </c>
      <c r="C9" s="9">
        <v>43717</v>
      </c>
      <c r="D9" s="28" t="s">
        <v>129</v>
      </c>
      <c r="E9" s="28" t="s">
        <v>122</v>
      </c>
      <c r="F9" s="28" t="s">
        <v>11</v>
      </c>
      <c r="G9" s="28">
        <v>100</v>
      </c>
      <c r="H9" s="52"/>
      <c r="I9" s="55"/>
      <c r="J9" s="58"/>
      <c r="K9" s="57"/>
      <c r="L9" s="52"/>
      <c r="M9" s="52"/>
      <c r="N9" s="60"/>
      <c r="O9" s="60"/>
      <c r="P9" s="60"/>
      <c r="Q9" s="60"/>
    </row>
    <row r="10" spans="1:17" x14ac:dyDescent="0.25">
      <c r="A10" s="29" t="s">
        <v>121</v>
      </c>
      <c r="B10" s="9">
        <v>43707</v>
      </c>
      <c r="C10" s="9">
        <v>43717</v>
      </c>
      <c r="D10" s="28" t="s">
        <v>129</v>
      </c>
      <c r="E10" s="28" t="s">
        <v>122</v>
      </c>
      <c r="F10" s="28" t="s">
        <v>12</v>
      </c>
      <c r="G10" s="28">
        <v>100</v>
      </c>
      <c r="H10" s="52"/>
      <c r="I10" s="55"/>
      <c r="J10" s="58"/>
      <c r="K10" s="57"/>
      <c r="L10" s="52"/>
      <c r="M10" s="52"/>
      <c r="N10" s="60"/>
      <c r="O10" s="60"/>
      <c r="P10" s="60"/>
      <c r="Q10" s="60"/>
    </row>
    <row r="11" spans="1:17" x14ac:dyDescent="0.25">
      <c r="A11" s="29" t="s">
        <v>121</v>
      </c>
      <c r="B11" s="9">
        <v>43707</v>
      </c>
      <c r="C11" s="9">
        <v>43717</v>
      </c>
      <c r="D11" s="28" t="s">
        <v>129</v>
      </c>
      <c r="E11" s="28" t="s">
        <v>122</v>
      </c>
      <c r="F11" s="28" t="s">
        <v>13</v>
      </c>
      <c r="G11" s="28">
        <v>100</v>
      </c>
      <c r="H11" s="52"/>
      <c r="I11" s="55"/>
      <c r="J11" s="58"/>
      <c r="K11" s="57"/>
      <c r="L11" s="52"/>
      <c r="M11" s="52"/>
      <c r="N11" s="60"/>
      <c r="O11" s="60"/>
      <c r="P11" s="60"/>
      <c r="Q11" s="60"/>
    </row>
    <row r="12" spans="1:17" x14ac:dyDescent="0.25">
      <c r="A12" s="29" t="s">
        <v>121</v>
      </c>
      <c r="B12" s="9">
        <v>43707</v>
      </c>
      <c r="C12" s="9">
        <v>43717</v>
      </c>
      <c r="D12" s="28" t="s">
        <v>130</v>
      </c>
      <c r="E12" s="28" t="s">
        <v>123</v>
      </c>
      <c r="F12" s="28" t="s">
        <v>9</v>
      </c>
      <c r="G12" s="28">
        <v>85</v>
      </c>
      <c r="H12" s="52">
        <f>AVERAGE(G12:G16)</f>
        <v>94</v>
      </c>
      <c r="I12" s="55">
        <f>STDEV(G12:G16)</f>
        <v>6.5192024052026492</v>
      </c>
      <c r="J12" s="58">
        <f t="shared" ref="J12" si="0">SUM(100*H12/97)</f>
        <v>96.907216494845358</v>
      </c>
      <c r="K12" s="57">
        <v>0.05</v>
      </c>
      <c r="L12" s="52" t="s">
        <v>19</v>
      </c>
      <c r="M12" s="52" t="s">
        <v>19</v>
      </c>
      <c r="N12" s="59" t="s">
        <v>26</v>
      </c>
      <c r="O12" s="59" t="s">
        <v>26</v>
      </c>
      <c r="P12" s="59" t="s">
        <v>26</v>
      </c>
      <c r="Q12" s="59" t="s">
        <v>26</v>
      </c>
    </row>
    <row r="13" spans="1:17" x14ac:dyDescent="0.25">
      <c r="A13" s="29" t="s">
        <v>121</v>
      </c>
      <c r="B13" s="9">
        <v>43707</v>
      </c>
      <c r="C13" s="9">
        <v>43717</v>
      </c>
      <c r="D13" s="28" t="s">
        <v>130</v>
      </c>
      <c r="E13" s="28" t="s">
        <v>123</v>
      </c>
      <c r="F13" s="28" t="s">
        <v>10</v>
      </c>
      <c r="G13" s="28">
        <v>100</v>
      </c>
      <c r="H13" s="52"/>
      <c r="I13" s="55"/>
      <c r="J13" s="58"/>
      <c r="K13" s="57"/>
      <c r="L13" s="52"/>
      <c r="M13" s="52"/>
      <c r="N13" s="59"/>
      <c r="O13" s="59"/>
      <c r="P13" s="59"/>
      <c r="Q13" s="59"/>
    </row>
    <row r="14" spans="1:17" x14ac:dyDescent="0.25">
      <c r="A14" s="29" t="s">
        <v>121</v>
      </c>
      <c r="B14" s="9">
        <v>43707</v>
      </c>
      <c r="C14" s="9">
        <v>43717</v>
      </c>
      <c r="D14" s="28" t="s">
        <v>130</v>
      </c>
      <c r="E14" s="28" t="s">
        <v>123</v>
      </c>
      <c r="F14" s="28" t="s">
        <v>11</v>
      </c>
      <c r="G14" s="28">
        <v>95</v>
      </c>
      <c r="H14" s="52"/>
      <c r="I14" s="55"/>
      <c r="J14" s="58"/>
      <c r="K14" s="57"/>
      <c r="L14" s="52"/>
      <c r="M14" s="52"/>
      <c r="N14" s="59"/>
      <c r="O14" s="59"/>
      <c r="P14" s="59"/>
      <c r="Q14" s="59"/>
    </row>
    <row r="15" spans="1:17" x14ac:dyDescent="0.25">
      <c r="A15" s="29" t="s">
        <v>121</v>
      </c>
      <c r="B15" s="9">
        <v>43707</v>
      </c>
      <c r="C15" s="9">
        <v>43717</v>
      </c>
      <c r="D15" s="28" t="s">
        <v>130</v>
      </c>
      <c r="E15" s="28" t="s">
        <v>123</v>
      </c>
      <c r="F15" s="28" t="s">
        <v>12</v>
      </c>
      <c r="G15" s="28">
        <v>100</v>
      </c>
      <c r="H15" s="52"/>
      <c r="I15" s="55"/>
      <c r="J15" s="58"/>
      <c r="K15" s="57"/>
      <c r="L15" s="52"/>
      <c r="M15" s="52"/>
      <c r="N15" s="59"/>
      <c r="O15" s="59"/>
      <c r="P15" s="59"/>
      <c r="Q15" s="59"/>
    </row>
    <row r="16" spans="1:17" x14ac:dyDescent="0.25">
      <c r="A16" s="29" t="s">
        <v>121</v>
      </c>
      <c r="B16" s="9">
        <v>43707</v>
      </c>
      <c r="C16" s="9">
        <v>43717</v>
      </c>
      <c r="D16" s="28" t="s">
        <v>130</v>
      </c>
      <c r="E16" s="28" t="s">
        <v>123</v>
      </c>
      <c r="F16" s="28" t="s">
        <v>13</v>
      </c>
      <c r="G16" s="28">
        <v>90</v>
      </c>
      <c r="H16" s="52"/>
      <c r="I16" s="55"/>
      <c r="J16" s="58"/>
      <c r="K16" s="57"/>
      <c r="L16" s="52"/>
      <c r="M16" s="52"/>
      <c r="N16" s="59"/>
      <c r="O16" s="59"/>
      <c r="P16" s="59"/>
      <c r="Q16" s="59"/>
    </row>
    <row r="17" spans="1:17" x14ac:dyDescent="0.25">
      <c r="A17" s="29" t="s">
        <v>121</v>
      </c>
      <c r="B17" s="9">
        <v>43707</v>
      </c>
      <c r="C17" s="9">
        <v>43717</v>
      </c>
      <c r="D17" s="28" t="s">
        <v>131</v>
      </c>
      <c r="E17" s="28" t="s">
        <v>124</v>
      </c>
      <c r="F17" s="28" t="s">
        <v>9</v>
      </c>
      <c r="G17" s="28">
        <v>90</v>
      </c>
      <c r="H17" s="52">
        <f>AVERAGE(G17:G21)</f>
        <v>92</v>
      </c>
      <c r="I17" s="55">
        <f>STDEV(G17:G21)</f>
        <v>2.7386127875258306</v>
      </c>
      <c r="J17" s="58">
        <f t="shared" ref="J17" si="1">SUM(100*H17/97)</f>
        <v>94.845360824742272</v>
      </c>
      <c r="K17" s="57">
        <v>0.05</v>
      </c>
      <c r="L17" s="52" t="s">
        <v>18</v>
      </c>
      <c r="M17" s="52" t="s">
        <v>19</v>
      </c>
      <c r="N17" s="59">
        <v>2.91</v>
      </c>
      <c r="O17" s="59">
        <v>7.0000000000000007E-2</v>
      </c>
      <c r="P17" s="59">
        <v>5.92</v>
      </c>
      <c r="Q17" s="59">
        <v>0.02</v>
      </c>
    </row>
    <row r="18" spans="1:17" x14ac:dyDescent="0.25">
      <c r="A18" s="29" t="s">
        <v>121</v>
      </c>
      <c r="B18" s="9">
        <v>43707</v>
      </c>
      <c r="C18" s="9">
        <v>43717</v>
      </c>
      <c r="D18" s="28" t="s">
        <v>131</v>
      </c>
      <c r="E18" s="28" t="s">
        <v>124</v>
      </c>
      <c r="F18" s="28" t="s">
        <v>10</v>
      </c>
      <c r="G18" s="28">
        <v>95</v>
      </c>
      <c r="H18" s="52"/>
      <c r="I18" s="55"/>
      <c r="J18" s="58"/>
      <c r="K18" s="57"/>
      <c r="L18" s="52"/>
      <c r="M18" s="52"/>
      <c r="N18" s="59"/>
      <c r="O18" s="59"/>
      <c r="P18" s="59"/>
      <c r="Q18" s="59"/>
    </row>
    <row r="19" spans="1:17" x14ac:dyDescent="0.25">
      <c r="A19" s="29" t="s">
        <v>121</v>
      </c>
      <c r="B19" s="9">
        <v>43707</v>
      </c>
      <c r="C19" s="9">
        <v>43717</v>
      </c>
      <c r="D19" s="28" t="s">
        <v>131</v>
      </c>
      <c r="E19" s="28" t="s">
        <v>124</v>
      </c>
      <c r="F19" s="28" t="s">
        <v>11</v>
      </c>
      <c r="G19" s="28">
        <v>90</v>
      </c>
      <c r="H19" s="52"/>
      <c r="I19" s="55"/>
      <c r="J19" s="58"/>
      <c r="K19" s="57"/>
      <c r="L19" s="52"/>
      <c r="M19" s="52"/>
      <c r="N19" s="59"/>
      <c r="O19" s="59"/>
      <c r="P19" s="59"/>
      <c r="Q19" s="59"/>
    </row>
    <row r="20" spans="1:17" x14ac:dyDescent="0.25">
      <c r="A20" s="29" t="s">
        <v>121</v>
      </c>
      <c r="B20" s="9">
        <v>43707</v>
      </c>
      <c r="C20" s="9">
        <v>43717</v>
      </c>
      <c r="D20" s="28" t="s">
        <v>131</v>
      </c>
      <c r="E20" s="28" t="s">
        <v>124</v>
      </c>
      <c r="F20" s="28" t="s">
        <v>12</v>
      </c>
      <c r="G20" s="28">
        <v>95</v>
      </c>
      <c r="H20" s="52"/>
      <c r="I20" s="55"/>
      <c r="J20" s="58"/>
      <c r="K20" s="57"/>
      <c r="L20" s="52"/>
      <c r="M20" s="52"/>
      <c r="N20" s="59"/>
      <c r="O20" s="59"/>
      <c r="P20" s="59"/>
      <c r="Q20" s="59"/>
    </row>
    <row r="21" spans="1:17" x14ac:dyDescent="0.25">
      <c r="A21" s="29" t="s">
        <v>121</v>
      </c>
      <c r="B21" s="9">
        <v>43707</v>
      </c>
      <c r="C21" s="9">
        <v>43717</v>
      </c>
      <c r="D21" s="28" t="s">
        <v>131</v>
      </c>
      <c r="E21" s="28" t="s">
        <v>124</v>
      </c>
      <c r="F21" s="28" t="s">
        <v>13</v>
      </c>
      <c r="G21" s="28">
        <v>90</v>
      </c>
      <c r="H21" s="52"/>
      <c r="I21" s="55"/>
      <c r="J21" s="58"/>
      <c r="K21" s="57"/>
      <c r="L21" s="52"/>
      <c r="M21" s="52"/>
      <c r="N21" s="59"/>
      <c r="O21" s="59"/>
      <c r="P21" s="59"/>
      <c r="Q21" s="59"/>
    </row>
    <row r="22" spans="1:17" x14ac:dyDescent="0.25">
      <c r="A22" s="29" t="s">
        <v>121</v>
      </c>
      <c r="B22" s="9">
        <v>43707</v>
      </c>
      <c r="C22" s="9">
        <v>43717</v>
      </c>
      <c r="D22" s="28" t="s">
        <v>132</v>
      </c>
      <c r="E22" s="28" t="s">
        <v>125</v>
      </c>
      <c r="F22" s="28" t="s">
        <v>9</v>
      </c>
      <c r="G22" s="28">
        <v>95</v>
      </c>
      <c r="H22" s="52">
        <f>AVERAGE(G22:G26)</f>
        <v>93</v>
      </c>
      <c r="I22" s="55">
        <f>STDEV(G22:G26)</f>
        <v>5.7008771254956896</v>
      </c>
      <c r="J22" s="58">
        <f t="shared" ref="J22" si="2">SUM(100*H22/97)</f>
        <v>95.876288659793815</v>
      </c>
      <c r="K22" s="57">
        <v>0.05</v>
      </c>
      <c r="L22" s="52" t="s">
        <v>19</v>
      </c>
      <c r="M22" s="53" t="s">
        <v>19</v>
      </c>
      <c r="N22" s="59">
        <v>2.38</v>
      </c>
      <c r="O22" s="59">
        <v>0.05</v>
      </c>
      <c r="P22" s="59">
        <v>5.44</v>
      </c>
      <c r="Q22" s="59">
        <v>0.02</v>
      </c>
    </row>
    <row r="23" spans="1:17" x14ac:dyDescent="0.25">
      <c r="A23" s="29" t="s">
        <v>121</v>
      </c>
      <c r="B23" s="9">
        <v>43707</v>
      </c>
      <c r="C23" s="9">
        <v>43717</v>
      </c>
      <c r="D23" s="28" t="s">
        <v>132</v>
      </c>
      <c r="E23" s="28" t="s">
        <v>125</v>
      </c>
      <c r="F23" s="28" t="s">
        <v>10</v>
      </c>
      <c r="G23" s="28">
        <v>95</v>
      </c>
      <c r="H23" s="52"/>
      <c r="I23" s="55"/>
      <c r="J23" s="58"/>
      <c r="K23" s="57"/>
      <c r="L23" s="52"/>
      <c r="M23" s="53"/>
      <c r="N23" s="59"/>
      <c r="O23" s="59"/>
      <c r="P23" s="59"/>
      <c r="Q23" s="59"/>
    </row>
    <row r="24" spans="1:17" x14ac:dyDescent="0.25">
      <c r="A24" s="29" t="s">
        <v>121</v>
      </c>
      <c r="B24" s="9">
        <v>43707</v>
      </c>
      <c r="C24" s="9">
        <v>43717</v>
      </c>
      <c r="D24" s="28" t="s">
        <v>132</v>
      </c>
      <c r="E24" s="28" t="s">
        <v>125</v>
      </c>
      <c r="F24" s="28" t="s">
        <v>11</v>
      </c>
      <c r="G24" s="28">
        <v>100</v>
      </c>
      <c r="H24" s="52"/>
      <c r="I24" s="55"/>
      <c r="J24" s="58"/>
      <c r="K24" s="57"/>
      <c r="L24" s="52"/>
      <c r="M24" s="53"/>
      <c r="N24" s="59"/>
      <c r="O24" s="59"/>
      <c r="P24" s="59"/>
      <c r="Q24" s="59"/>
    </row>
    <row r="25" spans="1:17" x14ac:dyDescent="0.25">
      <c r="A25" s="29" t="s">
        <v>121</v>
      </c>
      <c r="B25" s="9">
        <v>43707</v>
      </c>
      <c r="C25" s="9">
        <v>43717</v>
      </c>
      <c r="D25" s="28" t="s">
        <v>132</v>
      </c>
      <c r="E25" s="28" t="s">
        <v>125</v>
      </c>
      <c r="F25" s="28" t="s">
        <v>12</v>
      </c>
      <c r="G25" s="28">
        <v>90</v>
      </c>
      <c r="H25" s="52"/>
      <c r="I25" s="55"/>
      <c r="J25" s="58"/>
      <c r="K25" s="57"/>
      <c r="L25" s="52"/>
      <c r="M25" s="53"/>
      <c r="N25" s="59"/>
      <c r="O25" s="59"/>
      <c r="P25" s="59"/>
      <c r="Q25" s="59"/>
    </row>
    <row r="26" spans="1:17" x14ac:dyDescent="0.25">
      <c r="A26" s="29" t="s">
        <v>121</v>
      </c>
      <c r="B26" s="9">
        <v>43707</v>
      </c>
      <c r="C26" s="9">
        <v>43717</v>
      </c>
      <c r="D26" s="28" t="s">
        <v>132</v>
      </c>
      <c r="E26" s="28" t="s">
        <v>125</v>
      </c>
      <c r="F26" s="28" t="s">
        <v>13</v>
      </c>
      <c r="G26" s="28">
        <v>85</v>
      </c>
      <c r="H26" s="52"/>
      <c r="I26" s="55"/>
      <c r="J26" s="58"/>
      <c r="K26" s="57"/>
      <c r="L26" s="52"/>
      <c r="M26" s="53"/>
      <c r="N26" s="59"/>
      <c r="O26" s="59"/>
      <c r="P26" s="59"/>
      <c r="Q26" s="59"/>
    </row>
    <row r="27" spans="1:17" x14ac:dyDescent="0.25">
      <c r="A27" s="29" t="s">
        <v>121</v>
      </c>
      <c r="B27" s="9">
        <v>43707</v>
      </c>
      <c r="C27" s="9">
        <v>43717</v>
      </c>
      <c r="D27" s="28" t="s">
        <v>133</v>
      </c>
      <c r="E27" s="28" t="s">
        <v>126</v>
      </c>
      <c r="F27" s="28" t="s">
        <v>9</v>
      </c>
      <c r="G27" s="28">
        <v>95</v>
      </c>
      <c r="H27" s="52">
        <f>AVERAGE(G27:G31)</f>
        <v>91</v>
      </c>
      <c r="I27" s="55">
        <f>STDEV(G27:G31)</f>
        <v>4.1833001326703778</v>
      </c>
      <c r="J27" s="58">
        <f t="shared" ref="J27" si="3">SUM(100*H27/97)</f>
        <v>93.814432989690715</v>
      </c>
      <c r="K27" s="57">
        <v>0.05</v>
      </c>
      <c r="L27" s="52" t="s">
        <v>18</v>
      </c>
      <c r="M27" s="52" t="s">
        <v>19</v>
      </c>
      <c r="N27" s="59">
        <v>4.59</v>
      </c>
      <c r="O27" s="59">
        <v>0.03</v>
      </c>
      <c r="P27" s="59">
        <v>5.52</v>
      </c>
      <c r="Q27" s="59">
        <v>0.01</v>
      </c>
    </row>
    <row r="28" spans="1:17" x14ac:dyDescent="0.25">
      <c r="A28" s="29" t="s">
        <v>121</v>
      </c>
      <c r="B28" s="9">
        <v>43707</v>
      </c>
      <c r="C28" s="9">
        <v>43717</v>
      </c>
      <c r="D28" s="28" t="s">
        <v>133</v>
      </c>
      <c r="E28" s="28" t="s">
        <v>126</v>
      </c>
      <c r="F28" s="28" t="s">
        <v>10</v>
      </c>
      <c r="G28" s="28">
        <v>90</v>
      </c>
      <c r="H28" s="52"/>
      <c r="I28" s="55"/>
      <c r="J28" s="58"/>
      <c r="K28" s="57"/>
      <c r="L28" s="52"/>
      <c r="M28" s="52"/>
      <c r="N28" s="59"/>
      <c r="O28" s="59"/>
      <c r="P28" s="59"/>
      <c r="Q28" s="59"/>
    </row>
    <row r="29" spans="1:17" x14ac:dyDescent="0.25">
      <c r="A29" s="29" t="s">
        <v>121</v>
      </c>
      <c r="B29" s="9">
        <v>43707</v>
      </c>
      <c r="C29" s="9">
        <v>43717</v>
      </c>
      <c r="D29" s="28" t="s">
        <v>133</v>
      </c>
      <c r="E29" s="28" t="s">
        <v>126</v>
      </c>
      <c r="F29" s="28" t="s">
        <v>11</v>
      </c>
      <c r="G29" s="28">
        <v>90</v>
      </c>
      <c r="H29" s="52"/>
      <c r="I29" s="55"/>
      <c r="J29" s="58"/>
      <c r="K29" s="57"/>
      <c r="L29" s="52"/>
      <c r="M29" s="52"/>
      <c r="N29" s="59"/>
      <c r="O29" s="59"/>
      <c r="P29" s="59"/>
      <c r="Q29" s="59"/>
    </row>
    <row r="30" spans="1:17" x14ac:dyDescent="0.25">
      <c r="A30" s="29" t="s">
        <v>121</v>
      </c>
      <c r="B30" s="9">
        <v>43707</v>
      </c>
      <c r="C30" s="9">
        <v>43717</v>
      </c>
      <c r="D30" s="28" t="s">
        <v>133</v>
      </c>
      <c r="E30" s="28" t="s">
        <v>126</v>
      </c>
      <c r="F30" s="28" t="s">
        <v>12</v>
      </c>
      <c r="G30" s="28">
        <v>95</v>
      </c>
      <c r="H30" s="52"/>
      <c r="I30" s="55"/>
      <c r="J30" s="58"/>
      <c r="K30" s="57"/>
      <c r="L30" s="52"/>
      <c r="M30" s="52"/>
      <c r="N30" s="59"/>
      <c r="O30" s="59"/>
      <c r="P30" s="59"/>
      <c r="Q30" s="59"/>
    </row>
    <row r="31" spans="1:17" x14ac:dyDescent="0.25">
      <c r="A31" s="29" t="s">
        <v>121</v>
      </c>
      <c r="B31" s="9">
        <v>43707</v>
      </c>
      <c r="C31" s="9">
        <v>43717</v>
      </c>
      <c r="D31" s="28" t="s">
        <v>133</v>
      </c>
      <c r="E31" s="28" t="s">
        <v>126</v>
      </c>
      <c r="F31" s="28" t="s">
        <v>13</v>
      </c>
      <c r="G31" s="28">
        <v>85</v>
      </c>
      <c r="H31" s="52"/>
      <c r="I31" s="55"/>
      <c r="J31" s="58"/>
      <c r="K31" s="57"/>
      <c r="L31" s="52"/>
      <c r="M31" s="52"/>
      <c r="N31" s="59"/>
      <c r="O31" s="59"/>
      <c r="P31" s="59"/>
      <c r="Q31" s="59"/>
    </row>
    <row r="32" spans="1:17" x14ac:dyDescent="0.25">
      <c r="A32" s="29" t="s">
        <v>121</v>
      </c>
      <c r="B32" s="9">
        <v>43707</v>
      </c>
      <c r="C32" s="9">
        <v>43717</v>
      </c>
      <c r="D32" s="28" t="s">
        <v>134</v>
      </c>
      <c r="E32" s="28" t="s">
        <v>127</v>
      </c>
      <c r="F32" s="28" t="s">
        <v>9</v>
      </c>
      <c r="G32" s="28">
        <v>95</v>
      </c>
      <c r="H32" s="52">
        <f>AVERAGE(G32:G36)</f>
        <v>90</v>
      </c>
      <c r="I32" s="55">
        <f>STDEV(G32:G36)</f>
        <v>7.0710678118654755</v>
      </c>
      <c r="J32" s="58">
        <f t="shared" ref="J32" si="4">SUM(100*H32/97)</f>
        <v>92.783505154639172</v>
      </c>
      <c r="K32" s="57">
        <v>0.05</v>
      </c>
      <c r="L32" s="52" t="s">
        <v>18</v>
      </c>
      <c r="M32" s="52" t="s">
        <v>19</v>
      </c>
      <c r="N32" s="59">
        <v>4.5</v>
      </c>
      <c r="O32" s="59">
        <v>0.03</v>
      </c>
      <c r="P32" s="59">
        <v>6.12</v>
      </c>
      <c r="Q32" s="59">
        <v>0.02</v>
      </c>
    </row>
    <row r="33" spans="1:17" x14ac:dyDescent="0.25">
      <c r="A33" s="29" t="s">
        <v>121</v>
      </c>
      <c r="B33" s="9">
        <v>43707</v>
      </c>
      <c r="C33" s="9">
        <v>43717</v>
      </c>
      <c r="D33" s="28" t="s">
        <v>134</v>
      </c>
      <c r="E33" s="28" t="s">
        <v>127</v>
      </c>
      <c r="F33" s="28" t="s">
        <v>10</v>
      </c>
      <c r="G33" s="28">
        <v>85</v>
      </c>
      <c r="H33" s="52"/>
      <c r="I33" s="55"/>
      <c r="J33" s="58"/>
      <c r="K33" s="57"/>
      <c r="L33" s="52"/>
      <c r="M33" s="52"/>
      <c r="N33" s="59"/>
      <c r="O33" s="59"/>
      <c r="P33" s="59"/>
      <c r="Q33" s="59"/>
    </row>
    <row r="34" spans="1:17" x14ac:dyDescent="0.25">
      <c r="A34" s="29" t="s">
        <v>121</v>
      </c>
      <c r="B34" s="9">
        <v>43707</v>
      </c>
      <c r="C34" s="9">
        <v>43717</v>
      </c>
      <c r="D34" s="28" t="s">
        <v>134</v>
      </c>
      <c r="E34" s="28" t="s">
        <v>127</v>
      </c>
      <c r="F34" s="28" t="s">
        <v>11</v>
      </c>
      <c r="G34" s="28">
        <v>100</v>
      </c>
      <c r="H34" s="52"/>
      <c r="I34" s="55"/>
      <c r="J34" s="58"/>
      <c r="K34" s="57"/>
      <c r="L34" s="52"/>
      <c r="M34" s="52"/>
      <c r="N34" s="59"/>
      <c r="O34" s="59"/>
      <c r="P34" s="59"/>
      <c r="Q34" s="59"/>
    </row>
    <row r="35" spans="1:17" x14ac:dyDescent="0.25">
      <c r="A35" s="29" t="s">
        <v>121</v>
      </c>
      <c r="B35" s="9">
        <v>43707</v>
      </c>
      <c r="C35" s="9">
        <v>43717</v>
      </c>
      <c r="D35" s="28" t="s">
        <v>134</v>
      </c>
      <c r="E35" s="28" t="s">
        <v>127</v>
      </c>
      <c r="F35" s="28" t="s">
        <v>12</v>
      </c>
      <c r="G35" s="28">
        <v>85</v>
      </c>
      <c r="H35" s="52"/>
      <c r="I35" s="55"/>
      <c r="J35" s="58"/>
      <c r="K35" s="57"/>
      <c r="L35" s="52"/>
      <c r="M35" s="52"/>
      <c r="N35" s="59"/>
      <c r="O35" s="59"/>
      <c r="P35" s="59"/>
      <c r="Q35" s="59"/>
    </row>
    <row r="36" spans="1:17" x14ac:dyDescent="0.25">
      <c r="A36" s="29" t="s">
        <v>121</v>
      </c>
      <c r="B36" s="9">
        <v>43707</v>
      </c>
      <c r="C36" s="9">
        <v>43717</v>
      </c>
      <c r="D36" s="28" t="s">
        <v>134</v>
      </c>
      <c r="E36" s="28" t="s">
        <v>127</v>
      </c>
      <c r="F36" s="28" t="s">
        <v>13</v>
      </c>
      <c r="G36" s="28">
        <v>85</v>
      </c>
      <c r="H36" s="52"/>
      <c r="I36" s="55"/>
      <c r="J36" s="58"/>
      <c r="K36" s="57"/>
      <c r="L36" s="52"/>
      <c r="M36" s="52"/>
      <c r="N36" s="59"/>
      <c r="O36" s="59"/>
      <c r="P36" s="59"/>
      <c r="Q36" s="59"/>
    </row>
    <row r="37" spans="1:17" ht="15" customHeight="1" x14ac:dyDescent="0.25">
      <c r="A37" s="29" t="s">
        <v>121</v>
      </c>
      <c r="B37" s="9">
        <v>43707</v>
      </c>
      <c r="C37" s="9">
        <v>43717</v>
      </c>
      <c r="D37" s="28" t="s">
        <v>135</v>
      </c>
      <c r="E37" s="28" t="s">
        <v>128</v>
      </c>
      <c r="F37" s="28" t="s">
        <v>9</v>
      </c>
      <c r="G37" s="28">
        <v>85</v>
      </c>
      <c r="H37" s="52">
        <f>AVERAGE(G37:G41)</f>
        <v>97</v>
      </c>
      <c r="I37" s="55">
        <f>STDEV(G37:G41)</f>
        <v>6.7082039324993694</v>
      </c>
      <c r="J37" s="58">
        <f t="shared" ref="J37" si="5">SUM(100*H37/97)</f>
        <v>100</v>
      </c>
      <c r="K37" s="57">
        <v>0.05</v>
      </c>
      <c r="L37" s="52" t="s">
        <v>19</v>
      </c>
      <c r="M37" s="52" t="s">
        <v>19</v>
      </c>
      <c r="N37" s="59" t="s">
        <v>26</v>
      </c>
      <c r="O37" s="59" t="s">
        <v>26</v>
      </c>
      <c r="P37" s="59" t="s">
        <v>26</v>
      </c>
      <c r="Q37" s="59" t="s">
        <v>26</v>
      </c>
    </row>
    <row r="38" spans="1:17" x14ac:dyDescent="0.25">
      <c r="A38" s="29" t="s">
        <v>121</v>
      </c>
      <c r="B38" s="9">
        <v>43707</v>
      </c>
      <c r="C38" s="9">
        <v>43717</v>
      </c>
      <c r="D38" s="28" t="s">
        <v>135</v>
      </c>
      <c r="E38" s="28" t="s">
        <v>128</v>
      </c>
      <c r="F38" s="28" t="s">
        <v>10</v>
      </c>
      <c r="G38" s="28">
        <v>100</v>
      </c>
      <c r="H38" s="52"/>
      <c r="I38" s="55"/>
      <c r="J38" s="58"/>
      <c r="K38" s="57"/>
      <c r="L38" s="52"/>
      <c r="M38" s="52"/>
      <c r="N38" s="59"/>
      <c r="O38" s="59"/>
      <c r="P38" s="59"/>
      <c r="Q38" s="59"/>
    </row>
    <row r="39" spans="1:17" x14ac:dyDescent="0.25">
      <c r="A39" s="29" t="s">
        <v>121</v>
      </c>
      <c r="B39" s="9">
        <v>43707</v>
      </c>
      <c r="C39" s="9">
        <v>43717</v>
      </c>
      <c r="D39" s="28" t="s">
        <v>135</v>
      </c>
      <c r="E39" s="28" t="s">
        <v>128</v>
      </c>
      <c r="F39" s="28" t="s">
        <v>11</v>
      </c>
      <c r="G39" s="28">
        <v>100</v>
      </c>
      <c r="H39" s="52"/>
      <c r="I39" s="55"/>
      <c r="J39" s="58"/>
      <c r="K39" s="57"/>
      <c r="L39" s="52"/>
      <c r="M39" s="52"/>
      <c r="N39" s="59"/>
      <c r="O39" s="59"/>
      <c r="P39" s="59"/>
      <c r="Q39" s="59"/>
    </row>
    <row r="40" spans="1:17" x14ac:dyDescent="0.25">
      <c r="A40" s="29" t="s">
        <v>121</v>
      </c>
      <c r="B40" s="9">
        <v>43707</v>
      </c>
      <c r="C40" s="9">
        <v>43717</v>
      </c>
      <c r="D40" s="28" t="s">
        <v>135</v>
      </c>
      <c r="E40" s="28" t="s">
        <v>128</v>
      </c>
      <c r="F40" s="28" t="s">
        <v>12</v>
      </c>
      <c r="G40" s="28">
        <v>100</v>
      </c>
      <c r="H40" s="52"/>
      <c r="I40" s="55"/>
      <c r="J40" s="58"/>
      <c r="K40" s="57"/>
      <c r="L40" s="52"/>
      <c r="M40" s="52"/>
      <c r="N40" s="59"/>
      <c r="O40" s="59"/>
      <c r="P40" s="59"/>
      <c r="Q40" s="59"/>
    </row>
    <row r="41" spans="1:17" x14ac:dyDescent="0.25">
      <c r="A41" s="29" t="s">
        <v>121</v>
      </c>
      <c r="B41" s="9">
        <v>43707</v>
      </c>
      <c r="C41" s="9">
        <v>43717</v>
      </c>
      <c r="D41" s="28" t="s">
        <v>135</v>
      </c>
      <c r="E41" s="28" t="s">
        <v>128</v>
      </c>
      <c r="F41" s="28" t="s">
        <v>13</v>
      </c>
      <c r="G41" s="28">
        <v>100</v>
      </c>
      <c r="H41" s="52"/>
      <c r="I41" s="55"/>
      <c r="J41" s="58"/>
      <c r="K41" s="57"/>
      <c r="L41" s="52"/>
      <c r="M41" s="52"/>
      <c r="N41" s="59"/>
      <c r="O41" s="59"/>
      <c r="P41" s="59"/>
      <c r="Q41" s="59"/>
    </row>
  </sheetData>
  <mergeCells count="8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H27:H31"/>
    <mergeCell ref="I27:I31"/>
    <mergeCell ref="J27:J31"/>
    <mergeCell ref="K27:K31"/>
    <mergeCell ref="L27:L31"/>
    <mergeCell ref="H32:H36"/>
    <mergeCell ref="I32:I36"/>
    <mergeCell ref="J32:J36"/>
    <mergeCell ref="K32:K36"/>
    <mergeCell ref="L32:L36"/>
    <mergeCell ref="M37:M41"/>
    <mergeCell ref="N27:N31"/>
    <mergeCell ref="O27:O31"/>
    <mergeCell ref="P27:P31"/>
    <mergeCell ref="Q27:Q31"/>
    <mergeCell ref="M32:M36"/>
    <mergeCell ref="N37:N41"/>
    <mergeCell ref="O37:O41"/>
    <mergeCell ref="P37:P41"/>
    <mergeCell ref="Q37:Q41"/>
    <mergeCell ref="N32:N36"/>
    <mergeCell ref="O32:O36"/>
    <mergeCell ref="P32:P36"/>
    <mergeCell ref="Q32:Q36"/>
    <mergeCell ref="M27:M31"/>
    <mergeCell ref="H37:H41"/>
    <mergeCell ref="I37:I41"/>
    <mergeCell ref="J37:J41"/>
    <mergeCell ref="K37:K41"/>
    <mergeCell ref="L37:L41"/>
  </mergeCells>
  <phoneticPr fontId="3" type="noConversion"/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Layout" zoomScale="75" zoomScaleNormal="100" zoomScalePageLayoutView="75" workbookViewId="0"/>
  </sheetViews>
  <sheetFormatPr defaultRowHeight="15" x14ac:dyDescent="0.25"/>
  <cols>
    <col min="1" max="1" width="12.42578125" style="10" bestFit="1" customWidth="1"/>
    <col min="2" max="2" width="10.140625" bestFit="1" customWidth="1"/>
    <col min="3" max="3" width="10" bestFit="1" customWidth="1"/>
    <col min="4" max="4" width="12.42578125" customWidth="1"/>
    <col min="5" max="5" width="10.85546875" bestFit="1" customWidth="1"/>
    <col min="6" max="6" width="9.85546875" bestFit="1" customWidth="1"/>
    <col min="7" max="7" width="15.85546875" style="10" bestFit="1" customWidth="1"/>
    <col min="8" max="8" width="11.42578125" customWidth="1"/>
    <col min="9" max="9" width="9.7109375" bestFit="1" customWidth="1"/>
    <col min="10" max="10" width="10.140625" bestFit="1" customWidth="1"/>
    <col min="11" max="11" width="10.42578125" bestFit="1" customWidth="1"/>
    <col min="12" max="12" width="15.7109375" bestFit="1" customWidth="1"/>
    <col min="13" max="13" width="13.140625" bestFit="1" customWidth="1"/>
    <col min="14" max="14" width="36.28515625" customWidth="1"/>
    <col min="15" max="15" width="41.5703125" bestFit="1" customWidth="1"/>
    <col min="16" max="17" width="42.42578125" bestFit="1" customWidth="1"/>
  </cols>
  <sheetData>
    <row r="1" spans="1:17" s="1" customFormat="1" ht="46.5" customHeight="1" x14ac:dyDescent="0.25">
      <c r="A1" s="39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39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36" t="s">
        <v>20</v>
      </c>
      <c r="O1" s="36" t="s">
        <v>21</v>
      </c>
      <c r="P1" s="36" t="s">
        <v>22</v>
      </c>
      <c r="Q1" s="36" t="s">
        <v>23</v>
      </c>
    </row>
    <row r="2" spans="1:17" s="10" customFormat="1" x14ac:dyDescent="0.25">
      <c r="A2" s="38" t="s">
        <v>153</v>
      </c>
      <c r="B2" s="9">
        <v>43722</v>
      </c>
      <c r="C2" s="9">
        <v>43732</v>
      </c>
      <c r="D2" s="35" t="s">
        <v>14</v>
      </c>
      <c r="E2" s="35" t="s">
        <v>49</v>
      </c>
      <c r="F2" s="35" t="s">
        <v>9</v>
      </c>
      <c r="G2" s="38">
        <v>100</v>
      </c>
      <c r="H2" s="53">
        <f>AVERAGE(G2:G6)</f>
        <v>97</v>
      </c>
      <c r="I2" s="54">
        <f>STDEV(G2:G6)</f>
        <v>4.4721359549995796</v>
      </c>
      <c r="J2" s="53">
        <v>100</v>
      </c>
      <c r="K2" s="56" t="s">
        <v>17</v>
      </c>
      <c r="L2" s="53" t="s">
        <v>17</v>
      </c>
      <c r="M2" s="53" t="s">
        <v>17</v>
      </c>
      <c r="N2" s="53" t="s">
        <v>17</v>
      </c>
      <c r="O2" s="53" t="s">
        <v>17</v>
      </c>
      <c r="P2" s="53">
        <v>21.24</v>
      </c>
      <c r="Q2" s="53">
        <v>0.05</v>
      </c>
    </row>
    <row r="3" spans="1:17" s="10" customFormat="1" x14ac:dyDescent="0.25">
      <c r="A3" s="38" t="s">
        <v>153</v>
      </c>
      <c r="B3" s="9">
        <v>43722</v>
      </c>
      <c r="C3" s="9">
        <v>43732</v>
      </c>
      <c r="D3" s="35" t="s">
        <v>14</v>
      </c>
      <c r="E3" s="35" t="s">
        <v>49</v>
      </c>
      <c r="F3" s="35" t="s">
        <v>10</v>
      </c>
      <c r="G3" s="38">
        <v>100</v>
      </c>
      <c r="H3" s="53"/>
      <c r="I3" s="54"/>
      <c r="J3" s="53"/>
      <c r="K3" s="56"/>
      <c r="L3" s="53"/>
      <c r="M3" s="53"/>
      <c r="N3" s="53"/>
      <c r="O3" s="53"/>
      <c r="P3" s="53"/>
      <c r="Q3" s="53"/>
    </row>
    <row r="4" spans="1:17" s="10" customFormat="1" x14ac:dyDescent="0.25">
      <c r="A4" s="38" t="s">
        <v>153</v>
      </c>
      <c r="B4" s="9">
        <v>43722</v>
      </c>
      <c r="C4" s="9">
        <v>43732</v>
      </c>
      <c r="D4" s="35" t="s">
        <v>14</v>
      </c>
      <c r="E4" s="35" t="s">
        <v>49</v>
      </c>
      <c r="F4" s="35" t="s">
        <v>11</v>
      </c>
      <c r="G4" s="38">
        <v>95</v>
      </c>
      <c r="H4" s="53"/>
      <c r="I4" s="54"/>
      <c r="J4" s="53"/>
      <c r="K4" s="56"/>
      <c r="L4" s="53"/>
      <c r="M4" s="53"/>
      <c r="N4" s="53"/>
      <c r="O4" s="53"/>
      <c r="P4" s="53"/>
      <c r="Q4" s="53"/>
    </row>
    <row r="5" spans="1:17" s="10" customFormat="1" x14ac:dyDescent="0.25">
      <c r="A5" s="38" t="s">
        <v>153</v>
      </c>
      <c r="B5" s="9">
        <v>43722</v>
      </c>
      <c r="C5" s="9">
        <v>43732</v>
      </c>
      <c r="D5" s="35" t="s">
        <v>14</v>
      </c>
      <c r="E5" s="35" t="s">
        <v>49</v>
      </c>
      <c r="F5" s="35" t="s">
        <v>12</v>
      </c>
      <c r="G5" s="38">
        <v>100</v>
      </c>
      <c r="H5" s="53"/>
      <c r="I5" s="54"/>
      <c r="J5" s="53"/>
      <c r="K5" s="56"/>
      <c r="L5" s="53"/>
      <c r="M5" s="53"/>
      <c r="N5" s="53"/>
      <c r="O5" s="53"/>
      <c r="P5" s="53"/>
      <c r="Q5" s="53"/>
    </row>
    <row r="6" spans="1:17" s="10" customFormat="1" x14ac:dyDescent="0.25">
      <c r="A6" s="38" t="s">
        <v>153</v>
      </c>
      <c r="B6" s="9">
        <v>43722</v>
      </c>
      <c r="C6" s="9">
        <v>43732</v>
      </c>
      <c r="D6" s="35" t="s">
        <v>14</v>
      </c>
      <c r="E6" s="35" t="s">
        <v>49</v>
      </c>
      <c r="F6" s="35" t="s">
        <v>13</v>
      </c>
      <c r="G6" s="38">
        <v>90</v>
      </c>
      <c r="H6" s="53"/>
      <c r="I6" s="54"/>
      <c r="J6" s="53"/>
      <c r="K6" s="56"/>
      <c r="L6" s="53"/>
      <c r="M6" s="53"/>
      <c r="N6" s="53"/>
      <c r="O6" s="53"/>
      <c r="P6" s="53"/>
      <c r="Q6" s="53"/>
    </row>
    <row r="7" spans="1:17" x14ac:dyDescent="0.25">
      <c r="A7" s="38" t="s">
        <v>153</v>
      </c>
      <c r="B7" s="9">
        <v>43722</v>
      </c>
      <c r="C7" s="9">
        <v>43732</v>
      </c>
      <c r="D7" s="34" t="s">
        <v>145</v>
      </c>
      <c r="E7" s="34" t="s">
        <v>137</v>
      </c>
      <c r="F7" s="34" t="s">
        <v>9</v>
      </c>
      <c r="G7" s="38">
        <v>100</v>
      </c>
      <c r="H7" s="52">
        <f>AVERAGE(G7:G11)</f>
        <v>95</v>
      </c>
      <c r="I7" s="55">
        <f>STDEV(G7:G11)</f>
        <v>6.1237243569579451</v>
      </c>
      <c r="J7" s="58">
        <f>SUM(100*H7/97)</f>
        <v>97.9381443298969</v>
      </c>
      <c r="K7" s="57">
        <v>0.05</v>
      </c>
      <c r="L7" s="52" t="s">
        <v>19</v>
      </c>
      <c r="M7" s="52" t="s">
        <v>19</v>
      </c>
      <c r="N7" s="62">
        <v>2.76</v>
      </c>
      <c r="O7" s="62">
        <v>7.0000000000000007E-2</v>
      </c>
      <c r="P7" s="61" t="s">
        <v>26</v>
      </c>
      <c r="Q7" s="61" t="s">
        <v>26</v>
      </c>
    </row>
    <row r="8" spans="1:17" x14ac:dyDescent="0.25">
      <c r="A8" s="38" t="s">
        <v>153</v>
      </c>
      <c r="B8" s="9">
        <v>43722</v>
      </c>
      <c r="C8" s="9">
        <v>43732</v>
      </c>
      <c r="D8" s="34" t="s">
        <v>145</v>
      </c>
      <c r="E8" s="34" t="s">
        <v>137</v>
      </c>
      <c r="F8" s="34" t="s">
        <v>10</v>
      </c>
      <c r="G8" s="38">
        <v>85</v>
      </c>
      <c r="H8" s="52"/>
      <c r="I8" s="55"/>
      <c r="J8" s="58"/>
      <c r="K8" s="57"/>
      <c r="L8" s="52"/>
      <c r="M8" s="52"/>
      <c r="N8" s="62"/>
      <c r="O8" s="62"/>
      <c r="P8" s="61"/>
      <c r="Q8" s="61"/>
    </row>
    <row r="9" spans="1:17" x14ac:dyDescent="0.25">
      <c r="A9" s="38" t="s">
        <v>153</v>
      </c>
      <c r="B9" s="9">
        <v>43722</v>
      </c>
      <c r="C9" s="9">
        <v>43732</v>
      </c>
      <c r="D9" s="34" t="s">
        <v>145</v>
      </c>
      <c r="E9" s="34" t="s">
        <v>137</v>
      </c>
      <c r="F9" s="34" t="s">
        <v>11</v>
      </c>
      <c r="G9" s="38">
        <v>100</v>
      </c>
      <c r="H9" s="52"/>
      <c r="I9" s="55"/>
      <c r="J9" s="58"/>
      <c r="K9" s="57"/>
      <c r="L9" s="52"/>
      <c r="M9" s="52"/>
      <c r="N9" s="62"/>
      <c r="O9" s="62"/>
      <c r="P9" s="61"/>
      <c r="Q9" s="61"/>
    </row>
    <row r="10" spans="1:17" x14ac:dyDescent="0.25">
      <c r="A10" s="38" t="s">
        <v>153</v>
      </c>
      <c r="B10" s="9">
        <v>43722</v>
      </c>
      <c r="C10" s="9">
        <v>43732</v>
      </c>
      <c r="D10" s="34" t="s">
        <v>145</v>
      </c>
      <c r="E10" s="34" t="s">
        <v>137</v>
      </c>
      <c r="F10" s="34" t="s">
        <v>12</v>
      </c>
      <c r="G10" s="38">
        <v>95</v>
      </c>
      <c r="H10" s="52"/>
      <c r="I10" s="55"/>
      <c r="J10" s="58"/>
      <c r="K10" s="57"/>
      <c r="L10" s="52"/>
      <c r="M10" s="52"/>
      <c r="N10" s="62"/>
      <c r="O10" s="62"/>
      <c r="P10" s="61"/>
      <c r="Q10" s="61"/>
    </row>
    <row r="11" spans="1:17" x14ac:dyDescent="0.25">
      <c r="A11" s="38" t="s">
        <v>153</v>
      </c>
      <c r="B11" s="9">
        <v>43722</v>
      </c>
      <c r="C11" s="9">
        <v>43732</v>
      </c>
      <c r="D11" s="34" t="s">
        <v>145</v>
      </c>
      <c r="E11" s="34" t="s">
        <v>137</v>
      </c>
      <c r="F11" s="34" t="s">
        <v>13</v>
      </c>
      <c r="G11" s="38">
        <v>95</v>
      </c>
      <c r="H11" s="52"/>
      <c r="I11" s="55"/>
      <c r="J11" s="58"/>
      <c r="K11" s="57"/>
      <c r="L11" s="52"/>
      <c r="M11" s="52"/>
      <c r="N11" s="62"/>
      <c r="O11" s="62"/>
      <c r="P11" s="61"/>
      <c r="Q11" s="61"/>
    </row>
    <row r="12" spans="1:17" x14ac:dyDescent="0.25">
      <c r="A12" s="38" t="s">
        <v>153</v>
      </c>
      <c r="B12" s="9">
        <v>43722</v>
      </c>
      <c r="C12" s="9">
        <v>43732</v>
      </c>
      <c r="D12" s="34" t="s">
        <v>146</v>
      </c>
      <c r="E12" s="34" t="s">
        <v>138</v>
      </c>
      <c r="F12" s="34" t="s">
        <v>9</v>
      </c>
      <c r="G12" s="38">
        <v>95</v>
      </c>
      <c r="H12" s="52">
        <f>AVERAGE(G12:G16)</f>
        <v>93</v>
      </c>
      <c r="I12" s="55">
        <f>STDEV(G12:G16)</f>
        <v>4.4721359549995796</v>
      </c>
      <c r="J12" s="58">
        <f t="shared" ref="J12" si="0">SUM(100*H12/97)</f>
        <v>95.876288659793815</v>
      </c>
      <c r="K12" s="57">
        <v>0.05</v>
      </c>
      <c r="L12" s="52" t="s">
        <v>19</v>
      </c>
      <c r="M12" s="52" t="s">
        <v>19</v>
      </c>
      <c r="N12" s="61">
        <v>5.05</v>
      </c>
      <c r="O12" s="61">
        <v>0.04</v>
      </c>
      <c r="P12" s="61">
        <v>9.9499999999999993</v>
      </c>
      <c r="Q12" s="61">
        <v>0.02</v>
      </c>
    </row>
    <row r="13" spans="1:17" x14ac:dyDescent="0.25">
      <c r="A13" s="38" t="s">
        <v>153</v>
      </c>
      <c r="B13" s="9">
        <v>43722</v>
      </c>
      <c r="C13" s="9">
        <v>43732</v>
      </c>
      <c r="D13" s="34" t="s">
        <v>146</v>
      </c>
      <c r="E13" s="34" t="s">
        <v>138</v>
      </c>
      <c r="F13" s="34" t="s">
        <v>10</v>
      </c>
      <c r="G13" s="38">
        <v>95</v>
      </c>
      <c r="H13" s="52"/>
      <c r="I13" s="55"/>
      <c r="J13" s="58"/>
      <c r="K13" s="57"/>
      <c r="L13" s="52"/>
      <c r="M13" s="52"/>
      <c r="N13" s="61"/>
      <c r="O13" s="61"/>
      <c r="P13" s="61"/>
      <c r="Q13" s="61"/>
    </row>
    <row r="14" spans="1:17" x14ac:dyDescent="0.25">
      <c r="A14" s="38" t="s">
        <v>153</v>
      </c>
      <c r="B14" s="9">
        <v>43722</v>
      </c>
      <c r="C14" s="9">
        <v>43732</v>
      </c>
      <c r="D14" s="34" t="s">
        <v>146</v>
      </c>
      <c r="E14" s="34" t="s">
        <v>138</v>
      </c>
      <c r="F14" s="34" t="s">
        <v>11</v>
      </c>
      <c r="G14" s="38">
        <v>95</v>
      </c>
      <c r="H14" s="52"/>
      <c r="I14" s="55"/>
      <c r="J14" s="58"/>
      <c r="K14" s="57"/>
      <c r="L14" s="52"/>
      <c r="M14" s="52"/>
      <c r="N14" s="61"/>
      <c r="O14" s="61"/>
      <c r="P14" s="61"/>
      <c r="Q14" s="61"/>
    </row>
    <row r="15" spans="1:17" x14ac:dyDescent="0.25">
      <c r="A15" s="38" t="s">
        <v>153</v>
      </c>
      <c r="B15" s="9">
        <v>43722</v>
      </c>
      <c r="C15" s="9">
        <v>43732</v>
      </c>
      <c r="D15" s="34" t="s">
        <v>146</v>
      </c>
      <c r="E15" s="34" t="s">
        <v>138</v>
      </c>
      <c r="F15" s="34" t="s">
        <v>12</v>
      </c>
      <c r="G15" s="38">
        <v>95</v>
      </c>
      <c r="H15" s="52"/>
      <c r="I15" s="55"/>
      <c r="J15" s="58"/>
      <c r="K15" s="57"/>
      <c r="L15" s="52"/>
      <c r="M15" s="52"/>
      <c r="N15" s="61"/>
      <c r="O15" s="61"/>
      <c r="P15" s="61"/>
      <c r="Q15" s="61"/>
    </row>
    <row r="16" spans="1:17" x14ac:dyDescent="0.25">
      <c r="A16" s="38" t="s">
        <v>153</v>
      </c>
      <c r="B16" s="9">
        <v>43722</v>
      </c>
      <c r="C16" s="9">
        <v>43732</v>
      </c>
      <c r="D16" s="34" t="s">
        <v>146</v>
      </c>
      <c r="E16" s="34" t="s">
        <v>138</v>
      </c>
      <c r="F16" s="34" t="s">
        <v>13</v>
      </c>
      <c r="G16" s="38">
        <v>85</v>
      </c>
      <c r="H16" s="52"/>
      <c r="I16" s="55"/>
      <c r="J16" s="58"/>
      <c r="K16" s="57"/>
      <c r="L16" s="52"/>
      <c r="M16" s="52"/>
      <c r="N16" s="61"/>
      <c r="O16" s="61"/>
      <c r="P16" s="61"/>
      <c r="Q16" s="61"/>
    </row>
    <row r="17" spans="1:17" x14ac:dyDescent="0.25">
      <c r="A17" s="38" t="s">
        <v>153</v>
      </c>
      <c r="B17" s="9">
        <v>43722</v>
      </c>
      <c r="C17" s="9">
        <v>43732</v>
      </c>
      <c r="D17" s="34" t="s">
        <v>147</v>
      </c>
      <c r="E17" s="34" t="s">
        <v>139</v>
      </c>
      <c r="F17" s="34" t="s">
        <v>9</v>
      </c>
      <c r="G17" s="38">
        <v>100</v>
      </c>
      <c r="H17" s="52">
        <f>AVERAGE(G17:G21)</f>
        <v>95</v>
      </c>
      <c r="I17" s="55">
        <f>STDEV(G17:G21)</f>
        <v>5</v>
      </c>
      <c r="J17" s="58">
        <f t="shared" ref="J17" si="1">SUM(100*H17/97)</f>
        <v>97.9381443298969</v>
      </c>
      <c r="K17" s="57">
        <v>0.05</v>
      </c>
      <c r="L17" s="52" t="s">
        <v>19</v>
      </c>
      <c r="M17" s="52" t="s">
        <v>19</v>
      </c>
      <c r="N17" s="61">
        <v>7.75</v>
      </c>
      <c r="O17" s="61">
        <v>0.04</v>
      </c>
      <c r="P17" s="61">
        <v>7.15</v>
      </c>
      <c r="Q17" s="61">
        <v>0.02</v>
      </c>
    </row>
    <row r="18" spans="1:17" x14ac:dyDescent="0.25">
      <c r="A18" s="38" t="s">
        <v>153</v>
      </c>
      <c r="B18" s="9">
        <v>43722</v>
      </c>
      <c r="C18" s="9">
        <v>43732</v>
      </c>
      <c r="D18" s="34" t="s">
        <v>147</v>
      </c>
      <c r="E18" s="34" t="s">
        <v>139</v>
      </c>
      <c r="F18" s="34" t="s">
        <v>10</v>
      </c>
      <c r="G18" s="38">
        <v>100</v>
      </c>
      <c r="H18" s="52"/>
      <c r="I18" s="55"/>
      <c r="J18" s="58"/>
      <c r="K18" s="57"/>
      <c r="L18" s="52"/>
      <c r="M18" s="52"/>
      <c r="N18" s="61"/>
      <c r="O18" s="61"/>
      <c r="P18" s="61"/>
      <c r="Q18" s="61"/>
    </row>
    <row r="19" spans="1:17" x14ac:dyDescent="0.25">
      <c r="A19" s="38" t="s">
        <v>153</v>
      </c>
      <c r="B19" s="9">
        <v>43722</v>
      </c>
      <c r="C19" s="9">
        <v>43732</v>
      </c>
      <c r="D19" s="34" t="s">
        <v>147</v>
      </c>
      <c r="E19" s="34" t="s">
        <v>139</v>
      </c>
      <c r="F19" s="34" t="s">
        <v>11</v>
      </c>
      <c r="G19" s="38">
        <v>90</v>
      </c>
      <c r="H19" s="52"/>
      <c r="I19" s="55"/>
      <c r="J19" s="58"/>
      <c r="K19" s="57"/>
      <c r="L19" s="52"/>
      <c r="M19" s="52"/>
      <c r="N19" s="61"/>
      <c r="O19" s="61"/>
      <c r="P19" s="61"/>
      <c r="Q19" s="61"/>
    </row>
    <row r="20" spans="1:17" x14ac:dyDescent="0.25">
      <c r="A20" s="38" t="s">
        <v>153</v>
      </c>
      <c r="B20" s="9">
        <v>43722</v>
      </c>
      <c r="C20" s="9">
        <v>43732</v>
      </c>
      <c r="D20" s="34" t="s">
        <v>147</v>
      </c>
      <c r="E20" s="34" t="s">
        <v>139</v>
      </c>
      <c r="F20" s="34" t="s">
        <v>12</v>
      </c>
      <c r="G20" s="38">
        <v>90</v>
      </c>
      <c r="H20" s="52"/>
      <c r="I20" s="55"/>
      <c r="J20" s="58"/>
      <c r="K20" s="57"/>
      <c r="L20" s="52"/>
      <c r="M20" s="52"/>
      <c r="N20" s="61"/>
      <c r="O20" s="61"/>
      <c r="P20" s="61"/>
      <c r="Q20" s="61"/>
    </row>
    <row r="21" spans="1:17" x14ac:dyDescent="0.25">
      <c r="A21" s="38" t="s">
        <v>153</v>
      </c>
      <c r="B21" s="9">
        <v>43722</v>
      </c>
      <c r="C21" s="9">
        <v>43732</v>
      </c>
      <c r="D21" s="34" t="s">
        <v>147</v>
      </c>
      <c r="E21" s="34" t="s">
        <v>139</v>
      </c>
      <c r="F21" s="34" t="s">
        <v>13</v>
      </c>
      <c r="G21" s="38">
        <v>95</v>
      </c>
      <c r="H21" s="52"/>
      <c r="I21" s="55"/>
      <c r="J21" s="58"/>
      <c r="K21" s="57"/>
      <c r="L21" s="52"/>
      <c r="M21" s="52"/>
      <c r="N21" s="61"/>
      <c r="O21" s="61"/>
      <c r="P21" s="61"/>
      <c r="Q21" s="61"/>
    </row>
    <row r="22" spans="1:17" x14ac:dyDescent="0.25">
      <c r="A22" s="38" t="s">
        <v>153</v>
      </c>
      <c r="B22" s="9">
        <v>43722</v>
      </c>
      <c r="C22" s="9">
        <v>43732</v>
      </c>
      <c r="D22" s="51" t="s">
        <v>148</v>
      </c>
      <c r="E22" s="34" t="s">
        <v>140</v>
      </c>
      <c r="F22" s="34" t="s">
        <v>9</v>
      </c>
      <c r="G22" s="38">
        <v>100</v>
      </c>
      <c r="H22" s="52">
        <f>AVERAGE(G22:G26)</f>
        <v>93</v>
      </c>
      <c r="I22" s="55">
        <f>STDEV(G22:G26)</f>
        <v>4.4721359549995796</v>
      </c>
      <c r="J22" s="58">
        <f t="shared" ref="J22" si="2">SUM(100*H22/97)</f>
        <v>95.876288659793815</v>
      </c>
      <c r="K22" s="57">
        <v>0.05</v>
      </c>
      <c r="L22" s="52" t="s">
        <v>19</v>
      </c>
      <c r="M22" s="53" t="s">
        <v>19</v>
      </c>
      <c r="N22" s="61">
        <v>3.96</v>
      </c>
      <c r="O22" s="61">
        <v>0.04</v>
      </c>
      <c r="P22" s="61" t="s">
        <v>26</v>
      </c>
      <c r="Q22" s="61" t="s">
        <v>26</v>
      </c>
    </row>
    <row r="23" spans="1:17" x14ac:dyDescent="0.25">
      <c r="A23" s="38" t="s">
        <v>153</v>
      </c>
      <c r="B23" s="9">
        <v>43722</v>
      </c>
      <c r="C23" s="9">
        <v>43732</v>
      </c>
      <c r="D23" s="51" t="s">
        <v>148</v>
      </c>
      <c r="E23" s="34" t="s">
        <v>140</v>
      </c>
      <c r="F23" s="34" t="s">
        <v>10</v>
      </c>
      <c r="G23" s="38">
        <v>90</v>
      </c>
      <c r="H23" s="52"/>
      <c r="I23" s="55"/>
      <c r="J23" s="58"/>
      <c r="K23" s="57"/>
      <c r="L23" s="52"/>
      <c r="M23" s="53"/>
      <c r="N23" s="61"/>
      <c r="O23" s="61"/>
      <c r="P23" s="61"/>
      <c r="Q23" s="61"/>
    </row>
    <row r="24" spans="1:17" x14ac:dyDescent="0.25">
      <c r="A24" s="38" t="s">
        <v>153</v>
      </c>
      <c r="B24" s="9">
        <v>43722</v>
      </c>
      <c r="C24" s="9">
        <v>43732</v>
      </c>
      <c r="D24" s="51" t="s">
        <v>148</v>
      </c>
      <c r="E24" s="34" t="s">
        <v>140</v>
      </c>
      <c r="F24" s="34" t="s">
        <v>11</v>
      </c>
      <c r="G24" s="38">
        <v>95</v>
      </c>
      <c r="H24" s="52"/>
      <c r="I24" s="55"/>
      <c r="J24" s="58"/>
      <c r="K24" s="57"/>
      <c r="L24" s="52"/>
      <c r="M24" s="53"/>
      <c r="N24" s="61"/>
      <c r="O24" s="61"/>
      <c r="P24" s="61"/>
      <c r="Q24" s="61"/>
    </row>
    <row r="25" spans="1:17" x14ac:dyDescent="0.25">
      <c r="A25" s="38" t="s">
        <v>153</v>
      </c>
      <c r="B25" s="9">
        <v>43722</v>
      </c>
      <c r="C25" s="9">
        <v>43732</v>
      </c>
      <c r="D25" s="51" t="s">
        <v>148</v>
      </c>
      <c r="E25" s="34" t="s">
        <v>140</v>
      </c>
      <c r="F25" s="34" t="s">
        <v>12</v>
      </c>
      <c r="G25" s="38">
        <v>90</v>
      </c>
      <c r="H25" s="52"/>
      <c r="I25" s="55"/>
      <c r="J25" s="58"/>
      <c r="K25" s="57"/>
      <c r="L25" s="52"/>
      <c r="M25" s="53"/>
      <c r="N25" s="61"/>
      <c r="O25" s="61"/>
      <c r="P25" s="61"/>
      <c r="Q25" s="61"/>
    </row>
    <row r="26" spans="1:17" x14ac:dyDescent="0.25">
      <c r="A26" s="38" t="s">
        <v>153</v>
      </c>
      <c r="B26" s="9">
        <v>43722</v>
      </c>
      <c r="C26" s="9">
        <v>43732</v>
      </c>
      <c r="D26" s="51" t="s">
        <v>148</v>
      </c>
      <c r="E26" s="34" t="s">
        <v>140</v>
      </c>
      <c r="F26" s="34" t="s">
        <v>13</v>
      </c>
      <c r="G26" s="38">
        <v>90</v>
      </c>
      <c r="H26" s="52"/>
      <c r="I26" s="55"/>
      <c r="J26" s="58"/>
      <c r="K26" s="57"/>
      <c r="L26" s="52"/>
      <c r="M26" s="53"/>
      <c r="N26" s="61"/>
      <c r="O26" s="61"/>
      <c r="P26" s="61"/>
      <c r="Q26" s="61"/>
    </row>
    <row r="27" spans="1:17" x14ac:dyDescent="0.25">
      <c r="A27" s="38" t="s">
        <v>153</v>
      </c>
      <c r="B27" s="9">
        <v>43722</v>
      </c>
      <c r="C27" s="9">
        <v>43732</v>
      </c>
      <c r="D27" s="34" t="s">
        <v>149</v>
      </c>
      <c r="E27" s="34" t="s">
        <v>141</v>
      </c>
      <c r="F27" s="34" t="s">
        <v>9</v>
      </c>
      <c r="G27" s="38">
        <v>95</v>
      </c>
      <c r="H27" s="52">
        <f>AVERAGE(G27:G31)</f>
        <v>95</v>
      </c>
      <c r="I27" s="55">
        <f>STDEV(G27:G31)</f>
        <v>6.1237243569579451</v>
      </c>
      <c r="J27" s="58">
        <f t="shared" ref="J27" si="3">SUM(100*H27/97)</f>
        <v>97.9381443298969</v>
      </c>
      <c r="K27" s="57">
        <v>0.05</v>
      </c>
      <c r="L27" s="52" t="s">
        <v>19</v>
      </c>
      <c r="M27" s="52" t="s">
        <v>19</v>
      </c>
      <c r="N27" s="61">
        <v>3.08</v>
      </c>
      <c r="O27" s="61">
        <v>0.02</v>
      </c>
      <c r="P27" s="61">
        <v>3.92</v>
      </c>
      <c r="Q27" s="61">
        <v>0.02</v>
      </c>
    </row>
    <row r="28" spans="1:17" x14ac:dyDescent="0.25">
      <c r="A28" s="38" t="s">
        <v>153</v>
      </c>
      <c r="B28" s="9">
        <v>43722</v>
      </c>
      <c r="C28" s="9">
        <v>43732</v>
      </c>
      <c r="D28" s="34" t="s">
        <v>149</v>
      </c>
      <c r="E28" s="34" t="s">
        <v>141</v>
      </c>
      <c r="F28" s="34" t="s">
        <v>10</v>
      </c>
      <c r="G28" s="38">
        <v>100</v>
      </c>
      <c r="H28" s="52"/>
      <c r="I28" s="55"/>
      <c r="J28" s="58"/>
      <c r="K28" s="57"/>
      <c r="L28" s="52"/>
      <c r="M28" s="52"/>
      <c r="N28" s="61"/>
      <c r="O28" s="61"/>
      <c r="P28" s="61"/>
      <c r="Q28" s="61"/>
    </row>
    <row r="29" spans="1:17" x14ac:dyDescent="0.25">
      <c r="A29" s="38" t="s">
        <v>153</v>
      </c>
      <c r="B29" s="9">
        <v>43722</v>
      </c>
      <c r="C29" s="9">
        <v>43732</v>
      </c>
      <c r="D29" s="34" t="s">
        <v>149</v>
      </c>
      <c r="E29" s="34" t="s">
        <v>141</v>
      </c>
      <c r="F29" s="34" t="s">
        <v>11</v>
      </c>
      <c r="G29" s="38">
        <v>100</v>
      </c>
      <c r="H29" s="52"/>
      <c r="I29" s="55"/>
      <c r="J29" s="58"/>
      <c r="K29" s="57"/>
      <c r="L29" s="52"/>
      <c r="M29" s="52"/>
      <c r="N29" s="61"/>
      <c r="O29" s="61"/>
      <c r="P29" s="61"/>
      <c r="Q29" s="61"/>
    </row>
    <row r="30" spans="1:17" x14ac:dyDescent="0.25">
      <c r="A30" s="38" t="s">
        <v>153</v>
      </c>
      <c r="B30" s="9">
        <v>43722</v>
      </c>
      <c r="C30" s="9">
        <v>43732</v>
      </c>
      <c r="D30" s="34" t="s">
        <v>149</v>
      </c>
      <c r="E30" s="34" t="s">
        <v>141</v>
      </c>
      <c r="F30" s="34" t="s">
        <v>12</v>
      </c>
      <c r="G30" s="38">
        <v>95</v>
      </c>
      <c r="H30" s="52"/>
      <c r="I30" s="55"/>
      <c r="J30" s="58"/>
      <c r="K30" s="57"/>
      <c r="L30" s="52"/>
      <c r="M30" s="52"/>
      <c r="N30" s="61"/>
      <c r="O30" s="61"/>
      <c r="P30" s="61"/>
      <c r="Q30" s="61"/>
    </row>
    <row r="31" spans="1:17" x14ac:dyDescent="0.25">
      <c r="A31" s="38" t="s">
        <v>153</v>
      </c>
      <c r="B31" s="9">
        <v>43722</v>
      </c>
      <c r="C31" s="9">
        <v>43732</v>
      </c>
      <c r="D31" s="34" t="s">
        <v>149</v>
      </c>
      <c r="E31" s="34" t="s">
        <v>141</v>
      </c>
      <c r="F31" s="34" t="s">
        <v>13</v>
      </c>
      <c r="G31" s="38">
        <v>85</v>
      </c>
      <c r="H31" s="52"/>
      <c r="I31" s="55"/>
      <c r="J31" s="58"/>
      <c r="K31" s="57"/>
      <c r="L31" s="52"/>
      <c r="M31" s="52"/>
      <c r="N31" s="61"/>
      <c r="O31" s="61"/>
      <c r="P31" s="61"/>
      <c r="Q31" s="61"/>
    </row>
    <row r="32" spans="1:17" x14ac:dyDescent="0.25">
      <c r="A32" s="38" t="s">
        <v>153</v>
      </c>
      <c r="B32" s="9">
        <v>43722</v>
      </c>
      <c r="C32" s="9">
        <v>43732</v>
      </c>
      <c r="D32" s="34" t="s">
        <v>150</v>
      </c>
      <c r="E32" s="34" t="s">
        <v>142</v>
      </c>
      <c r="F32" s="34" t="s">
        <v>9</v>
      </c>
      <c r="G32" s="38">
        <v>95</v>
      </c>
      <c r="H32" s="52">
        <f>AVERAGE(G32:G36)</f>
        <v>94</v>
      </c>
      <c r="I32" s="55">
        <f>STDEV(G32:G36)</f>
        <v>6.5192024052026492</v>
      </c>
      <c r="J32" s="58">
        <f t="shared" ref="J32" si="4">SUM(100*H32/97)</f>
        <v>96.907216494845358</v>
      </c>
      <c r="K32" s="57">
        <v>0.05</v>
      </c>
      <c r="L32" s="52" t="s">
        <v>19</v>
      </c>
      <c r="M32" s="52" t="s">
        <v>19</v>
      </c>
      <c r="N32" s="61">
        <v>1.34</v>
      </c>
      <c r="O32" s="61">
        <v>0.01</v>
      </c>
      <c r="P32" s="59">
        <v>1.8</v>
      </c>
      <c r="Q32" s="61">
        <v>0.01</v>
      </c>
    </row>
    <row r="33" spans="1:17" x14ac:dyDescent="0.25">
      <c r="A33" s="38" t="s">
        <v>153</v>
      </c>
      <c r="B33" s="9">
        <v>43722</v>
      </c>
      <c r="C33" s="9">
        <v>43732</v>
      </c>
      <c r="D33" s="34" t="s">
        <v>150</v>
      </c>
      <c r="E33" s="34" t="s">
        <v>142</v>
      </c>
      <c r="F33" s="34" t="s">
        <v>10</v>
      </c>
      <c r="G33" s="38">
        <v>100</v>
      </c>
      <c r="H33" s="52"/>
      <c r="I33" s="55"/>
      <c r="J33" s="58"/>
      <c r="K33" s="57"/>
      <c r="L33" s="52"/>
      <c r="M33" s="52"/>
      <c r="N33" s="61"/>
      <c r="O33" s="61"/>
      <c r="P33" s="59"/>
      <c r="Q33" s="61"/>
    </row>
    <row r="34" spans="1:17" x14ac:dyDescent="0.25">
      <c r="A34" s="38" t="s">
        <v>153</v>
      </c>
      <c r="B34" s="9">
        <v>43722</v>
      </c>
      <c r="C34" s="9">
        <v>43732</v>
      </c>
      <c r="D34" s="34" t="s">
        <v>150</v>
      </c>
      <c r="E34" s="34" t="s">
        <v>142</v>
      </c>
      <c r="F34" s="34" t="s">
        <v>11</v>
      </c>
      <c r="G34" s="38">
        <v>85</v>
      </c>
      <c r="H34" s="52"/>
      <c r="I34" s="55"/>
      <c r="J34" s="58"/>
      <c r="K34" s="57"/>
      <c r="L34" s="52"/>
      <c r="M34" s="52"/>
      <c r="N34" s="61"/>
      <c r="O34" s="61"/>
      <c r="P34" s="59"/>
      <c r="Q34" s="61"/>
    </row>
    <row r="35" spans="1:17" x14ac:dyDescent="0.25">
      <c r="A35" s="38" t="s">
        <v>153</v>
      </c>
      <c r="B35" s="9">
        <v>43722</v>
      </c>
      <c r="C35" s="9">
        <v>43732</v>
      </c>
      <c r="D35" s="34" t="s">
        <v>150</v>
      </c>
      <c r="E35" s="34" t="s">
        <v>142</v>
      </c>
      <c r="F35" s="34" t="s">
        <v>12</v>
      </c>
      <c r="G35" s="38">
        <v>90</v>
      </c>
      <c r="H35" s="52"/>
      <c r="I35" s="55"/>
      <c r="J35" s="58"/>
      <c r="K35" s="57"/>
      <c r="L35" s="52"/>
      <c r="M35" s="52"/>
      <c r="N35" s="61"/>
      <c r="O35" s="61"/>
      <c r="P35" s="59"/>
      <c r="Q35" s="61"/>
    </row>
    <row r="36" spans="1:17" x14ac:dyDescent="0.25">
      <c r="A36" s="38" t="s">
        <v>153</v>
      </c>
      <c r="B36" s="9">
        <v>43722</v>
      </c>
      <c r="C36" s="9">
        <v>43732</v>
      </c>
      <c r="D36" s="34" t="s">
        <v>150</v>
      </c>
      <c r="E36" s="34" t="s">
        <v>142</v>
      </c>
      <c r="F36" s="34" t="s">
        <v>13</v>
      </c>
      <c r="G36" s="38">
        <v>100</v>
      </c>
      <c r="H36" s="52"/>
      <c r="I36" s="55"/>
      <c r="J36" s="58"/>
      <c r="K36" s="57"/>
      <c r="L36" s="52"/>
      <c r="M36" s="52"/>
      <c r="N36" s="61"/>
      <c r="O36" s="61"/>
      <c r="P36" s="59"/>
      <c r="Q36" s="61"/>
    </row>
    <row r="37" spans="1:17" ht="15" customHeight="1" x14ac:dyDescent="0.25">
      <c r="A37" s="38" t="s">
        <v>153</v>
      </c>
      <c r="B37" s="9">
        <v>43722</v>
      </c>
      <c r="C37" s="9">
        <v>43732</v>
      </c>
      <c r="D37" s="34" t="s">
        <v>151</v>
      </c>
      <c r="E37" s="34" t="s">
        <v>143</v>
      </c>
      <c r="F37" s="34" t="s">
        <v>9</v>
      </c>
      <c r="G37" s="38">
        <v>90</v>
      </c>
      <c r="H37" s="52">
        <f>AVERAGE(G37:G41)</f>
        <v>91</v>
      </c>
      <c r="I37" s="55">
        <f>STDEV(G37:G41)</f>
        <v>4.1833001326703778</v>
      </c>
      <c r="J37" s="58">
        <f t="shared" ref="J37" si="5">SUM(100*H37/97)</f>
        <v>93.814432989690715</v>
      </c>
      <c r="K37" s="57">
        <v>0.05</v>
      </c>
      <c r="L37" s="52" t="s">
        <v>18</v>
      </c>
      <c r="M37" s="52" t="s">
        <v>19</v>
      </c>
      <c r="N37" s="61">
        <v>1.67</v>
      </c>
      <c r="O37" s="61">
        <v>0.01</v>
      </c>
      <c r="P37" s="61">
        <v>3.91</v>
      </c>
      <c r="Q37" s="61">
        <v>0.02</v>
      </c>
    </row>
    <row r="38" spans="1:17" x14ac:dyDescent="0.25">
      <c r="A38" s="38" t="s">
        <v>153</v>
      </c>
      <c r="B38" s="9">
        <v>43722</v>
      </c>
      <c r="C38" s="9">
        <v>43732</v>
      </c>
      <c r="D38" s="34" t="s">
        <v>151</v>
      </c>
      <c r="E38" s="34" t="s">
        <v>143</v>
      </c>
      <c r="F38" s="34" t="s">
        <v>10</v>
      </c>
      <c r="G38" s="38">
        <v>85</v>
      </c>
      <c r="H38" s="52"/>
      <c r="I38" s="55"/>
      <c r="J38" s="58"/>
      <c r="K38" s="57"/>
      <c r="L38" s="52"/>
      <c r="M38" s="52"/>
      <c r="N38" s="61"/>
      <c r="O38" s="61"/>
      <c r="P38" s="61"/>
      <c r="Q38" s="61"/>
    </row>
    <row r="39" spans="1:17" x14ac:dyDescent="0.25">
      <c r="A39" s="38" t="s">
        <v>153</v>
      </c>
      <c r="B39" s="9">
        <v>43722</v>
      </c>
      <c r="C39" s="9">
        <v>43732</v>
      </c>
      <c r="D39" s="34" t="s">
        <v>151</v>
      </c>
      <c r="E39" s="34" t="s">
        <v>143</v>
      </c>
      <c r="F39" s="34" t="s">
        <v>11</v>
      </c>
      <c r="G39" s="38">
        <v>95</v>
      </c>
      <c r="H39" s="52"/>
      <c r="I39" s="55"/>
      <c r="J39" s="58"/>
      <c r="K39" s="57"/>
      <c r="L39" s="52"/>
      <c r="M39" s="52"/>
      <c r="N39" s="61"/>
      <c r="O39" s="61"/>
      <c r="P39" s="61"/>
      <c r="Q39" s="61"/>
    </row>
    <row r="40" spans="1:17" x14ac:dyDescent="0.25">
      <c r="A40" s="38" t="s">
        <v>153</v>
      </c>
      <c r="B40" s="9">
        <v>43722</v>
      </c>
      <c r="C40" s="9">
        <v>43732</v>
      </c>
      <c r="D40" s="34" t="s">
        <v>151</v>
      </c>
      <c r="E40" s="34" t="s">
        <v>143</v>
      </c>
      <c r="F40" s="34" t="s">
        <v>12</v>
      </c>
      <c r="G40" s="38">
        <v>90</v>
      </c>
      <c r="H40" s="52"/>
      <c r="I40" s="55"/>
      <c r="J40" s="58"/>
      <c r="K40" s="57"/>
      <c r="L40" s="52"/>
      <c r="M40" s="52"/>
      <c r="N40" s="61"/>
      <c r="O40" s="61"/>
      <c r="P40" s="61"/>
      <c r="Q40" s="61"/>
    </row>
    <row r="41" spans="1:17" x14ac:dyDescent="0.25">
      <c r="A41" s="38" t="s">
        <v>153</v>
      </c>
      <c r="B41" s="9">
        <v>43722</v>
      </c>
      <c r="C41" s="9">
        <v>43732</v>
      </c>
      <c r="D41" s="34" t="s">
        <v>151</v>
      </c>
      <c r="E41" s="34" t="s">
        <v>143</v>
      </c>
      <c r="F41" s="34" t="s">
        <v>13</v>
      </c>
      <c r="G41" s="38">
        <v>95</v>
      </c>
      <c r="H41" s="52"/>
      <c r="I41" s="55"/>
      <c r="J41" s="58"/>
      <c r="K41" s="57"/>
      <c r="L41" s="52"/>
      <c r="M41" s="52"/>
      <c r="N41" s="61"/>
      <c r="O41" s="61"/>
      <c r="P41" s="61"/>
      <c r="Q41" s="61"/>
    </row>
    <row r="42" spans="1:17" x14ac:dyDescent="0.25">
      <c r="A42" s="38" t="s">
        <v>153</v>
      </c>
      <c r="B42" s="9">
        <v>43722</v>
      </c>
      <c r="C42" s="9">
        <v>43732</v>
      </c>
      <c r="D42" s="34" t="s">
        <v>152</v>
      </c>
      <c r="E42" s="34" t="s">
        <v>144</v>
      </c>
      <c r="F42" s="34" t="s">
        <v>9</v>
      </c>
      <c r="G42" s="38">
        <v>100</v>
      </c>
      <c r="H42" s="52">
        <f>AVERAGE(G42:G46)</f>
        <v>95</v>
      </c>
      <c r="I42" s="55">
        <f>STDEV(G42:G46)</f>
        <v>5</v>
      </c>
      <c r="J42" s="58">
        <f t="shared" ref="J42" si="6">SUM(100*H42/97)</f>
        <v>97.9381443298969</v>
      </c>
      <c r="K42" s="57">
        <v>0.05</v>
      </c>
      <c r="L42" s="52" t="s">
        <v>19</v>
      </c>
      <c r="M42" s="52" t="s">
        <v>19</v>
      </c>
      <c r="N42" s="61">
        <v>1.51</v>
      </c>
      <c r="O42" s="61">
        <v>0.01</v>
      </c>
      <c r="P42" s="61" t="s">
        <v>26</v>
      </c>
      <c r="Q42" s="61" t="s">
        <v>26</v>
      </c>
    </row>
    <row r="43" spans="1:17" x14ac:dyDescent="0.25">
      <c r="A43" s="38" t="s">
        <v>153</v>
      </c>
      <c r="B43" s="9">
        <v>43722</v>
      </c>
      <c r="C43" s="9">
        <v>43732</v>
      </c>
      <c r="D43" s="34" t="s">
        <v>152</v>
      </c>
      <c r="E43" s="34" t="s">
        <v>144</v>
      </c>
      <c r="F43" s="34" t="s">
        <v>10</v>
      </c>
      <c r="G43" s="38">
        <v>100</v>
      </c>
      <c r="H43" s="52"/>
      <c r="I43" s="55"/>
      <c r="J43" s="58"/>
      <c r="K43" s="57"/>
      <c r="L43" s="52"/>
      <c r="M43" s="52"/>
      <c r="N43" s="61"/>
      <c r="O43" s="61"/>
      <c r="P43" s="61"/>
      <c r="Q43" s="61"/>
    </row>
    <row r="44" spans="1:17" x14ac:dyDescent="0.25">
      <c r="A44" s="38" t="s">
        <v>153</v>
      </c>
      <c r="B44" s="9">
        <v>43722</v>
      </c>
      <c r="C44" s="9">
        <v>43732</v>
      </c>
      <c r="D44" s="34" t="s">
        <v>152</v>
      </c>
      <c r="E44" s="34" t="s">
        <v>144</v>
      </c>
      <c r="F44" s="34" t="s">
        <v>11</v>
      </c>
      <c r="G44" s="38">
        <v>90</v>
      </c>
      <c r="H44" s="52"/>
      <c r="I44" s="55"/>
      <c r="J44" s="58"/>
      <c r="K44" s="57"/>
      <c r="L44" s="52"/>
      <c r="M44" s="52"/>
      <c r="N44" s="61"/>
      <c r="O44" s="61"/>
      <c r="P44" s="61"/>
      <c r="Q44" s="61"/>
    </row>
    <row r="45" spans="1:17" x14ac:dyDescent="0.25">
      <c r="A45" s="38" t="s">
        <v>153</v>
      </c>
      <c r="B45" s="9">
        <v>43722</v>
      </c>
      <c r="C45" s="9">
        <v>43732</v>
      </c>
      <c r="D45" s="34" t="s">
        <v>152</v>
      </c>
      <c r="E45" s="34" t="s">
        <v>144</v>
      </c>
      <c r="F45" s="34" t="s">
        <v>12</v>
      </c>
      <c r="G45" s="38">
        <v>90</v>
      </c>
      <c r="H45" s="52"/>
      <c r="I45" s="55"/>
      <c r="J45" s="58"/>
      <c r="K45" s="57"/>
      <c r="L45" s="52"/>
      <c r="M45" s="52"/>
      <c r="N45" s="61"/>
      <c r="O45" s="61"/>
      <c r="P45" s="61"/>
      <c r="Q45" s="61"/>
    </row>
    <row r="46" spans="1:17" x14ac:dyDescent="0.25">
      <c r="A46" s="38" t="s">
        <v>153</v>
      </c>
      <c r="B46" s="9">
        <v>43722</v>
      </c>
      <c r="C46" s="9">
        <v>43732</v>
      </c>
      <c r="D46" s="34" t="s">
        <v>152</v>
      </c>
      <c r="E46" s="34" t="s">
        <v>144</v>
      </c>
      <c r="F46" s="34" t="s">
        <v>13</v>
      </c>
      <c r="G46" s="38">
        <v>95</v>
      </c>
      <c r="H46" s="52"/>
      <c r="I46" s="55"/>
      <c r="J46" s="58"/>
      <c r="K46" s="57"/>
      <c r="L46" s="52"/>
      <c r="M46" s="52"/>
      <c r="N46" s="61"/>
      <c r="O46" s="61"/>
      <c r="P46" s="61"/>
      <c r="Q46" s="61"/>
    </row>
  </sheetData>
  <mergeCells count="9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H32:H36"/>
    <mergeCell ref="I32:I36"/>
    <mergeCell ref="J32:J36"/>
    <mergeCell ref="K32:K36"/>
    <mergeCell ref="L32:L36"/>
    <mergeCell ref="H37:H41"/>
    <mergeCell ref="I37:I41"/>
    <mergeCell ref="J37:J41"/>
    <mergeCell ref="K37:K41"/>
    <mergeCell ref="L37:L41"/>
    <mergeCell ref="M42:M46"/>
    <mergeCell ref="N32:N36"/>
    <mergeCell ref="O32:O36"/>
    <mergeCell ref="P32:P36"/>
    <mergeCell ref="Q32:Q36"/>
    <mergeCell ref="M37:M41"/>
    <mergeCell ref="N42:N46"/>
    <mergeCell ref="O42:O46"/>
    <mergeCell ref="P42:P46"/>
    <mergeCell ref="Q42:Q46"/>
    <mergeCell ref="N37:N41"/>
    <mergeCell ref="O37:O41"/>
    <mergeCell ref="P37:P41"/>
    <mergeCell ref="Q37:Q41"/>
    <mergeCell ref="M32:M36"/>
    <mergeCell ref="H42:H46"/>
    <mergeCell ref="I42:I46"/>
    <mergeCell ref="J42:J46"/>
    <mergeCell ref="K42:K46"/>
    <mergeCell ref="L42:L46"/>
  </mergeCells>
  <pageMargins left="0.7" right="0.7" top="0.75" bottom="0.75" header="0.3" footer="0.3"/>
  <pageSetup scale="39" orientation="landscape" r:id="rId1"/>
  <headerFooter>
    <oddHeader xml:space="preserve">&amp;L&amp;"-,Bold"EA Engineering, Science, and Technology, Inc., PBC&amp;R&amp;"-,Bold"VADEQ Toxicity Testing Results 2019
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Layout" zoomScale="70" zoomScaleNormal="100" zoomScalePageLayoutView="70" workbookViewId="0"/>
  </sheetViews>
  <sheetFormatPr defaultRowHeight="15" x14ac:dyDescent="0.25"/>
  <cols>
    <col min="1" max="1" width="9.28515625" style="10" bestFit="1" customWidth="1"/>
    <col min="2" max="2" width="9.5703125" bestFit="1" customWidth="1"/>
    <col min="3" max="3" width="10.140625" customWidth="1"/>
    <col min="4" max="4" width="13.42578125" bestFit="1" customWidth="1"/>
    <col min="5" max="5" width="9.42578125" bestFit="1" customWidth="1"/>
    <col min="6" max="6" width="8" bestFit="1" customWidth="1"/>
    <col min="7" max="7" width="13.5703125" style="10" bestFit="1" customWidth="1"/>
    <col min="8" max="8" width="10" customWidth="1"/>
    <col min="9" max="9" width="8.42578125" bestFit="1" customWidth="1"/>
    <col min="10" max="10" width="8.5703125" bestFit="1" customWidth="1"/>
    <col min="11" max="11" width="9.42578125" bestFit="1" customWidth="1"/>
    <col min="12" max="12" width="14.140625" bestFit="1" customWidth="1"/>
    <col min="13" max="13" width="11.42578125" bestFit="1" customWidth="1"/>
    <col min="14" max="14" width="37" style="48" bestFit="1" customWidth="1"/>
    <col min="15" max="17" width="37.140625" style="48" bestFit="1" customWidth="1"/>
  </cols>
  <sheetData>
    <row r="1" spans="1:17" s="1" customFormat="1" ht="46.5" customHeight="1" x14ac:dyDescent="0.25">
      <c r="A1" s="43" t="s">
        <v>2</v>
      </c>
      <c r="B1" s="43" t="s">
        <v>3</v>
      </c>
      <c r="C1" s="43" t="s">
        <v>4</v>
      </c>
      <c r="D1" s="43" t="s">
        <v>0</v>
      </c>
      <c r="E1" s="43" t="s">
        <v>1</v>
      </c>
      <c r="F1" s="43" t="s">
        <v>5</v>
      </c>
      <c r="G1" s="43" t="s">
        <v>7</v>
      </c>
      <c r="H1" s="43" t="s">
        <v>24</v>
      </c>
      <c r="I1" s="43" t="s">
        <v>6</v>
      </c>
      <c r="J1" s="43" t="s">
        <v>8</v>
      </c>
      <c r="K1" s="43" t="s">
        <v>15</v>
      </c>
      <c r="L1" s="43" t="s">
        <v>16</v>
      </c>
      <c r="M1" s="43" t="s">
        <v>25</v>
      </c>
      <c r="N1" s="45" t="s">
        <v>20</v>
      </c>
      <c r="O1" s="45" t="s">
        <v>21</v>
      </c>
      <c r="P1" s="45" t="s">
        <v>22</v>
      </c>
      <c r="Q1" s="45" t="s">
        <v>23</v>
      </c>
    </row>
    <row r="2" spans="1:17" s="10" customFormat="1" x14ac:dyDescent="0.25">
      <c r="A2" s="38" t="s">
        <v>168</v>
      </c>
      <c r="B2" s="9">
        <v>43742</v>
      </c>
      <c r="C2" s="9">
        <v>43752</v>
      </c>
      <c r="D2" s="38" t="s">
        <v>14</v>
      </c>
      <c r="E2" s="38" t="s">
        <v>169</v>
      </c>
      <c r="F2" s="38" t="s">
        <v>9</v>
      </c>
      <c r="G2" s="38">
        <v>95</v>
      </c>
      <c r="H2" s="53">
        <f>AVERAGE(G2:G6)</f>
        <v>95</v>
      </c>
      <c r="I2" s="54">
        <f>STDEV(G2:G6)</f>
        <v>3.5355339059327378</v>
      </c>
      <c r="J2" s="53">
        <v>100</v>
      </c>
      <c r="K2" s="56" t="s">
        <v>17</v>
      </c>
      <c r="L2" s="53" t="s">
        <v>17</v>
      </c>
      <c r="M2" s="53" t="s">
        <v>17</v>
      </c>
      <c r="N2" s="60">
        <v>13.8</v>
      </c>
      <c r="O2" s="60">
        <v>0.08</v>
      </c>
      <c r="P2" s="60">
        <v>22.86</v>
      </c>
      <c r="Q2" s="60">
        <v>0.08</v>
      </c>
    </row>
    <row r="3" spans="1:17" s="10" customFormat="1" x14ac:dyDescent="0.25">
      <c r="A3" s="38" t="s">
        <v>168</v>
      </c>
      <c r="B3" s="9">
        <v>43742</v>
      </c>
      <c r="C3" s="9">
        <v>43752</v>
      </c>
      <c r="D3" s="38" t="s">
        <v>14</v>
      </c>
      <c r="E3" s="38" t="s">
        <v>169</v>
      </c>
      <c r="F3" s="38" t="s">
        <v>10</v>
      </c>
      <c r="G3" s="38">
        <v>95</v>
      </c>
      <c r="H3" s="53"/>
      <c r="I3" s="54"/>
      <c r="J3" s="53"/>
      <c r="K3" s="56"/>
      <c r="L3" s="53"/>
      <c r="M3" s="53"/>
      <c r="N3" s="60"/>
      <c r="O3" s="60"/>
      <c r="P3" s="60"/>
      <c r="Q3" s="60"/>
    </row>
    <row r="4" spans="1:17" s="10" customFormat="1" x14ac:dyDescent="0.25">
      <c r="A4" s="38" t="s">
        <v>168</v>
      </c>
      <c r="B4" s="9">
        <v>43742</v>
      </c>
      <c r="C4" s="9">
        <v>43752</v>
      </c>
      <c r="D4" s="38" t="s">
        <v>14</v>
      </c>
      <c r="E4" s="38" t="s">
        <v>169</v>
      </c>
      <c r="F4" s="38" t="s">
        <v>11</v>
      </c>
      <c r="G4" s="38">
        <v>90</v>
      </c>
      <c r="H4" s="53"/>
      <c r="I4" s="54"/>
      <c r="J4" s="53"/>
      <c r="K4" s="56"/>
      <c r="L4" s="53"/>
      <c r="M4" s="53"/>
      <c r="N4" s="60"/>
      <c r="O4" s="60"/>
      <c r="P4" s="60"/>
      <c r="Q4" s="60"/>
    </row>
    <row r="5" spans="1:17" s="10" customFormat="1" x14ac:dyDescent="0.25">
      <c r="A5" s="38" t="s">
        <v>168</v>
      </c>
      <c r="B5" s="9">
        <v>43742</v>
      </c>
      <c r="C5" s="9">
        <v>43752</v>
      </c>
      <c r="D5" s="38" t="s">
        <v>14</v>
      </c>
      <c r="E5" s="38" t="s">
        <v>169</v>
      </c>
      <c r="F5" s="38" t="s">
        <v>12</v>
      </c>
      <c r="G5" s="38">
        <v>95</v>
      </c>
      <c r="H5" s="53"/>
      <c r="I5" s="54"/>
      <c r="J5" s="53"/>
      <c r="K5" s="56"/>
      <c r="L5" s="53"/>
      <c r="M5" s="53"/>
      <c r="N5" s="60"/>
      <c r="O5" s="60"/>
      <c r="P5" s="60"/>
      <c r="Q5" s="60"/>
    </row>
    <row r="6" spans="1:17" s="10" customFormat="1" x14ac:dyDescent="0.25">
      <c r="A6" s="38" t="s">
        <v>168</v>
      </c>
      <c r="B6" s="9">
        <v>43742</v>
      </c>
      <c r="C6" s="9">
        <v>43752</v>
      </c>
      <c r="D6" s="38" t="s">
        <v>14</v>
      </c>
      <c r="E6" s="38" t="s">
        <v>169</v>
      </c>
      <c r="F6" s="38" t="s">
        <v>13</v>
      </c>
      <c r="G6" s="38">
        <v>100</v>
      </c>
      <c r="H6" s="53"/>
      <c r="I6" s="54"/>
      <c r="J6" s="53"/>
      <c r="K6" s="56"/>
      <c r="L6" s="53"/>
      <c r="M6" s="53"/>
      <c r="N6" s="60"/>
      <c r="O6" s="60"/>
      <c r="P6" s="60"/>
      <c r="Q6" s="60"/>
    </row>
    <row r="7" spans="1:17" x14ac:dyDescent="0.25">
      <c r="A7" s="38" t="s">
        <v>168</v>
      </c>
      <c r="B7" s="9">
        <v>43742</v>
      </c>
      <c r="C7" s="9">
        <v>43752</v>
      </c>
      <c r="D7" s="37" t="s">
        <v>161</v>
      </c>
      <c r="E7" s="37" t="s">
        <v>154</v>
      </c>
      <c r="F7" s="37" t="s">
        <v>9</v>
      </c>
      <c r="G7" s="38">
        <v>95</v>
      </c>
      <c r="H7" s="52">
        <f>AVERAGE(G7:G11)</f>
        <v>90</v>
      </c>
      <c r="I7" s="55">
        <f>STDEV(G7:G11)</f>
        <v>7.0710678118654755</v>
      </c>
      <c r="J7" s="58">
        <f>SUM(100*H7/95)</f>
        <v>94.736842105263165</v>
      </c>
      <c r="K7" s="57">
        <v>0.05</v>
      </c>
      <c r="L7" s="52" t="s">
        <v>19</v>
      </c>
      <c r="M7" s="52" t="s">
        <v>19</v>
      </c>
      <c r="N7" s="60">
        <v>15.4</v>
      </c>
      <c r="O7" s="60">
        <v>0.02</v>
      </c>
      <c r="P7" s="59">
        <v>7.38</v>
      </c>
      <c r="Q7" s="59">
        <v>0.04</v>
      </c>
    </row>
    <row r="8" spans="1:17" x14ac:dyDescent="0.25">
      <c r="A8" s="38" t="s">
        <v>168</v>
      </c>
      <c r="B8" s="9">
        <v>43742</v>
      </c>
      <c r="C8" s="9">
        <v>43752</v>
      </c>
      <c r="D8" s="37" t="s">
        <v>161</v>
      </c>
      <c r="E8" s="37" t="s">
        <v>154</v>
      </c>
      <c r="F8" s="37" t="s">
        <v>10</v>
      </c>
      <c r="G8" s="38">
        <v>85</v>
      </c>
      <c r="H8" s="52"/>
      <c r="I8" s="55"/>
      <c r="J8" s="58"/>
      <c r="K8" s="57"/>
      <c r="L8" s="52"/>
      <c r="M8" s="52"/>
      <c r="N8" s="60"/>
      <c r="O8" s="60"/>
      <c r="P8" s="59"/>
      <c r="Q8" s="59"/>
    </row>
    <row r="9" spans="1:17" x14ac:dyDescent="0.25">
      <c r="A9" s="38" t="s">
        <v>168</v>
      </c>
      <c r="B9" s="9">
        <v>43742</v>
      </c>
      <c r="C9" s="9">
        <v>43752</v>
      </c>
      <c r="D9" s="37" t="s">
        <v>161</v>
      </c>
      <c r="E9" s="37" t="s">
        <v>154</v>
      </c>
      <c r="F9" s="37" t="s">
        <v>11</v>
      </c>
      <c r="G9" s="38">
        <v>95</v>
      </c>
      <c r="H9" s="52"/>
      <c r="I9" s="55"/>
      <c r="J9" s="58"/>
      <c r="K9" s="57"/>
      <c r="L9" s="52"/>
      <c r="M9" s="52"/>
      <c r="N9" s="60"/>
      <c r="O9" s="60"/>
      <c r="P9" s="59"/>
      <c r="Q9" s="59"/>
    </row>
    <row r="10" spans="1:17" x14ac:dyDescent="0.25">
      <c r="A10" s="38" t="s">
        <v>168</v>
      </c>
      <c r="B10" s="9">
        <v>43742</v>
      </c>
      <c r="C10" s="9">
        <v>43752</v>
      </c>
      <c r="D10" s="37" t="s">
        <v>161</v>
      </c>
      <c r="E10" s="37" t="s">
        <v>154</v>
      </c>
      <c r="F10" s="37" t="s">
        <v>12</v>
      </c>
      <c r="G10" s="38">
        <v>95</v>
      </c>
      <c r="H10" s="52"/>
      <c r="I10" s="55"/>
      <c r="J10" s="58"/>
      <c r="K10" s="57"/>
      <c r="L10" s="52"/>
      <c r="M10" s="52"/>
      <c r="N10" s="60"/>
      <c r="O10" s="60"/>
      <c r="P10" s="59"/>
      <c r="Q10" s="59"/>
    </row>
    <row r="11" spans="1:17" x14ac:dyDescent="0.25">
      <c r="A11" s="38" t="s">
        <v>168</v>
      </c>
      <c r="B11" s="9">
        <v>43742</v>
      </c>
      <c r="C11" s="9">
        <v>43752</v>
      </c>
      <c r="D11" s="37" t="s">
        <v>161</v>
      </c>
      <c r="E11" s="37" t="s">
        <v>154</v>
      </c>
      <c r="F11" s="37" t="s">
        <v>13</v>
      </c>
      <c r="G11" s="38">
        <v>80</v>
      </c>
      <c r="H11" s="52"/>
      <c r="I11" s="55"/>
      <c r="J11" s="58"/>
      <c r="K11" s="57"/>
      <c r="L11" s="52"/>
      <c r="M11" s="52"/>
      <c r="N11" s="60"/>
      <c r="O11" s="60"/>
      <c r="P11" s="59"/>
      <c r="Q11" s="59"/>
    </row>
    <row r="12" spans="1:17" x14ac:dyDescent="0.25">
      <c r="A12" s="38" t="s">
        <v>168</v>
      </c>
      <c r="B12" s="9">
        <v>43742</v>
      </c>
      <c r="C12" s="9">
        <v>43752</v>
      </c>
      <c r="D12" s="37" t="s">
        <v>162</v>
      </c>
      <c r="E12" s="37" t="s">
        <v>155</v>
      </c>
      <c r="F12" s="37" t="s">
        <v>9</v>
      </c>
      <c r="G12" s="38">
        <v>95</v>
      </c>
      <c r="H12" s="52">
        <f>AVERAGE(G12:G16)</f>
        <v>91</v>
      </c>
      <c r="I12" s="55">
        <f>STDEV(G12:G16)</f>
        <v>6.5192024052026492</v>
      </c>
      <c r="J12" s="58">
        <f t="shared" ref="J12" si="0">SUM(100*H12/95)</f>
        <v>95.78947368421052</v>
      </c>
      <c r="K12" s="57">
        <v>0.05</v>
      </c>
      <c r="L12" s="52" t="s">
        <v>19</v>
      </c>
      <c r="M12" s="52" t="s">
        <v>19</v>
      </c>
      <c r="N12" s="59">
        <v>11.5</v>
      </c>
      <c r="O12" s="59">
        <v>0.04</v>
      </c>
      <c r="P12" s="59">
        <v>4.82</v>
      </c>
      <c r="Q12" s="59">
        <v>0.05</v>
      </c>
    </row>
    <row r="13" spans="1:17" x14ac:dyDescent="0.25">
      <c r="A13" s="38" t="s">
        <v>168</v>
      </c>
      <c r="B13" s="9">
        <v>43742</v>
      </c>
      <c r="C13" s="9">
        <v>43752</v>
      </c>
      <c r="D13" s="37" t="s">
        <v>162</v>
      </c>
      <c r="E13" s="37" t="s">
        <v>155</v>
      </c>
      <c r="F13" s="37" t="s">
        <v>10</v>
      </c>
      <c r="G13" s="38">
        <v>95</v>
      </c>
      <c r="H13" s="52"/>
      <c r="I13" s="55"/>
      <c r="J13" s="58"/>
      <c r="K13" s="57"/>
      <c r="L13" s="52"/>
      <c r="M13" s="52"/>
      <c r="N13" s="59"/>
      <c r="O13" s="59"/>
      <c r="P13" s="59"/>
      <c r="Q13" s="59"/>
    </row>
    <row r="14" spans="1:17" x14ac:dyDescent="0.25">
      <c r="A14" s="38" t="s">
        <v>168</v>
      </c>
      <c r="B14" s="9">
        <v>43742</v>
      </c>
      <c r="C14" s="9">
        <v>43752</v>
      </c>
      <c r="D14" s="37" t="s">
        <v>162</v>
      </c>
      <c r="E14" s="37" t="s">
        <v>155</v>
      </c>
      <c r="F14" s="37" t="s">
        <v>11</v>
      </c>
      <c r="G14" s="38">
        <v>80</v>
      </c>
      <c r="H14" s="52"/>
      <c r="I14" s="55"/>
      <c r="J14" s="58"/>
      <c r="K14" s="57"/>
      <c r="L14" s="52"/>
      <c r="M14" s="52"/>
      <c r="N14" s="59"/>
      <c r="O14" s="59"/>
      <c r="P14" s="59"/>
      <c r="Q14" s="59"/>
    </row>
    <row r="15" spans="1:17" x14ac:dyDescent="0.25">
      <c r="A15" s="38" t="s">
        <v>168</v>
      </c>
      <c r="B15" s="9">
        <v>43742</v>
      </c>
      <c r="C15" s="9">
        <v>43752</v>
      </c>
      <c r="D15" s="37" t="s">
        <v>162</v>
      </c>
      <c r="E15" s="37" t="s">
        <v>155</v>
      </c>
      <c r="F15" s="37" t="s">
        <v>12</v>
      </c>
      <c r="G15" s="38">
        <v>95</v>
      </c>
      <c r="H15" s="52"/>
      <c r="I15" s="55"/>
      <c r="J15" s="58"/>
      <c r="K15" s="57"/>
      <c r="L15" s="52"/>
      <c r="M15" s="52"/>
      <c r="N15" s="59"/>
      <c r="O15" s="59"/>
      <c r="P15" s="59"/>
      <c r="Q15" s="59"/>
    </row>
    <row r="16" spans="1:17" x14ac:dyDescent="0.25">
      <c r="A16" s="38" t="s">
        <v>168</v>
      </c>
      <c r="B16" s="9">
        <v>43742</v>
      </c>
      <c r="C16" s="9">
        <v>43752</v>
      </c>
      <c r="D16" s="37" t="s">
        <v>162</v>
      </c>
      <c r="E16" s="37" t="s">
        <v>155</v>
      </c>
      <c r="F16" s="37" t="s">
        <v>13</v>
      </c>
      <c r="G16" s="38">
        <v>90</v>
      </c>
      <c r="H16" s="52"/>
      <c r="I16" s="55"/>
      <c r="J16" s="58"/>
      <c r="K16" s="57"/>
      <c r="L16" s="52"/>
      <c r="M16" s="52"/>
      <c r="N16" s="59"/>
      <c r="O16" s="59"/>
      <c r="P16" s="59"/>
      <c r="Q16" s="59"/>
    </row>
    <row r="17" spans="1:17" x14ac:dyDescent="0.25">
      <c r="A17" s="38" t="s">
        <v>168</v>
      </c>
      <c r="B17" s="9">
        <v>43742</v>
      </c>
      <c r="C17" s="9">
        <v>43752</v>
      </c>
      <c r="D17" s="37" t="s">
        <v>163</v>
      </c>
      <c r="E17" s="37" t="s">
        <v>156</v>
      </c>
      <c r="F17" s="37" t="s">
        <v>9</v>
      </c>
      <c r="G17" s="38">
        <v>95</v>
      </c>
      <c r="H17" s="52">
        <f>AVERAGE(G17:G21)</f>
        <v>92</v>
      </c>
      <c r="I17" s="55">
        <f>STDEV(G17:G21)</f>
        <v>4.4721359549995796</v>
      </c>
      <c r="J17" s="58">
        <f t="shared" ref="J17" si="1">SUM(100*H17/95)</f>
        <v>96.84210526315789</v>
      </c>
      <c r="K17" s="57">
        <v>0.05</v>
      </c>
      <c r="L17" s="52" t="s">
        <v>19</v>
      </c>
      <c r="M17" s="52" t="s">
        <v>19</v>
      </c>
      <c r="N17" s="59">
        <v>8.49</v>
      </c>
      <c r="O17" s="59">
        <v>0.03</v>
      </c>
      <c r="P17" s="59">
        <v>4.5599999999999996</v>
      </c>
      <c r="Q17" s="59">
        <v>0.05</v>
      </c>
    </row>
    <row r="18" spans="1:17" x14ac:dyDescent="0.25">
      <c r="A18" s="38" t="s">
        <v>168</v>
      </c>
      <c r="B18" s="9">
        <v>43742</v>
      </c>
      <c r="C18" s="9">
        <v>43752</v>
      </c>
      <c r="D18" s="37" t="s">
        <v>163</v>
      </c>
      <c r="E18" s="37" t="s">
        <v>156</v>
      </c>
      <c r="F18" s="37" t="s">
        <v>10</v>
      </c>
      <c r="G18" s="38">
        <v>95</v>
      </c>
      <c r="H18" s="52"/>
      <c r="I18" s="55"/>
      <c r="J18" s="58"/>
      <c r="K18" s="57"/>
      <c r="L18" s="52"/>
      <c r="M18" s="52"/>
      <c r="N18" s="59"/>
      <c r="O18" s="59"/>
      <c r="P18" s="59"/>
      <c r="Q18" s="59"/>
    </row>
    <row r="19" spans="1:17" x14ac:dyDescent="0.25">
      <c r="A19" s="38" t="s">
        <v>168</v>
      </c>
      <c r="B19" s="9">
        <v>43742</v>
      </c>
      <c r="C19" s="9">
        <v>43752</v>
      </c>
      <c r="D19" s="37" t="s">
        <v>163</v>
      </c>
      <c r="E19" s="37" t="s">
        <v>156</v>
      </c>
      <c r="F19" s="37" t="s">
        <v>11</v>
      </c>
      <c r="G19" s="38">
        <v>95</v>
      </c>
      <c r="H19" s="52"/>
      <c r="I19" s="55"/>
      <c r="J19" s="58"/>
      <c r="K19" s="57"/>
      <c r="L19" s="52"/>
      <c r="M19" s="52"/>
      <c r="N19" s="59"/>
      <c r="O19" s="59"/>
      <c r="P19" s="59"/>
      <c r="Q19" s="59"/>
    </row>
    <row r="20" spans="1:17" x14ac:dyDescent="0.25">
      <c r="A20" s="38" t="s">
        <v>168</v>
      </c>
      <c r="B20" s="9">
        <v>43742</v>
      </c>
      <c r="C20" s="9">
        <v>43752</v>
      </c>
      <c r="D20" s="37" t="s">
        <v>163</v>
      </c>
      <c r="E20" s="37" t="s">
        <v>156</v>
      </c>
      <c r="F20" s="37" t="s">
        <v>12</v>
      </c>
      <c r="G20" s="38">
        <v>90</v>
      </c>
      <c r="H20" s="52"/>
      <c r="I20" s="55"/>
      <c r="J20" s="58"/>
      <c r="K20" s="57"/>
      <c r="L20" s="52"/>
      <c r="M20" s="52"/>
      <c r="N20" s="59"/>
      <c r="O20" s="59"/>
      <c r="P20" s="59"/>
      <c r="Q20" s="59"/>
    </row>
    <row r="21" spans="1:17" x14ac:dyDescent="0.25">
      <c r="A21" s="38" t="s">
        <v>168</v>
      </c>
      <c r="B21" s="9">
        <v>43742</v>
      </c>
      <c r="C21" s="9">
        <v>43752</v>
      </c>
      <c r="D21" s="37" t="s">
        <v>163</v>
      </c>
      <c r="E21" s="37" t="s">
        <v>156</v>
      </c>
      <c r="F21" s="37" t="s">
        <v>13</v>
      </c>
      <c r="G21" s="38">
        <v>85</v>
      </c>
      <c r="H21" s="52"/>
      <c r="I21" s="55"/>
      <c r="J21" s="58"/>
      <c r="K21" s="57"/>
      <c r="L21" s="52"/>
      <c r="M21" s="52"/>
      <c r="N21" s="59"/>
      <c r="O21" s="59"/>
      <c r="P21" s="59"/>
      <c r="Q21" s="59"/>
    </row>
    <row r="22" spans="1:17" x14ac:dyDescent="0.25">
      <c r="A22" s="38" t="s">
        <v>168</v>
      </c>
      <c r="B22" s="9">
        <v>43742</v>
      </c>
      <c r="C22" s="9">
        <v>43752</v>
      </c>
      <c r="D22" s="37" t="s">
        <v>164</v>
      </c>
      <c r="E22" s="37" t="s">
        <v>157</v>
      </c>
      <c r="F22" s="37" t="s">
        <v>9</v>
      </c>
      <c r="G22" s="38">
        <v>95</v>
      </c>
      <c r="H22" s="52">
        <f>AVERAGE(G22:G26)</f>
        <v>92</v>
      </c>
      <c r="I22" s="55">
        <f>STDEV(G22:G26)</f>
        <v>4.4721359549995796</v>
      </c>
      <c r="J22" s="58">
        <f t="shared" ref="J22" si="2">SUM(100*H22/95)</f>
        <v>96.84210526315789</v>
      </c>
      <c r="K22" s="57">
        <v>0.05</v>
      </c>
      <c r="L22" s="52" t="s">
        <v>19</v>
      </c>
      <c r="M22" s="53" t="s">
        <v>19</v>
      </c>
      <c r="N22" s="59">
        <v>4.72</v>
      </c>
      <c r="O22" s="59">
        <v>0.02</v>
      </c>
      <c r="P22" s="59">
        <v>4.9000000000000004</v>
      </c>
      <c r="Q22" s="59">
        <v>0.14000000000000001</v>
      </c>
    </row>
    <row r="23" spans="1:17" x14ac:dyDescent="0.25">
      <c r="A23" s="38" t="s">
        <v>168</v>
      </c>
      <c r="B23" s="9">
        <v>43742</v>
      </c>
      <c r="C23" s="9">
        <v>43752</v>
      </c>
      <c r="D23" s="37" t="s">
        <v>164</v>
      </c>
      <c r="E23" s="37" t="s">
        <v>157</v>
      </c>
      <c r="F23" s="37" t="s">
        <v>10</v>
      </c>
      <c r="G23" s="38">
        <v>85</v>
      </c>
      <c r="H23" s="52"/>
      <c r="I23" s="55"/>
      <c r="J23" s="58"/>
      <c r="K23" s="57"/>
      <c r="L23" s="52"/>
      <c r="M23" s="53"/>
      <c r="N23" s="59"/>
      <c r="O23" s="59"/>
      <c r="P23" s="59"/>
      <c r="Q23" s="59"/>
    </row>
    <row r="24" spans="1:17" x14ac:dyDescent="0.25">
      <c r="A24" s="38" t="s">
        <v>168</v>
      </c>
      <c r="B24" s="9">
        <v>43742</v>
      </c>
      <c r="C24" s="9">
        <v>43752</v>
      </c>
      <c r="D24" s="37" t="s">
        <v>164</v>
      </c>
      <c r="E24" s="37" t="s">
        <v>157</v>
      </c>
      <c r="F24" s="37" t="s">
        <v>11</v>
      </c>
      <c r="G24" s="38">
        <v>95</v>
      </c>
      <c r="H24" s="52"/>
      <c r="I24" s="55"/>
      <c r="J24" s="58"/>
      <c r="K24" s="57"/>
      <c r="L24" s="52"/>
      <c r="M24" s="53"/>
      <c r="N24" s="59"/>
      <c r="O24" s="59"/>
      <c r="P24" s="59"/>
      <c r="Q24" s="59"/>
    </row>
    <row r="25" spans="1:17" x14ac:dyDescent="0.25">
      <c r="A25" s="38" t="s">
        <v>168</v>
      </c>
      <c r="B25" s="9">
        <v>43742</v>
      </c>
      <c r="C25" s="9">
        <v>43752</v>
      </c>
      <c r="D25" s="37" t="s">
        <v>164</v>
      </c>
      <c r="E25" s="37" t="s">
        <v>157</v>
      </c>
      <c r="F25" s="37" t="s">
        <v>12</v>
      </c>
      <c r="G25" s="38">
        <v>90</v>
      </c>
      <c r="H25" s="52"/>
      <c r="I25" s="55"/>
      <c r="J25" s="58"/>
      <c r="K25" s="57"/>
      <c r="L25" s="52"/>
      <c r="M25" s="53"/>
      <c r="N25" s="59"/>
      <c r="O25" s="59"/>
      <c r="P25" s="59"/>
      <c r="Q25" s="59"/>
    </row>
    <row r="26" spans="1:17" x14ac:dyDescent="0.25">
      <c r="A26" s="38" t="s">
        <v>168</v>
      </c>
      <c r="B26" s="9">
        <v>43742</v>
      </c>
      <c r="C26" s="9">
        <v>43752</v>
      </c>
      <c r="D26" s="37" t="s">
        <v>164</v>
      </c>
      <c r="E26" s="37" t="s">
        <v>157</v>
      </c>
      <c r="F26" s="37" t="s">
        <v>13</v>
      </c>
      <c r="G26" s="38">
        <v>95</v>
      </c>
      <c r="H26" s="52"/>
      <c r="I26" s="55"/>
      <c r="J26" s="58"/>
      <c r="K26" s="57"/>
      <c r="L26" s="52"/>
      <c r="M26" s="53"/>
      <c r="N26" s="59"/>
      <c r="O26" s="59"/>
      <c r="P26" s="59"/>
      <c r="Q26" s="59"/>
    </row>
    <row r="27" spans="1:17" x14ac:dyDescent="0.25">
      <c r="A27" s="38" t="s">
        <v>168</v>
      </c>
      <c r="B27" s="9">
        <v>43742</v>
      </c>
      <c r="C27" s="9">
        <v>43752</v>
      </c>
      <c r="D27" s="37" t="s">
        <v>165</v>
      </c>
      <c r="E27" s="37" t="s">
        <v>158</v>
      </c>
      <c r="F27" s="37" t="s">
        <v>9</v>
      </c>
      <c r="G27" s="38">
        <v>95</v>
      </c>
      <c r="H27" s="52">
        <f>AVERAGE(G27:G31)</f>
        <v>92</v>
      </c>
      <c r="I27" s="55">
        <f>STDEV(G27:G31)</f>
        <v>4.4721359549995796</v>
      </c>
      <c r="J27" s="58">
        <f t="shared" ref="J27" si="3">SUM(100*H27/95)</f>
        <v>96.84210526315789</v>
      </c>
      <c r="K27" s="57">
        <v>0.05</v>
      </c>
      <c r="L27" s="52" t="s">
        <v>19</v>
      </c>
      <c r="M27" s="52" t="s">
        <v>19</v>
      </c>
      <c r="N27" s="59">
        <v>8.5</v>
      </c>
      <c r="O27" s="59">
        <v>0.03</v>
      </c>
      <c r="P27" s="59">
        <v>7.88</v>
      </c>
      <c r="Q27" s="59">
        <v>0.12</v>
      </c>
    </row>
    <row r="28" spans="1:17" x14ac:dyDescent="0.25">
      <c r="A28" s="38" t="s">
        <v>168</v>
      </c>
      <c r="B28" s="9">
        <v>43742</v>
      </c>
      <c r="C28" s="9">
        <v>43752</v>
      </c>
      <c r="D28" s="37" t="s">
        <v>165</v>
      </c>
      <c r="E28" s="37" t="s">
        <v>158</v>
      </c>
      <c r="F28" s="37" t="s">
        <v>10</v>
      </c>
      <c r="G28" s="38">
        <v>90</v>
      </c>
      <c r="H28" s="52"/>
      <c r="I28" s="55"/>
      <c r="J28" s="58"/>
      <c r="K28" s="57"/>
      <c r="L28" s="52"/>
      <c r="M28" s="52"/>
      <c r="N28" s="59"/>
      <c r="O28" s="59"/>
      <c r="P28" s="59"/>
      <c r="Q28" s="59"/>
    </row>
    <row r="29" spans="1:17" x14ac:dyDescent="0.25">
      <c r="A29" s="38" t="s">
        <v>168</v>
      </c>
      <c r="B29" s="9">
        <v>43742</v>
      </c>
      <c r="C29" s="9">
        <v>43752</v>
      </c>
      <c r="D29" s="37" t="s">
        <v>165</v>
      </c>
      <c r="E29" s="37" t="s">
        <v>158</v>
      </c>
      <c r="F29" s="37" t="s">
        <v>11</v>
      </c>
      <c r="G29" s="38">
        <v>85</v>
      </c>
      <c r="H29" s="52"/>
      <c r="I29" s="55"/>
      <c r="J29" s="58"/>
      <c r="K29" s="57"/>
      <c r="L29" s="52"/>
      <c r="M29" s="52"/>
      <c r="N29" s="59"/>
      <c r="O29" s="59"/>
      <c r="P29" s="59"/>
      <c r="Q29" s="59"/>
    </row>
    <row r="30" spans="1:17" x14ac:dyDescent="0.25">
      <c r="A30" s="38" t="s">
        <v>168</v>
      </c>
      <c r="B30" s="9">
        <v>43742</v>
      </c>
      <c r="C30" s="9">
        <v>43752</v>
      </c>
      <c r="D30" s="37" t="s">
        <v>165</v>
      </c>
      <c r="E30" s="37" t="s">
        <v>158</v>
      </c>
      <c r="F30" s="37" t="s">
        <v>12</v>
      </c>
      <c r="G30" s="38">
        <v>95</v>
      </c>
      <c r="H30" s="52"/>
      <c r="I30" s="55"/>
      <c r="J30" s="58"/>
      <c r="K30" s="57"/>
      <c r="L30" s="52"/>
      <c r="M30" s="52"/>
      <c r="N30" s="59"/>
      <c r="O30" s="59"/>
      <c r="P30" s="59"/>
      <c r="Q30" s="59"/>
    </row>
    <row r="31" spans="1:17" x14ac:dyDescent="0.25">
      <c r="A31" s="38" t="s">
        <v>168</v>
      </c>
      <c r="B31" s="9">
        <v>43742</v>
      </c>
      <c r="C31" s="9">
        <v>43752</v>
      </c>
      <c r="D31" s="37" t="s">
        <v>165</v>
      </c>
      <c r="E31" s="37" t="s">
        <v>158</v>
      </c>
      <c r="F31" s="37" t="s">
        <v>13</v>
      </c>
      <c r="G31" s="38">
        <v>95</v>
      </c>
      <c r="H31" s="52"/>
      <c r="I31" s="55"/>
      <c r="J31" s="58"/>
      <c r="K31" s="57"/>
      <c r="L31" s="52"/>
      <c r="M31" s="52"/>
      <c r="N31" s="59"/>
      <c r="O31" s="59"/>
      <c r="P31" s="59"/>
      <c r="Q31" s="59"/>
    </row>
    <row r="32" spans="1:17" x14ac:dyDescent="0.25">
      <c r="A32" s="38" t="s">
        <v>168</v>
      </c>
      <c r="B32" s="9">
        <v>43742</v>
      </c>
      <c r="C32" s="9">
        <v>43752</v>
      </c>
      <c r="D32" s="37" t="s">
        <v>166</v>
      </c>
      <c r="E32" s="37" t="s">
        <v>159</v>
      </c>
      <c r="F32" s="37" t="s">
        <v>9</v>
      </c>
      <c r="G32" s="38">
        <v>95</v>
      </c>
      <c r="H32" s="52">
        <f>AVERAGE(G32:G36)</f>
        <v>89</v>
      </c>
      <c r="I32" s="55">
        <f>STDEV(G32:G36)</f>
        <v>8.2158383625774913</v>
      </c>
      <c r="J32" s="58">
        <f t="shared" ref="J32" si="4">SUM(100*H32/95)</f>
        <v>93.684210526315795</v>
      </c>
      <c r="K32" s="57">
        <v>0.05</v>
      </c>
      <c r="L32" s="52" t="s">
        <v>19</v>
      </c>
      <c r="M32" s="52" t="s">
        <v>19</v>
      </c>
      <c r="N32" s="59">
        <v>7.02</v>
      </c>
      <c r="O32" s="59">
        <v>0.03</v>
      </c>
      <c r="P32" s="59">
        <v>1.3</v>
      </c>
      <c r="Q32" s="59">
        <v>0.02</v>
      </c>
    </row>
    <row r="33" spans="1:17" x14ac:dyDescent="0.25">
      <c r="A33" s="38" t="s">
        <v>168</v>
      </c>
      <c r="B33" s="9">
        <v>43742</v>
      </c>
      <c r="C33" s="9">
        <v>43752</v>
      </c>
      <c r="D33" s="37" t="s">
        <v>166</v>
      </c>
      <c r="E33" s="37" t="s">
        <v>159</v>
      </c>
      <c r="F33" s="37" t="s">
        <v>10</v>
      </c>
      <c r="G33" s="38">
        <v>95</v>
      </c>
      <c r="H33" s="52"/>
      <c r="I33" s="55"/>
      <c r="J33" s="58"/>
      <c r="K33" s="57"/>
      <c r="L33" s="52"/>
      <c r="M33" s="52"/>
      <c r="N33" s="59"/>
      <c r="O33" s="59"/>
      <c r="P33" s="59"/>
      <c r="Q33" s="59"/>
    </row>
    <row r="34" spans="1:17" x14ac:dyDescent="0.25">
      <c r="A34" s="38" t="s">
        <v>168</v>
      </c>
      <c r="B34" s="9">
        <v>43742</v>
      </c>
      <c r="C34" s="9">
        <v>43752</v>
      </c>
      <c r="D34" s="37" t="s">
        <v>166</v>
      </c>
      <c r="E34" s="37" t="s">
        <v>159</v>
      </c>
      <c r="F34" s="37" t="s">
        <v>11</v>
      </c>
      <c r="G34" s="38">
        <v>80</v>
      </c>
      <c r="H34" s="52"/>
      <c r="I34" s="55"/>
      <c r="J34" s="58"/>
      <c r="K34" s="57"/>
      <c r="L34" s="52"/>
      <c r="M34" s="52"/>
      <c r="N34" s="59"/>
      <c r="O34" s="59"/>
      <c r="P34" s="59"/>
      <c r="Q34" s="59"/>
    </row>
    <row r="35" spans="1:17" x14ac:dyDescent="0.25">
      <c r="A35" s="38" t="s">
        <v>168</v>
      </c>
      <c r="B35" s="9">
        <v>43742</v>
      </c>
      <c r="C35" s="9">
        <v>43752</v>
      </c>
      <c r="D35" s="37" t="s">
        <v>166</v>
      </c>
      <c r="E35" s="37" t="s">
        <v>159</v>
      </c>
      <c r="F35" s="37" t="s">
        <v>12</v>
      </c>
      <c r="G35" s="38">
        <v>80</v>
      </c>
      <c r="H35" s="52"/>
      <c r="I35" s="55"/>
      <c r="J35" s="58"/>
      <c r="K35" s="57"/>
      <c r="L35" s="52"/>
      <c r="M35" s="52"/>
      <c r="N35" s="59"/>
      <c r="O35" s="59"/>
      <c r="P35" s="59"/>
      <c r="Q35" s="59"/>
    </row>
    <row r="36" spans="1:17" x14ac:dyDescent="0.25">
      <c r="A36" s="38" t="s">
        <v>168</v>
      </c>
      <c r="B36" s="9">
        <v>43742</v>
      </c>
      <c r="C36" s="9">
        <v>43752</v>
      </c>
      <c r="D36" s="37" t="s">
        <v>166</v>
      </c>
      <c r="E36" s="37" t="s">
        <v>159</v>
      </c>
      <c r="F36" s="37" t="s">
        <v>13</v>
      </c>
      <c r="G36" s="38">
        <v>95</v>
      </c>
      <c r="H36" s="52"/>
      <c r="I36" s="55"/>
      <c r="J36" s="58"/>
      <c r="K36" s="57"/>
      <c r="L36" s="52"/>
      <c r="M36" s="52"/>
      <c r="N36" s="59"/>
      <c r="O36" s="59"/>
      <c r="P36" s="59"/>
      <c r="Q36" s="59"/>
    </row>
    <row r="37" spans="1:17" ht="15" customHeight="1" x14ac:dyDescent="0.25">
      <c r="A37" s="38" t="s">
        <v>168</v>
      </c>
      <c r="B37" s="9">
        <v>43742</v>
      </c>
      <c r="C37" s="9">
        <v>43752</v>
      </c>
      <c r="D37" s="37" t="s">
        <v>167</v>
      </c>
      <c r="E37" s="37" t="s">
        <v>160</v>
      </c>
      <c r="F37" s="37" t="s">
        <v>9</v>
      </c>
      <c r="G37" s="38">
        <v>95</v>
      </c>
      <c r="H37" s="52">
        <f>AVERAGE(G37:G41)</f>
        <v>90</v>
      </c>
      <c r="I37" s="55">
        <f>STDEV(G37:G41)</f>
        <v>5</v>
      </c>
      <c r="J37" s="58">
        <f t="shared" ref="J37" si="5">SUM(100*H37/95)</f>
        <v>94.736842105263165</v>
      </c>
      <c r="K37" s="57">
        <v>0.05</v>
      </c>
      <c r="L37" s="52" t="s">
        <v>19</v>
      </c>
      <c r="M37" s="52" t="s">
        <v>19</v>
      </c>
      <c r="N37" s="59">
        <v>4.01</v>
      </c>
      <c r="O37" s="59">
        <v>0.03</v>
      </c>
      <c r="P37" s="59">
        <v>3.08</v>
      </c>
      <c r="Q37" s="59">
        <v>0.05</v>
      </c>
    </row>
    <row r="38" spans="1:17" x14ac:dyDescent="0.25">
      <c r="A38" s="38" t="s">
        <v>168</v>
      </c>
      <c r="B38" s="9">
        <v>43742</v>
      </c>
      <c r="C38" s="9">
        <v>43752</v>
      </c>
      <c r="D38" s="37" t="s">
        <v>167</v>
      </c>
      <c r="E38" s="37" t="s">
        <v>160</v>
      </c>
      <c r="F38" s="37" t="s">
        <v>10</v>
      </c>
      <c r="G38" s="38">
        <v>95</v>
      </c>
      <c r="H38" s="52"/>
      <c r="I38" s="55"/>
      <c r="J38" s="58"/>
      <c r="K38" s="57"/>
      <c r="L38" s="52"/>
      <c r="M38" s="52"/>
      <c r="N38" s="59"/>
      <c r="O38" s="59"/>
      <c r="P38" s="59"/>
      <c r="Q38" s="59"/>
    </row>
    <row r="39" spans="1:17" x14ac:dyDescent="0.25">
      <c r="A39" s="38" t="s">
        <v>168</v>
      </c>
      <c r="B39" s="9">
        <v>43742</v>
      </c>
      <c r="C39" s="9">
        <v>43752</v>
      </c>
      <c r="D39" s="37" t="s">
        <v>167</v>
      </c>
      <c r="E39" s="37" t="s">
        <v>160</v>
      </c>
      <c r="F39" s="37" t="s">
        <v>11</v>
      </c>
      <c r="G39" s="38">
        <v>90</v>
      </c>
      <c r="H39" s="52"/>
      <c r="I39" s="55"/>
      <c r="J39" s="58"/>
      <c r="K39" s="57"/>
      <c r="L39" s="52"/>
      <c r="M39" s="52"/>
      <c r="N39" s="59"/>
      <c r="O39" s="59"/>
      <c r="P39" s="59"/>
      <c r="Q39" s="59"/>
    </row>
    <row r="40" spans="1:17" x14ac:dyDescent="0.25">
      <c r="A40" s="38" t="s">
        <v>168</v>
      </c>
      <c r="B40" s="9">
        <v>43742</v>
      </c>
      <c r="C40" s="9">
        <v>43752</v>
      </c>
      <c r="D40" s="37" t="s">
        <v>167</v>
      </c>
      <c r="E40" s="37" t="s">
        <v>160</v>
      </c>
      <c r="F40" s="37" t="s">
        <v>12</v>
      </c>
      <c r="G40" s="38">
        <v>85</v>
      </c>
      <c r="H40" s="52"/>
      <c r="I40" s="55"/>
      <c r="J40" s="58"/>
      <c r="K40" s="57"/>
      <c r="L40" s="52"/>
      <c r="M40" s="52"/>
      <c r="N40" s="59"/>
      <c r="O40" s="59"/>
      <c r="P40" s="59"/>
      <c r="Q40" s="59"/>
    </row>
    <row r="41" spans="1:17" x14ac:dyDescent="0.25">
      <c r="A41" s="38" t="s">
        <v>168</v>
      </c>
      <c r="B41" s="9">
        <v>43742</v>
      </c>
      <c r="C41" s="9">
        <v>43752</v>
      </c>
      <c r="D41" s="37" t="s">
        <v>167</v>
      </c>
      <c r="E41" s="37" t="s">
        <v>160</v>
      </c>
      <c r="F41" s="37" t="s">
        <v>13</v>
      </c>
      <c r="G41" s="38">
        <v>85</v>
      </c>
      <c r="H41" s="52"/>
      <c r="I41" s="55"/>
      <c r="J41" s="58"/>
      <c r="K41" s="57"/>
      <c r="L41" s="52"/>
      <c r="M41" s="52"/>
      <c r="N41" s="59"/>
      <c r="O41" s="59"/>
      <c r="P41" s="59"/>
      <c r="Q41" s="59"/>
    </row>
    <row r="42" spans="1:17" x14ac:dyDescent="0.25">
      <c r="A42" s="38"/>
      <c r="B42" s="9"/>
      <c r="C42" s="9"/>
      <c r="D42" s="37"/>
      <c r="E42" s="37"/>
      <c r="F42" s="37"/>
      <c r="G42" s="38"/>
      <c r="H42" s="52"/>
      <c r="I42" s="55"/>
      <c r="J42" s="58"/>
      <c r="K42" s="57"/>
      <c r="L42" s="52"/>
      <c r="M42" s="52"/>
      <c r="N42" s="59"/>
      <c r="O42" s="59"/>
      <c r="P42" s="59"/>
      <c r="Q42" s="59"/>
    </row>
    <row r="43" spans="1:17" x14ac:dyDescent="0.25">
      <c r="A43" s="38"/>
      <c r="B43" s="9"/>
      <c r="C43" s="9"/>
      <c r="D43" s="37"/>
      <c r="E43" s="37"/>
      <c r="F43" s="37"/>
      <c r="G43" s="38"/>
      <c r="H43" s="52"/>
      <c r="I43" s="55"/>
      <c r="J43" s="58"/>
      <c r="K43" s="57"/>
      <c r="L43" s="52"/>
      <c r="M43" s="52"/>
      <c r="N43" s="59"/>
      <c r="O43" s="59"/>
      <c r="P43" s="59"/>
      <c r="Q43" s="59"/>
    </row>
    <row r="44" spans="1:17" x14ac:dyDescent="0.25">
      <c r="A44" s="38"/>
      <c r="B44" s="9"/>
      <c r="C44" s="9"/>
      <c r="D44" s="37"/>
      <c r="E44" s="37"/>
      <c r="F44" s="37"/>
      <c r="G44" s="38"/>
      <c r="H44" s="52"/>
      <c r="I44" s="55"/>
      <c r="J44" s="58"/>
      <c r="K44" s="57"/>
      <c r="L44" s="52"/>
      <c r="M44" s="52"/>
      <c r="N44" s="59"/>
      <c r="O44" s="59"/>
      <c r="P44" s="59"/>
      <c r="Q44" s="59"/>
    </row>
    <row r="45" spans="1:17" x14ac:dyDescent="0.25">
      <c r="A45" s="38"/>
      <c r="B45" s="9"/>
      <c r="C45" s="9"/>
      <c r="D45" s="37"/>
      <c r="E45" s="37"/>
      <c r="F45" s="37"/>
      <c r="G45" s="38"/>
      <c r="H45" s="52"/>
      <c r="I45" s="55"/>
      <c r="J45" s="58"/>
      <c r="K45" s="57"/>
      <c r="L45" s="52"/>
      <c r="M45" s="52"/>
      <c r="N45" s="59"/>
      <c r="O45" s="59"/>
      <c r="P45" s="59"/>
      <c r="Q45" s="59"/>
    </row>
    <row r="46" spans="1:17" x14ac:dyDescent="0.25">
      <c r="A46" s="38"/>
      <c r="B46" s="9"/>
      <c r="C46" s="9"/>
      <c r="D46" s="37"/>
      <c r="E46" s="37"/>
      <c r="F46" s="37"/>
      <c r="G46" s="38"/>
      <c r="H46" s="52"/>
      <c r="I46" s="55"/>
      <c r="J46" s="58"/>
      <c r="K46" s="57"/>
      <c r="L46" s="52"/>
      <c r="M46" s="52"/>
      <c r="N46" s="59"/>
      <c r="O46" s="59"/>
      <c r="P46" s="59"/>
      <c r="Q46" s="59"/>
    </row>
  </sheetData>
  <mergeCells count="9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H32:H36"/>
    <mergeCell ref="I32:I36"/>
    <mergeCell ref="J32:J36"/>
    <mergeCell ref="K32:K36"/>
    <mergeCell ref="L32:L36"/>
    <mergeCell ref="H37:H41"/>
    <mergeCell ref="I37:I41"/>
    <mergeCell ref="J37:J41"/>
    <mergeCell ref="K37:K41"/>
    <mergeCell ref="L37:L41"/>
    <mergeCell ref="M42:M46"/>
    <mergeCell ref="N32:N36"/>
    <mergeCell ref="O32:O36"/>
    <mergeCell ref="P32:P36"/>
    <mergeCell ref="Q32:Q36"/>
    <mergeCell ref="M37:M41"/>
    <mergeCell ref="N42:N46"/>
    <mergeCell ref="O42:O46"/>
    <mergeCell ref="P42:P46"/>
    <mergeCell ref="Q42:Q46"/>
    <mergeCell ref="N37:N41"/>
    <mergeCell ref="O37:O41"/>
    <mergeCell ref="P37:P41"/>
    <mergeCell ref="Q37:Q41"/>
    <mergeCell ref="M32:M36"/>
    <mergeCell ref="H42:H46"/>
    <mergeCell ref="I42:I46"/>
    <mergeCell ref="J42:J46"/>
    <mergeCell ref="K42:K46"/>
    <mergeCell ref="L42:L4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2019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Round 1-LP</vt:lpstr>
      <vt:lpstr>Round 1-LP (2)</vt:lpstr>
      <vt:lpstr>Round 2-LP</vt:lpstr>
      <vt:lpstr>Round 2-LP (2)</vt:lpstr>
      <vt:lpstr>Round 3-LP </vt:lpstr>
      <vt:lpstr>Round 3-LP  (2)</vt:lpstr>
      <vt:lpstr>Round 4-LP</vt:lpstr>
      <vt:lpstr>Round 5-LP</vt:lpstr>
      <vt:lpstr>Round 6-LP</vt:lpstr>
      <vt:lpstr>Round 7-LP</vt:lpstr>
      <vt:lpstr>Round 1-HA</vt:lpstr>
      <vt:lpstr>Round 2-HA</vt:lpstr>
    </vt:vector>
  </TitlesOfParts>
  <Company>EA Engineering, Science,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Chanov, Michael</dc:creator>
  <cp:lastModifiedBy>VITA Program</cp:lastModifiedBy>
  <cp:lastPrinted>2018-11-15T18:03:28Z</cp:lastPrinted>
  <dcterms:created xsi:type="dcterms:W3CDTF">2016-08-03T12:58:08Z</dcterms:created>
  <dcterms:modified xsi:type="dcterms:W3CDTF">2019-12-06T14:14:03Z</dcterms:modified>
</cp:coreProperties>
</file>