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3770" windowHeight="8775"/>
  </bookViews>
  <sheets>
    <sheet name="注文書2" sheetId="1" r:id="rId1"/>
  </sheets>
  <definedNames>
    <definedName name="お買い上げ金額">注文書2!$H$35</definedName>
    <definedName name="合計">注文書2!$H$39</definedName>
    <definedName name="住所">注文書2!$C$5</definedName>
    <definedName name="消費税">注文書2!$H$38</definedName>
    <definedName name="税前合計">注文書2!$H$37</definedName>
    <definedName name="電話番号">注文書2!$C$6</definedName>
    <definedName name="配送料">注文書2!$H$36</definedName>
    <definedName name="名前">注文書2!$C$3</definedName>
    <definedName name="明細">注文書2!$B$15:$H$34</definedName>
    <definedName name="郵便番号">注文書2!$D$4</definedName>
  </definedNames>
  <calcPr calcId="125725"/>
</workbook>
</file>

<file path=xl/calcChain.xml><?xml version="1.0" encoding="utf-8"?>
<calcChain xmlns="http://schemas.openxmlformats.org/spreadsheetml/2006/main">
  <c r="H38" i="1"/>
  <c r="G34"/>
  <c r="G17"/>
  <c r="G18"/>
  <c r="G19"/>
  <c r="G20"/>
  <c r="G21"/>
  <c r="G22"/>
  <c r="G23"/>
  <c r="G24"/>
  <c r="G25"/>
  <c r="G26"/>
  <c r="G27"/>
  <c r="G28"/>
  <c r="G29"/>
  <c r="G30"/>
  <c r="G31"/>
  <c r="G32"/>
  <c r="G33"/>
  <c r="G16"/>
  <c r="G15"/>
  <c r="C34"/>
  <c r="C18"/>
  <c r="C19"/>
  <c r="C20"/>
  <c r="C21"/>
  <c r="C22"/>
  <c r="C23"/>
  <c r="C24"/>
  <c r="C25"/>
  <c r="C26"/>
  <c r="C27"/>
  <c r="C28"/>
  <c r="C29"/>
  <c r="C30"/>
  <c r="C31"/>
  <c r="C32"/>
  <c r="C33"/>
  <c r="C17"/>
  <c r="C16"/>
  <c r="C15"/>
  <c r="H17" l="1"/>
  <c r="H15"/>
  <c r="H16"/>
  <c r="H18"/>
  <c r="H19"/>
  <c r="H20"/>
  <c r="H21"/>
  <c r="H22"/>
  <c r="H23"/>
  <c r="H24"/>
  <c r="H25"/>
  <c r="H26"/>
  <c r="H27"/>
  <c r="H28"/>
  <c r="H29"/>
  <c r="H30"/>
  <c r="H31"/>
  <c r="H32"/>
  <c r="H33"/>
  <c r="H34"/>
  <c r="H35" l="1"/>
  <c r="H36" s="1"/>
  <c r="H37" l="1"/>
  <c r="H39" l="1"/>
</calcChain>
</file>

<file path=xl/sharedStrings.xml><?xml version="1.0" encoding="utf-8"?>
<sst xmlns="http://schemas.openxmlformats.org/spreadsheetml/2006/main" count="120" uniqueCount="115">
  <si>
    <t>お名前</t>
    <rPh sb="1" eb="3">
      <t>ナマエ</t>
    </rPh>
    <phoneticPr fontId="2"/>
  </si>
  <si>
    <t>ご住所</t>
    <rPh sb="1" eb="3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</si>
  <si>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</si>
  <si>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</si>
  <si>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</si>
  <si>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合計</t>
    <rPh sb="0" eb="2">
      <t>ゴウケイ</t>
    </rPh>
    <phoneticPr fontId="2"/>
  </si>
  <si>
    <t>商品名</t>
    <rPh sb="0" eb="3">
      <t>ショウヒンメイ</t>
    </rPh>
    <phoneticPr fontId="2"/>
  </si>
  <si>
    <t>商品コード</t>
    <rPh sb="0" eb="2">
      <t>ショウヒン</t>
    </rPh>
    <phoneticPr fontId="2"/>
  </si>
  <si>
    <t>価格</t>
    <rPh sb="0" eb="2">
      <t>カカク</t>
    </rPh>
    <phoneticPr fontId="2"/>
  </si>
  <si>
    <t>お 買 い 上 げ 金 額</t>
    <rPh sb="2" eb="3">
      <t>カ</t>
    </rPh>
    <rPh sb="6" eb="7">
      <t>ア</t>
    </rPh>
    <rPh sb="10" eb="11">
      <t>カネ</t>
    </rPh>
    <rPh sb="12" eb="13">
      <t>ガク</t>
    </rPh>
    <phoneticPr fontId="2"/>
  </si>
  <si>
    <t>税  前  合  計</t>
    <rPh sb="0" eb="1">
      <t>ゼイ</t>
    </rPh>
    <rPh sb="3" eb="4">
      <t>マエ</t>
    </rPh>
    <rPh sb="6" eb="7">
      <t>ゴウ</t>
    </rPh>
    <rPh sb="9" eb="10">
      <t>ケイ</t>
    </rPh>
    <phoneticPr fontId="2"/>
  </si>
  <si>
    <t>消  費  税</t>
    <rPh sb="0" eb="1">
      <t>ケ</t>
    </rPh>
    <rPh sb="3" eb="4">
      <t>ヒ</t>
    </rPh>
    <rPh sb="6" eb="7">
      <t>ゼイ</t>
    </rPh>
    <phoneticPr fontId="2"/>
  </si>
  <si>
    <t>合           計</t>
    <rPh sb="0" eb="1">
      <t>ゴウ</t>
    </rPh>
    <rPh sb="12" eb="13">
      <t>ケイ</t>
    </rPh>
    <phoneticPr fontId="2"/>
  </si>
  <si>
    <r>
      <t>配   送   料</t>
    </r>
    <r>
      <rPr>
        <sz val="8"/>
        <rFont val="ＭＳ Ｐゴシック"/>
        <family val="3"/>
        <charset val="128"/>
      </rPr>
      <t xml:space="preserve"> (お買い上げ1万円以上は無料!)</t>
    </r>
    <rPh sb="0" eb="1">
      <t>クバ</t>
    </rPh>
    <rPh sb="4" eb="5">
      <t>ソウ</t>
    </rPh>
    <rPh sb="8" eb="9">
      <t>リョウ</t>
    </rPh>
    <rPh sb="12" eb="13">
      <t>カ</t>
    </rPh>
    <rPh sb="14" eb="15">
      <t>ア</t>
    </rPh>
    <rPh sb="17" eb="21">
      <t>マンエンイジョウ</t>
    </rPh>
    <rPh sb="22" eb="24">
      <t>ムリョウ</t>
    </rPh>
    <phoneticPr fontId="2"/>
  </si>
  <si>
    <t>〒</t>
    <phoneticPr fontId="2"/>
  </si>
  <si>
    <t>品   名</t>
    <rPh sb="0" eb="1">
      <t>シナ</t>
    </rPh>
    <rPh sb="4" eb="5">
      <t>メイ</t>
    </rPh>
    <phoneticPr fontId="2"/>
  </si>
  <si>
    <t>注     文     書</t>
    <rPh sb="0" eb="1">
      <t>チュウ</t>
    </rPh>
    <rPh sb="6" eb="7">
      <t>ブン</t>
    </rPh>
    <rPh sb="12" eb="13">
      <t>ショ</t>
    </rPh>
    <phoneticPr fontId="2"/>
  </si>
  <si>
    <r>
      <t xml:space="preserve">お届け先 </t>
    </r>
    <r>
      <rPr>
        <sz val="8"/>
        <rFont val="ＭＳ Ｐゴシック"/>
        <family val="3"/>
        <charset val="128"/>
      </rPr>
      <t>(ご注文者と異なる場合のみ下の欄に記入してください)</t>
    </r>
    <rPh sb="1" eb="2">
      <t>トド</t>
    </rPh>
    <rPh sb="3" eb="4">
      <t>サキ</t>
    </rPh>
    <phoneticPr fontId="2"/>
  </si>
  <si>
    <r>
      <t xml:space="preserve">     * 下の注文書に</t>
    </r>
    <r>
      <rPr>
        <sz val="8"/>
        <color indexed="10"/>
        <rFont val="ＭＳ Ｐゴシック"/>
        <family val="3"/>
        <charset val="128"/>
      </rPr>
      <t>商品コード</t>
    </r>
    <r>
      <rPr>
        <sz val="8"/>
        <rFont val="ＭＳ Ｐゴシック"/>
        <family val="3"/>
        <charset val="128"/>
      </rPr>
      <t>と</t>
    </r>
    <r>
      <rPr>
        <sz val="8"/>
        <color indexed="10"/>
        <rFont val="ＭＳ Ｐゴシック"/>
        <family val="3"/>
        <charset val="128"/>
      </rPr>
      <t>数量</t>
    </r>
    <r>
      <rPr>
        <sz val="8"/>
        <rFont val="ＭＳ Ｐゴシック"/>
        <family val="3"/>
        <charset val="128"/>
      </rPr>
      <t>をご記入、印刷の上、弊社担当セールスに
        お渡しいただくか、</t>
    </r>
    <r>
      <rPr>
        <b/>
        <sz val="8"/>
        <color indexed="10"/>
        <rFont val="ＭＳ Ｐゴシック"/>
        <family val="3"/>
        <charset val="128"/>
      </rPr>
      <t>0xx-xxx-xxxx</t>
    </r>
    <r>
      <rPr>
        <sz val="8"/>
        <rFont val="ＭＳ Ｐゴシック"/>
        <family val="3"/>
        <charset val="128"/>
      </rPr>
      <t xml:space="preserve"> にファックスにてご送信ください。</t>
    </r>
    <rPh sb="7" eb="8">
      <t>シタ</t>
    </rPh>
    <rPh sb="9" eb="12">
      <t>チュウモンショ</t>
    </rPh>
    <rPh sb="13" eb="15">
      <t>ショウヒン</t>
    </rPh>
    <rPh sb="19" eb="21">
      <t>スウリョウ</t>
    </rPh>
    <rPh sb="23" eb="25">
      <t>キニュウ</t>
    </rPh>
    <rPh sb="26" eb="28">
      <t>インサツ</t>
    </rPh>
    <rPh sb="29" eb="30">
      <t>ウエ</t>
    </rPh>
    <rPh sb="31" eb="33">
      <t>ヘイシャ</t>
    </rPh>
    <rPh sb="33" eb="35">
      <t>タントウ</t>
    </rPh>
    <rPh sb="50" eb="51">
      <t>ワタ</t>
    </rPh>
    <rPh sb="80" eb="82">
      <t>ソウシン</t>
    </rPh>
    <phoneticPr fontId="2"/>
  </si>
  <si>
    <t>清涼スカッシュ</t>
  </si>
  <si>
    <t>清涼レモン</t>
  </si>
  <si>
    <t>パルメザンチーズ</t>
  </si>
  <si>
    <t>フレッシュバター</t>
  </si>
  <si>
    <t>ライフマーガリン</t>
  </si>
  <si>
    <t>ローカロリー牛乳</t>
  </si>
  <si>
    <t>ロッキーマウンテンチーズ</t>
  </si>
  <si>
    <t>紅茶バー</t>
  </si>
  <si>
    <t>チョコクリームアイス</t>
  </si>
  <si>
    <t>バニラクリームアイス</t>
  </si>
  <si>
    <t>極上ハム</t>
  </si>
  <si>
    <t>ひび煎餅</t>
  </si>
  <si>
    <t>魚肉ソーセージ</t>
  </si>
  <si>
    <t>モーニングマーガリン</t>
  </si>
  <si>
    <t>アメリカンポーク</t>
  </si>
  <si>
    <t>うす味ウインナー</t>
  </si>
  <si>
    <t>ベター生ハム</t>
  </si>
  <si>
    <t>ベタープレスハム</t>
  </si>
  <si>
    <t>ベターローストハム</t>
  </si>
  <si>
    <t>コアラクッキー</t>
  </si>
  <si>
    <t>ゴールドマカロニ</t>
  </si>
  <si>
    <t>うまい素</t>
  </si>
  <si>
    <t>だしかつお</t>
  </si>
  <si>
    <t>だしこんぶ</t>
  </si>
  <si>
    <t>特製和風醤油</t>
  </si>
  <si>
    <t>のり山椒</t>
  </si>
  <si>
    <t>生うどん</t>
  </si>
  <si>
    <t>生そば</t>
  </si>
  <si>
    <t>なまからし</t>
  </si>
  <si>
    <t>なましょうが</t>
  </si>
  <si>
    <t>なまわさび</t>
  </si>
  <si>
    <t>アメリカン ポテト クラッカー</t>
  </si>
  <si>
    <t>インドカレーパン</t>
  </si>
  <si>
    <t>小倉あんぱん</t>
  </si>
  <si>
    <t>じゃがチップス</t>
  </si>
  <si>
    <t>チーズあんぱん</t>
  </si>
  <si>
    <t>バナナミルクキャンディー</t>
  </si>
  <si>
    <t>メロンミルクキャンディー</t>
  </si>
  <si>
    <t>ころもはんぺん</t>
  </si>
  <si>
    <t>大陸サーモン</t>
  </si>
  <si>
    <t>特選にぼし</t>
  </si>
  <si>
    <t>本がつお特上</t>
  </si>
  <si>
    <t>スライスカットチーズ</t>
  </si>
  <si>
    <t>マイルドカレー</t>
  </si>
  <si>
    <t>オタル白ラベル</t>
  </si>
  <si>
    <t>001-02</t>
  </si>
  <si>
    <t>002-01</t>
  </si>
  <si>
    <t>002-02</t>
  </si>
  <si>
    <t>002-03</t>
  </si>
  <si>
    <t>002-04</t>
  </si>
  <si>
    <t>002-05</t>
  </si>
  <si>
    <t>003-01</t>
  </si>
  <si>
    <t>003-02</t>
  </si>
  <si>
    <t>003-03</t>
  </si>
  <si>
    <t>004-01</t>
  </si>
  <si>
    <t>005-01</t>
  </si>
  <si>
    <t>006-01</t>
  </si>
  <si>
    <t>007-01</t>
  </si>
  <si>
    <t>008-01</t>
  </si>
  <si>
    <t>008-02</t>
  </si>
  <si>
    <t>008-03</t>
  </si>
  <si>
    <t>008-04</t>
  </si>
  <si>
    <t>008-05</t>
  </si>
  <si>
    <t>009-01</t>
  </si>
  <si>
    <t>010-01</t>
  </si>
  <si>
    <t>011-01</t>
  </si>
  <si>
    <t>011-02</t>
  </si>
  <si>
    <t>011-03</t>
  </si>
  <si>
    <t>011-04</t>
  </si>
  <si>
    <t>011-05</t>
  </si>
  <si>
    <t>012-01</t>
  </si>
  <si>
    <t>012-02</t>
  </si>
  <si>
    <t>013-01</t>
  </si>
  <si>
    <t>013-02</t>
  </si>
  <si>
    <t>013-03</t>
  </si>
  <si>
    <t>014-01</t>
  </si>
  <si>
    <t>014-02</t>
  </si>
  <si>
    <t>014-03</t>
  </si>
  <si>
    <t>014-04</t>
  </si>
  <si>
    <t>014-05</t>
  </si>
  <si>
    <t>014-06</t>
  </si>
  <si>
    <t>014-07</t>
  </si>
  <si>
    <t>015-01</t>
  </si>
  <si>
    <t>015-02</t>
  </si>
  <si>
    <t>015-03</t>
  </si>
  <si>
    <t>015-04</t>
  </si>
  <si>
    <t>016-01</t>
  </si>
  <si>
    <t>017-01</t>
  </si>
  <si>
    <t>018-01</t>
  </si>
  <si>
    <t>商品
コード</t>
    <rPh sb="0" eb="2">
      <t>ショウヒン</t>
    </rPh>
    <phoneticPr fontId="2"/>
  </si>
  <si>
    <t>001-01</t>
    <phoneticPr fontId="2"/>
  </si>
  <si>
    <t>東京都港区</t>
  </si>
  <si>
    <t>xxx-xxxx</t>
  </si>
  <si>
    <t>山田太郎</t>
  </si>
  <si>
    <t>001-01</t>
  </si>
  <si>
    <t>222-0033</t>
  </si>
</sst>
</file>

<file path=xl/styles.xml><?xml version="1.0" encoding="utf-8"?>
<styleSheet xmlns="http://schemas.openxmlformats.org/spreadsheetml/2006/main">
  <numFmts count="1">
    <numFmt numFmtId="6" formatCode="&quot;¥&quot;#,##0;[Red]&quot;¥&quot;\-#,##0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90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Border="1"/>
    <xf numFmtId="38" fontId="4" fillId="0" borderId="5" xfId="1" applyFont="1" applyBorder="1"/>
    <xf numFmtId="0" fontId="4" fillId="0" borderId="6" xfId="0" applyFont="1" applyBorder="1"/>
    <xf numFmtId="38" fontId="4" fillId="0" borderId="7" xfId="1" applyFont="1" applyBorder="1"/>
    <xf numFmtId="0" fontId="4" fillId="0" borderId="8" xfId="0" applyFont="1" applyFill="1" applyBorder="1"/>
    <xf numFmtId="38" fontId="4" fillId="0" borderId="9" xfId="1" applyFont="1" applyBorder="1"/>
    <xf numFmtId="0" fontId="4" fillId="0" borderId="8" xfId="0" applyFont="1" applyBorder="1"/>
    <xf numFmtId="0" fontId="0" fillId="0" borderId="2" xfId="0" applyBorder="1"/>
    <xf numFmtId="0" fontId="0" fillId="0" borderId="1" xfId="0" applyBorder="1"/>
    <xf numFmtId="38" fontId="0" fillId="0" borderId="7" xfId="0" applyNumberFormat="1" applyBorder="1" applyAlignment="1">
      <alignment vertical="center"/>
    </xf>
    <xf numFmtId="6" fontId="6" fillId="0" borderId="10" xfId="0" applyNumberFormat="1" applyFont="1" applyBorder="1" applyAlignment="1">
      <alignment vertical="center"/>
    </xf>
    <xf numFmtId="0" fontId="0" fillId="0" borderId="11" xfId="0" applyBorder="1"/>
    <xf numFmtId="6" fontId="0" fillId="0" borderId="5" xfId="0" applyNumberFormat="1" applyBorder="1" applyAlignment="1">
      <alignment vertical="center"/>
    </xf>
    <xf numFmtId="38" fontId="0" fillId="0" borderId="7" xfId="0" applyNumberFormat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38" fontId="0" fillId="0" borderId="13" xfId="0" applyNumberFormat="1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38" fontId="0" fillId="2" borderId="1" xfId="1" applyFont="1" applyFill="1" applyBorder="1"/>
    <xf numFmtId="38" fontId="0" fillId="2" borderId="5" xfId="1" applyFont="1" applyFill="1" applyBorder="1"/>
    <xf numFmtId="38" fontId="0" fillId="2" borderId="2" xfId="1" applyFont="1" applyFill="1" applyBorder="1"/>
    <xf numFmtId="38" fontId="0" fillId="2" borderId="9" xfId="1" applyFont="1" applyFill="1" applyBorder="1"/>
    <xf numFmtId="38" fontId="0" fillId="2" borderId="11" xfId="1" applyFont="1" applyFill="1" applyBorder="1"/>
    <xf numFmtId="38" fontId="0" fillId="2" borderId="15" xfId="1" applyFont="1" applyFill="1" applyBorder="1"/>
    <xf numFmtId="6" fontId="0" fillId="2" borderId="16" xfId="0" applyNumberFormat="1" applyFill="1" applyBorder="1" applyAlignment="1">
      <alignment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7" fillId="0" borderId="43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9" xfId="0" applyBorder="1" applyAlignment="1">
      <alignment horizontal="left"/>
    </xf>
    <xf numFmtId="0" fontId="10" fillId="3" borderId="42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0" fillId="2" borderId="40" xfId="0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5" fillId="3" borderId="33" xfId="0" applyFont="1" applyFill="1" applyBorder="1" applyAlignment="1">
      <alignment vertical="distributed"/>
    </xf>
    <xf numFmtId="0" fontId="5" fillId="3" borderId="34" xfId="0" applyFont="1" applyFill="1" applyBorder="1" applyAlignment="1">
      <alignment vertical="distributed"/>
    </xf>
    <xf numFmtId="0" fontId="5" fillId="3" borderId="35" xfId="0" applyFont="1" applyFill="1" applyBorder="1" applyAlignment="1"/>
    <xf numFmtId="0" fontId="0" fillId="0" borderId="4" xfId="0" applyBorder="1" applyAlignment="1">
      <alignment vertical="distributed"/>
    </xf>
    <xf numFmtId="0" fontId="0" fillId="0" borderId="36" xfId="0" applyBorder="1" applyAlignment="1">
      <alignment vertical="distributed"/>
    </xf>
    <xf numFmtId="0" fontId="0" fillId="0" borderId="1" xfId="0" applyBorder="1" applyAlignment="1">
      <alignment vertical="distributed"/>
    </xf>
    <xf numFmtId="0" fontId="0" fillId="0" borderId="1" xfId="0" applyBorder="1" applyAlignment="1"/>
    <xf numFmtId="0" fontId="0" fillId="0" borderId="6" xfId="0" applyBorder="1" applyAlignment="1">
      <alignment vertical="distributed"/>
    </xf>
    <xf numFmtId="0" fontId="0" fillId="0" borderId="31" xfId="0" applyBorder="1" applyAlignment="1">
      <alignment vertical="distributed"/>
    </xf>
    <xf numFmtId="0" fontId="0" fillId="0" borderId="3" xfId="0" applyBorder="1" applyAlignment="1">
      <alignment vertical="distributed"/>
    </xf>
    <xf numFmtId="0" fontId="0" fillId="0" borderId="3" xfId="0" applyBorder="1" applyAlignment="1"/>
    <xf numFmtId="0" fontId="0" fillId="2" borderId="27" xfId="0" applyFill="1" applyBorder="1" applyAlignment="1">
      <alignment vertical="distributed"/>
    </xf>
    <xf numFmtId="0" fontId="0" fillId="2" borderId="28" xfId="0" applyFill="1" applyBorder="1" applyAlignment="1">
      <alignment vertical="distributed"/>
    </xf>
    <xf numFmtId="0" fontId="0" fillId="2" borderId="29" xfId="0" applyFill="1" applyBorder="1" applyAlignment="1"/>
    <xf numFmtId="0" fontId="0" fillId="0" borderId="22" xfId="0" applyBorder="1" applyAlignment="1">
      <alignment vertical="distributed"/>
    </xf>
    <xf numFmtId="0" fontId="0" fillId="0" borderId="30" xfId="0" applyBorder="1" applyAlignment="1">
      <alignment vertical="distributed"/>
    </xf>
    <xf numFmtId="0" fontId="0" fillId="0" borderId="31" xfId="0" applyBorder="1" applyAlignment="1"/>
    <xf numFmtId="0" fontId="0" fillId="2" borderId="32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1" xfId="0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>
      <selection activeCell="H39" sqref="H39"/>
    </sheetView>
  </sheetViews>
  <sheetFormatPr defaultRowHeight="13.5"/>
  <cols>
    <col min="1" max="1" width="3.625" customWidth="1" collapsed="1"/>
    <col min="2" max="2" width="9.875" bestFit="1" customWidth="1" collapsed="1"/>
    <col min="3" max="3" width="3" customWidth="1" collapsed="1"/>
    <col min="4" max="4" width="11.5" customWidth="1" collapsed="1"/>
    <col min="5" max="5" width="27.75" customWidth="1" collapsed="1"/>
    <col min="6" max="6" width="5.25" bestFit="1" customWidth="1" collapsed="1"/>
    <col min="7" max="7" width="10" customWidth="1" collapsed="1"/>
    <col min="8" max="8" width="15" customWidth="1" collapsed="1"/>
    <col min="9" max="9" width="1.75" customWidth="1" collapsed="1"/>
    <col min="10" max="10" width="6.75" bestFit="1" customWidth="1" collapsed="1"/>
    <col min="11" max="11" width="20.5" bestFit="1" customWidth="1" collapsed="1"/>
    <col min="12" max="12" width="5.375" bestFit="1" customWidth="1" collapsed="1"/>
    <col min="24" max="24" width="27" bestFit="1" customWidth="1" collapsed="1"/>
  </cols>
  <sheetData>
    <row r="1" spans="1:12" ht="24" customHeight="1" thickBot="1">
      <c r="A1" s="45" t="s">
        <v>16</v>
      </c>
      <c r="B1" s="45"/>
      <c r="C1" s="45"/>
      <c r="D1" s="45"/>
      <c r="E1" s="46" t="s">
        <v>18</v>
      </c>
      <c r="F1" s="46"/>
      <c r="G1" s="46"/>
      <c r="H1" s="46"/>
      <c r="J1" s="39" t="s">
        <v>108</v>
      </c>
      <c r="K1" s="40" t="s">
        <v>6</v>
      </c>
      <c r="L1" s="41" t="s">
        <v>8</v>
      </c>
    </row>
    <row r="2" spans="1:12" ht="15" thickTop="1" thickBot="1">
      <c r="J2" s="5" t="s">
        <v>109</v>
      </c>
      <c r="K2" s="1" t="s">
        <v>19</v>
      </c>
      <c r="L2" s="6">
        <v>1200</v>
      </c>
    </row>
    <row r="3" spans="1:12">
      <c r="A3" s="54" t="s">
        <v>0</v>
      </c>
      <c r="B3" s="55"/>
      <c r="C3" s="56" t="s">
        <v>112</v>
      </c>
      <c r="D3" s="57"/>
      <c r="E3" s="57"/>
      <c r="F3" s="57"/>
      <c r="G3" s="57"/>
      <c r="H3" s="58"/>
      <c r="J3" s="11" t="s">
        <v>64</v>
      </c>
      <c r="K3" s="2" t="s">
        <v>20</v>
      </c>
      <c r="L3" s="10">
        <v>1200</v>
      </c>
    </row>
    <row r="4" spans="1:12">
      <c r="A4" s="47" t="s">
        <v>1</v>
      </c>
      <c r="B4" s="48"/>
      <c r="C4" s="19" t="s">
        <v>14</v>
      </c>
      <c r="D4" s="20" t="s">
        <v>114</v>
      </c>
      <c r="E4" s="20"/>
      <c r="F4" s="20"/>
      <c r="G4" s="21"/>
      <c r="H4" s="22"/>
      <c r="J4" s="9" t="s">
        <v>65</v>
      </c>
      <c r="K4" s="2" t="s">
        <v>21</v>
      </c>
      <c r="L4" s="10">
        <v>2000</v>
      </c>
    </row>
    <row r="5" spans="1:12">
      <c r="A5" s="49"/>
      <c r="B5" s="50"/>
      <c r="C5" s="51" t="s">
        <v>110</v>
      </c>
      <c r="D5" s="52"/>
      <c r="E5" s="52"/>
      <c r="F5" s="52"/>
      <c r="G5" s="52"/>
      <c r="H5" s="53"/>
      <c r="J5" s="9" t="s">
        <v>66</v>
      </c>
      <c r="K5" s="2" t="s">
        <v>22</v>
      </c>
      <c r="L5" s="10">
        <v>2000</v>
      </c>
    </row>
    <row r="6" spans="1:12" ht="14.25" thickBot="1">
      <c r="A6" s="59" t="s">
        <v>2</v>
      </c>
      <c r="B6" s="60"/>
      <c r="C6" s="61" t="s">
        <v>111</v>
      </c>
      <c r="D6" s="62"/>
      <c r="E6" s="62"/>
      <c r="F6" s="62"/>
      <c r="G6" s="62"/>
      <c r="H6" s="63"/>
      <c r="J6" s="9" t="s">
        <v>67</v>
      </c>
      <c r="K6" s="2" t="s">
        <v>23</v>
      </c>
      <c r="L6" s="10">
        <v>1500</v>
      </c>
    </row>
    <row r="7" spans="1:12">
      <c r="J7" s="9" t="s">
        <v>68</v>
      </c>
      <c r="K7" s="2" t="s">
        <v>24</v>
      </c>
      <c r="L7" s="10">
        <v>3600</v>
      </c>
    </row>
    <row r="8" spans="1:12" ht="14.25" thickBot="1">
      <c r="A8" t="s">
        <v>17</v>
      </c>
      <c r="J8" s="9" t="s">
        <v>69</v>
      </c>
      <c r="K8" s="2" t="s">
        <v>25</v>
      </c>
      <c r="L8" s="10">
        <v>4500</v>
      </c>
    </row>
    <row r="9" spans="1:12">
      <c r="A9" s="54" t="s">
        <v>0</v>
      </c>
      <c r="B9" s="55"/>
      <c r="C9" s="56"/>
      <c r="D9" s="57"/>
      <c r="E9" s="57"/>
      <c r="F9" s="57"/>
      <c r="G9" s="57"/>
      <c r="H9" s="58"/>
      <c r="J9" s="9" t="s">
        <v>70</v>
      </c>
      <c r="K9" s="2" t="s">
        <v>26</v>
      </c>
      <c r="L9" s="10">
        <v>1200</v>
      </c>
    </row>
    <row r="10" spans="1:12">
      <c r="A10" s="47" t="s">
        <v>1</v>
      </c>
      <c r="B10" s="48"/>
      <c r="C10" s="19" t="s">
        <v>14</v>
      </c>
      <c r="D10" s="20"/>
      <c r="E10" s="20"/>
      <c r="F10" s="20"/>
      <c r="G10" s="21"/>
      <c r="H10" s="22"/>
      <c r="J10" s="9" t="s">
        <v>71</v>
      </c>
      <c r="K10" s="2" t="s">
        <v>27</v>
      </c>
      <c r="L10" s="10">
        <v>1500</v>
      </c>
    </row>
    <row r="11" spans="1:12">
      <c r="A11" s="49"/>
      <c r="B11" s="50"/>
      <c r="C11" s="51"/>
      <c r="D11" s="52"/>
      <c r="E11" s="52"/>
      <c r="F11" s="52"/>
      <c r="G11" s="52"/>
      <c r="H11" s="53"/>
      <c r="J11" s="9" t="s">
        <v>72</v>
      </c>
      <c r="K11" s="2" t="s">
        <v>28</v>
      </c>
      <c r="L11" s="10"/>
    </row>
    <row r="12" spans="1:12" ht="14.25" thickBot="1">
      <c r="A12" s="59" t="s">
        <v>2</v>
      </c>
      <c r="B12" s="60"/>
      <c r="C12" s="61"/>
      <c r="D12" s="62"/>
      <c r="E12" s="62"/>
      <c r="F12" s="62"/>
      <c r="G12" s="62"/>
      <c r="H12" s="63"/>
      <c r="J12" s="9" t="s">
        <v>73</v>
      </c>
      <c r="K12" s="2" t="s">
        <v>29</v>
      </c>
      <c r="L12" s="10"/>
    </row>
    <row r="13" spans="1:12" ht="14.25" thickBot="1">
      <c r="J13" s="9" t="s">
        <v>74</v>
      </c>
      <c r="K13" s="2" t="s">
        <v>30</v>
      </c>
      <c r="L13" s="10"/>
    </row>
    <row r="14" spans="1:12" ht="14.25" thickBot="1">
      <c r="B14" s="33" t="s">
        <v>7</v>
      </c>
      <c r="C14" s="64" t="s">
        <v>15</v>
      </c>
      <c r="D14" s="65"/>
      <c r="E14" s="66"/>
      <c r="F14" s="34" t="s">
        <v>3</v>
      </c>
      <c r="G14" s="34" t="s">
        <v>4</v>
      </c>
      <c r="H14" s="35" t="s">
        <v>5</v>
      </c>
      <c r="J14" s="9" t="s">
        <v>75</v>
      </c>
      <c r="K14" s="2" t="s">
        <v>31</v>
      </c>
      <c r="L14" s="10"/>
    </row>
    <row r="15" spans="1:12">
      <c r="A15" s="36">
        <v>1</v>
      </c>
      <c r="B15" s="23" t="s">
        <v>113</v>
      </c>
      <c r="C15" s="67" t="str">
        <f>IF(B15="","",VLOOKUP(B15,$J$2:$L$47,2))</f>
        <v>清涼スカッシュ</v>
      </c>
      <c r="D15" s="68"/>
      <c r="E15" s="69"/>
      <c r="F15" s="13">
        <v>5</v>
      </c>
      <c r="G15" s="26">
        <f>IF(F15="","",VLOOKUP(B15,$J$2:$L$47,3,FALSE))</f>
        <v>1200</v>
      </c>
      <c r="H15" s="27">
        <f t="shared" ref="H15:H34" si="0">IF(F15="","",F15*G15)</f>
        <v>6000</v>
      </c>
      <c r="J15" s="9" t="s">
        <v>76</v>
      </c>
      <c r="K15" s="2" t="s">
        <v>32</v>
      </c>
      <c r="L15" s="10"/>
    </row>
    <row r="16" spans="1:12">
      <c r="A16" s="37">
        <v>2</v>
      </c>
      <c r="B16" s="24" t="s">
        <v>65</v>
      </c>
      <c r="C16" s="42" t="str">
        <f>IF(B16="","",VLOOKUP(B16,$J$2:$L$47,2))</f>
        <v>パルメザンチーズ</v>
      </c>
      <c r="D16" s="43"/>
      <c r="E16" s="44"/>
      <c r="F16" s="12">
        <v>10</v>
      </c>
      <c r="G16" s="28">
        <f>IF(F16="","",VLOOKUP(B16,$J$2:$L$47,3,FALSE))</f>
        <v>2000</v>
      </c>
      <c r="H16" s="29">
        <f t="shared" si="0"/>
        <v>20000</v>
      </c>
      <c r="J16" s="9" t="s">
        <v>77</v>
      </c>
      <c r="K16" s="2" t="s">
        <v>33</v>
      </c>
      <c r="L16" s="10"/>
    </row>
    <row r="17" spans="1:12">
      <c r="A17" s="37">
        <v>3</v>
      </c>
      <c r="B17" s="24"/>
      <c r="C17" s="42" t="str">
        <f>IF(B17="","",VLOOKUP(B17,$J$2:$L$47,2))</f>
        <v/>
      </c>
      <c r="D17" s="43"/>
      <c r="E17" s="44"/>
      <c r="F17" s="12"/>
      <c r="G17" s="28" t="str">
        <f t="shared" ref="G17:G33" si="1">IF(F17="","",VLOOKUP(B17,$J$2:$L$47,3,FALSE))</f>
        <v/>
      </c>
      <c r="H17" s="29" t="str">
        <f t="shared" si="0"/>
        <v/>
      </c>
      <c r="J17" s="9" t="s">
        <v>78</v>
      </c>
      <c r="K17" s="2" t="s">
        <v>34</v>
      </c>
      <c r="L17" s="10"/>
    </row>
    <row r="18" spans="1:12">
      <c r="A18" s="37">
        <v>4</v>
      </c>
      <c r="B18" s="24"/>
      <c r="C18" s="42" t="str">
        <f t="shared" ref="C18:C33" si="2">IF(B18="","",VLOOKUP(B18,$J$2:$L$47,2))</f>
        <v/>
      </c>
      <c r="D18" s="43"/>
      <c r="E18" s="44"/>
      <c r="F18" s="12"/>
      <c r="G18" s="28" t="str">
        <f t="shared" si="1"/>
        <v/>
      </c>
      <c r="H18" s="29" t="str">
        <f t="shared" si="0"/>
        <v/>
      </c>
      <c r="J18" s="9" t="s">
        <v>79</v>
      </c>
      <c r="K18" s="2" t="s">
        <v>35</v>
      </c>
      <c r="L18" s="10"/>
    </row>
    <row r="19" spans="1:12">
      <c r="A19" s="37">
        <v>5</v>
      </c>
      <c r="B19" s="24"/>
      <c r="C19" s="42" t="str">
        <f t="shared" si="2"/>
        <v/>
      </c>
      <c r="D19" s="43"/>
      <c r="E19" s="44"/>
      <c r="F19" s="12"/>
      <c r="G19" s="28" t="str">
        <f t="shared" si="1"/>
        <v/>
      </c>
      <c r="H19" s="29" t="str">
        <f t="shared" si="0"/>
        <v/>
      </c>
      <c r="J19" s="9" t="s">
        <v>80</v>
      </c>
      <c r="K19" s="2" t="s">
        <v>36</v>
      </c>
      <c r="L19" s="10"/>
    </row>
    <row r="20" spans="1:12">
      <c r="A20" s="37">
        <v>6</v>
      </c>
      <c r="B20" s="24"/>
      <c r="C20" s="42" t="str">
        <f t="shared" si="2"/>
        <v/>
      </c>
      <c r="D20" s="43"/>
      <c r="E20" s="44"/>
      <c r="F20" s="12"/>
      <c r="G20" s="28" t="str">
        <f t="shared" si="1"/>
        <v/>
      </c>
      <c r="H20" s="29" t="str">
        <f t="shared" si="0"/>
        <v/>
      </c>
      <c r="J20" s="9" t="s">
        <v>81</v>
      </c>
      <c r="K20" s="2" t="s">
        <v>37</v>
      </c>
      <c r="L20" s="10"/>
    </row>
    <row r="21" spans="1:12">
      <c r="A21" s="37">
        <v>7</v>
      </c>
      <c r="B21" s="24"/>
      <c r="C21" s="42" t="str">
        <f t="shared" si="2"/>
        <v/>
      </c>
      <c r="D21" s="43"/>
      <c r="E21" s="44"/>
      <c r="F21" s="12"/>
      <c r="G21" s="28" t="str">
        <f t="shared" si="1"/>
        <v/>
      </c>
      <c r="H21" s="29" t="str">
        <f t="shared" si="0"/>
        <v/>
      </c>
      <c r="J21" s="9" t="s">
        <v>82</v>
      </c>
      <c r="K21" s="2" t="s">
        <v>38</v>
      </c>
      <c r="L21" s="10"/>
    </row>
    <row r="22" spans="1:12">
      <c r="A22" s="37">
        <v>8</v>
      </c>
      <c r="B22" s="24"/>
      <c r="C22" s="42" t="str">
        <f t="shared" si="2"/>
        <v/>
      </c>
      <c r="D22" s="43"/>
      <c r="E22" s="44"/>
      <c r="F22" s="12"/>
      <c r="G22" s="28" t="str">
        <f t="shared" si="1"/>
        <v/>
      </c>
      <c r="H22" s="29" t="str">
        <f t="shared" si="0"/>
        <v/>
      </c>
      <c r="J22" s="9" t="s">
        <v>83</v>
      </c>
      <c r="K22" s="2" t="s">
        <v>39</v>
      </c>
      <c r="L22" s="10"/>
    </row>
    <row r="23" spans="1:12">
      <c r="A23" s="37">
        <v>9</v>
      </c>
      <c r="B23" s="24"/>
      <c r="C23" s="42" t="str">
        <f t="shared" si="2"/>
        <v/>
      </c>
      <c r="D23" s="43"/>
      <c r="E23" s="44"/>
      <c r="F23" s="12"/>
      <c r="G23" s="28" t="str">
        <f t="shared" si="1"/>
        <v/>
      </c>
      <c r="H23" s="29" t="str">
        <f t="shared" si="0"/>
        <v/>
      </c>
      <c r="J23" s="9" t="s">
        <v>84</v>
      </c>
      <c r="K23" s="2" t="s">
        <v>40</v>
      </c>
      <c r="L23" s="10"/>
    </row>
    <row r="24" spans="1:12">
      <c r="A24" s="37">
        <v>10</v>
      </c>
      <c r="B24" s="24"/>
      <c r="C24" s="42" t="str">
        <f t="shared" si="2"/>
        <v/>
      </c>
      <c r="D24" s="43"/>
      <c r="E24" s="44"/>
      <c r="F24" s="12"/>
      <c r="G24" s="28" t="str">
        <f t="shared" si="1"/>
        <v/>
      </c>
      <c r="H24" s="29" t="str">
        <f t="shared" si="0"/>
        <v/>
      </c>
      <c r="J24" s="9" t="s">
        <v>85</v>
      </c>
      <c r="K24" s="2" t="s">
        <v>41</v>
      </c>
      <c r="L24" s="10"/>
    </row>
    <row r="25" spans="1:12">
      <c r="A25" s="37">
        <v>11</v>
      </c>
      <c r="B25" s="24"/>
      <c r="C25" s="42" t="str">
        <f t="shared" si="2"/>
        <v/>
      </c>
      <c r="D25" s="43"/>
      <c r="E25" s="44"/>
      <c r="F25" s="12"/>
      <c r="G25" s="28" t="str">
        <f t="shared" si="1"/>
        <v/>
      </c>
      <c r="H25" s="29" t="str">
        <f t="shared" si="0"/>
        <v/>
      </c>
      <c r="J25" s="9" t="s">
        <v>86</v>
      </c>
      <c r="K25" s="2" t="s">
        <v>42</v>
      </c>
      <c r="L25" s="10"/>
    </row>
    <row r="26" spans="1:12">
      <c r="A26" s="37">
        <v>12</v>
      </c>
      <c r="B26" s="24"/>
      <c r="C26" s="42" t="str">
        <f t="shared" si="2"/>
        <v/>
      </c>
      <c r="D26" s="43"/>
      <c r="E26" s="44"/>
      <c r="F26" s="12"/>
      <c r="G26" s="28" t="str">
        <f t="shared" si="1"/>
        <v/>
      </c>
      <c r="H26" s="29" t="str">
        <f t="shared" si="0"/>
        <v/>
      </c>
      <c r="J26" s="9" t="s">
        <v>87</v>
      </c>
      <c r="K26" s="2" t="s">
        <v>43</v>
      </c>
      <c r="L26" s="10"/>
    </row>
    <row r="27" spans="1:12">
      <c r="A27" s="37">
        <v>13</v>
      </c>
      <c r="B27" s="24"/>
      <c r="C27" s="42" t="str">
        <f t="shared" si="2"/>
        <v/>
      </c>
      <c r="D27" s="43"/>
      <c r="E27" s="44"/>
      <c r="F27" s="12"/>
      <c r="G27" s="28" t="str">
        <f t="shared" si="1"/>
        <v/>
      </c>
      <c r="H27" s="29" t="str">
        <f t="shared" si="0"/>
        <v/>
      </c>
      <c r="J27" s="9" t="s">
        <v>88</v>
      </c>
      <c r="K27" s="2" t="s">
        <v>44</v>
      </c>
      <c r="L27" s="10"/>
    </row>
    <row r="28" spans="1:12">
      <c r="A28" s="37">
        <v>14</v>
      </c>
      <c r="B28" s="24"/>
      <c r="C28" s="42" t="str">
        <f t="shared" si="2"/>
        <v/>
      </c>
      <c r="D28" s="43"/>
      <c r="E28" s="44"/>
      <c r="F28" s="12"/>
      <c r="G28" s="28" t="str">
        <f t="shared" si="1"/>
        <v/>
      </c>
      <c r="H28" s="29" t="str">
        <f t="shared" si="0"/>
        <v/>
      </c>
      <c r="J28" s="9" t="s">
        <v>89</v>
      </c>
      <c r="K28" s="2" t="s">
        <v>45</v>
      </c>
      <c r="L28" s="10"/>
    </row>
    <row r="29" spans="1:12">
      <c r="A29" s="37">
        <v>15</v>
      </c>
      <c r="B29" s="24"/>
      <c r="C29" s="42" t="str">
        <f t="shared" si="2"/>
        <v/>
      </c>
      <c r="D29" s="43"/>
      <c r="E29" s="44"/>
      <c r="F29" s="12"/>
      <c r="G29" s="28" t="str">
        <f t="shared" si="1"/>
        <v/>
      </c>
      <c r="H29" s="29" t="str">
        <f t="shared" si="0"/>
        <v/>
      </c>
      <c r="J29" s="11" t="s">
        <v>90</v>
      </c>
      <c r="K29" s="3" t="s">
        <v>46</v>
      </c>
      <c r="L29" s="10"/>
    </row>
    <row r="30" spans="1:12">
      <c r="A30" s="37">
        <v>16</v>
      </c>
      <c r="B30" s="24"/>
      <c r="C30" s="42" t="str">
        <f t="shared" si="2"/>
        <v/>
      </c>
      <c r="D30" s="43"/>
      <c r="E30" s="44"/>
      <c r="F30" s="12"/>
      <c r="G30" s="28" t="str">
        <f t="shared" si="1"/>
        <v/>
      </c>
      <c r="H30" s="29" t="str">
        <f t="shared" si="0"/>
        <v/>
      </c>
      <c r="J30" s="11" t="s">
        <v>91</v>
      </c>
      <c r="K30" s="3" t="s">
        <v>47</v>
      </c>
      <c r="L30" s="10"/>
    </row>
    <row r="31" spans="1:12">
      <c r="A31" s="37">
        <v>17</v>
      </c>
      <c r="B31" s="24"/>
      <c r="C31" s="42" t="str">
        <f t="shared" si="2"/>
        <v/>
      </c>
      <c r="D31" s="43"/>
      <c r="E31" s="44"/>
      <c r="F31" s="12"/>
      <c r="G31" s="28" t="str">
        <f t="shared" si="1"/>
        <v/>
      </c>
      <c r="H31" s="29" t="str">
        <f t="shared" si="0"/>
        <v/>
      </c>
      <c r="J31" s="11" t="s">
        <v>92</v>
      </c>
      <c r="K31" s="3" t="s">
        <v>48</v>
      </c>
      <c r="L31" s="10"/>
    </row>
    <row r="32" spans="1:12">
      <c r="A32" s="37">
        <v>18</v>
      </c>
      <c r="B32" s="24"/>
      <c r="C32" s="42" t="str">
        <f t="shared" si="2"/>
        <v/>
      </c>
      <c r="D32" s="43"/>
      <c r="E32" s="44"/>
      <c r="F32" s="12"/>
      <c r="G32" s="28" t="str">
        <f t="shared" si="1"/>
        <v/>
      </c>
      <c r="H32" s="29" t="str">
        <f t="shared" si="0"/>
        <v/>
      </c>
      <c r="J32" s="11" t="s">
        <v>93</v>
      </c>
      <c r="K32" s="3" t="s">
        <v>49</v>
      </c>
      <c r="L32" s="10"/>
    </row>
    <row r="33" spans="1:12">
      <c r="A33" s="37">
        <v>19</v>
      </c>
      <c r="B33" s="24"/>
      <c r="C33" s="42" t="str">
        <f t="shared" si="2"/>
        <v/>
      </c>
      <c r="D33" s="43"/>
      <c r="E33" s="44"/>
      <c r="F33" s="12"/>
      <c r="G33" s="28" t="str">
        <f t="shared" si="1"/>
        <v/>
      </c>
      <c r="H33" s="29" t="str">
        <f t="shared" si="0"/>
        <v/>
      </c>
      <c r="J33" s="11" t="s">
        <v>94</v>
      </c>
      <c r="K33" s="3" t="s">
        <v>50</v>
      </c>
      <c r="L33" s="10"/>
    </row>
    <row r="34" spans="1:12" ht="14.25" thickBot="1">
      <c r="A34" s="38">
        <v>20</v>
      </c>
      <c r="B34" s="25"/>
      <c r="C34" s="87" t="str">
        <f>IF(B34="","",VLOOKUP(B34,$J$2:$L$47,2))</f>
        <v/>
      </c>
      <c r="D34" s="88"/>
      <c r="E34" s="89"/>
      <c r="F34" s="16"/>
      <c r="G34" s="30" t="str">
        <f>IF(F34="","",VLOOKUP(B34,$J$2:$L$47,3,FALSE))</f>
        <v/>
      </c>
      <c r="H34" s="31" t="str">
        <f t="shared" si="0"/>
        <v/>
      </c>
      <c r="J34" s="11" t="s">
        <v>95</v>
      </c>
      <c r="K34" s="3" t="s">
        <v>51</v>
      </c>
      <c r="L34" s="10"/>
    </row>
    <row r="35" spans="1:12">
      <c r="C35" s="73" t="s">
        <v>9</v>
      </c>
      <c r="D35" s="74"/>
      <c r="E35" s="74"/>
      <c r="F35" s="75"/>
      <c r="G35" s="76"/>
      <c r="H35" s="17">
        <f>SUM(H15:H34)</f>
        <v>26000</v>
      </c>
      <c r="J35" s="11" t="s">
        <v>96</v>
      </c>
      <c r="K35" s="3" t="s">
        <v>52</v>
      </c>
      <c r="L35" s="10"/>
    </row>
    <row r="36" spans="1:12" ht="14.25" thickBot="1">
      <c r="C36" s="77" t="s">
        <v>13</v>
      </c>
      <c r="D36" s="78"/>
      <c r="E36" s="78"/>
      <c r="F36" s="79"/>
      <c r="G36" s="80"/>
      <c r="H36" s="18">
        <f>IF(H35&gt;=10000,500,0)</f>
        <v>500</v>
      </c>
      <c r="J36" s="11" t="s">
        <v>97</v>
      </c>
      <c r="K36" s="3" t="s">
        <v>53</v>
      </c>
      <c r="L36" s="10"/>
    </row>
    <row r="37" spans="1:12">
      <c r="C37" s="81" t="s">
        <v>10</v>
      </c>
      <c r="D37" s="82"/>
      <c r="E37" s="82"/>
      <c r="F37" s="82"/>
      <c r="G37" s="83"/>
      <c r="H37" s="32">
        <f>H35+H36</f>
        <v>26500</v>
      </c>
      <c r="J37" s="11" t="s">
        <v>98</v>
      </c>
      <c r="K37" s="3" t="s">
        <v>54</v>
      </c>
      <c r="L37" s="10"/>
    </row>
    <row r="38" spans="1:12" ht="14.25" thickBot="1">
      <c r="C38" s="84" t="s">
        <v>11</v>
      </c>
      <c r="D38" s="85"/>
      <c r="E38" s="85"/>
      <c r="F38" s="85"/>
      <c r="G38" s="86"/>
      <c r="H38" s="14">
        <f>H37*0.08</f>
        <v>2120</v>
      </c>
      <c r="J38" s="11" t="s">
        <v>99</v>
      </c>
      <c r="K38" s="3" t="s">
        <v>55</v>
      </c>
      <c r="L38" s="10"/>
    </row>
    <row r="39" spans="1:12" ht="14.25" thickBot="1">
      <c r="C39" s="70" t="s">
        <v>12</v>
      </c>
      <c r="D39" s="71"/>
      <c r="E39" s="71"/>
      <c r="F39" s="71"/>
      <c r="G39" s="72"/>
      <c r="H39" s="15">
        <f>H37+H38</f>
        <v>28620</v>
      </c>
      <c r="J39" s="11" t="s">
        <v>100</v>
      </c>
      <c r="K39" s="3" t="s">
        <v>56</v>
      </c>
      <c r="L39" s="10"/>
    </row>
    <row r="40" spans="1:12">
      <c r="J40" s="11" t="s">
        <v>101</v>
      </c>
      <c r="K40" s="3" t="s">
        <v>57</v>
      </c>
      <c r="L40" s="10"/>
    </row>
    <row r="41" spans="1:12">
      <c r="J41" s="11" t="s">
        <v>102</v>
      </c>
      <c r="K41" s="3" t="s">
        <v>58</v>
      </c>
      <c r="L41" s="10"/>
    </row>
    <row r="42" spans="1:12">
      <c r="J42" s="11" t="s">
        <v>103</v>
      </c>
      <c r="K42" s="3" t="s">
        <v>59</v>
      </c>
      <c r="L42" s="10"/>
    </row>
    <row r="43" spans="1:12">
      <c r="J43" s="11" t="s">
        <v>104</v>
      </c>
      <c r="K43" s="3" t="s">
        <v>60</v>
      </c>
      <c r="L43" s="10"/>
    </row>
    <row r="44" spans="1:12">
      <c r="J44" s="11" t="s">
        <v>105</v>
      </c>
      <c r="K44" s="3" t="s">
        <v>61</v>
      </c>
      <c r="L44" s="10"/>
    </row>
    <row r="45" spans="1:12">
      <c r="J45" s="11" t="s">
        <v>106</v>
      </c>
      <c r="K45" s="3" t="s">
        <v>62</v>
      </c>
      <c r="L45" s="10"/>
    </row>
    <row r="46" spans="1:12" ht="14.25" thickBot="1">
      <c r="J46" s="7" t="s">
        <v>107</v>
      </c>
      <c r="K46" s="4" t="s">
        <v>63</v>
      </c>
      <c r="L46" s="8"/>
    </row>
  </sheetData>
  <mergeCells count="40">
    <mergeCell ref="C26:E26"/>
    <mergeCell ref="C27:E27"/>
    <mergeCell ref="C39:G39"/>
    <mergeCell ref="C35:G35"/>
    <mergeCell ref="C36:G36"/>
    <mergeCell ref="C30:E30"/>
    <mergeCell ref="C31:E31"/>
    <mergeCell ref="C32:E32"/>
    <mergeCell ref="C33:E33"/>
    <mergeCell ref="C37:G37"/>
    <mergeCell ref="C38:G38"/>
    <mergeCell ref="C34:E34"/>
    <mergeCell ref="C28:E28"/>
    <mergeCell ref="C29:E29"/>
    <mergeCell ref="C12:H12"/>
    <mergeCell ref="C14:E14"/>
    <mergeCell ref="C21:E21"/>
    <mergeCell ref="C22:E22"/>
    <mergeCell ref="C20:E20"/>
    <mergeCell ref="C15:E15"/>
    <mergeCell ref="C16:E16"/>
    <mergeCell ref="C17:E17"/>
    <mergeCell ref="C18:E18"/>
    <mergeCell ref="C19:E19"/>
    <mergeCell ref="C23:E23"/>
    <mergeCell ref="C24:E24"/>
    <mergeCell ref="C25:E25"/>
    <mergeCell ref="A1:D1"/>
    <mergeCell ref="E1:H1"/>
    <mergeCell ref="A10:B11"/>
    <mergeCell ref="C11:H11"/>
    <mergeCell ref="A9:B9"/>
    <mergeCell ref="C9:H9"/>
    <mergeCell ref="A4:B5"/>
    <mergeCell ref="A3:B3"/>
    <mergeCell ref="A6:B6"/>
    <mergeCell ref="C3:H3"/>
    <mergeCell ref="C5:H5"/>
    <mergeCell ref="C6:H6"/>
    <mergeCell ref="A12:B12"/>
  </mergeCells>
  <phoneticPr fontId="2"/>
  <dataValidations count="3">
    <dataValidation type="list" allowBlank="1" showInputMessage="1" showErrorMessage="1" sqref="B16:B34">
      <formula1>$J$2:$J$46</formula1>
    </dataValidation>
    <dataValidation type="list" errorStyle="warning" allowBlank="1" showInputMessage="1" showErrorMessage="1" errorTitle="aaa" error="あああ" sqref="B15">
      <formula1>$J$2:$J$46</formula1>
    </dataValidation>
    <dataValidation type="whole" operator="greaterThanOrEqual" allowBlank="1" showInputMessage="1" showErrorMessage="1" sqref="F15">
      <formula1>0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2C93CD0671112145BBD0848D642DA392" ma:contentTypeVersion="7" ma:contentTypeDescription="Create a new document." ma:contentTypeScope="" ma:versionID="d780e42b14699edca0a052684c1df376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5c2db6c5baa0ac3fc502334ce7d6a781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icAssetId xmlns="145c5697-5eb5-440b-b2f1-a8273fb59250" xsi:nil="true"/>
    <AssetType xmlns="145c5697-5eb5-440b-b2f1-a8273fb59250">TP</AssetType>
    <Markets xmlns="145c5697-5eb5-440b-b2f1-a8273fb59250" xsi:nil="true"/>
    <AppVer xmlns="145c5697-5eb5-440b-b2f1-a8273fb59250" xsi:nil="true"/>
    <AuthoringAssetId xmlns="145c5697-5eb5-440b-b2f1-a8273fb59250">TP001059372</AuthoringAssetId>
    <AssetId xmlns="145c5697-5eb5-440b-b2f1-a8273fb59250">TS001059372</AssetId>
  </documentManagement>
</p:properties>
</file>

<file path=customXml/itemProps1.xml><?xml version="1.0" encoding="utf-8"?>
<ds:datastoreItem xmlns:ds="http://schemas.openxmlformats.org/officeDocument/2006/customXml" ds:itemID="{5AF2A17E-C8D5-4111-B7A1-E455E71FB2A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61695AA-445C-4F8E-B523-9B1A9B2EC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62B5BC3-AECE-441B-8451-EB3FCE5F340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E325833-ECC3-4776-B28A-139D34BA2F7D}">
  <ds:schemaRefs>
    <ds:schemaRef ds:uri="http://schemas.microsoft.com/office/2006/metadata/properties"/>
    <ds:schemaRef ds:uri="http://schemas.microsoft.com/office/infopath/2007/PartnerControls"/>
    <ds:schemaRef ds:uri="145c5697-5eb5-440b-b2f1-a8273fb592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10</vt:i4>
      </vt:variant>
    </vt:vector>
  </HeadingPairs>
  <TitlesOfParts>
    <vt:vector size="11" baseType="lpstr">
      <vt:lpstr>注文書2</vt:lpstr>
      <vt:lpstr>お買い上げ金額</vt:lpstr>
      <vt:lpstr>合計</vt:lpstr>
      <vt:lpstr>住所</vt:lpstr>
      <vt:lpstr>消費税</vt:lpstr>
      <vt:lpstr>税前合計</vt:lpstr>
      <vt:lpstr>電話番号</vt:lpstr>
      <vt:lpstr>配送料</vt:lpstr>
      <vt:lpstr>名前</vt:lpstr>
      <vt:lpstr>明細</vt:lpstr>
      <vt:lpstr>郵便番号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注文書 2</dc:title>
  <dc:creator>skonishi</dc:creator>
  <cp:lastModifiedBy>k-shunji</cp:lastModifiedBy>
  <cp:lastPrinted>2003-06-07T23:09:14Z</cp:lastPrinted>
  <dcterms:created xsi:type="dcterms:W3CDTF">2003-03-19T15:00:00Z</dcterms:created>
  <dcterms:modified xsi:type="dcterms:W3CDTF">2014-05-16T05:08:23Z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rectSourceMarket">
    <vt:lpwstr>english</vt:lpwstr>
  </property>
  <property fmtid="{D5CDD505-2E9C-101B-9397-08002B2CF9AE}" pid="3" name="OriginalSourceMarket">
    <vt:lpwstr>english</vt:lpwstr>
  </property>
  <property fmtid="{D5CDD505-2E9C-101B-9397-08002B2CF9AE}" pid="4" name="Markets">
    <vt:lpwstr/>
  </property>
  <property fmtid="{D5CDD505-2E9C-101B-9397-08002B2CF9AE}" pid="5" name="AssetType">
    <vt:lpwstr>TP</vt:lpwstr>
  </property>
  <property fmtid="{D5CDD505-2E9C-101B-9397-08002B2CF9AE}" pid="6" name="TPInstallLocation">
    <vt:lpwstr>{My Templates}</vt:lpwstr>
  </property>
  <property fmtid="{D5CDD505-2E9C-101B-9397-08002B2CF9AE}" pid="7" name="PrimaryImageGen">
    <vt:lpwstr>1</vt:lpwstr>
  </property>
  <property fmtid="{D5CDD505-2E9C-101B-9397-08002B2CF9AE}" pid="8" name="display_urn:schemas-microsoft-com:office:office#APAuthor">
    <vt:lpwstr>FAREAST\v-fashai</vt:lpwstr>
  </property>
  <property fmtid="{D5CDD505-2E9C-101B-9397-08002B2CF9AE}" pid="9" name="APAuthor">
    <vt:lpwstr>311</vt:lpwstr>
  </property>
  <property fmtid="{D5CDD505-2E9C-101B-9397-08002B2CF9AE}" pid="10" name="CHMName">
    <vt:lpwstr/>
  </property>
  <property fmtid="{D5CDD505-2E9C-101B-9397-08002B2CF9AE}" pid="11" name="Milestone">
    <vt:lpwstr>Continuous</vt:lpwstr>
  </property>
  <property fmtid="{D5CDD505-2E9C-101B-9397-08002B2CF9AE}" pid="12" name="TPAppVersion">
    <vt:lpwstr>11</vt:lpwstr>
  </property>
  <property fmtid="{D5CDD505-2E9C-101B-9397-08002B2CF9AE}" pid="13" name="TPCommandLine">
    <vt:lpwstr>{XL} /t {FilePath}</vt:lpwstr>
  </property>
  <property fmtid="{D5CDD505-2E9C-101B-9397-08002B2CF9AE}" pid="14" name="TPComponent">
    <vt:lpwstr>EXCELFiles</vt:lpwstr>
  </property>
  <property fmtid="{D5CDD505-2E9C-101B-9397-08002B2CF9AE}" pid="15" name="AssetId">
    <vt:lpwstr>TS001059372</vt:lpwstr>
  </property>
  <property fmtid="{D5CDD505-2E9C-101B-9397-08002B2CF9AE}" pid="16" name="EditorialStatus">
    <vt:lpwstr/>
  </property>
  <property fmtid="{D5CDD505-2E9C-101B-9397-08002B2CF9AE}" pid="17" name="NumericId">
    <vt:lpwstr>-1.00000000000000</vt:lpwstr>
  </property>
  <property fmtid="{D5CDD505-2E9C-101B-9397-08002B2CF9AE}" pid="18" name="PublishTargets">
    <vt:lpwstr>OfficeOnline</vt:lpwstr>
  </property>
  <property fmtid="{D5CDD505-2E9C-101B-9397-08002B2CF9AE}" pid="19" name="TPLaunchHelpLinkType">
    <vt:lpwstr>Template</vt:lpwstr>
  </property>
  <property fmtid="{D5CDD505-2E9C-101B-9397-08002B2CF9AE}" pid="20" name="TPFriendlyName">
    <vt:lpwstr>注文書 2</vt:lpwstr>
  </property>
  <property fmtid="{D5CDD505-2E9C-101B-9397-08002B2CF9AE}" pid="21" name="display_urn:schemas-microsoft-com:office:office#APEditor">
    <vt:lpwstr>FAREAST\yukitoa</vt:lpwstr>
  </property>
  <property fmtid="{D5CDD505-2E9C-101B-9397-08002B2CF9AE}" pid="22" name="APEditor">
    <vt:lpwstr>82</vt:lpwstr>
  </property>
  <property fmtid="{D5CDD505-2E9C-101B-9397-08002B2CF9AE}" pid="23" name="Provider">
    <vt:lpwstr>EY006220130</vt:lpwstr>
  </property>
  <property fmtid="{D5CDD505-2E9C-101B-9397-08002B2CF9AE}" pid="24" name="SourceTitle">
    <vt:lpwstr>注文書 2</vt:lpwstr>
  </property>
  <property fmtid="{D5CDD505-2E9C-101B-9397-08002B2CF9AE}" pid="25" name="TPApplication">
    <vt:lpwstr>Excel</vt:lpwstr>
  </property>
  <property fmtid="{D5CDD505-2E9C-101B-9397-08002B2CF9AE}" pid="26" name="TPLaunchHelpLink">
    <vt:lpwstr/>
  </property>
  <property fmtid="{D5CDD505-2E9C-101B-9397-08002B2CF9AE}" pid="27" name="OpenTemplate">
    <vt:lpwstr>1</vt:lpwstr>
  </property>
  <property fmtid="{D5CDD505-2E9C-101B-9397-08002B2CF9AE}" pid="28" name="UACurrentWords">
    <vt:lpwstr>0</vt:lpwstr>
  </property>
  <property fmtid="{D5CDD505-2E9C-101B-9397-08002B2CF9AE}" pid="29" name="UALocRecommendation">
    <vt:lpwstr>Localize</vt:lpwstr>
  </property>
  <property fmtid="{D5CDD505-2E9C-101B-9397-08002B2CF9AE}" pid="30" name="UALocComments">
    <vt:lpwstr/>
  </property>
  <property fmtid="{D5CDD505-2E9C-101B-9397-08002B2CF9AE}" pid="31" name="Applications">
    <vt:lpwstr>1322;#Excel 12;#-1;#TBD;#-1;#TBD;#-1;#TBD</vt:lpwstr>
  </property>
  <property fmtid="{D5CDD505-2E9C-101B-9397-08002B2CF9AE}" pid="32" name="UANotes">
    <vt:lpwstr/>
  </property>
  <property fmtid="{D5CDD505-2E9C-101B-9397-08002B2CF9AE}" pid="33" name="ContentTypeId">
    <vt:lpwstr>0x0101006025706CF4CD034688BEBAE97A2E701D0202002C93CD0671112145BBD0848D642DA392</vt:lpwstr>
  </property>
  <property fmtid="{D5CDD505-2E9C-101B-9397-08002B2CF9AE}" pid="34" name="IsDeleted">
    <vt:lpwstr>0</vt:lpwstr>
  </property>
  <property fmtid="{D5CDD505-2E9C-101B-9397-08002B2CF9AE}" pid="35" name="ParentAssetId">
    <vt:lpwstr/>
  </property>
  <property fmtid="{D5CDD505-2E9C-101B-9397-08002B2CF9AE}" pid="36" name="ShowIn">
    <vt:lpwstr>Show everywhere</vt:lpwstr>
  </property>
  <property fmtid="{D5CDD505-2E9C-101B-9397-08002B2CF9AE}" pid="37" name="IsSearchable">
    <vt:lpwstr>0</vt:lpwstr>
  </property>
  <property fmtid="{D5CDD505-2E9C-101B-9397-08002B2CF9AE}" pid="38" name="TPClientViewer">
    <vt:lpwstr>Microsoft Office Excel</vt:lpwstr>
  </property>
  <property fmtid="{D5CDD505-2E9C-101B-9397-08002B2CF9AE}" pid="39" name="TPNamespace">
    <vt:lpwstr>EXCEL</vt:lpwstr>
  </property>
  <property fmtid="{D5CDD505-2E9C-101B-9397-08002B2CF9AE}" pid="40" name="Content Type">
    <vt:lpwstr>OOFile</vt:lpwstr>
  </property>
  <property fmtid="{D5CDD505-2E9C-101B-9397-08002B2CF9AE}" pid="41" name="AuthoringAssetId">
    <vt:lpwstr>TP001059372</vt:lpwstr>
  </property>
  <property fmtid="{D5CDD505-2E9C-101B-9397-08002B2CF9AE}" pid="42" name="NumericAssetId">
    <vt:lpwstr/>
  </property>
  <property fmtid="{D5CDD505-2E9C-101B-9397-08002B2CF9AE}" pid="43" name="AppVer">
    <vt:lpwstr/>
  </property>
</Properties>
</file>