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_kakimoto\Desktop\"/>
    </mc:Choice>
  </mc:AlternateContent>
  <xr:revisionPtr revIDLastSave="0" documentId="13_ncr:1_{FA77F4A9-5DE9-4AC1-815C-01D204682518}" xr6:coauthVersionLast="36" xr6:coauthVersionMax="36" xr10:uidLastSave="{00000000-0000-0000-0000-000000000000}"/>
  <bookViews>
    <workbookView xWindow="0" yWindow="0" windowWidth="28800" windowHeight="11595" tabRatio="787" firstSheet="1" activeTab="6" xr2:uid="{00000000-000D-0000-FFFF-FFFF00000000}"/>
  </bookViews>
  <sheets>
    <sheet name="テーブルリレーションキー" sheetId="9" r:id="rId1"/>
    <sheet name="①企業情報（company）" sheetId="5" r:id="rId2"/>
    <sheet name="②請求管理簿（BillingManagement)" sheetId="7" r:id="rId3"/>
    <sheet name="③請求明細（billing statement）" sheetId="8" r:id="rId4"/>
    <sheet name="④請求書（Invoice)" sheetId="11" r:id="rId5"/>
    <sheet name="請求書" sheetId="2" r:id="rId6"/>
    <sheet name="請求書 (マッピング)" sheetId="12" r:id="rId7"/>
    <sheet name="WEB画面デザイン" sheetId="6" r:id="rId8"/>
    <sheet name="Sheet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55" i="12" l="1"/>
  <c r="AE55" i="12"/>
  <c r="AA55" i="12"/>
  <c r="AH55" i="12" s="1"/>
  <c r="AL53" i="12"/>
  <c r="AE53" i="12"/>
  <c r="AA53" i="12"/>
  <c r="AP53" i="12" s="1"/>
  <c r="AL51" i="12"/>
  <c r="AE51" i="12"/>
  <c r="AA51" i="12"/>
  <c r="AP51" i="12" s="1"/>
  <c r="AL49" i="12"/>
  <c r="AE49" i="12"/>
  <c r="AA49" i="12"/>
  <c r="AP49" i="12" s="1"/>
  <c r="AL47" i="12"/>
  <c r="AH47" i="12"/>
  <c r="AE47" i="12"/>
  <c r="AA47" i="12"/>
  <c r="AP47" i="12" s="1"/>
  <c r="AL45" i="12"/>
  <c r="AH45" i="12"/>
  <c r="AE45" i="12"/>
  <c r="AA45" i="12"/>
  <c r="AP45" i="12" s="1"/>
  <c r="AL43" i="12"/>
  <c r="AE43" i="12"/>
  <c r="AA43" i="12"/>
  <c r="AP43" i="12" s="1"/>
  <c r="AL41" i="12"/>
  <c r="AE41" i="12"/>
  <c r="AA41" i="12"/>
  <c r="AP41" i="12" s="1"/>
  <c r="AL39" i="12"/>
  <c r="AE39" i="12"/>
  <c r="AA39" i="12"/>
  <c r="AP39" i="12" s="1"/>
  <c r="AL37" i="12"/>
  <c r="AE37" i="12"/>
  <c r="AA37" i="12"/>
  <c r="AP37" i="12" s="1"/>
  <c r="AL35" i="12"/>
  <c r="AP35" i="12" s="1"/>
  <c r="AH35" i="12"/>
  <c r="AH33" i="12"/>
  <c r="AL33" i="12" s="1"/>
  <c r="AH31" i="12"/>
  <c r="AH37" i="12" l="1"/>
  <c r="AH39" i="12"/>
  <c r="AH53" i="12"/>
  <c r="AL31" i="12"/>
  <c r="AP31" i="12" s="1"/>
  <c r="AP33" i="12"/>
  <c r="AH41" i="12"/>
  <c r="AH49" i="12"/>
  <c r="AH43" i="12"/>
  <c r="AH51" i="12"/>
  <c r="AP55" i="12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AD19" i="12" l="1"/>
  <c r="AL55" i="2"/>
  <c r="AE55" i="2"/>
  <c r="AA55" i="2"/>
  <c r="AP55" i="2" s="1"/>
  <c r="AL53" i="2"/>
  <c r="AE53" i="2"/>
  <c r="AA53" i="2"/>
  <c r="AP53" i="2" s="1"/>
  <c r="AL51" i="2"/>
  <c r="AE51" i="2"/>
  <c r="AA51" i="2"/>
  <c r="AH51" i="2" s="1"/>
  <c r="AL49" i="2"/>
  <c r="AE49" i="2"/>
  <c r="AA49" i="2"/>
  <c r="AP49" i="2" s="1"/>
  <c r="AL47" i="2"/>
  <c r="AE47" i="2"/>
  <c r="AA47" i="2"/>
  <c r="AP47" i="2" s="1"/>
  <c r="AL45" i="2"/>
  <c r="AE45" i="2"/>
  <c r="AA45" i="2"/>
  <c r="AP45" i="2" s="1"/>
  <c r="AL43" i="2"/>
  <c r="AE43" i="2"/>
  <c r="AA43" i="2"/>
  <c r="AH43" i="2" s="1"/>
  <c r="AL41" i="2"/>
  <c r="AE41" i="2"/>
  <c r="AA41" i="2"/>
  <c r="AP41" i="2" s="1"/>
  <c r="AL39" i="2"/>
  <c r="AE39" i="2"/>
  <c r="AA39" i="2"/>
  <c r="AP39" i="2" s="1"/>
  <c r="AL37" i="2"/>
  <c r="AE37" i="2"/>
  <c r="AA37" i="2"/>
  <c r="AP37" i="2" s="1"/>
  <c r="AH35" i="2"/>
  <c r="AH33" i="2"/>
  <c r="AL33" i="2" s="1"/>
  <c r="AH39" i="2" l="1"/>
  <c r="AH41" i="2"/>
  <c r="AH47" i="2"/>
  <c r="AH49" i="2"/>
  <c r="AH55" i="2"/>
  <c r="AH31" i="2"/>
  <c r="AP33" i="2"/>
  <c r="AL35" i="2"/>
  <c r="AP35" i="2" s="1"/>
  <c r="AP43" i="2"/>
  <c r="AH29" i="2"/>
  <c r="AL29" i="2" s="1"/>
  <c r="AH37" i="2"/>
  <c r="AH45" i="2"/>
  <c r="AH53" i="2"/>
  <c r="AP51" i="2"/>
  <c r="AL31" i="2" l="1"/>
  <c r="AP31" i="2" s="1"/>
  <c r="AP29" i="2"/>
  <c r="AJ57" i="2"/>
  <c r="AJ59" i="2" l="1"/>
  <c r="AJ61" i="2"/>
  <c r="AD19" i="2" s="1"/>
</calcChain>
</file>

<file path=xl/sharedStrings.xml><?xml version="1.0" encoding="utf-8"?>
<sst xmlns="http://schemas.openxmlformats.org/spreadsheetml/2006/main" count="462" uniqueCount="257">
  <si>
    <t>税込金額合計</t>
    <rPh sb="0" eb="2">
      <t>ゼイコ</t>
    </rPh>
    <rPh sb="2" eb="4">
      <t>キンガク</t>
    </rPh>
    <rPh sb="4" eb="6">
      <t>ゴウケイ</t>
    </rPh>
    <phoneticPr fontId="4"/>
  </si>
  <si>
    <t>税額合計</t>
    <rPh sb="0" eb="1">
      <t>ゼイ</t>
    </rPh>
    <rPh sb="1" eb="2">
      <t>ガク</t>
    </rPh>
    <rPh sb="2" eb="4">
      <t>ゴウケイ</t>
    </rPh>
    <phoneticPr fontId="4"/>
  </si>
  <si>
    <t>税抜金額合計</t>
    <rPh sb="0" eb="1">
      <t>ゼイ</t>
    </rPh>
    <rPh sb="1" eb="2">
      <t>ヌ</t>
    </rPh>
    <rPh sb="2" eb="4">
      <t>キンガク</t>
    </rPh>
    <rPh sb="4" eb="6">
      <t>ゴウケイ</t>
    </rPh>
    <phoneticPr fontId="4"/>
  </si>
  <si>
    <t>税込金額</t>
    <rPh sb="0" eb="2">
      <t>ゼイコミ</t>
    </rPh>
    <rPh sb="2" eb="4">
      <t>キンガク</t>
    </rPh>
    <phoneticPr fontId="5"/>
  </si>
  <si>
    <t>税額</t>
    <rPh sb="0" eb="2">
      <t>ゼイガク</t>
    </rPh>
    <phoneticPr fontId="4"/>
  </si>
  <si>
    <t>税抜金額</t>
    <rPh sb="0" eb="1">
      <t>ゼイ</t>
    </rPh>
    <rPh sb="1" eb="2">
      <t>ヌ</t>
    </rPh>
    <rPh sb="2" eb="4">
      <t>キンガク</t>
    </rPh>
    <phoneticPr fontId="4"/>
  </si>
  <si>
    <t>税区分</t>
    <rPh sb="0" eb="3">
      <t>ゼイクブン</t>
    </rPh>
    <phoneticPr fontId="5"/>
  </si>
  <si>
    <t>単価</t>
    <rPh sb="0" eb="2">
      <t>タンカ</t>
    </rPh>
    <phoneticPr fontId="4"/>
  </si>
  <si>
    <t>数量</t>
    <rPh sb="0" eb="2">
      <t>スウリョウ</t>
    </rPh>
    <phoneticPr fontId="4"/>
  </si>
  <si>
    <t>商品名またはサービス名</t>
    <rPh sb="0" eb="3">
      <t>ショウヒンメイ</t>
    </rPh>
    <rPh sb="10" eb="11">
      <t>メイ</t>
    </rPh>
    <phoneticPr fontId="5"/>
  </si>
  <si>
    <t>商材</t>
    <rPh sb="0" eb="2">
      <t>ショウザイ</t>
    </rPh>
    <phoneticPr fontId="5"/>
  </si>
  <si>
    <t>ご利用月</t>
    <rPh sb="1" eb="3">
      <t>リヨウ</t>
    </rPh>
    <rPh sb="3" eb="4">
      <t>ツキ</t>
    </rPh>
    <phoneticPr fontId="5"/>
  </si>
  <si>
    <t>№</t>
    <phoneticPr fontId="5"/>
  </si>
  <si>
    <t>株式会社ビジョン</t>
    <phoneticPr fontId="5"/>
  </si>
  <si>
    <t>口座名義</t>
    <phoneticPr fontId="5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</si>
  <si>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5"/>
  </si>
  <si>
    <t>口座番号</t>
    <phoneticPr fontId="5"/>
  </si>
  <si>
    <t>平素は格別のお引き立てを賜り厚くお礼申し上げます。</t>
    <rPh sb="0" eb="2">
      <t>ヘイソ</t>
    </rPh>
    <rPh sb="3" eb="5">
      <t>カクベツ</t>
    </rPh>
    <rPh sb="7" eb="8">
      <t>ヒ</t>
    </rPh>
    <rPh sb="9" eb="10">
      <t>タ</t>
    </rPh>
    <rPh sb="12" eb="13">
      <t>タマワ</t>
    </rPh>
    <rPh sb="14" eb="15">
      <t>アツ</t>
    </rPh>
    <rPh sb="17" eb="18">
      <t>レイ</t>
    </rPh>
    <rPh sb="18" eb="19">
      <t>モウ</t>
    </rPh>
    <rPh sb="20" eb="21">
      <t>ア</t>
    </rPh>
    <phoneticPr fontId="5"/>
  </si>
  <si>
    <t>金融機関名</t>
    <phoneticPr fontId="5"/>
  </si>
  <si>
    <t>お振込み先</t>
    <rPh sb="1" eb="3">
      <t>フリコ</t>
    </rPh>
    <rPh sb="4" eb="5">
      <t>サキ</t>
    </rPh>
    <phoneticPr fontId="5"/>
  </si>
  <si>
    <t>お支払い期日</t>
    <rPh sb="1" eb="3">
      <t>シハラ</t>
    </rPh>
    <rPh sb="4" eb="6">
      <t>キジツ</t>
    </rPh>
    <phoneticPr fontId="5"/>
  </si>
  <si>
    <t>ご請求金額</t>
    <rPh sb="1" eb="3">
      <t>セイキュウ</t>
    </rPh>
    <rPh sb="3" eb="5">
      <t>キンガク</t>
    </rPh>
    <phoneticPr fontId="5"/>
  </si>
  <si>
    <t>　請 求 書</t>
    <rPh sb="1" eb="2">
      <t>ショウ</t>
    </rPh>
    <rPh sb="3" eb="4">
      <t>モトム</t>
    </rPh>
    <rPh sb="5" eb="6">
      <t>ショ</t>
    </rPh>
    <phoneticPr fontId="5"/>
  </si>
  <si>
    <t>（平日9:00-18：00）</t>
    <phoneticPr fontId="5"/>
  </si>
  <si>
    <t>受付時間　9:00-18：00（土日祝日除く）</t>
  </si>
  <si>
    <t>新宿アイランドタワー5階</t>
  </si>
  <si>
    <t>東京都新宿区西新宿6-5-1</t>
  </si>
  <si>
    <t>〒163-1305</t>
  </si>
  <si>
    <t>送付枚数　1　/　1</t>
    <rPh sb="0" eb="2">
      <t>ソウフ</t>
    </rPh>
    <rPh sb="2" eb="4">
      <t>マイスウ</t>
    </rPh>
    <phoneticPr fontId="4"/>
  </si>
  <si>
    <t>〒</t>
    <phoneticPr fontId="4"/>
  </si>
  <si>
    <t>連絡先電話番号0000-0000-0000</t>
    <rPh sb="0" eb="3">
      <t>レンラクサキ</t>
    </rPh>
    <rPh sb="3" eb="5">
      <t>デンワ</t>
    </rPh>
    <rPh sb="5" eb="7">
      <t>バンゴウ</t>
    </rPh>
    <phoneticPr fontId="4"/>
  </si>
  <si>
    <t>株式会社　ビジョン</t>
    <rPh sb="0" eb="2">
      <t>カブシキ</t>
    </rPh>
    <rPh sb="2" eb="4">
      <t>カイシャ</t>
    </rPh>
    <phoneticPr fontId="4"/>
  </si>
  <si>
    <t>課税</t>
    <rPh sb="0" eb="2">
      <t>カゼイ</t>
    </rPh>
    <phoneticPr fontId="4"/>
  </si>
  <si>
    <t>企業ID</t>
    <rPh sb="0" eb="2">
      <t>キギョウ</t>
    </rPh>
    <phoneticPr fontId="4"/>
  </si>
  <si>
    <t>法人番号</t>
    <rPh sb="0" eb="2">
      <t>ホウジン</t>
    </rPh>
    <rPh sb="2" eb="4">
      <t>バンゴウ</t>
    </rPh>
    <phoneticPr fontId="4"/>
  </si>
  <si>
    <t>法人番号</t>
    <rPh sb="0" eb="2">
      <t>ホウジン</t>
    </rPh>
    <rPh sb="2" eb="4">
      <t>バンゴウ</t>
    </rPh>
    <phoneticPr fontId="4"/>
  </si>
  <si>
    <t>契約者名</t>
    <rPh sb="0" eb="2">
      <t>ケイヤク</t>
    </rPh>
    <rPh sb="2" eb="3">
      <t>シャ</t>
    </rPh>
    <rPh sb="3" eb="4">
      <t>メイ</t>
    </rPh>
    <phoneticPr fontId="4"/>
  </si>
  <si>
    <t>ビジョン大阪</t>
    <rPh sb="4" eb="6">
      <t>オオサカ</t>
    </rPh>
    <phoneticPr fontId="4"/>
  </si>
  <si>
    <t>ビジョン</t>
    <phoneticPr fontId="4"/>
  </si>
  <si>
    <t>契約者名カナ</t>
    <rPh sb="0" eb="2">
      <t>ケイヤク</t>
    </rPh>
    <rPh sb="2" eb="3">
      <t>シャ</t>
    </rPh>
    <rPh sb="3" eb="4">
      <t>メイ</t>
    </rPh>
    <phoneticPr fontId="1"/>
  </si>
  <si>
    <t>契約者名</t>
    <rPh sb="0" eb="2">
      <t>ケイヤク</t>
    </rPh>
    <rPh sb="2" eb="3">
      <t>シャ</t>
    </rPh>
    <rPh sb="3" eb="4">
      <t>メイ</t>
    </rPh>
    <phoneticPr fontId="1"/>
  </si>
  <si>
    <t>契約者郵便番号</t>
    <rPh sb="0" eb="2">
      <t>ケイヤク</t>
    </rPh>
    <rPh sb="2" eb="3">
      <t>シャ</t>
    </rPh>
    <rPh sb="3" eb="5">
      <t>ユウビン</t>
    </rPh>
    <rPh sb="5" eb="7">
      <t>バンゴウ</t>
    </rPh>
    <phoneticPr fontId="1"/>
  </si>
  <si>
    <t>契約者都道府県</t>
    <rPh sb="0" eb="2">
      <t>ケイヤク</t>
    </rPh>
    <rPh sb="2" eb="3">
      <t>シャ</t>
    </rPh>
    <rPh sb="3" eb="7">
      <t>トドウフケン</t>
    </rPh>
    <phoneticPr fontId="1"/>
  </si>
  <si>
    <t>契約者市区町村</t>
    <rPh sb="0" eb="3">
      <t>ケイヤクシャ</t>
    </rPh>
    <rPh sb="3" eb="5">
      <t>シク</t>
    </rPh>
    <rPh sb="5" eb="7">
      <t>チョウソン</t>
    </rPh>
    <phoneticPr fontId="1"/>
  </si>
  <si>
    <t>契約者住所番地以降</t>
    <rPh sb="0" eb="2">
      <t>ケイヤク</t>
    </rPh>
    <rPh sb="2" eb="3">
      <t>シャ</t>
    </rPh>
    <rPh sb="3" eb="5">
      <t>ジュウショ</t>
    </rPh>
    <phoneticPr fontId="1"/>
  </si>
  <si>
    <t>契約者住所建物名</t>
    <rPh sb="0" eb="3">
      <t>ケイヤクシャ</t>
    </rPh>
    <rPh sb="3" eb="5">
      <t>ジュウショ</t>
    </rPh>
    <rPh sb="5" eb="7">
      <t>タテモノ</t>
    </rPh>
    <rPh sb="7" eb="8">
      <t>メイ</t>
    </rPh>
    <phoneticPr fontId="1"/>
  </si>
  <si>
    <t>連絡先電話番号1</t>
    <rPh sb="0" eb="2">
      <t>レンラク</t>
    </rPh>
    <rPh sb="2" eb="3">
      <t>サキ</t>
    </rPh>
    <rPh sb="3" eb="5">
      <t>デンワ</t>
    </rPh>
    <rPh sb="5" eb="7">
      <t>バンゴウ</t>
    </rPh>
    <phoneticPr fontId="1"/>
  </si>
  <si>
    <t>連絡先電話番号2</t>
    <rPh sb="0" eb="2">
      <t>レンラク</t>
    </rPh>
    <rPh sb="2" eb="3">
      <t>サキ</t>
    </rPh>
    <rPh sb="3" eb="5">
      <t>デンワ</t>
    </rPh>
    <rPh sb="5" eb="7">
      <t>バンゴウ</t>
    </rPh>
    <phoneticPr fontId="1"/>
  </si>
  <si>
    <t>FAX番号</t>
    <rPh sb="3" eb="5">
      <t>バンゴウ</t>
    </rPh>
    <phoneticPr fontId="1"/>
  </si>
  <si>
    <t>メールアドレス</t>
  </si>
  <si>
    <t>URL</t>
  </si>
  <si>
    <t>代表者名</t>
    <rPh sb="0" eb="3">
      <t>ダイヒョウシャ</t>
    </rPh>
    <rPh sb="3" eb="4">
      <t>メイ</t>
    </rPh>
    <phoneticPr fontId="1"/>
  </si>
  <si>
    <t>国税庁法人番号</t>
    <rPh sb="0" eb="2">
      <t>コクゼイ</t>
    </rPh>
    <rPh sb="2" eb="3">
      <t>チョウ</t>
    </rPh>
    <rPh sb="3" eb="5">
      <t>ホウジン</t>
    </rPh>
    <rPh sb="5" eb="7">
      <t>バンゴウ</t>
    </rPh>
    <phoneticPr fontId="4"/>
  </si>
  <si>
    <t>自動発番</t>
    <rPh sb="0" eb="2">
      <t>ジドウ</t>
    </rPh>
    <rPh sb="2" eb="3">
      <t>ハツ</t>
    </rPh>
    <rPh sb="3" eb="4">
      <t>バン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</si>
  <si>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</si>
  <si>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法人番号</t>
    <rPh sb="0" eb="2">
      <t>ホウジン</t>
    </rPh>
    <rPh sb="2" eb="4">
      <t>バンゴウ</t>
    </rPh>
    <phoneticPr fontId="1"/>
  </si>
  <si>
    <t>請求郵便番号</t>
    <rPh sb="0" eb="2">
      <t>セイキュウ</t>
    </rPh>
    <rPh sb="2" eb="4">
      <t>ユウビン</t>
    </rPh>
    <rPh sb="4" eb="6">
      <t>バンゴウ</t>
    </rPh>
    <phoneticPr fontId="1"/>
  </si>
  <si>
    <t>請求都道府県</t>
    <rPh sb="0" eb="2">
      <t>セイキュウ</t>
    </rPh>
    <rPh sb="2" eb="6">
      <t>トドウフケン</t>
    </rPh>
    <phoneticPr fontId="1"/>
  </si>
  <si>
    <t>請求市区町村</t>
    <rPh sb="0" eb="2">
      <t>セイキュウ</t>
    </rPh>
    <rPh sb="2" eb="4">
      <t>シク</t>
    </rPh>
    <rPh sb="4" eb="6">
      <t>チョウソン</t>
    </rPh>
    <phoneticPr fontId="1"/>
  </si>
  <si>
    <t>請求住所番地以降</t>
    <rPh sb="0" eb="2">
      <t>セイキュウ</t>
    </rPh>
    <rPh sb="2" eb="4">
      <t>ジュウショ</t>
    </rPh>
    <rPh sb="4" eb="6">
      <t>バンチ</t>
    </rPh>
    <rPh sb="6" eb="8">
      <t>イコウ</t>
    </rPh>
    <phoneticPr fontId="1"/>
  </si>
  <si>
    <t>請求住所建物名</t>
    <rPh sb="0" eb="2">
      <t>セイキュウ</t>
    </rPh>
    <rPh sb="2" eb="4">
      <t>ジュウショ</t>
    </rPh>
    <rPh sb="4" eb="6">
      <t>タテモノ</t>
    </rPh>
    <rPh sb="6" eb="7">
      <t>メイ</t>
    </rPh>
    <phoneticPr fontId="1"/>
  </si>
  <si>
    <t>請求所属部署</t>
  </si>
  <si>
    <t>請求宛名1</t>
    <rPh sb="0" eb="2">
      <t>セイキュウ</t>
    </rPh>
    <rPh sb="2" eb="4">
      <t>アテナ</t>
    </rPh>
    <phoneticPr fontId="1"/>
  </si>
  <si>
    <t>請求宛名2</t>
    <rPh sb="0" eb="2">
      <t>セイキュウ</t>
    </rPh>
    <rPh sb="2" eb="4">
      <t>アテナ</t>
    </rPh>
    <phoneticPr fontId="1"/>
  </si>
  <si>
    <t>請求宛名3</t>
    <rPh sb="0" eb="2">
      <t>セイキュウ</t>
    </rPh>
    <rPh sb="2" eb="4">
      <t>アテナ</t>
    </rPh>
    <phoneticPr fontId="1"/>
  </si>
  <si>
    <t>支払方法</t>
    <rPh sb="0" eb="2">
      <t>シハラ</t>
    </rPh>
    <rPh sb="2" eb="4">
      <t>ホウホウ</t>
    </rPh>
    <phoneticPr fontId="1"/>
  </si>
  <si>
    <t>締日</t>
    <rPh sb="0" eb="1">
      <t>シ</t>
    </rPh>
    <rPh sb="1" eb="2">
      <t>ビ</t>
    </rPh>
    <phoneticPr fontId="1"/>
  </si>
  <si>
    <t>支払期日</t>
  </si>
  <si>
    <t>送付タイミング</t>
    <rPh sb="0" eb="2">
      <t>ソウフ</t>
    </rPh>
    <phoneticPr fontId="1"/>
  </si>
  <si>
    <t>請求タイミング</t>
    <rPh sb="0" eb="2">
      <t>セイキュウ</t>
    </rPh>
    <phoneticPr fontId="1"/>
  </si>
  <si>
    <t>請求周期</t>
    <rPh sb="0" eb="2">
      <t>セイキュウ</t>
    </rPh>
    <rPh sb="2" eb="4">
      <t>シュウキ</t>
    </rPh>
    <phoneticPr fontId="1"/>
  </si>
  <si>
    <t>備考</t>
    <rPh sb="0" eb="2">
      <t>ビコウ</t>
    </rPh>
    <phoneticPr fontId="1"/>
  </si>
  <si>
    <t>請求管理簿 ID</t>
    <rPh sb="0" eb="2">
      <t>セイキュウ</t>
    </rPh>
    <rPh sb="2" eb="4">
      <t>カンリ</t>
    </rPh>
    <rPh sb="4" eb="5">
      <t>ボ</t>
    </rPh>
    <phoneticPr fontId="1"/>
  </si>
  <si>
    <t>自動発版</t>
    <rPh sb="0" eb="2">
      <t>ジドウ</t>
    </rPh>
    <rPh sb="2" eb="3">
      <t>ハツ</t>
    </rPh>
    <rPh sb="3" eb="4">
      <t>ハン</t>
    </rPh>
    <phoneticPr fontId="4"/>
  </si>
  <si>
    <t>企業情報テーブルにひもづけ</t>
    <rPh sb="0" eb="2">
      <t>キギョウ</t>
    </rPh>
    <rPh sb="2" eb="4">
      <t>ジョウホウ</t>
    </rPh>
    <phoneticPr fontId="4"/>
  </si>
  <si>
    <t>C0000000001</t>
    <phoneticPr fontId="4"/>
  </si>
  <si>
    <t>B0000000001</t>
    <phoneticPr fontId="4"/>
  </si>
  <si>
    <t>備考</t>
    <rPh sb="0" eb="2">
      <t>ビコウ</t>
    </rPh>
    <phoneticPr fontId="4"/>
  </si>
  <si>
    <t>法人番号でひもづいたら企業情報テーブル参照。編集可</t>
    <rPh sb="0" eb="2">
      <t>ホウジン</t>
    </rPh>
    <rPh sb="2" eb="4">
      <t>バンゴウ</t>
    </rPh>
    <rPh sb="11" eb="13">
      <t>キギョウ</t>
    </rPh>
    <rPh sb="13" eb="15">
      <t>ジョウホウ</t>
    </rPh>
    <rPh sb="19" eb="21">
      <t>サンショウ</t>
    </rPh>
    <rPh sb="22" eb="24">
      <t>ヘンシュウ</t>
    </rPh>
    <rPh sb="24" eb="25">
      <t>カ</t>
    </rPh>
    <phoneticPr fontId="4"/>
  </si>
  <si>
    <t>担当者名</t>
    <rPh sb="0" eb="3">
      <t>タントウシャ</t>
    </rPh>
    <rPh sb="3" eb="4">
      <t>メイ</t>
    </rPh>
    <phoneticPr fontId="1"/>
  </si>
  <si>
    <t>利用者IDやプロジェクト名など</t>
    <rPh sb="0" eb="2">
      <t>リヨウ</t>
    </rPh>
    <rPh sb="2" eb="3">
      <t>シャ</t>
    </rPh>
    <rPh sb="12" eb="13">
      <t>メイ</t>
    </rPh>
    <phoneticPr fontId="4"/>
  </si>
  <si>
    <t>振込銀行名</t>
    <rPh sb="0" eb="2">
      <t>フリコミ</t>
    </rPh>
    <rPh sb="2" eb="4">
      <t>ギンコウ</t>
    </rPh>
    <rPh sb="4" eb="5">
      <t>メイ</t>
    </rPh>
    <phoneticPr fontId="1"/>
  </si>
  <si>
    <t>振込支店名</t>
    <rPh sb="0" eb="2">
      <t>フリコミ</t>
    </rPh>
    <rPh sb="2" eb="4">
      <t>シテン</t>
    </rPh>
    <rPh sb="4" eb="5">
      <t>メイ</t>
    </rPh>
    <phoneticPr fontId="1"/>
  </si>
  <si>
    <t>振込普通/当座</t>
    <rPh sb="0" eb="2">
      <t>フリコミ</t>
    </rPh>
    <rPh sb="2" eb="4">
      <t>フツウ</t>
    </rPh>
    <rPh sb="5" eb="7">
      <t>トウザ</t>
    </rPh>
    <phoneticPr fontId="1"/>
  </si>
  <si>
    <t>振込銀行口座番号</t>
    <rPh sb="0" eb="2">
      <t>フリコミ</t>
    </rPh>
    <phoneticPr fontId="4"/>
  </si>
  <si>
    <t>決済アカウント</t>
    <rPh sb="0" eb="2">
      <t>ケッサイ</t>
    </rPh>
    <phoneticPr fontId="4"/>
  </si>
  <si>
    <t>顧客カード番号相当</t>
    <rPh sb="0" eb="2">
      <t>コキャク</t>
    </rPh>
    <rPh sb="5" eb="7">
      <t>バンゴウ</t>
    </rPh>
    <rPh sb="7" eb="9">
      <t>ソウトウ</t>
    </rPh>
    <phoneticPr fontId="4"/>
  </si>
  <si>
    <t>決済コード</t>
    <rPh sb="0" eb="2">
      <t>ケッサイ</t>
    </rPh>
    <phoneticPr fontId="4"/>
  </si>
  <si>
    <t>クレカ決済会社</t>
    <rPh sb="3" eb="5">
      <t>ケッサイ</t>
    </rPh>
    <rPh sb="5" eb="7">
      <t>カイシャ</t>
    </rPh>
    <phoneticPr fontId="4"/>
  </si>
  <si>
    <t>クレカコード</t>
    <phoneticPr fontId="4"/>
  </si>
  <si>
    <t>クレカID</t>
    <phoneticPr fontId="4"/>
  </si>
  <si>
    <t>決済会社</t>
    <rPh sb="0" eb="2">
      <t>ケッサイ</t>
    </rPh>
    <rPh sb="2" eb="4">
      <t>カイシャ</t>
    </rPh>
    <phoneticPr fontId="4"/>
  </si>
  <si>
    <t>末日/20日</t>
    <rPh sb="0" eb="2">
      <t>マツジツ</t>
    </rPh>
    <rPh sb="5" eb="6">
      <t>ヒ</t>
    </rPh>
    <phoneticPr fontId="1"/>
  </si>
  <si>
    <t>翌月末/翌々月末</t>
    <rPh sb="0" eb="1">
      <t>ヨク</t>
    </rPh>
    <rPh sb="1" eb="3">
      <t>ゲツマツ</t>
    </rPh>
    <rPh sb="4" eb="7">
      <t>ヨクヨクゲツ</t>
    </rPh>
    <rPh sb="7" eb="8">
      <t>マツ</t>
    </rPh>
    <phoneticPr fontId="1"/>
  </si>
  <si>
    <t>月初/中旬</t>
    <rPh sb="0" eb="2">
      <t>ゲッショ</t>
    </rPh>
    <rPh sb="3" eb="5">
      <t>チュウジュン</t>
    </rPh>
    <phoneticPr fontId="1"/>
  </si>
  <si>
    <t>売掛金/前入金</t>
    <rPh sb="0" eb="2">
      <t>ウリカケ</t>
    </rPh>
    <rPh sb="2" eb="3">
      <t>キン</t>
    </rPh>
    <rPh sb="4" eb="5">
      <t>マエ</t>
    </rPh>
    <rPh sb="5" eb="7">
      <t>ニュウキン</t>
    </rPh>
    <phoneticPr fontId="1"/>
  </si>
  <si>
    <t>毎月/6ヶ月/12ヶ月</t>
    <rPh sb="0" eb="2">
      <t>マイツキ</t>
    </rPh>
    <rPh sb="5" eb="6">
      <t>ゲツ</t>
    </rPh>
    <rPh sb="10" eb="11">
      <t>ゲツ</t>
    </rPh>
    <phoneticPr fontId="1"/>
  </si>
  <si>
    <t>振込/クレカ/引落など</t>
    <rPh sb="7" eb="9">
      <t>ヒキオトシ</t>
    </rPh>
    <phoneticPr fontId="4"/>
  </si>
  <si>
    <t>GMO/zeusなど</t>
    <phoneticPr fontId="4"/>
  </si>
  <si>
    <t>SMBCFS/NPなど</t>
    <phoneticPr fontId="4"/>
  </si>
  <si>
    <t>決済ID</t>
    <rPh sb="0" eb="2">
      <t>ケッサイ</t>
    </rPh>
    <phoneticPr fontId="4"/>
  </si>
  <si>
    <t>請求月</t>
    <rPh sb="0" eb="2">
      <t>セイキュウ</t>
    </rPh>
    <rPh sb="2" eb="3">
      <t>ツキ</t>
    </rPh>
    <phoneticPr fontId="1"/>
  </si>
  <si>
    <t>SEQNO</t>
  </si>
  <si>
    <t>申込管理番号</t>
    <rPh sb="0" eb="2">
      <t>モウシコミ</t>
    </rPh>
    <rPh sb="2" eb="4">
      <t>カンリ</t>
    </rPh>
    <rPh sb="4" eb="6">
      <t>バンゴウ</t>
    </rPh>
    <phoneticPr fontId="1"/>
  </si>
  <si>
    <t>請求明細ID</t>
    <rPh sb="0" eb="2">
      <t>セイキュウ</t>
    </rPh>
    <rPh sb="2" eb="4">
      <t>メイサイ</t>
    </rPh>
    <phoneticPr fontId="1"/>
  </si>
  <si>
    <t>請求明細内容</t>
    <rPh sb="0" eb="2">
      <t>セイキュウ</t>
    </rPh>
    <rPh sb="2" eb="4">
      <t>メイサイ</t>
    </rPh>
    <rPh sb="4" eb="6">
      <t>ナイヨウ</t>
    </rPh>
    <phoneticPr fontId="1"/>
  </si>
  <si>
    <t>請求金額（税抜）</t>
    <rPh sb="0" eb="2">
      <t>セイキュウ</t>
    </rPh>
    <rPh sb="2" eb="4">
      <t>キンガク</t>
    </rPh>
    <rPh sb="5" eb="6">
      <t>ゼイ</t>
    </rPh>
    <rPh sb="6" eb="7">
      <t>ヌ</t>
    </rPh>
    <phoneticPr fontId="1"/>
  </si>
  <si>
    <t>請求金額（税額）</t>
    <rPh sb="0" eb="2">
      <t>セイキュウ</t>
    </rPh>
    <rPh sb="2" eb="4">
      <t>キンガク</t>
    </rPh>
    <rPh sb="5" eb="6">
      <t>ゼイ</t>
    </rPh>
    <rPh sb="6" eb="7">
      <t>ガク</t>
    </rPh>
    <phoneticPr fontId="1"/>
  </si>
  <si>
    <t>請求金額（税込合計）</t>
    <rPh sb="0" eb="2">
      <t>セイキュウ</t>
    </rPh>
    <rPh sb="2" eb="4">
      <t>キンガク</t>
    </rPh>
    <rPh sb="5" eb="7">
      <t>ゼイコミ</t>
    </rPh>
    <rPh sb="7" eb="9">
      <t>ゴウケイ</t>
    </rPh>
    <phoneticPr fontId="1"/>
  </si>
  <si>
    <t>サービス開始日</t>
    <rPh sb="4" eb="6">
      <t>カイシ</t>
    </rPh>
    <rPh sb="6" eb="7">
      <t>ビ</t>
    </rPh>
    <phoneticPr fontId="1"/>
  </si>
  <si>
    <t>商材大区分</t>
    <rPh sb="0" eb="2">
      <t>ショウザイ</t>
    </rPh>
    <rPh sb="2" eb="5">
      <t>ダイクブン</t>
    </rPh>
    <phoneticPr fontId="1"/>
  </si>
  <si>
    <t>商材小区分</t>
    <rPh sb="2" eb="5">
      <t>ショウクブン</t>
    </rPh>
    <phoneticPr fontId="1"/>
  </si>
  <si>
    <t>請求書ID</t>
    <rPh sb="0" eb="2">
      <t>セイキュウ</t>
    </rPh>
    <rPh sb="2" eb="3">
      <t>ショ</t>
    </rPh>
    <phoneticPr fontId="1"/>
  </si>
  <si>
    <t>税区分</t>
    <rPh sb="0" eb="3">
      <t>ゼイクブン</t>
    </rPh>
    <phoneticPr fontId="4"/>
  </si>
  <si>
    <t>作成日</t>
    <rPh sb="0" eb="2">
      <t>サクセイ</t>
    </rPh>
    <rPh sb="2" eb="3">
      <t>ビ</t>
    </rPh>
    <phoneticPr fontId="4"/>
  </si>
  <si>
    <t>作成者</t>
    <rPh sb="0" eb="3">
      <t>サクセイシャ</t>
    </rPh>
    <phoneticPr fontId="4"/>
  </si>
  <si>
    <t>修正日</t>
    <rPh sb="0" eb="2">
      <t>シュウセイ</t>
    </rPh>
    <rPh sb="2" eb="3">
      <t>ビ</t>
    </rPh>
    <phoneticPr fontId="4"/>
  </si>
  <si>
    <t>修正者</t>
    <rPh sb="0" eb="2">
      <t>シュウセイ</t>
    </rPh>
    <rPh sb="2" eb="3">
      <t>シャ</t>
    </rPh>
    <phoneticPr fontId="4"/>
  </si>
  <si>
    <t>流入管理情報</t>
    <rPh sb="0" eb="2">
      <t>リュウニュウ</t>
    </rPh>
    <rPh sb="2" eb="4">
      <t>カンリ</t>
    </rPh>
    <rPh sb="4" eb="6">
      <t>ジョウホウ</t>
    </rPh>
    <phoneticPr fontId="4"/>
  </si>
  <si>
    <t>請求書発行日</t>
    <rPh sb="0" eb="2">
      <t>セイキュウ</t>
    </rPh>
    <rPh sb="2" eb="3">
      <t>ショ</t>
    </rPh>
    <rPh sb="3" eb="6">
      <t>ハッコウビ</t>
    </rPh>
    <phoneticPr fontId="1"/>
  </si>
  <si>
    <t>合計金額（税抜）</t>
    <rPh sb="0" eb="2">
      <t>ゴウケイ</t>
    </rPh>
    <rPh sb="2" eb="4">
      <t>キンガク</t>
    </rPh>
    <rPh sb="5" eb="6">
      <t>ゼイ</t>
    </rPh>
    <rPh sb="6" eb="7">
      <t>ヌ</t>
    </rPh>
    <phoneticPr fontId="1"/>
  </si>
  <si>
    <t>合計税額</t>
    <rPh sb="0" eb="2">
      <t>ゴウケイ</t>
    </rPh>
    <rPh sb="2" eb="3">
      <t>ゼイ</t>
    </rPh>
    <rPh sb="3" eb="4">
      <t>ガク</t>
    </rPh>
    <phoneticPr fontId="1"/>
  </si>
  <si>
    <t>合計金額（税込）</t>
    <rPh sb="0" eb="2">
      <t>ゴウケイ</t>
    </rPh>
    <rPh sb="2" eb="4">
      <t>キンガク</t>
    </rPh>
    <rPh sb="5" eb="6">
      <t>ゼイ</t>
    </rPh>
    <rPh sb="6" eb="7">
      <t>コ</t>
    </rPh>
    <phoneticPr fontId="1"/>
  </si>
  <si>
    <t>③のテーブルで同一のものをまとめて1枚の請求書に</t>
    <rPh sb="7" eb="9">
      <t>ドウイツ</t>
    </rPh>
    <rPh sb="18" eb="19">
      <t>マイ</t>
    </rPh>
    <rPh sb="20" eb="23">
      <t>セイキュウショ</t>
    </rPh>
    <phoneticPr fontId="4"/>
  </si>
  <si>
    <t>請求書IDにひもづく</t>
    <rPh sb="0" eb="3">
      <t>セイキュウショ</t>
    </rPh>
    <phoneticPr fontId="4"/>
  </si>
  <si>
    <t>請求書印刷ボタンをおしたタイムスタンプ</t>
    <rPh sb="0" eb="2">
      <t>セイキュウ</t>
    </rPh>
    <rPh sb="2" eb="3">
      <t>ショ</t>
    </rPh>
    <rPh sb="3" eb="5">
      <t>インサツ</t>
    </rPh>
    <phoneticPr fontId="4"/>
  </si>
  <si>
    <t>請求書IDにひもづく③のテーブルの金額の合計</t>
    <rPh sb="0" eb="2">
      <t>セイキュウ</t>
    </rPh>
    <rPh sb="2" eb="3">
      <t>ショ</t>
    </rPh>
    <rPh sb="17" eb="19">
      <t>キンガク</t>
    </rPh>
    <rPh sb="20" eb="22">
      <t>ゴウケイ</t>
    </rPh>
    <phoneticPr fontId="4"/>
  </si>
  <si>
    <t>3011201010000</t>
    <phoneticPr fontId="4"/>
  </si>
  <si>
    <t>カブシキガイシャサンプルエー</t>
    <phoneticPr fontId="4"/>
  </si>
  <si>
    <t>株式会社サンプルA</t>
    <rPh sb="0" eb="2">
      <t>カブシキ</t>
    </rPh>
    <rPh sb="2" eb="4">
      <t>カイシャ</t>
    </rPh>
    <phoneticPr fontId="4"/>
  </si>
  <si>
    <t>100-0001</t>
    <phoneticPr fontId="4"/>
  </si>
  <si>
    <t>神奈川県</t>
    <rPh sb="0" eb="4">
      <t>カナガワケン</t>
    </rPh>
    <phoneticPr fontId="4"/>
  </si>
  <si>
    <t>横浜市鶴見区</t>
    <rPh sb="0" eb="3">
      <t>ヨコハマシ</t>
    </rPh>
    <rPh sb="3" eb="6">
      <t>ツルミク</t>
    </rPh>
    <phoneticPr fontId="4"/>
  </si>
  <si>
    <t>政令指定都市は区まで</t>
    <rPh sb="0" eb="2">
      <t>セイレイ</t>
    </rPh>
    <rPh sb="2" eb="4">
      <t>シテイ</t>
    </rPh>
    <rPh sb="4" eb="6">
      <t>トシ</t>
    </rPh>
    <rPh sb="7" eb="8">
      <t>ク</t>
    </rPh>
    <phoneticPr fontId="4"/>
  </si>
  <si>
    <t>例例1-1-1</t>
    <rPh sb="0" eb="1">
      <t>レイ</t>
    </rPh>
    <rPh sb="1" eb="2">
      <t>レイ</t>
    </rPh>
    <phoneticPr fontId="4"/>
  </si>
  <si>
    <t>03-1111-1111</t>
    <phoneticPr fontId="4"/>
  </si>
  <si>
    <t>090-1111-1111</t>
    <phoneticPr fontId="4"/>
  </si>
  <si>
    <t>03-1111-1112</t>
    <phoneticPr fontId="4"/>
  </si>
  <si>
    <t>http://sampleA.co.jp</t>
    <phoneticPr fontId="4"/>
  </si>
  <si>
    <t>三田　英雄</t>
    <rPh sb="0" eb="2">
      <t>サンタ</t>
    </rPh>
    <rPh sb="3" eb="4">
      <t>エイ</t>
    </rPh>
    <rPh sb="4" eb="5">
      <t>オ</t>
    </rPh>
    <phoneticPr fontId="4"/>
  </si>
  <si>
    <t>三田　英一</t>
    <rPh sb="0" eb="2">
      <t>サンダ</t>
    </rPh>
    <rPh sb="3" eb="4">
      <t>エイ</t>
    </rPh>
    <rPh sb="4" eb="5">
      <t>イチ</t>
    </rPh>
    <phoneticPr fontId="4"/>
  </si>
  <si>
    <t>santa@sampleA.co.jp</t>
    <phoneticPr fontId="4"/>
  </si>
  <si>
    <t>タイムスタンプ</t>
    <phoneticPr fontId="4"/>
  </si>
  <si>
    <t>ログインユーザー名自動</t>
    <rPh sb="8" eb="9">
      <t>メイ</t>
    </rPh>
    <rPh sb="9" eb="11">
      <t>ジドウ</t>
    </rPh>
    <phoneticPr fontId="4"/>
  </si>
  <si>
    <t>user@vision-net.co.jp</t>
    <phoneticPr fontId="4"/>
  </si>
  <si>
    <t>C0000000002</t>
  </si>
  <si>
    <t>100-0002</t>
  </si>
  <si>
    <t>例例1-1-2</t>
    <rPh sb="0" eb="1">
      <t>レイ</t>
    </rPh>
    <rPh sb="1" eb="2">
      <t>レイ</t>
    </rPh>
    <phoneticPr fontId="4"/>
  </si>
  <si>
    <t>3011201010002</t>
    <phoneticPr fontId="4"/>
  </si>
  <si>
    <t>カブシキガイシャサンプルビー</t>
    <phoneticPr fontId="4"/>
  </si>
  <si>
    <t>株式会社サンプルB</t>
    <rPh sb="0" eb="2">
      <t>カブシキ</t>
    </rPh>
    <rPh sb="2" eb="4">
      <t>カイシャ</t>
    </rPh>
    <phoneticPr fontId="4"/>
  </si>
  <si>
    <t>東京都</t>
    <rPh sb="0" eb="2">
      <t>トウキョウ</t>
    </rPh>
    <rPh sb="2" eb="3">
      <t>ト</t>
    </rPh>
    <phoneticPr fontId="4"/>
  </si>
  <si>
    <t>新宿区</t>
    <rPh sb="0" eb="3">
      <t>シンジュクク</t>
    </rPh>
    <phoneticPr fontId="4"/>
  </si>
  <si>
    <t>03-1111-2222</t>
    <phoneticPr fontId="4"/>
  </si>
  <si>
    <t>090-1111-2222</t>
    <phoneticPr fontId="4"/>
  </si>
  <si>
    <t>03-1111-2223</t>
    <phoneticPr fontId="4"/>
  </si>
  <si>
    <t>http://sampleB.co.jp</t>
    <phoneticPr fontId="4"/>
  </si>
  <si>
    <t>日字音　太雄</t>
    <rPh sb="0" eb="1">
      <t>ビ</t>
    </rPh>
    <rPh sb="1" eb="3">
      <t>ジオン</t>
    </rPh>
    <rPh sb="4" eb="5">
      <t>タ</t>
    </rPh>
    <rPh sb="5" eb="6">
      <t>オ</t>
    </rPh>
    <phoneticPr fontId="4"/>
  </si>
  <si>
    <t>日字音　亀雄</t>
    <rPh sb="0" eb="1">
      <t>ビ</t>
    </rPh>
    <rPh sb="1" eb="3">
      <t>ジオン</t>
    </rPh>
    <rPh sb="4" eb="6">
      <t>カメオ</t>
    </rPh>
    <phoneticPr fontId="4"/>
  </si>
  <si>
    <t>bizion@sampleB.co.jp</t>
    <phoneticPr fontId="4"/>
  </si>
  <si>
    <t>B0000000002</t>
  </si>
  <si>
    <t>企業IDでひもづいたら企業情報テーブル参照。編集可</t>
    <rPh sb="0" eb="2">
      <t>キギョウ</t>
    </rPh>
    <rPh sb="11" eb="13">
      <t>キギョウ</t>
    </rPh>
    <rPh sb="13" eb="15">
      <t>ジョウホウ</t>
    </rPh>
    <rPh sb="19" eb="21">
      <t>サンショウ</t>
    </rPh>
    <rPh sb="22" eb="24">
      <t>ヘンシュウ</t>
    </rPh>
    <rPh sb="24" eb="25">
      <t>カ</t>
    </rPh>
    <phoneticPr fontId="4"/>
  </si>
  <si>
    <t>契約と同一であれば自動入力。編集可</t>
    <rPh sb="0" eb="2">
      <t>ケイヤク</t>
    </rPh>
    <rPh sb="3" eb="5">
      <t>ドウイツ</t>
    </rPh>
    <rPh sb="9" eb="11">
      <t>ジドウ</t>
    </rPh>
    <rPh sb="11" eb="13">
      <t>ニュウリョク</t>
    </rPh>
    <rPh sb="14" eb="16">
      <t>ヘンシュウ</t>
    </rPh>
    <rPh sb="16" eb="17">
      <t>カ</t>
    </rPh>
    <phoneticPr fontId="4"/>
  </si>
  <si>
    <t>請求宛名</t>
    <rPh sb="2" eb="4">
      <t>アテナ</t>
    </rPh>
    <phoneticPr fontId="1"/>
  </si>
  <si>
    <t>会計　タロウ</t>
    <rPh sb="0" eb="2">
      <t>カイケイ</t>
    </rPh>
    <phoneticPr fontId="4"/>
  </si>
  <si>
    <t>総務部</t>
    <rPh sb="0" eb="2">
      <t>ソウム</t>
    </rPh>
    <rPh sb="2" eb="3">
      <t>ブ</t>
    </rPh>
    <phoneticPr fontId="4"/>
  </si>
  <si>
    <t>Xプロジェクト</t>
  </si>
  <si>
    <t>Xプロジェクト</t>
    <phoneticPr fontId="4"/>
  </si>
  <si>
    <t>振込</t>
    <phoneticPr fontId="4"/>
  </si>
  <si>
    <t>末日</t>
    <rPh sb="0" eb="2">
      <t>マツジツ</t>
    </rPh>
    <phoneticPr fontId="1"/>
  </si>
  <si>
    <t>翌月末</t>
    <phoneticPr fontId="4"/>
  </si>
  <si>
    <t>月初</t>
    <rPh sb="0" eb="2">
      <t>ゲッショ</t>
    </rPh>
    <phoneticPr fontId="1"/>
  </si>
  <si>
    <t>売掛金</t>
    <rPh sb="0" eb="2">
      <t>ウリカケ</t>
    </rPh>
    <rPh sb="2" eb="3">
      <t>キン</t>
    </rPh>
    <phoneticPr fontId="1"/>
  </si>
  <si>
    <t>毎月</t>
    <rPh sb="0" eb="2">
      <t>マイツキ</t>
    </rPh>
    <phoneticPr fontId="4"/>
  </si>
  <si>
    <t>三井銀行</t>
    <rPh sb="0" eb="2">
      <t>ミツイ</t>
    </rPh>
    <rPh sb="2" eb="4">
      <t>ギンコウ</t>
    </rPh>
    <phoneticPr fontId="4"/>
  </si>
  <si>
    <t>新東京支店</t>
    <rPh sb="0" eb="3">
      <t>シントウキョウ</t>
    </rPh>
    <rPh sb="3" eb="5">
      <t>シテン</t>
    </rPh>
    <phoneticPr fontId="4"/>
  </si>
  <si>
    <t>普通</t>
    <rPh sb="0" eb="2">
      <t>フツウ</t>
    </rPh>
    <phoneticPr fontId="4"/>
  </si>
  <si>
    <t>インターネットメディア</t>
  </si>
  <si>
    <t>インターネットメディア</t>
    <phoneticPr fontId="4"/>
  </si>
  <si>
    <t>HP作成</t>
    <rPh sb="2" eb="4">
      <t>サクセイ</t>
    </rPh>
    <phoneticPr fontId="4"/>
  </si>
  <si>
    <t>HPオプション</t>
    <phoneticPr fontId="4"/>
  </si>
  <si>
    <t>HP保険</t>
    <rPh sb="2" eb="4">
      <t>ホケン</t>
    </rPh>
    <phoneticPr fontId="4"/>
  </si>
  <si>
    <t>SEQ100-1234</t>
    <phoneticPr fontId="4"/>
  </si>
  <si>
    <t>IM10000001</t>
    <phoneticPr fontId="4"/>
  </si>
  <si>
    <t>IM10000002</t>
    <phoneticPr fontId="4"/>
  </si>
  <si>
    <t>S0000000001</t>
    <phoneticPr fontId="4"/>
  </si>
  <si>
    <t>S0000000002</t>
  </si>
  <si>
    <t>S0000000003</t>
  </si>
  <si>
    <t>S0000000004</t>
  </si>
  <si>
    <t>S0000000005</t>
  </si>
  <si>
    <t>S0000000006</t>
  </si>
  <si>
    <t>S0000000007</t>
  </si>
  <si>
    <t>S0000000008</t>
  </si>
  <si>
    <t>S0000000009</t>
  </si>
  <si>
    <t>INVOICE</t>
    <phoneticPr fontId="4"/>
  </si>
  <si>
    <t>IV0000001</t>
    <phoneticPr fontId="4"/>
  </si>
  <si>
    <t>IV0000002</t>
  </si>
  <si>
    <t>広告追加チャージ</t>
    <rPh sb="0" eb="2">
      <t>コウコク</t>
    </rPh>
    <rPh sb="2" eb="4">
      <t>ツイカ</t>
    </rPh>
    <phoneticPr fontId="4"/>
  </si>
  <si>
    <t>HP</t>
    <phoneticPr fontId="4"/>
  </si>
  <si>
    <t>広告</t>
    <rPh sb="0" eb="2">
      <t>コウコク</t>
    </rPh>
    <phoneticPr fontId="4"/>
  </si>
  <si>
    <t>税率</t>
    <rPh sb="0" eb="2">
      <t>ゼイリツ</t>
    </rPh>
    <phoneticPr fontId="4"/>
  </si>
  <si>
    <t>課税</t>
    <rPh sb="0" eb="2">
      <t>カゼイ</t>
    </rPh>
    <phoneticPr fontId="4"/>
  </si>
  <si>
    <t>請求管理簿ID</t>
    <rPh sb="0" eb="2">
      <t>セイキュウ</t>
    </rPh>
    <rPh sb="2" eb="4">
      <t>カンリ</t>
    </rPh>
    <rPh sb="4" eb="5">
      <t>ボ</t>
    </rPh>
    <phoneticPr fontId="4"/>
  </si>
  <si>
    <t>OA器機</t>
    <rPh sb="2" eb="4">
      <t>キキ</t>
    </rPh>
    <phoneticPr fontId="4"/>
  </si>
  <si>
    <t>コピー機</t>
    <rPh sb="3" eb="4">
      <t>キ</t>
    </rPh>
    <phoneticPr fontId="4"/>
  </si>
  <si>
    <t>ビジネスフォン</t>
    <phoneticPr fontId="4"/>
  </si>
  <si>
    <t>TOS5555-A111</t>
    <phoneticPr fontId="4"/>
  </si>
  <si>
    <t>OA10000001</t>
  </si>
  <si>
    <t>OA10000002</t>
    <phoneticPr fontId="4"/>
  </si>
  <si>
    <t>CANONコピー機本体</t>
    <rPh sb="8" eb="9">
      <t>キ</t>
    </rPh>
    <rPh sb="9" eb="11">
      <t>ホンタイ</t>
    </rPh>
    <phoneticPr fontId="4"/>
  </si>
  <si>
    <t>工事費</t>
    <rPh sb="0" eb="3">
      <t>コウジヒ</t>
    </rPh>
    <phoneticPr fontId="4"/>
  </si>
  <si>
    <t>運送費</t>
    <rPh sb="0" eb="3">
      <t>ウンソウヒ</t>
    </rPh>
    <phoneticPr fontId="4"/>
  </si>
  <si>
    <t>ビジネスフォン一式</t>
    <rPh sb="7" eb="9">
      <t>イッシキ</t>
    </rPh>
    <phoneticPr fontId="4"/>
  </si>
  <si>
    <t>③⇒②のテーブルで検索し、請求情報を引き出す</t>
    <rPh sb="9" eb="11">
      <t>ケンサク</t>
    </rPh>
    <rPh sb="13" eb="15">
      <t>セイキュウ</t>
    </rPh>
    <rPh sb="15" eb="17">
      <t>ジョウホウ</t>
    </rPh>
    <rPh sb="18" eb="19">
      <t>ヒ</t>
    </rPh>
    <rPh sb="20" eb="21">
      <t>ダ</t>
    </rPh>
    <phoneticPr fontId="4"/>
  </si>
  <si>
    <t>B0000000001</t>
    <phoneticPr fontId="4"/>
  </si>
  <si>
    <t>お客様№　：B0000000001</t>
    <rPh sb="1" eb="3">
      <t>キャクサマ</t>
    </rPh>
    <phoneticPr fontId="4"/>
  </si>
  <si>
    <t>発行日 ：2019年2月3日</t>
    <phoneticPr fontId="4"/>
  </si>
  <si>
    <t>IV0000001</t>
    <phoneticPr fontId="4"/>
  </si>
  <si>
    <t>請求書ID ： IV0000001</t>
    <phoneticPr fontId="4"/>
  </si>
  <si>
    <t>100-0001</t>
    <phoneticPr fontId="4"/>
  </si>
  <si>
    <t>神奈川県横浜市鶴見区</t>
    <rPh sb="0" eb="4">
      <t>カナガワケン</t>
    </rPh>
    <rPh sb="4" eb="7">
      <t>ヨコハマシ</t>
    </rPh>
    <rPh sb="7" eb="9">
      <t>ツルミ</t>
    </rPh>
    <rPh sb="9" eb="10">
      <t>ク</t>
    </rPh>
    <phoneticPr fontId="4"/>
  </si>
  <si>
    <t>例例1-1-1</t>
    <phoneticPr fontId="4"/>
  </si>
  <si>
    <t>請求会社名</t>
    <rPh sb="0" eb="2">
      <t>セイキュウ</t>
    </rPh>
    <rPh sb="2" eb="4">
      <t>カイシャ</t>
    </rPh>
    <rPh sb="4" eb="5">
      <t>メイ</t>
    </rPh>
    <phoneticPr fontId="4"/>
  </si>
  <si>
    <t>株式会社サンプルA</t>
    <phoneticPr fontId="4"/>
  </si>
  <si>
    <t>総務部　会計　タロウ　様</t>
    <rPh sb="0" eb="2">
      <t>ソウム</t>
    </rPh>
    <rPh sb="2" eb="3">
      <t>ブ</t>
    </rPh>
    <rPh sb="4" eb="6">
      <t>カイケイ</t>
    </rPh>
    <rPh sb="11" eb="12">
      <t>サマ</t>
    </rPh>
    <phoneticPr fontId="4"/>
  </si>
  <si>
    <t>普通　1000001</t>
    <phoneticPr fontId="5"/>
  </si>
  <si>
    <t>三井銀行　新東京支店</t>
    <rPh sb="5" eb="8">
      <t>シントウキョウ</t>
    </rPh>
    <phoneticPr fontId="4"/>
  </si>
  <si>
    <t>インターネットメディア</t>
    <phoneticPr fontId="4"/>
  </si>
  <si>
    <t>HP作成</t>
    <phoneticPr fontId="4"/>
  </si>
  <si>
    <t>HPオプション</t>
    <phoneticPr fontId="4"/>
  </si>
  <si>
    <t>HP保険</t>
    <phoneticPr fontId="4"/>
  </si>
  <si>
    <t>広告追加チャージ</t>
    <phoneticPr fontId="4"/>
  </si>
  <si>
    <t>②J</t>
    <phoneticPr fontId="4"/>
  </si>
  <si>
    <t>請求書ID ：④A</t>
    <phoneticPr fontId="4"/>
  </si>
  <si>
    <t>お客様№　：②A</t>
    <rPh sb="1" eb="3">
      <t>キャクサマ</t>
    </rPh>
    <phoneticPr fontId="4"/>
  </si>
  <si>
    <t>②R</t>
    <phoneticPr fontId="4"/>
  </si>
  <si>
    <t>②S</t>
    <phoneticPr fontId="4"/>
  </si>
  <si>
    <t>②T</t>
    <phoneticPr fontId="4"/>
  </si>
  <si>
    <t>②O　　御中</t>
    <rPh sb="4" eb="6">
      <t>オンチュウ</t>
    </rPh>
    <phoneticPr fontId="4"/>
  </si>
  <si>
    <t>「1」値固定</t>
    <rPh sb="3" eb="4">
      <t>アタイ</t>
    </rPh>
    <rPh sb="4" eb="6">
      <t>コテイ</t>
    </rPh>
    <phoneticPr fontId="4"/>
  </si>
  <si>
    <t>④E</t>
    <phoneticPr fontId="4"/>
  </si>
  <si>
    <t>④G</t>
    <phoneticPr fontId="4"/>
  </si>
  <si>
    <t>④F</t>
    <phoneticPr fontId="4"/>
  </si>
  <si>
    <t>③K</t>
    <phoneticPr fontId="4"/>
  </si>
  <si>
    <t>③N</t>
    <phoneticPr fontId="4"/>
  </si>
  <si>
    <t>③O</t>
    <phoneticPr fontId="4"/>
  </si>
  <si>
    <t>③L</t>
    <phoneticPr fontId="4"/>
  </si>
  <si>
    <t>③J</t>
    <phoneticPr fontId="4"/>
  </si>
  <si>
    <t>③C</t>
    <phoneticPr fontId="4"/>
  </si>
  <si>
    <t>③I</t>
    <phoneticPr fontId="4"/>
  </si>
  <si>
    <t>②W</t>
    <phoneticPr fontId="4"/>
  </si>
  <si>
    <t>②AA　AB</t>
    <phoneticPr fontId="4"/>
  </si>
  <si>
    <t>②AC　AD</t>
    <phoneticPr fontId="4"/>
  </si>
  <si>
    <t>発行日 ：④C</t>
    <phoneticPr fontId="4"/>
  </si>
  <si>
    <t>②K＆L</t>
    <phoneticPr fontId="4"/>
  </si>
  <si>
    <t>②M＆N</t>
    <phoneticPr fontId="4"/>
  </si>
  <si>
    <t>②P＆Q　様</t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</si>
</sst>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4"/>
      <name val="メイリオ"/>
      <family val="3"/>
      <charset val="128"/>
    </font>
    <font>
      <b/>
      <sz val="11"/>
      <name val="メイリオ"/>
      <family val="3"/>
      <charset val="128"/>
    </font>
    <font>
      <b/>
      <sz val="18"/>
      <name val="メイリオ"/>
      <family val="3"/>
      <charset val="128"/>
    </font>
    <font>
      <b/>
      <sz val="16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10"/>
      <name val="メイリオ"/>
      <family val="3"/>
      <charset val="128"/>
    </font>
    <font>
      <b/>
      <sz val="8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/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78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56" fontId="3" fillId="0" borderId="1" xfId="2" applyNumberFormat="1" applyFont="1" applyBorder="1" applyAlignment="1">
      <alignment horizontal="right" vertical="center"/>
    </xf>
    <xf numFmtId="0" fontId="3" fillId="0" borderId="1" xfId="2" applyFont="1" applyBorder="1" applyAlignment="1">
      <alignment vertical="center"/>
    </xf>
    <xf numFmtId="0" fontId="3" fillId="0" borderId="0" xfId="2" applyNumberFormat="1" applyFont="1" applyFill="1" applyBorder="1" applyAlignment="1">
      <alignment vertical="center"/>
    </xf>
    <xf numFmtId="0" fontId="3" fillId="0" borderId="3" xfId="2" applyNumberFormat="1" applyFont="1" applyFill="1" applyBorder="1" applyAlignment="1">
      <alignment vertical="center"/>
    </xf>
    <xf numFmtId="0" fontId="3" fillId="2" borderId="6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 shrinkToFit="1"/>
    </xf>
    <xf numFmtId="0" fontId="3" fillId="2" borderId="5" xfId="2" applyFont="1" applyFill="1" applyBorder="1" applyAlignment="1">
      <alignment horizontal="center" shrinkToFit="1"/>
    </xf>
    <xf numFmtId="0" fontId="3" fillId="2" borderId="11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12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shrinkToFit="1"/>
    </xf>
    <xf numFmtId="0" fontId="3" fillId="2" borderId="12" xfId="2" applyFont="1" applyFill="1" applyBorder="1" applyAlignment="1">
      <alignment horizontal="center" shrinkToFit="1"/>
    </xf>
    <xf numFmtId="0" fontId="3" fillId="0" borderId="0" xfId="2" applyFont="1" applyFill="1" applyAlignment="1">
      <alignment vertical="center"/>
    </xf>
    <xf numFmtId="0" fontId="7" fillId="0" borderId="0" xfId="2" applyFont="1" applyFill="1" applyAlignment="1">
      <alignment horizontal="left" vertical="center"/>
    </xf>
    <xf numFmtId="0" fontId="7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11" fillId="0" borderId="0" xfId="2" applyFont="1" applyAlignment="1">
      <alignment horizontal="right"/>
    </xf>
    <xf numFmtId="0" fontId="11" fillId="0" borderId="0" xfId="2" applyFont="1" applyAlignment="1">
      <alignment horizontal="right" vertical="center" readingOrder="1"/>
    </xf>
    <xf numFmtId="0" fontId="12" fillId="0" borderId="0" xfId="2" applyFont="1" applyBorder="1" applyAlignment="1">
      <alignment vertical="center"/>
    </xf>
    <xf numFmtId="0" fontId="3" fillId="0" borderId="0" xfId="2" applyFont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left" vertical="center" wrapText="1"/>
    </xf>
    <xf numFmtId="0" fontId="3" fillId="0" borderId="0" xfId="2" applyFont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6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2" borderId="5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49" fontId="0" fillId="0" borderId="0" xfId="0" applyNumberFormat="1">
      <alignment vertical="center"/>
    </xf>
    <xf numFmtId="0" fontId="14" fillId="0" borderId="0" xfId="4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3" applyFont="1">
      <alignment vertical="center"/>
    </xf>
    <xf numFmtId="0" fontId="6" fillId="0" borderId="0" xfId="2" applyFont="1" applyAlignment="1">
      <alignment horizontal="left" vertical="center" readingOrder="1"/>
    </xf>
    <xf numFmtId="0" fontId="6" fillId="8" borderId="0" xfId="2" applyFont="1" applyFill="1" applyAlignment="1">
      <alignment vertical="center"/>
    </xf>
    <xf numFmtId="0" fontId="6" fillId="8" borderId="0" xfId="2" applyFont="1" applyFill="1" applyAlignment="1">
      <alignment horizontal="left" vertical="center" readingOrder="1"/>
    </xf>
    <xf numFmtId="0" fontId="11" fillId="8" borderId="0" xfId="2" applyFont="1" applyFill="1" applyAlignment="1">
      <alignment horizontal="right" vertical="center" readingOrder="1"/>
    </xf>
    <xf numFmtId="0" fontId="3" fillId="8" borderId="0" xfId="2" applyFont="1" applyFill="1" applyAlignment="1">
      <alignment horizontal="right" vertical="center"/>
    </xf>
    <xf numFmtId="0" fontId="6" fillId="8" borderId="0" xfId="2" applyFont="1" applyFill="1" applyBorder="1" applyAlignment="1">
      <alignment vertical="center"/>
    </xf>
    <xf numFmtId="38" fontId="3" fillId="0" borderId="3" xfId="2" applyNumberFormat="1" applyFont="1" applyFill="1" applyBorder="1" applyAlignment="1">
      <alignment horizontal="right"/>
    </xf>
    <xf numFmtId="0" fontId="3" fillId="0" borderId="3" xfId="2" applyNumberFormat="1" applyFont="1" applyFill="1" applyBorder="1" applyAlignment="1">
      <alignment horizontal="right"/>
    </xf>
    <xf numFmtId="0" fontId="3" fillId="0" borderId="0" xfId="2" applyNumberFormat="1" applyFont="1" applyFill="1" applyBorder="1" applyAlignment="1">
      <alignment horizontal="right"/>
    </xf>
    <xf numFmtId="38" fontId="3" fillId="0" borderId="2" xfId="2" applyNumberFormat="1" applyFont="1" applyFill="1" applyBorder="1" applyAlignment="1">
      <alignment horizontal="right"/>
    </xf>
    <xf numFmtId="38" fontId="3" fillId="0" borderId="1" xfId="2" applyNumberFormat="1" applyFont="1" applyFill="1" applyBorder="1" applyAlignment="1">
      <alignment horizontal="right"/>
    </xf>
    <xf numFmtId="0" fontId="3" fillId="0" borderId="1" xfId="2" applyNumberFormat="1" applyFont="1" applyFill="1" applyBorder="1" applyAlignment="1">
      <alignment horizontal="right"/>
    </xf>
    <xf numFmtId="0" fontId="3" fillId="0" borderId="2" xfId="2" applyNumberFormat="1" applyFont="1" applyFill="1" applyBorder="1" applyAlignment="1">
      <alignment horizontal="right"/>
    </xf>
    <xf numFmtId="38" fontId="3" fillId="0" borderId="0" xfId="2" applyNumberFormat="1" applyFont="1" applyFill="1" applyBorder="1" applyAlignment="1">
      <alignment horizontal="right"/>
    </xf>
    <xf numFmtId="38" fontId="3" fillId="0" borderId="16" xfId="1" applyFont="1" applyFill="1" applyBorder="1" applyAlignment="1"/>
    <xf numFmtId="38" fontId="3" fillId="0" borderId="15" xfId="1" applyFont="1" applyFill="1" applyBorder="1" applyAlignment="1"/>
    <xf numFmtId="38" fontId="3" fillId="0" borderId="14" xfId="1" applyFont="1" applyFill="1" applyBorder="1" applyAlignment="1"/>
    <xf numFmtId="38" fontId="3" fillId="0" borderId="16" xfId="1" applyFont="1" applyFill="1" applyBorder="1" applyAlignment="1">
      <alignment horizontal="right"/>
    </xf>
    <xf numFmtId="38" fontId="3" fillId="0" borderId="15" xfId="1" applyFont="1" applyFill="1" applyBorder="1" applyAlignment="1">
      <alignment horizontal="right"/>
    </xf>
    <xf numFmtId="0" fontId="3" fillId="2" borderId="14" xfId="2" applyNumberFormat="1" applyFont="1" applyFill="1" applyBorder="1" applyAlignment="1">
      <alignment horizontal="center"/>
    </xf>
    <xf numFmtId="0" fontId="3" fillId="2" borderId="13" xfId="2" applyNumberFormat="1" applyFont="1" applyFill="1" applyBorder="1" applyAlignment="1">
      <alignment horizontal="center"/>
    </xf>
    <xf numFmtId="0" fontId="3" fillId="2" borderId="8" xfId="2" applyNumberFormat="1" applyFont="1" applyFill="1" applyBorder="1" applyAlignment="1">
      <alignment horizontal="center"/>
    </xf>
    <xf numFmtId="0" fontId="3" fillId="2" borderId="7" xfId="2" applyNumberFormat="1" applyFont="1" applyFill="1" applyBorder="1" applyAlignment="1">
      <alignment horizontal="center"/>
    </xf>
    <xf numFmtId="55" fontId="3" fillId="2" borderId="13" xfId="2" applyNumberFormat="1" applyFont="1" applyFill="1" applyBorder="1" applyAlignment="1">
      <alignment horizontal="center"/>
    </xf>
    <xf numFmtId="55" fontId="3" fillId="2" borderId="7" xfId="2" applyNumberFormat="1" applyFont="1" applyFill="1" applyBorder="1" applyAlignment="1">
      <alignment horizontal="center"/>
    </xf>
    <xf numFmtId="55" fontId="3" fillId="2" borderId="13" xfId="2" applyNumberFormat="1" applyFont="1" applyFill="1" applyBorder="1" applyAlignment="1">
      <alignment horizontal="center" shrinkToFit="1"/>
    </xf>
    <xf numFmtId="55" fontId="3" fillId="2" borderId="7" xfId="2" applyNumberFormat="1" applyFont="1" applyFill="1" applyBorder="1" applyAlignment="1">
      <alignment horizontal="center" shrinkToFit="1"/>
    </xf>
    <xf numFmtId="3" fontId="3" fillId="2" borderId="9" xfId="2" applyNumberFormat="1" applyFont="1" applyFill="1" applyBorder="1" applyAlignment="1">
      <alignment horizontal="center"/>
    </xf>
    <xf numFmtId="3" fontId="3" fillId="2" borderId="1" xfId="2" applyNumberFormat="1" applyFont="1" applyFill="1" applyBorder="1" applyAlignment="1">
      <alignment horizontal="center"/>
    </xf>
    <xf numFmtId="3" fontId="3" fillId="2" borderId="10" xfId="2" applyNumberFormat="1" applyFont="1" applyFill="1" applyBorder="1" applyAlignment="1">
      <alignment horizontal="center"/>
    </xf>
    <xf numFmtId="3" fontId="3" fillId="2" borderId="5" xfId="2" applyNumberFormat="1" applyFont="1" applyFill="1" applyBorder="1" applyAlignment="1">
      <alignment horizontal="center"/>
    </xf>
    <xf numFmtId="3" fontId="3" fillId="2" borderId="4" xfId="2" applyNumberFormat="1" applyFont="1" applyFill="1" applyBorder="1" applyAlignment="1">
      <alignment horizontal="center"/>
    </xf>
    <xf numFmtId="3" fontId="3" fillId="2" borderId="6" xfId="2" applyNumberFormat="1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38" fontId="3" fillId="2" borderId="9" xfId="1" applyFont="1" applyFill="1" applyBorder="1" applyAlignment="1"/>
    <xf numFmtId="38" fontId="3" fillId="2" borderId="1" xfId="1" applyFont="1" applyFill="1" applyBorder="1" applyAlignment="1"/>
    <xf numFmtId="38" fontId="3" fillId="2" borderId="10" xfId="1" applyFont="1" applyFill="1" applyBorder="1" applyAlignment="1"/>
    <xf numFmtId="38" fontId="3" fillId="2" borderId="5" xfId="1" applyFont="1" applyFill="1" applyBorder="1" applyAlignment="1"/>
    <xf numFmtId="38" fontId="3" fillId="2" borderId="4" xfId="1" applyFont="1" applyFill="1" applyBorder="1" applyAlignment="1"/>
    <xf numFmtId="38" fontId="3" fillId="2" borderId="6" xfId="1" applyFont="1" applyFill="1" applyBorder="1" applyAlignment="1"/>
    <xf numFmtId="38" fontId="3" fillId="2" borderId="9" xfId="1" applyFont="1" applyFill="1" applyBorder="1" applyAlignment="1">
      <alignment horizontal="right"/>
    </xf>
    <xf numFmtId="38" fontId="3" fillId="2" borderId="1" xfId="1" applyFont="1" applyFill="1" applyBorder="1" applyAlignment="1">
      <alignment horizontal="right"/>
    </xf>
    <xf numFmtId="38" fontId="3" fillId="2" borderId="5" xfId="1" applyFont="1" applyFill="1" applyBorder="1" applyAlignment="1">
      <alignment horizontal="right"/>
    </xf>
    <xf numFmtId="38" fontId="3" fillId="2" borderId="4" xfId="1" applyFont="1" applyFill="1" applyBorder="1" applyAlignment="1">
      <alignment horizontal="right"/>
    </xf>
    <xf numFmtId="38" fontId="3" fillId="2" borderId="16" xfId="1" applyFont="1" applyFill="1" applyBorder="1" applyAlignment="1">
      <alignment horizontal="right"/>
    </xf>
    <xf numFmtId="38" fontId="3" fillId="2" borderId="15" xfId="1" applyFont="1" applyFill="1" applyBorder="1" applyAlignment="1">
      <alignment horizontal="right"/>
    </xf>
    <xf numFmtId="0" fontId="3" fillId="0" borderId="14" xfId="2" applyNumberFormat="1" applyFont="1" applyBorder="1" applyAlignment="1">
      <alignment horizontal="center"/>
    </xf>
    <xf numFmtId="0" fontId="3" fillId="0" borderId="13" xfId="2" applyNumberFormat="1" applyFont="1" applyBorder="1" applyAlignment="1">
      <alignment horizontal="center"/>
    </xf>
    <xf numFmtId="55" fontId="3" fillId="0" borderId="13" xfId="2" applyNumberFormat="1" applyFont="1" applyBorder="1" applyAlignment="1">
      <alignment horizontal="center"/>
    </xf>
    <xf numFmtId="55" fontId="3" fillId="0" borderId="13" xfId="2" applyNumberFormat="1" applyFont="1" applyBorder="1" applyAlignment="1">
      <alignment horizontal="center" shrinkToFit="1"/>
    </xf>
    <xf numFmtId="0" fontId="3" fillId="0" borderId="9" xfId="2" applyFont="1" applyBorder="1" applyAlignment="1">
      <alignment horizontal="center" shrinkToFit="1"/>
    </xf>
    <xf numFmtId="0" fontId="3" fillId="0" borderId="1" xfId="2" applyFont="1" applyBorder="1" applyAlignment="1">
      <alignment horizontal="center" shrinkToFit="1"/>
    </xf>
    <xf numFmtId="0" fontId="3" fillId="0" borderId="10" xfId="2" applyFont="1" applyBorder="1" applyAlignment="1">
      <alignment horizontal="center" shrinkToFit="1"/>
    </xf>
    <xf numFmtId="0" fontId="3" fillId="0" borderId="18" xfId="2" applyFont="1" applyBorder="1" applyAlignment="1">
      <alignment horizontal="center" shrinkToFit="1"/>
    </xf>
    <xf numFmtId="0" fontId="3" fillId="0" borderId="2" xfId="2" applyFont="1" applyBorder="1" applyAlignment="1">
      <alignment horizontal="center" shrinkToFit="1"/>
    </xf>
    <xf numFmtId="0" fontId="3" fillId="0" borderId="17" xfId="2" applyFont="1" applyBorder="1" applyAlignment="1">
      <alignment horizontal="center" shrinkToFit="1"/>
    </xf>
    <xf numFmtId="0" fontId="3" fillId="0" borderId="9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0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17" xfId="2" applyFont="1" applyBorder="1" applyAlignment="1">
      <alignment horizontal="center"/>
    </xf>
    <xf numFmtId="3" fontId="3" fillId="0" borderId="16" xfId="2" applyNumberFormat="1" applyFont="1" applyFill="1" applyBorder="1" applyAlignment="1">
      <alignment horizontal="center"/>
    </xf>
    <xf numFmtId="3" fontId="3" fillId="0" borderId="15" xfId="2" applyNumberFormat="1" applyFont="1" applyFill="1" applyBorder="1" applyAlignment="1">
      <alignment horizontal="center"/>
    </xf>
    <xf numFmtId="3" fontId="3" fillId="0" borderId="14" xfId="2" applyNumberFormat="1" applyFont="1" applyFill="1" applyBorder="1" applyAlignment="1">
      <alignment horizontal="center"/>
    </xf>
    <xf numFmtId="0" fontId="3" fillId="0" borderId="16" xfId="2" applyFont="1" applyFill="1" applyBorder="1" applyAlignment="1">
      <alignment horizontal="center"/>
    </xf>
    <xf numFmtId="0" fontId="3" fillId="0" borderId="15" xfId="2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 shrinkToFit="1"/>
    </xf>
    <xf numFmtId="0" fontId="3" fillId="2" borderId="1" xfId="2" applyFont="1" applyFill="1" applyBorder="1" applyAlignment="1">
      <alignment horizontal="center" shrinkToFit="1"/>
    </xf>
    <xf numFmtId="0" fontId="3" fillId="2" borderId="10" xfId="2" applyFont="1" applyFill="1" applyBorder="1" applyAlignment="1">
      <alignment horizontal="center" shrinkToFit="1"/>
    </xf>
    <xf numFmtId="0" fontId="3" fillId="2" borderId="18" xfId="2" applyFont="1" applyFill="1" applyBorder="1" applyAlignment="1">
      <alignment horizontal="center" shrinkToFit="1"/>
    </xf>
    <xf numFmtId="0" fontId="3" fillId="2" borderId="2" xfId="2" applyFont="1" applyFill="1" applyBorder="1" applyAlignment="1">
      <alignment horizontal="center" shrinkToFit="1"/>
    </xf>
    <xf numFmtId="0" fontId="3" fillId="2" borderId="17" xfId="2" applyFont="1" applyFill="1" applyBorder="1" applyAlignment="1">
      <alignment horizontal="center" shrinkToFit="1"/>
    </xf>
    <xf numFmtId="0" fontId="3" fillId="2" borderId="1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17" xfId="2" applyFont="1" applyFill="1" applyBorder="1" applyAlignment="1">
      <alignment horizontal="center"/>
    </xf>
    <xf numFmtId="3" fontId="3" fillId="2" borderId="16" xfId="2" applyNumberFormat="1" applyFont="1" applyFill="1" applyBorder="1" applyAlignment="1">
      <alignment horizontal="center"/>
    </xf>
    <xf numFmtId="3" fontId="3" fillId="2" borderId="15" xfId="2" applyNumberFormat="1" applyFont="1" applyFill="1" applyBorder="1" applyAlignment="1">
      <alignment horizontal="center"/>
    </xf>
    <xf numFmtId="3" fontId="3" fillId="2" borderId="14" xfId="2" applyNumberFormat="1" applyFont="1" applyFill="1" applyBorder="1" applyAlignment="1">
      <alignment horizontal="center"/>
    </xf>
    <xf numFmtId="3" fontId="3" fillId="2" borderId="16" xfId="2" applyNumberFormat="1" applyFont="1" applyFill="1" applyBorder="1" applyAlignment="1">
      <alignment horizontal="right"/>
    </xf>
    <xf numFmtId="3" fontId="3" fillId="2" borderId="15" xfId="2" applyNumberFormat="1" applyFont="1" applyFill="1" applyBorder="1" applyAlignment="1">
      <alignment horizontal="right"/>
    </xf>
    <xf numFmtId="3" fontId="3" fillId="2" borderId="14" xfId="2" applyNumberFormat="1" applyFont="1" applyFill="1" applyBorder="1" applyAlignment="1">
      <alignment horizontal="right"/>
    </xf>
    <xf numFmtId="38" fontId="3" fillId="2" borderId="16" xfId="1" applyFont="1" applyFill="1" applyBorder="1" applyAlignment="1"/>
    <xf numFmtId="38" fontId="3" fillId="2" borderId="15" xfId="1" applyFont="1" applyFill="1" applyBorder="1" applyAlignment="1"/>
    <xf numFmtId="38" fontId="3" fillId="2" borderId="14" xfId="1" applyFont="1" applyFill="1" applyBorder="1" applyAlignment="1"/>
    <xf numFmtId="55" fontId="3" fillId="2" borderId="9" xfId="2" applyNumberFormat="1" applyFont="1" applyFill="1" applyBorder="1" applyAlignment="1">
      <alignment horizontal="center"/>
    </xf>
    <xf numFmtId="55" fontId="3" fillId="2" borderId="1" xfId="2" applyNumberFormat="1" applyFont="1" applyFill="1" applyBorder="1" applyAlignment="1">
      <alignment horizontal="center"/>
    </xf>
    <xf numFmtId="55" fontId="3" fillId="2" borderId="10" xfId="2" applyNumberFormat="1" applyFont="1" applyFill="1" applyBorder="1" applyAlignment="1">
      <alignment horizontal="center"/>
    </xf>
    <xf numFmtId="55" fontId="3" fillId="2" borderId="18" xfId="2" applyNumberFormat="1" applyFont="1" applyFill="1" applyBorder="1" applyAlignment="1">
      <alignment horizontal="center"/>
    </xf>
    <xf numFmtId="55" fontId="3" fillId="2" borderId="2" xfId="2" applyNumberFormat="1" applyFont="1" applyFill="1" applyBorder="1" applyAlignment="1">
      <alignment horizontal="center"/>
    </xf>
    <xf numFmtId="55" fontId="3" fillId="2" borderId="17" xfId="2" applyNumberFormat="1" applyFont="1" applyFill="1" applyBorder="1" applyAlignment="1">
      <alignment horizontal="center"/>
    </xf>
    <xf numFmtId="55" fontId="3" fillId="2" borderId="9" xfId="2" applyNumberFormat="1" applyFont="1" applyFill="1" applyBorder="1" applyAlignment="1">
      <alignment horizontal="center" shrinkToFit="1"/>
    </xf>
    <xf numFmtId="55" fontId="3" fillId="2" borderId="1" xfId="2" applyNumberFormat="1" applyFont="1" applyFill="1" applyBorder="1" applyAlignment="1">
      <alignment horizontal="center" shrinkToFit="1"/>
    </xf>
    <xf numFmtId="55" fontId="3" fillId="2" borderId="10" xfId="2" applyNumberFormat="1" applyFont="1" applyFill="1" applyBorder="1" applyAlignment="1">
      <alignment horizontal="center" shrinkToFit="1"/>
    </xf>
    <xf numFmtId="55" fontId="3" fillId="2" borderId="18" xfId="2" applyNumberFormat="1" applyFont="1" applyFill="1" applyBorder="1" applyAlignment="1">
      <alignment horizontal="center" shrinkToFit="1"/>
    </xf>
    <xf numFmtId="55" fontId="3" fillId="2" borderId="2" xfId="2" applyNumberFormat="1" applyFont="1" applyFill="1" applyBorder="1" applyAlignment="1">
      <alignment horizontal="center" shrinkToFit="1"/>
    </xf>
    <xf numFmtId="55" fontId="3" fillId="2" borderId="17" xfId="2" applyNumberFormat="1" applyFont="1" applyFill="1" applyBorder="1" applyAlignment="1">
      <alignment horizontal="center" shrinkToFit="1"/>
    </xf>
    <xf numFmtId="55" fontId="3" fillId="0" borderId="9" xfId="2" applyNumberFormat="1" applyFont="1" applyBorder="1" applyAlignment="1">
      <alignment horizontal="center"/>
    </xf>
    <xf numFmtId="55" fontId="3" fillId="0" borderId="1" xfId="2" applyNumberFormat="1" applyFont="1" applyBorder="1" applyAlignment="1">
      <alignment horizontal="center"/>
    </xf>
    <xf numFmtId="55" fontId="3" fillId="0" borderId="10" xfId="2" applyNumberFormat="1" applyFont="1" applyBorder="1" applyAlignment="1">
      <alignment horizontal="center"/>
    </xf>
    <xf numFmtId="55" fontId="3" fillId="0" borderId="18" xfId="2" applyNumberFormat="1" applyFont="1" applyBorder="1" applyAlignment="1">
      <alignment horizontal="center"/>
    </xf>
    <xf numFmtId="55" fontId="3" fillId="0" borderId="2" xfId="2" applyNumberFormat="1" applyFont="1" applyBorder="1" applyAlignment="1">
      <alignment horizontal="center"/>
    </xf>
    <xf numFmtId="55" fontId="3" fillId="0" borderId="17" xfId="2" applyNumberFormat="1" applyFont="1" applyBorder="1" applyAlignment="1">
      <alignment horizontal="center"/>
    </xf>
    <xf numFmtId="55" fontId="3" fillId="0" borderId="9" xfId="2" applyNumberFormat="1" applyFont="1" applyBorder="1" applyAlignment="1">
      <alignment horizontal="center" shrinkToFit="1"/>
    </xf>
    <xf numFmtId="55" fontId="3" fillId="0" borderId="1" xfId="2" applyNumberFormat="1" applyFont="1" applyBorder="1" applyAlignment="1">
      <alignment horizontal="center" shrinkToFit="1"/>
    </xf>
    <xf numFmtId="55" fontId="3" fillId="0" borderId="10" xfId="2" applyNumberFormat="1" applyFont="1" applyBorder="1" applyAlignment="1">
      <alignment horizontal="center" shrinkToFit="1"/>
    </xf>
    <xf numFmtId="55" fontId="3" fillId="0" borderId="18" xfId="2" applyNumberFormat="1" applyFont="1" applyBorder="1" applyAlignment="1">
      <alignment horizontal="center" shrinkToFit="1"/>
    </xf>
    <xf numFmtId="55" fontId="3" fillId="0" borderId="2" xfId="2" applyNumberFormat="1" applyFont="1" applyBorder="1" applyAlignment="1">
      <alignment horizontal="center" shrinkToFit="1"/>
    </xf>
    <xf numFmtId="55" fontId="3" fillId="0" borderId="17" xfId="2" applyNumberFormat="1" applyFont="1" applyBorder="1" applyAlignment="1">
      <alignment horizontal="center" shrinkToFit="1"/>
    </xf>
    <xf numFmtId="38" fontId="3" fillId="0" borderId="9" xfId="1" applyFont="1" applyBorder="1" applyAlignment="1">
      <alignment horizontal="center"/>
    </xf>
    <xf numFmtId="38" fontId="3" fillId="0" borderId="1" xfId="1" applyFont="1" applyBorder="1" applyAlignment="1">
      <alignment horizontal="center"/>
    </xf>
    <xf numFmtId="38" fontId="3" fillId="0" borderId="10" xfId="1" applyFont="1" applyBorder="1" applyAlignment="1">
      <alignment horizontal="center"/>
    </xf>
    <xf numFmtId="38" fontId="3" fillId="0" borderId="18" xfId="1" applyFont="1" applyBorder="1" applyAlignment="1">
      <alignment horizontal="center"/>
    </xf>
    <xf numFmtId="38" fontId="3" fillId="0" borderId="2" xfId="1" applyFont="1" applyBorder="1" applyAlignment="1">
      <alignment horizontal="center"/>
    </xf>
    <xf numFmtId="38" fontId="3" fillId="0" borderId="17" xfId="1" applyFont="1" applyBorder="1" applyAlignment="1">
      <alignment horizontal="center"/>
    </xf>
    <xf numFmtId="38" fontId="3" fillId="0" borderId="14" xfId="1" applyFont="1" applyFill="1" applyBorder="1" applyAlignment="1">
      <alignment horizontal="right"/>
    </xf>
    <xf numFmtId="38" fontId="3" fillId="2" borderId="9" xfId="1" applyFont="1" applyFill="1" applyBorder="1" applyAlignment="1">
      <alignment horizontal="center"/>
    </xf>
    <xf numFmtId="38" fontId="3" fillId="2" borderId="1" xfId="1" applyFont="1" applyFill="1" applyBorder="1" applyAlignment="1">
      <alignment horizontal="center"/>
    </xf>
    <xf numFmtId="38" fontId="3" fillId="2" borderId="10" xfId="1" applyFont="1" applyFill="1" applyBorder="1" applyAlignment="1">
      <alignment horizontal="center"/>
    </xf>
    <xf numFmtId="38" fontId="3" fillId="2" borderId="18" xfId="1" applyFont="1" applyFill="1" applyBorder="1" applyAlignment="1">
      <alignment horizontal="center"/>
    </xf>
    <xf numFmtId="38" fontId="3" fillId="2" borderId="2" xfId="1" applyFont="1" applyFill="1" applyBorder="1" applyAlignment="1">
      <alignment horizontal="center"/>
    </xf>
    <xf numFmtId="38" fontId="3" fillId="2" borderId="17" xfId="1" applyFont="1" applyFill="1" applyBorder="1" applyAlignment="1">
      <alignment horizontal="center"/>
    </xf>
    <xf numFmtId="38" fontId="3" fillId="2" borderId="14" xfId="1" applyFont="1" applyFill="1" applyBorder="1" applyAlignment="1">
      <alignment horizontal="right"/>
    </xf>
    <xf numFmtId="0" fontId="3" fillId="3" borderId="12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0" borderId="23" xfId="2" applyNumberFormat="1" applyFont="1" applyBorder="1" applyAlignment="1">
      <alignment horizontal="center"/>
    </xf>
    <xf numFmtId="0" fontId="3" fillId="0" borderId="22" xfId="2" applyNumberFormat="1" applyFont="1" applyBorder="1" applyAlignment="1">
      <alignment horizontal="center"/>
    </xf>
    <xf numFmtId="0" fontId="3" fillId="0" borderId="10" xfId="2" applyNumberFormat="1" applyFont="1" applyBorder="1" applyAlignment="1">
      <alignment horizontal="center"/>
    </xf>
    <xf numFmtId="0" fontId="3" fillId="0" borderId="19" xfId="2" applyNumberFormat="1" applyFont="1" applyBorder="1" applyAlignment="1">
      <alignment horizontal="center"/>
    </xf>
    <xf numFmtId="55" fontId="3" fillId="0" borderId="20" xfId="2" applyNumberFormat="1" applyFont="1" applyBorder="1" applyAlignment="1">
      <alignment horizontal="center"/>
    </xf>
    <xf numFmtId="55" fontId="3" fillId="0" borderId="3" xfId="2" applyNumberFormat="1" applyFont="1" applyBorder="1" applyAlignment="1">
      <alignment horizontal="center"/>
    </xf>
    <xf numFmtId="55" fontId="3" fillId="0" borderId="21" xfId="2" applyNumberFormat="1" applyFont="1" applyBorder="1" applyAlignment="1">
      <alignment horizontal="center"/>
    </xf>
    <xf numFmtId="55" fontId="3" fillId="0" borderId="20" xfId="2" applyNumberFormat="1" applyFont="1" applyBorder="1" applyAlignment="1">
      <alignment horizontal="center" shrinkToFit="1"/>
    </xf>
    <xf numFmtId="55" fontId="3" fillId="0" borderId="3" xfId="2" applyNumberFormat="1" applyFont="1" applyBorder="1" applyAlignment="1">
      <alignment horizontal="center" shrinkToFit="1"/>
    </xf>
    <xf numFmtId="55" fontId="3" fillId="0" borderId="21" xfId="2" applyNumberFormat="1" applyFont="1" applyBorder="1" applyAlignment="1">
      <alignment horizontal="center" shrinkToFit="1"/>
    </xf>
    <xf numFmtId="0" fontId="3" fillId="0" borderId="20" xfId="2" applyFont="1" applyBorder="1" applyAlignment="1">
      <alignment horizontal="center" shrinkToFit="1"/>
    </xf>
    <xf numFmtId="0" fontId="3" fillId="0" borderId="3" xfId="2" applyFont="1" applyBorder="1" applyAlignment="1">
      <alignment horizontal="center" shrinkToFit="1"/>
    </xf>
    <xf numFmtId="0" fontId="3" fillId="0" borderId="21" xfId="2" applyFont="1" applyBorder="1" applyAlignment="1">
      <alignment horizontal="center" shrinkToFit="1"/>
    </xf>
    <xf numFmtId="0" fontId="3" fillId="0" borderId="20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38" fontId="3" fillId="0" borderId="20" xfId="1" applyFont="1" applyBorder="1" applyAlignment="1">
      <alignment horizontal="center"/>
    </xf>
    <xf numFmtId="38" fontId="3" fillId="0" borderId="3" xfId="1" applyFont="1" applyBorder="1" applyAlignment="1">
      <alignment horizontal="center"/>
    </xf>
    <xf numFmtId="38" fontId="3" fillId="0" borderId="21" xfId="1" applyFont="1" applyBorder="1" applyAlignment="1">
      <alignment horizontal="center"/>
    </xf>
    <xf numFmtId="3" fontId="3" fillId="0" borderId="20" xfId="2" applyNumberFormat="1" applyFont="1" applyFill="1" applyBorder="1" applyAlignment="1">
      <alignment horizontal="center"/>
    </xf>
    <xf numFmtId="3" fontId="3" fillId="0" borderId="3" xfId="2" applyNumberFormat="1" applyFont="1" applyFill="1" applyBorder="1" applyAlignment="1">
      <alignment horizontal="center"/>
    </xf>
    <xf numFmtId="3" fontId="3" fillId="0" borderId="21" xfId="2" applyNumberFormat="1" applyFont="1" applyFill="1" applyBorder="1" applyAlignment="1">
      <alignment horizontal="center"/>
    </xf>
    <xf numFmtId="3" fontId="3" fillId="0" borderId="12" xfId="2" applyNumberFormat="1" applyFont="1" applyFill="1" applyBorder="1" applyAlignment="1">
      <alignment horizontal="center"/>
    </xf>
    <xf numFmtId="3" fontId="3" fillId="0" borderId="0" xfId="2" applyNumberFormat="1" applyFont="1" applyFill="1" applyBorder="1" applyAlignment="1">
      <alignment horizontal="center"/>
    </xf>
    <xf numFmtId="3" fontId="3" fillId="0" borderId="11" xfId="2" applyNumberFormat="1" applyFont="1" applyFill="1" applyBorder="1" applyAlignment="1">
      <alignment horizontal="center"/>
    </xf>
    <xf numFmtId="38" fontId="3" fillId="0" borderId="20" xfId="1" applyFont="1" applyFill="1" applyBorder="1" applyAlignment="1">
      <alignment horizontal="right"/>
    </xf>
    <xf numFmtId="38" fontId="3" fillId="0" borderId="3" xfId="1" applyFont="1" applyFill="1" applyBorder="1" applyAlignment="1">
      <alignment horizontal="right"/>
    </xf>
    <xf numFmtId="38" fontId="3" fillId="0" borderId="21" xfId="1" applyFont="1" applyFill="1" applyBorder="1" applyAlignment="1">
      <alignment horizontal="right"/>
    </xf>
    <xf numFmtId="38" fontId="3" fillId="0" borderId="12" xfId="1" applyFont="1" applyFill="1" applyBorder="1" applyAlignment="1">
      <alignment horizontal="right"/>
    </xf>
    <xf numFmtId="38" fontId="3" fillId="0" borderId="0" xfId="1" applyFont="1" applyFill="1" applyBorder="1" applyAlignment="1">
      <alignment horizontal="right"/>
    </xf>
    <xf numFmtId="38" fontId="3" fillId="0" borderId="11" xfId="1" applyFont="1" applyFill="1" applyBorder="1" applyAlignment="1">
      <alignment horizontal="right"/>
    </xf>
    <xf numFmtId="38" fontId="3" fillId="0" borderId="20" xfId="1" applyNumberFormat="1" applyFont="1" applyFill="1" applyBorder="1" applyAlignment="1"/>
    <xf numFmtId="38" fontId="3" fillId="0" borderId="3" xfId="1" applyNumberFormat="1" applyFont="1" applyFill="1" applyBorder="1" applyAlignment="1"/>
    <xf numFmtId="38" fontId="3" fillId="0" borderId="21" xfId="1" applyNumberFormat="1" applyFont="1" applyFill="1" applyBorder="1" applyAlignment="1"/>
    <xf numFmtId="38" fontId="3" fillId="0" borderId="12" xfId="1" applyNumberFormat="1" applyFont="1" applyFill="1" applyBorder="1" applyAlignment="1"/>
    <xf numFmtId="38" fontId="3" fillId="0" borderId="0" xfId="1" applyNumberFormat="1" applyFont="1" applyFill="1" applyBorder="1" applyAlignment="1"/>
    <xf numFmtId="38" fontId="3" fillId="0" borderId="11" xfId="1" applyNumberFormat="1" applyFont="1" applyFill="1" applyBorder="1" applyAlignment="1"/>
    <xf numFmtId="0" fontId="3" fillId="3" borderId="17" xfId="2" applyFont="1" applyFill="1" applyBorder="1" applyAlignment="1">
      <alignment horizontal="center" vertical="center"/>
    </xf>
    <xf numFmtId="0" fontId="3" fillId="3" borderId="24" xfId="2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0" fontId="9" fillId="4" borderId="0" xfId="2" applyFont="1" applyFill="1" applyAlignment="1">
      <alignment horizontal="left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15" xfId="2" applyFont="1" applyFill="1" applyBorder="1" applyAlignment="1">
      <alignment horizontal="center" vertical="center"/>
    </xf>
    <xf numFmtId="3" fontId="10" fillId="0" borderId="2" xfId="2" applyNumberFormat="1" applyFont="1" applyBorder="1" applyAlignment="1">
      <alignment horizontal="right" vertical="center"/>
    </xf>
    <xf numFmtId="3" fontId="10" fillId="0" borderId="15" xfId="2" applyNumberFormat="1" applyFont="1" applyBorder="1" applyAlignment="1">
      <alignment horizontal="right" vertical="center"/>
    </xf>
    <xf numFmtId="31" fontId="8" fillId="0" borderId="15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left" vertical="center"/>
    </xf>
    <xf numFmtId="0" fontId="6" fillId="0" borderId="15" xfId="2" applyFont="1" applyBorder="1" applyAlignment="1">
      <alignment horizontal="left" vertical="center"/>
    </xf>
    <xf numFmtId="0" fontId="6" fillId="0" borderId="15" xfId="2" applyFont="1" applyFill="1" applyBorder="1" applyAlignment="1">
      <alignment horizontal="left" vertical="center"/>
    </xf>
    <xf numFmtId="38" fontId="3" fillId="8" borderId="3" xfId="2" applyNumberFormat="1" applyFont="1" applyFill="1" applyBorder="1" applyAlignment="1">
      <alignment horizontal="right"/>
    </xf>
    <xf numFmtId="38" fontId="3" fillId="8" borderId="2" xfId="2" applyNumberFormat="1" applyFont="1" applyFill="1" applyBorder="1" applyAlignment="1">
      <alignment horizontal="right"/>
    </xf>
    <xf numFmtId="38" fontId="3" fillId="8" borderId="1" xfId="2" applyNumberFormat="1" applyFont="1" applyFill="1" applyBorder="1" applyAlignment="1">
      <alignment horizontal="right"/>
    </xf>
    <xf numFmtId="55" fontId="3" fillId="8" borderId="20" xfId="2" applyNumberFormat="1" applyFont="1" applyFill="1" applyBorder="1" applyAlignment="1">
      <alignment horizontal="center"/>
    </xf>
    <xf numFmtId="55" fontId="3" fillId="8" borderId="3" xfId="2" applyNumberFormat="1" applyFont="1" applyFill="1" applyBorder="1" applyAlignment="1">
      <alignment horizontal="center"/>
    </xf>
    <xf numFmtId="55" fontId="3" fillId="8" borderId="21" xfId="2" applyNumberFormat="1" applyFont="1" applyFill="1" applyBorder="1" applyAlignment="1">
      <alignment horizontal="center"/>
    </xf>
    <xf numFmtId="55" fontId="3" fillId="8" borderId="18" xfId="2" applyNumberFormat="1" applyFont="1" applyFill="1" applyBorder="1" applyAlignment="1">
      <alignment horizontal="center"/>
    </xf>
    <xf numFmtId="55" fontId="3" fillId="8" borderId="2" xfId="2" applyNumberFormat="1" applyFont="1" applyFill="1" applyBorder="1" applyAlignment="1">
      <alignment horizontal="center"/>
    </xf>
    <xf numFmtId="55" fontId="3" fillId="8" borderId="17" xfId="2" applyNumberFormat="1" applyFont="1" applyFill="1" applyBorder="1" applyAlignment="1">
      <alignment horizontal="center"/>
    </xf>
    <xf numFmtId="55" fontId="3" fillId="8" borderId="20" xfId="2" applyNumberFormat="1" applyFont="1" applyFill="1" applyBorder="1" applyAlignment="1">
      <alignment horizontal="center" shrinkToFit="1"/>
    </xf>
    <xf numFmtId="55" fontId="3" fillId="8" borderId="3" xfId="2" applyNumberFormat="1" applyFont="1" applyFill="1" applyBorder="1" applyAlignment="1">
      <alignment horizontal="center" shrinkToFit="1"/>
    </xf>
    <xf numFmtId="55" fontId="3" fillId="8" borderId="21" xfId="2" applyNumberFormat="1" applyFont="1" applyFill="1" applyBorder="1" applyAlignment="1">
      <alignment horizontal="center" shrinkToFit="1"/>
    </xf>
    <xf numFmtId="55" fontId="3" fillId="8" borderId="18" xfId="2" applyNumberFormat="1" applyFont="1" applyFill="1" applyBorder="1" applyAlignment="1">
      <alignment horizontal="center" shrinkToFit="1"/>
    </xf>
    <xf numFmtId="55" fontId="3" fillId="8" borderId="2" xfId="2" applyNumberFormat="1" applyFont="1" applyFill="1" applyBorder="1" applyAlignment="1">
      <alignment horizontal="center" shrinkToFit="1"/>
    </xf>
    <xf numFmtId="55" fontId="3" fillId="8" borderId="17" xfId="2" applyNumberFormat="1" applyFont="1" applyFill="1" applyBorder="1" applyAlignment="1">
      <alignment horizontal="center" shrinkToFit="1"/>
    </xf>
    <xf numFmtId="0" fontId="3" fillId="8" borderId="20" xfId="2" applyFont="1" applyFill="1" applyBorder="1" applyAlignment="1">
      <alignment horizontal="center" shrinkToFit="1"/>
    </xf>
    <xf numFmtId="0" fontId="3" fillId="8" borderId="3" xfId="2" applyFont="1" applyFill="1" applyBorder="1" applyAlignment="1">
      <alignment horizontal="center" shrinkToFit="1"/>
    </xf>
    <xf numFmtId="0" fontId="3" fillId="8" borderId="21" xfId="2" applyFont="1" applyFill="1" applyBorder="1" applyAlignment="1">
      <alignment horizontal="center" shrinkToFit="1"/>
    </xf>
    <xf numFmtId="0" fontId="3" fillId="8" borderId="18" xfId="2" applyFont="1" applyFill="1" applyBorder="1" applyAlignment="1">
      <alignment horizontal="center" shrinkToFit="1"/>
    </xf>
    <xf numFmtId="0" fontId="3" fillId="8" borderId="2" xfId="2" applyFont="1" applyFill="1" applyBorder="1" applyAlignment="1">
      <alignment horizontal="center" shrinkToFit="1"/>
    </xf>
    <xf numFmtId="0" fontId="3" fillId="8" borderId="17" xfId="2" applyFont="1" applyFill="1" applyBorder="1" applyAlignment="1">
      <alignment horizontal="center" shrinkToFit="1"/>
    </xf>
    <xf numFmtId="38" fontId="3" fillId="8" borderId="20" xfId="1" applyFont="1" applyFill="1" applyBorder="1" applyAlignment="1">
      <alignment horizontal="center"/>
    </xf>
    <xf numFmtId="38" fontId="3" fillId="8" borderId="3" xfId="1" applyFont="1" applyFill="1" applyBorder="1" applyAlignment="1">
      <alignment horizontal="center"/>
    </xf>
    <xf numFmtId="38" fontId="3" fillId="8" borderId="21" xfId="1" applyFont="1" applyFill="1" applyBorder="1" applyAlignment="1">
      <alignment horizontal="center"/>
    </xf>
    <xf numFmtId="38" fontId="3" fillId="8" borderId="18" xfId="1" applyFont="1" applyFill="1" applyBorder="1" applyAlignment="1">
      <alignment horizontal="center"/>
    </xf>
    <xf numFmtId="38" fontId="3" fillId="8" borderId="2" xfId="1" applyFont="1" applyFill="1" applyBorder="1" applyAlignment="1">
      <alignment horizontal="center"/>
    </xf>
    <xf numFmtId="38" fontId="3" fillId="8" borderId="17" xfId="1" applyFont="1" applyFill="1" applyBorder="1" applyAlignment="1">
      <alignment horizontal="center"/>
    </xf>
    <xf numFmtId="3" fontId="3" fillId="8" borderId="20" xfId="2" applyNumberFormat="1" applyFont="1" applyFill="1" applyBorder="1" applyAlignment="1">
      <alignment horizontal="center"/>
    </xf>
    <xf numFmtId="3" fontId="3" fillId="8" borderId="3" xfId="2" applyNumberFormat="1" applyFont="1" applyFill="1" applyBorder="1" applyAlignment="1">
      <alignment horizontal="center"/>
    </xf>
    <xf numFmtId="3" fontId="3" fillId="8" borderId="21" xfId="2" applyNumberFormat="1" applyFont="1" applyFill="1" applyBorder="1" applyAlignment="1">
      <alignment horizontal="center"/>
    </xf>
    <xf numFmtId="3" fontId="3" fillId="8" borderId="12" xfId="2" applyNumberFormat="1" applyFont="1" applyFill="1" applyBorder="1" applyAlignment="1">
      <alignment horizontal="center"/>
    </xf>
    <xf numFmtId="3" fontId="3" fillId="8" borderId="0" xfId="2" applyNumberFormat="1" applyFont="1" applyFill="1" applyBorder="1" applyAlignment="1">
      <alignment horizontal="center"/>
    </xf>
    <xf numFmtId="3" fontId="3" fillId="8" borderId="11" xfId="2" applyNumberFormat="1" applyFont="1" applyFill="1" applyBorder="1" applyAlignment="1">
      <alignment horizontal="center"/>
    </xf>
    <xf numFmtId="38" fontId="3" fillId="8" borderId="20" xfId="1" applyFont="1" applyFill="1" applyBorder="1" applyAlignment="1">
      <alignment horizontal="right"/>
    </xf>
    <xf numFmtId="38" fontId="3" fillId="8" borderId="3" xfId="1" applyFont="1" applyFill="1" applyBorder="1" applyAlignment="1">
      <alignment horizontal="right"/>
    </xf>
    <xf numFmtId="38" fontId="3" fillId="8" borderId="21" xfId="1" applyFont="1" applyFill="1" applyBorder="1" applyAlignment="1">
      <alignment horizontal="right"/>
    </xf>
    <xf numFmtId="38" fontId="3" fillId="8" borderId="12" xfId="1" applyFont="1" applyFill="1" applyBorder="1" applyAlignment="1">
      <alignment horizontal="right"/>
    </xf>
    <xf numFmtId="38" fontId="3" fillId="8" borderId="0" xfId="1" applyFont="1" applyFill="1" applyBorder="1" applyAlignment="1">
      <alignment horizontal="right"/>
    </xf>
    <xf numFmtId="38" fontId="3" fillId="8" borderId="11" xfId="1" applyFont="1" applyFill="1" applyBorder="1" applyAlignment="1">
      <alignment horizontal="right"/>
    </xf>
    <xf numFmtId="38" fontId="3" fillId="8" borderId="20" xfId="1" applyNumberFormat="1" applyFont="1" applyFill="1" applyBorder="1" applyAlignment="1">
      <alignment horizontal="right"/>
    </xf>
    <xf numFmtId="38" fontId="3" fillId="8" borderId="3" xfId="1" applyNumberFormat="1" applyFont="1" applyFill="1" applyBorder="1" applyAlignment="1">
      <alignment horizontal="right"/>
    </xf>
    <xf numFmtId="38" fontId="3" fillId="8" borderId="21" xfId="1" applyNumberFormat="1" applyFont="1" applyFill="1" applyBorder="1" applyAlignment="1">
      <alignment horizontal="right"/>
    </xf>
    <xf numFmtId="38" fontId="3" fillId="8" borderId="12" xfId="1" applyNumberFormat="1" applyFont="1" applyFill="1" applyBorder="1" applyAlignment="1">
      <alignment horizontal="right"/>
    </xf>
    <xf numFmtId="38" fontId="3" fillId="8" borderId="0" xfId="1" applyNumberFormat="1" applyFont="1" applyFill="1" applyBorder="1" applyAlignment="1">
      <alignment horizontal="right"/>
    </xf>
    <xf numFmtId="38" fontId="3" fillId="8" borderId="11" xfId="1" applyNumberFormat="1" applyFont="1" applyFill="1" applyBorder="1" applyAlignment="1">
      <alignment horizontal="right"/>
    </xf>
    <xf numFmtId="3" fontId="10" fillId="8" borderId="2" xfId="2" applyNumberFormat="1" applyFont="1" applyFill="1" applyBorder="1" applyAlignment="1">
      <alignment horizontal="right" vertical="center"/>
    </xf>
    <xf numFmtId="3" fontId="10" fillId="8" borderId="15" xfId="2" applyNumberFormat="1" applyFont="1" applyFill="1" applyBorder="1" applyAlignment="1">
      <alignment horizontal="right" vertical="center"/>
    </xf>
    <xf numFmtId="31" fontId="8" fillId="8" borderId="15" xfId="2" applyNumberFormat="1" applyFont="1" applyFill="1" applyBorder="1" applyAlignment="1">
      <alignment horizontal="right" vertical="center"/>
    </xf>
    <xf numFmtId="0" fontId="6" fillId="8" borderId="15" xfId="2" applyFont="1" applyFill="1" applyBorder="1" applyAlignment="1">
      <alignment horizontal="left" vertical="center"/>
    </xf>
  </cellXfs>
  <cellStyles count="5">
    <cellStyle name="パーセント" xfId="3" builtinId="5"/>
    <cellStyle name="ハイパーリンク" xfId="4" builtinId="8"/>
    <cellStyle name="桁区切り" xfId="1" builtinId="6"/>
    <cellStyle name="標準" xfId="0" builtinId="0"/>
    <cellStyle name="標準 2 2" xfId="2" xr:uid="{00000000-0005-0000-0000-000004000000}"/>
  </cellStyles>
  <dxfs count="0"/>
  <tableStyles count="0" defaultTableStyle="TableStyleMedium2" defaultPivotStyle="PivotStyleLight16"/>
  <colors>
    <mruColors>
      <color rgb="FFCC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85726</xdr:rowOff>
    </xdr:from>
    <xdr:to>
      <xdr:col>4</xdr:col>
      <xdr:colOff>323850</xdr:colOff>
      <xdr:row>12</xdr:row>
      <xdr:rowOff>85726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8625" y="257176"/>
          <a:ext cx="2638425" cy="1885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企業情報テーブル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295275</xdr:colOff>
      <xdr:row>1</xdr:row>
      <xdr:rowOff>85726</xdr:rowOff>
    </xdr:from>
    <xdr:to>
      <xdr:col>9</xdr:col>
      <xdr:colOff>190500</xdr:colOff>
      <xdr:row>12</xdr:row>
      <xdr:rowOff>85726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24275" y="257176"/>
          <a:ext cx="2638425" cy="1885950"/>
        </a:xfrm>
        <a:prstGeom prst="rect">
          <a:avLst/>
        </a:prstGeom>
        <a:solidFill>
          <a:srgbClr val="CC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請求管理簿テーブル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428625</xdr:colOff>
      <xdr:row>16</xdr:row>
      <xdr:rowOff>142876</xdr:rowOff>
    </xdr:from>
    <xdr:to>
      <xdr:col>4</xdr:col>
      <xdr:colOff>323850</xdr:colOff>
      <xdr:row>27</xdr:row>
      <xdr:rowOff>142876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8625" y="2886076"/>
          <a:ext cx="2638425" cy="1885950"/>
        </a:xfrm>
        <a:prstGeom prst="rect">
          <a:avLst/>
        </a:prstGeom>
        <a:solidFill>
          <a:srgbClr val="CC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請求明細テーブル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352425</xdr:colOff>
      <xdr:row>17</xdr:row>
      <xdr:rowOff>38101</xdr:rowOff>
    </xdr:from>
    <xdr:to>
      <xdr:col>9</xdr:col>
      <xdr:colOff>247650</xdr:colOff>
      <xdr:row>28</xdr:row>
      <xdr:rowOff>38101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781425" y="2952751"/>
          <a:ext cx="2638425" cy="1885950"/>
        </a:xfrm>
        <a:prstGeom prst="rect">
          <a:avLst/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請求書テーブル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495301</xdr:colOff>
      <xdr:row>4</xdr:row>
      <xdr:rowOff>142876</xdr:rowOff>
    </xdr:from>
    <xdr:to>
      <xdr:col>4</xdr:col>
      <xdr:colOff>19051</xdr:colOff>
      <xdr:row>6</xdr:row>
      <xdr:rowOff>66675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95301" y="828676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409576</xdr:colOff>
      <xdr:row>4</xdr:row>
      <xdr:rowOff>152401</xdr:rowOff>
    </xdr:from>
    <xdr:to>
      <xdr:col>8</xdr:col>
      <xdr:colOff>619126</xdr:colOff>
      <xdr:row>6</xdr:row>
      <xdr:rowOff>76200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38576" y="838201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485775</xdr:colOff>
      <xdr:row>21</xdr:row>
      <xdr:rowOff>133351</xdr:rowOff>
    </xdr:from>
    <xdr:to>
      <xdr:col>4</xdr:col>
      <xdr:colOff>9525</xdr:colOff>
      <xdr:row>23</xdr:row>
      <xdr:rowOff>57150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85775" y="3733801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419100</xdr:colOff>
      <xdr:row>21</xdr:row>
      <xdr:rowOff>123826</xdr:rowOff>
    </xdr:from>
    <xdr:to>
      <xdr:col>8</xdr:col>
      <xdr:colOff>628650</xdr:colOff>
      <xdr:row>23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848100" y="3724276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400050</xdr:colOff>
      <xdr:row>6</xdr:row>
      <xdr:rowOff>142876</xdr:rowOff>
    </xdr:from>
    <xdr:to>
      <xdr:col>8</xdr:col>
      <xdr:colOff>609600</xdr:colOff>
      <xdr:row>8</xdr:row>
      <xdr:rowOff>66675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829050" y="1171576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管理簿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495300</xdr:colOff>
      <xdr:row>19</xdr:row>
      <xdr:rowOff>133351</xdr:rowOff>
    </xdr:from>
    <xdr:to>
      <xdr:col>4</xdr:col>
      <xdr:colOff>19050</xdr:colOff>
      <xdr:row>21</xdr:row>
      <xdr:rowOff>57150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95300" y="3390901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管理簿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19051</xdr:colOff>
      <xdr:row>5</xdr:row>
      <xdr:rowOff>104776</xdr:rowOff>
    </xdr:from>
    <xdr:to>
      <xdr:col>5</xdr:col>
      <xdr:colOff>409576</xdr:colOff>
      <xdr:row>5</xdr:row>
      <xdr:rowOff>114301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9" idx="3"/>
          <a:endCxn id="10" idx="1"/>
        </xdr:cNvCxnSpPr>
      </xdr:nvCxnSpPr>
      <xdr:spPr>
        <a:xfrm>
          <a:off x="2762251" y="962026"/>
          <a:ext cx="107632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8</xdr:row>
      <xdr:rowOff>66675</xdr:rowOff>
    </xdr:from>
    <xdr:to>
      <xdr:col>7</xdr:col>
      <xdr:colOff>161925</xdr:colOff>
      <xdr:row>19</xdr:row>
      <xdr:rowOff>133351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14" idx="0"/>
          <a:endCxn id="13" idx="2"/>
        </xdr:cNvCxnSpPr>
      </xdr:nvCxnSpPr>
      <xdr:spPr>
        <a:xfrm flipV="1">
          <a:off x="1628775" y="1438275"/>
          <a:ext cx="3333750" cy="19526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22</xdr:row>
      <xdr:rowOff>85726</xdr:rowOff>
    </xdr:from>
    <xdr:to>
      <xdr:col>5</xdr:col>
      <xdr:colOff>419100</xdr:colOff>
      <xdr:row>22</xdr:row>
      <xdr:rowOff>95251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11" idx="3"/>
          <a:endCxn id="12" idx="1"/>
        </xdr:cNvCxnSpPr>
      </xdr:nvCxnSpPr>
      <xdr:spPr>
        <a:xfrm flipV="1">
          <a:off x="2752725" y="3857626"/>
          <a:ext cx="109537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20167</xdr:colOff>
      <xdr:row>6</xdr:row>
      <xdr:rowOff>188260</xdr:rowOff>
    </xdr:from>
    <xdr:ext cx="374196" cy="40141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9226" y="1409701"/>
          <a:ext cx="374196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118382</xdr:colOff>
      <xdr:row>56</xdr:row>
      <xdr:rowOff>145596</xdr:rowOff>
    </xdr:from>
    <xdr:to>
      <xdr:col>27</xdr:col>
      <xdr:colOff>136072</xdr:colOff>
      <xdr:row>63</xdr:row>
      <xdr:rowOff>53068</xdr:rowOff>
    </xdr:to>
    <xdr:sp macro="" textlink="">
      <xdr:nvSpPr>
        <xdr:cNvPr id="4" name="AutoShape 9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80307" y="9289596"/>
          <a:ext cx="4227740" cy="907597"/>
        </a:xfrm>
        <a:prstGeom prst="roundRect">
          <a:avLst>
            <a:gd name="adj" fmla="val 16667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333333" mc:Ignorable="a14" a14:legacySpreadsheetColorIndex="6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60237</xdr:colOff>
      <xdr:row>57</xdr:row>
      <xdr:rowOff>67235</xdr:rowOff>
    </xdr:from>
    <xdr:to>
      <xdr:col>27</xdr:col>
      <xdr:colOff>86591</xdr:colOff>
      <xdr:row>63</xdr:row>
      <xdr:rowOff>873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384087" y="9354110"/>
          <a:ext cx="4074479" cy="7908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36576" rIns="0" bIns="36576" anchor="t" upright="1"/>
        <a:lstStyle/>
        <a:p>
          <a:pPr algn="l" rtl="0">
            <a:lnSpc>
              <a:spcPts val="1200"/>
            </a:lnSpc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35</xdr:col>
      <xdr:colOff>78438</xdr:colOff>
      <xdr:row>7</xdr:row>
      <xdr:rowOff>22410</xdr:rowOff>
    </xdr:from>
    <xdr:ext cx="825290" cy="291354"/>
    <xdr:pic>
      <xdr:nvPicPr>
        <xdr:cNvPr id="6" name="Picture 4" descr="C:\Documents and Settings\h_inoue\My Documents\My Pictures\ビジョンモバイル新ﾛｺﾞ\VISION.jp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0"/>
        <a:stretch>
          <a:fillRect/>
        </a:stretch>
      </xdr:blipFill>
      <xdr:spPr bwMode="auto">
        <a:xfrm>
          <a:off x="5569320" y="1456763"/>
          <a:ext cx="825290" cy="291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20167</xdr:colOff>
      <xdr:row>6</xdr:row>
      <xdr:rowOff>188260</xdr:rowOff>
    </xdr:from>
    <xdr:ext cx="374196" cy="40141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1017" y="1416985"/>
          <a:ext cx="374196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118382</xdr:colOff>
      <xdr:row>56</xdr:row>
      <xdr:rowOff>145596</xdr:rowOff>
    </xdr:from>
    <xdr:to>
      <xdr:col>27</xdr:col>
      <xdr:colOff>136072</xdr:colOff>
      <xdr:row>63</xdr:row>
      <xdr:rowOff>53068</xdr:rowOff>
    </xdr:to>
    <xdr:sp macro="" textlink="">
      <xdr:nvSpPr>
        <xdr:cNvPr id="3" name="AutoShape 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280307" y="9203871"/>
          <a:ext cx="4227740" cy="907597"/>
        </a:xfrm>
        <a:prstGeom prst="roundRect">
          <a:avLst>
            <a:gd name="adj" fmla="val 16667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333333" mc:Ignorable="a14" a14:legacySpreadsheetColorIndex="6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60237</xdr:colOff>
      <xdr:row>57</xdr:row>
      <xdr:rowOff>67235</xdr:rowOff>
    </xdr:from>
    <xdr:to>
      <xdr:col>27</xdr:col>
      <xdr:colOff>86591</xdr:colOff>
      <xdr:row>63</xdr:row>
      <xdr:rowOff>873</xdr:rowOff>
    </xdr:to>
    <xdr:sp macro="" textlink="">
      <xdr:nvSpPr>
        <xdr:cNvPr id="4" name="Text Box 1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384087" y="9268385"/>
          <a:ext cx="4074479" cy="790888"/>
        </a:xfrm>
        <a:prstGeom prst="rect">
          <a:avLst/>
        </a:prstGeom>
        <a:solidFill>
          <a:schemeClr val="accent2"/>
        </a:solidFill>
        <a:ln>
          <a:noFill/>
        </a:ln>
        <a:effectLst/>
        <a:extLst/>
      </xdr:spPr>
      <xdr:txBody>
        <a:bodyPr vertOverflow="clip" wrap="square" lIns="27432" tIns="36576" rIns="0" bIns="36576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④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H</a:t>
          </a:r>
          <a:endParaRPr lang="ja-JP" altLang="en-US" sz="8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35</xdr:col>
      <xdr:colOff>78438</xdr:colOff>
      <xdr:row>7</xdr:row>
      <xdr:rowOff>22410</xdr:rowOff>
    </xdr:from>
    <xdr:ext cx="825290" cy="291354"/>
    <xdr:pic>
      <xdr:nvPicPr>
        <xdr:cNvPr id="5" name="Picture 4" descr="C:\Documents and Settings\h_inoue\My Documents\My Pictures\ビジョンモバイル新ﾛｺﾞ\VISION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0"/>
        <a:stretch>
          <a:fillRect/>
        </a:stretch>
      </xdr:blipFill>
      <xdr:spPr bwMode="auto">
        <a:xfrm>
          <a:off x="5745813" y="1460685"/>
          <a:ext cx="825290" cy="291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23</xdr:row>
      <xdr:rowOff>85725</xdr:rowOff>
    </xdr:from>
    <xdr:to>
      <xdr:col>19</xdr:col>
      <xdr:colOff>0</xdr:colOff>
      <xdr:row>36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14375" y="4154261"/>
          <a:ext cx="4714875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3</xdr:col>
      <xdr:colOff>123825</xdr:colOff>
      <xdr:row>25</xdr:row>
      <xdr:rowOff>104775</xdr:rowOff>
    </xdr:from>
    <xdr:to>
      <xdr:col>9</xdr:col>
      <xdr:colOff>200025</xdr:colOff>
      <xdr:row>27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981075" y="4905375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企業情報　インポート</a:t>
          </a:r>
        </a:p>
      </xdr:txBody>
    </xdr:sp>
    <xdr:clientData/>
  </xdr:twoCellAnchor>
  <xdr:twoCellAnchor>
    <xdr:from>
      <xdr:col>3</xdr:col>
      <xdr:colOff>123825</xdr:colOff>
      <xdr:row>27</xdr:row>
      <xdr:rowOff>152400</xdr:rowOff>
    </xdr:from>
    <xdr:to>
      <xdr:col>9</xdr:col>
      <xdr:colOff>200025</xdr:colOff>
      <xdr:row>29</xdr:row>
      <xdr:rowOff>76200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981075" y="5295900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請求管理簿　インポート</a:t>
          </a:r>
        </a:p>
      </xdr:txBody>
    </xdr:sp>
    <xdr:clientData/>
  </xdr:twoCellAnchor>
  <xdr:twoCellAnchor>
    <xdr:from>
      <xdr:col>3</xdr:col>
      <xdr:colOff>123825</xdr:colOff>
      <xdr:row>30</xdr:row>
      <xdr:rowOff>38100</xdr:rowOff>
    </xdr:from>
    <xdr:to>
      <xdr:col>9</xdr:col>
      <xdr:colOff>200025</xdr:colOff>
      <xdr:row>31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981075" y="5695950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請求明細　インポート</a:t>
          </a:r>
        </a:p>
      </xdr:txBody>
    </xdr:sp>
    <xdr:clientData/>
  </xdr:twoCellAnchor>
  <xdr:twoCellAnchor>
    <xdr:from>
      <xdr:col>11</xdr:col>
      <xdr:colOff>0</xdr:colOff>
      <xdr:row>25</xdr:row>
      <xdr:rowOff>114300</xdr:rowOff>
    </xdr:from>
    <xdr:to>
      <xdr:col>18</xdr:col>
      <xdr:colOff>122464</xdr:colOff>
      <xdr:row>27</xdr:row>
      <xdr:rowOff>40822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3143250" y="4536621"/>
          <a:ext cx="2122714" cy="2803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参照　修正　請求書作成　発行</a:t>
          </a:r>
          <a:endParaRPr kumimoji="1" lang="en-US" altLang="ja-JP" sz="1100"/>
        </a:p>
      </xdr:txBody>
    </xdr:sp>
    <xdr:clientData/>
  </xdr:twoCellAnchor>
  <xdr:twoCellAnchor>
    <xdr:from>
      <xdr:col>2</xdr:col>
      <xdr:colOff>114300</xdr:colOff>
      <xdr:row>38</xdr:row>
      <xdr:rowOff>152400</xdr:rowOff>
    </xdr:from>
    <xdr:to>
      <xdr:col>18</xdr:col>
      <xdr:colOff>257175</xdr:colOff>
      <xdr:row>51</xdr:row>
      <xdr:rowOff>152400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685800" y="7181850"/>
          <a:ext cx="4714875" cy="22288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インポート処理画面</a:t>
          </a:r>
        </a:p>
      </xdr:txBody>
    </xdr:sp>
    <xdr:clientData/>
  </xdr:twoCellAnchor>
  <xdr:twoCellAnchor>
    <xdr:from>
      <xdr:col>2</xdr:col>
      <xdr:colOff>152400</xdr:colOff>
      <xdr:row>8</xdr:row>
      <xdr:rowOff>95250</xdr:rowOff>
    </xdr:from>
    <xdr:to>
      <xdr:col>19</xdr:col>
      <xdr:colOff>9525</xdr:colOff>
      <xdr:row>21</xdr:row>
      <xdr:rowOff>95250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723900" y="1981200"/>
          <a:ext cx="4714875" cy="22288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7</xdr:col>
      <xdr:colOff>57150</xdr:colOff>
      <xdr:row>12</xdr:row>
      <xdr:rowOff>38100</xdr:rowOff>
    </xdr:from>
    <xdr:to>
      <xdr:col>13</xdr:col>
      <xdr:colOff>133350</xdr:colOff>
      <xdr:row>13</xdr:row>
      <xdr:rowOff>133350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2057400" y="2609850"/>
          <a:ext cx="1790700" cy="266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57150</xdr:colOff>
      <xdr:row>15</xdr:row>
      <xdr:rowOff>47625</xdr:rowOff>
    </xdr:from>
    <xdr:to>
      <xdr:col>13</xdr:col>
      <xdr:colOff>133350</xdr:colOff>
      <xdr:row>16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2057400" y="3133725"/>
          <a:ext cx="1790700" cy="266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PASS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256055</xdr:colOff>
      <xdr:row>1</xdr:row>
      <xdr:rowOff>21292</xdr:rowOff>
    </xdr:from>
    <xdr:to>
      <xdr:col>9</xdr:col>
      <xdr:colOff>40902</xdr:colOff>
      <xdr:row>2</xdr:row>
      <xdr:rowOff>113181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8761" y="189380"/>
          <a:ext cx="1824317" cy="25997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黄色は入力を意味します</a:t>
          </a:r>
        </a:p>
      </xdr:txBody>
    </xdr:sp>
    <xdr:clientData/>
  </xdr:twoCellAnchor>
  <xdr:twoCellAnchor>
    <xdr:from>
      <xdr:col>2</xdr:col>
      <xdr:colOff>268941</xdr:colOff>
      <xdr:row>3</xdr:row>
      <xdr:rowOff>56028</xdr:rowOff>
    </xdr:from>
    <xdr:to>
      <xdr:col>9</xdr:col>
      <xdr:colOff>53788</xdr:colOff>
      <xdr:row>4</xdr:row>
      <xdr:rowOff>151278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51647" y="560293"/>
          <a:ext cx="1824317" cy="2633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青はボタンを意味します</a:t>
          </a:r>
          <a:endParaRPr kumimoji="1" lang="en-US" altLang="ja-JP" sz="1100"/>
        </a:p>
      </xdr:txBody>
    </xdr:sp>
    <xdr:clientData/>
  </xdr:twoCellAnchor>
  <xdr:twoCellAnchor>
    <xdr:from>
      <xdr:col>11</xdr:col>
      <xdr:colOff>28575</xdr:colOff>
      <xdr:row>19</xdr:row>
      <xdr:rowOff>0</xdr:rowOff>
    </xdr:from>
    <xdr:to>
      <xdr:col>17</xdr:col>
      <xdr:colOff>104775</xdr:colOff>
      <xdr:row>20</xdr:row>
      <xdr:rowOff>95250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3171825" y="3771900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4</xdr:col>
      <xdr:colOff>38100</xdr:colOff>
      <xdr:row>43</xdr:row>
      <xdr:rowOff>28575</xdr:rowOff>
    </xdr:from>
    <xdr:to>
      <xdr:col>10</xdr:col>
      <xdr:colOff>114300</xdr:colOff>
      <xdr:row>44</xdr:row>
      <xdr:rowOff>123825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1203512" y="7760634"/>
          <a:ext cx="1824317" cy="26333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ファイルの指定</a:t>
          </a:r>
        </a:p>
      </xdr:txBody>
    </xdr:sp>
    <xdr:clientData/>
  </xdr:twoCellAnchor>
  <xdr:twoCellAnchor>
    <xdr:from>
      <xdr:col>10</xdr:col>
      <xdr:colOff>266700</xdr:colOff>
      <xdr:row>43</xdr:row>
      <xdr:rowOff>28575</xdr:rowOff>
    </xdr:from>
    <xdr:to>
      <xdr:col>17</xdr:col>
      <xdr:colOff>57150</xdr:colOff>
      <xdr:row>44</xdr:row>
      <xdr:rowOff>123825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3124200" y="7915275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インポート実行</a:t>
          </a:r>
          <a:endParaRPr kumimoji="1" lang="en-US" altLang="ja-JP" sz="1100"/>
        </a:p>
      </xdr:txBody>
    </xdr:sp>
    <xdr:clientData/>
  </xdr:twoCellAnchor>
  <xdr:twoCellAnchor>
    <xdr:from>
      <xdr:col>2</xdr:col>
      <xdr:colOff>142875</xdr:colOff>
      <xdr:row>55</xdr:row>
      <xdr:rowOff>0</xdr:rowOff>
    </xdr:from>
    <xdr:to>
      <xdr:col>19</xdr:col>
      <xdr:colOff>0</xdr:colOff>
      <xdr:row>68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714375" y="9944100"/>
          <a:ext cx="4714875" cy="22288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参照　修正　請求書作成　発行画面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検索</a:t>
          </a:r>
        </a:p>
      </xdr:txBody>
    </xdr:sp>
    <xdr:clientData/>
  </xdr:twoCellAnchor>
  <xdr:twoCellAnchor>
    <xdr:from>
      <xdr:col>3</xdr:col>
      <xdr:colOff>201706</xdr:colOff>
      <xdr:row>58</xdr:row>
      <xdr:rowOff>68915</xdr:rowOff>
    </xdr:from>
    <xdr:to>
      <xdr:col>9</xdr:col>
      <xdr:colOff>277906</xdr:colOff>
      <xdr:row>59</xdr:row>
      <xdr:rowOff>164164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1075765" y="10322297"/>
          <a:ext cx="1824317" cy="26333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3</xdr:col>
      <xdr:colOff>197222</xdr:colOff>
      <xdr:row>60</xdr:row>
      <xdr:rowOff>64434</xdr:rowOff>
    </xdr:from>
    <xdr:to>
      <xdr:col>9</xdr:col>
      <xdr:colOff>273422</xdr:colOff>
      <xdr:row>61</xdr:row>
      <xdr:rowOff>159684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1071281" y="10653993"/>
          <a:ext cx="1824317" cy="26333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3</xdr:col>
      <xdr:colOff>190337</xdr:colOff>
      <xdr:row>62</xdr:row>
      <xdr:rowOff>68759</xdr:rowOff>
    </xdr:from>
    <xdr:to>
      <xdr:col>9</xdr:col>
      <xdr:colOff>257012</xdr:colOff>
      <xdr:row>63</xdr:row>
      <xdr:rowOff>172813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47587" y="11036116"/>
          <a:ext cx="1781175" cy="28094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10</xdr:col>
      <xdr:colOff>271503</xdr:colOff>
      <xdr:row>63</xdr:row>
      <xdr:rowOff>28737</xdr:rowOff>
    </xdr:from>
    <xdr:to>
      <xdr:col>18</xdr:col>
      <xdr:colOff>54429</xdr:colOff>
      <xdr:row>64</xdr:row>
      <xdr:rowOff>81644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3129003" y="11172987"/>
          <a:ext cx="2068926" cy="22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③請求明細検索　請求書作成</a:t>
          </a:r>
          <a:endParaRPr kumimoji="1" lang="en-US" altLang="ja-JP" sz="1100"/>
        </a:p>
      </xdr:txBody>
    </xdr:sp>
    <xdr:clientData/>
  </xdr:twoCellAnchor>
  <xdr:twoCellAnchor>
    <xdr:from>
      <xdr:col>2</xdr:col>
      <xdr:colOff>120463</xdr:colOff>
      <xdr:row>70</xdr:row>
      <xdr:rowOff>42102</xdr:rowOff>
    </xdr:from>
    <xdr:to>
      <xdr:col>23</xdr:col>
      <xdr:colOff>54429</xdr:colOff>
      <xdr:row>83</xdr:row>
      <xdr:rowOff>42102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691963" y="12424602"/>
          <a:ext cx="5934716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①企業情報　表示画面</a:t>
          </a:r>
        </a:p>
      </xdr:txBody>
    </xdr:sp>
    <xdr:clientData/>
  </xdr:twoCellAnchor>
  <xdr:twoCellAnchor>
    <xdr:from>
      <xdr:col>2</xdr:col>
      <xdr:colOff>259415</xdr:colOff>
      <xdr:row>73</xdr:row>
      <xdr:rowOff>33618</xdr:rowOff>
    </xdr:from>
    <xdr:to>
      <xdr:col>5</xdr:col>
      <xdr:colOff>147356</xdr:colOff>
      <xdr:row>74</xdr:row>
      <xdr:rowOff>146233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42121" y="12304059"/>
          <a:ext cx="762000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</xdr:col>
      <xdr:colOff>141191</xdr:colOff>
      <xdr:row>73</xdr:row>
      <xdr:rowOff>29138</xdr:rowOff>
    </xdr:from>
    <xdr:to>
      <xdr:col>8</xdr:col>
      <xdr:colOff>29132</xdr:colOff>
      <xdr:row>74</xdr:row>
      <xdr:rowOff>141753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1597956" y="12299579"/>
          <a:ext cx="762000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8</xdr:col>
      <xdr:colOff>58264</xdr:colOff>
      <xdr:row>73</xdr:row>
      <xdr:rowOff>35863</xdr:rowOff>
    </xdr:from>
    <xdr:to>
      <xdr:col>10</xdr:col>
      <xdr:colOff>233580</xdr:colOff>
      <xdr:row>74</xdr:row>
      <xdr:rowOff>148478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2389088" y="12306304"/>
          <a:ext cx="758021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20</xdr:col>
      <xdr:colOff>96214</xdr:colOff>
      <xdr:row>73</xdr:row>
      <xdr:rowOff>71775</xdr:rowOff>
    </xdr:from>
    <xdr:to>
      <xdr:col>23</xdr:col>
      <xdr:colOff>20492</xdr:colOff>
      <xdr:row>74</xdr:row>
      <xdr:rowOff>81644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5811214" y="12984954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243725</xdr:colOff>
      <xdr:row>73</xdr:row>
      <xdr:rowOff>43145</xdr:rowOff>
    </xdr:from>
    <xdr:to>
      <xdr:col>13</xdr:col>
      <xdr:colOff>127687</xdr:colOff>
      <xdr:row>74</xdr:row>
      <xdr:rowOff>155760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3157254" y="12313586"/>
          <a:ext cx="758021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住所</a:t>
          </a:r>
        </a:p>
      </xdr:txBody>
    </xdr:sp>
    <xdr:clientData/>
  </xdr:twoCellAnchor>
  <xdr:twoCellAnchor>
    <xdr:from>
      <xdr:col>13</xdr:col>
      <xdr:colOff>98049</xdr:colOff>
      <xdr:row>73</xdr:row>
      <xdr:rowOff>43148</xdr:rowOff>
    </xdr:from>
    <xdr:to>
      <xdr:col>15</xdr:col>
      <xdr:colOff>273364</xdr:colOff>
      <xdr:row>74</xdr:row>
      <xdr:rowOff>155762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3885637" y="12313589"/>
          <a:ext cx="758021" cy="28070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担当者</a:t>
          </a:r>
        </a:p>
      </xdr:txBody>
    </xdr:sp>
    <xdr:clientData/>
  </xdr:twoCellAnchor>
  <xdr:twoCellAnchor>
    <xdr:from>
      <xdr:col>16</xdr:col>
      <xdr:colOff>15127</xdr:colOff>
      <xdr:row>73</xdr:row>
      <xdr:rowOff>61074</xdr:rowOff>
    </xdr:from>
    <xdr:to>
      <xdr:col>18</xdr:col>
      <xdr:colOff>180917</xdr:colOff>
      <xdr:row>75</xdr:row>
      <xdr:rowOff>5600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4676774" y="12331515"/>
          <a:ext cx="748496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116544</xdr:colOff>
      <xdr:row>73</xdr:row>
      <xdr:rowOff>68035</xdr:rowOff>
    </xdr:from>
    <xdr:to>
      <xdr:col>20</xdr:col>
      <xdr:colOff>68036</xdr:colOff>
      <xdr:row>74</xdr:row>
      <xdr:rowOff>81643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5260044" y="12981214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2</xdr:col>
      <xdr:colOff>262779</xdr:colOff>
      <xdr:row>5</xdr:row>
      <xdr:rowOff>106456</xdr:rowOff>
    </xdr:from>
    <xdr:to>
      <xdr:col>9</xdr:col>
      <xdr:colOff>47626</xdr:colOff>
      <xdr:row>7</xdr:row>
      <xdr:rowOff>30256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45485" y="946897"/>
          <a:ext cx="1824317" cy="25997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緑は表示を意味します</a:t>
          </a:r>
        </a:p>
      </xdr:txBody>
    </xdr:sp>
    <xdr:clientData/>
  </xdr:twoCellAnchor>
  <xdr:twoCellAnchor>
    <xdr:from>
      <xdr:col>11</xdr:col>
      <xdr:colOff>560</xdr:colOff>
      <xdr:row>58</xdr:row>
      <xdr:rowOff>96774</xdr:rowOff>
    </xdr:from>
    <xdr:to>
      <xdr:col>18</xdr:col>
      <xdr:colOff>75710</xdr:colOff>
      <xdr:row>59</xdr:row>
      <xdr:rowOff>149681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3143810" y="10356560"/>
          <a:ext cx="2075400" cy="22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①企業情報検索実行</a:t>
          </a:r>
          <a:endParaRPr kumimoji="1" lang="en-US" altLang="ja-JP" sz="1100"/>
        </a:p>
      </xdr:txBody>
    </xdr:sp>
    <xdr:clientData/>
  </xdr:twoCellAnchor>
  <xdr:twoCellAnchor>
    <xdr:from>
      <xdr:col>24</xdr:col>
      <xdr:colOff>177775</xdr:colOff>
      <xdr:row>70</xdr:row>
      <xdr:rowOff>48825</xdr:rowOff>
    </xdr:from>
    <xdr:to>
      <xdr:col>45</xdr:col>
      <xdr:colOff>123716</xdr:colOff>
      <xdr:row>83</xdr:row>
      <xdr:rowOff>48825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/>
      </xdr:nvSpPr>
      <xdr:spPr>
        <a:xfrm>
          <a:off x="7035775" y="12431325"/>
          <a:ext cx="5946691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②請求管理簿　表示画面</a:t>
          </a:r>
        </a:p>
      </xdr:txBody>
    </xdr:sp>
    <xdr:clientData/>
  </xdr:twoCellAnchor>
  <xdr:twoCellAnchor>
    <xdr:from>
      <xdr:col>25</xdr:col>
      <xdr:colOff>44430</xdr:colOff>
      <xdr:row>73</xdr:row>
      <xdr:rowOff>29134</xdr:rowOff>
    </xdr:from>
    <xdr:to>
      <xdr:col>27</xdr:col>
      <xdr:colOff>218121</xdr:colOff>
      <xdr:row>74</xdr:row>
      <xdr:rowOff>141749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/>
      </xdr:nvSpPr>
      <xdr:spPr>
        <a:xfrm>
          <a:off x="7188180" y="12942313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27</xdr:col>
      <xdr:colOff>211956</xdr:colOff>
      <xdr:row>73</xdr:row>
      <xdr:rowOff>24654</xdr:rowOff>
    </xdr:from>
    <xdr:to>
      <xdr:col>30</xdr:col>
      <xdr:colOff>105501</xdr:colOff>
      <xdr:row>74</xdr:row>
      <xdr:rowOff>137269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/>
      </xdr:nvSpPr>
      <xdr:spPr>
        <a:xfrm>
          <a:off x="7927206" y="12937833"/>
          <a:ext cx="75079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30</xdr:col>
      <xdr:colOff>78603</xdr:colOff>
      <xdr:row>73</xdr:row>
      <xdr:rowOff>31379</xdr:rowOff>
    </xdr:from>
    <xdr:to>
      <xdr:col>32</xdr:col>
      <xdr:colOff>248315</xdr:colOff>
      <xdr:row>74</xdr:row>
      <xdr:rowOff>143994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/>
      </xdr:nvSpPr>
      <xdr:spPr>
        <a:xfrm>
          <a:off x="8651103" y="12944558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32</xdr:col>
      <xdr:colOff>258460</xdr:colOff>
      <xdr:row>73</xdr:row>
      <xdr:rowOff>38661</xdr:rowOff>
    </xdr:from>
    <xdr:to>
      <xdr:col>35</xdr:col>
      <xdr:colOff>132897</xdr:colOff>
      <xdr:row>74</xdr:row>
      <xdr:rowOff>151276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/>
      </xdr:nvSpPr>
      <xdr:spPr>
        <a:xfrm>
          <a:off x="9402460" y="12951840"/>
          <a:ext cx="731687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35</xdr:col>
      <xdr:colOff>112784</xdr:colOff>
      <xdr:row>73</xdr:row>
      <xdr:rowOff>38664</xdr:rowOff>
    </xdr:from>
    <xdr:to>
      <xdr:col>37</xdr:col>
      <xdr:colOff>278574</xdr:colOff>
      <xdr:row>74</xdr:row>
      <xdr:rowOff>151278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/>
      </xdr:nvSpPr>
      <xdr:spPr>
        <a:xfrm>
          <a:off x="10114034" y="12951843"/>
          <a:ext cx="737290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請求サイクル</a:t>
          </a:r>
        </a:p>
      </xdr:txBody>
    </xdr:sp>
    <xdr:clientData/>
  </xdr:twoCellAnchor>
  <xdr:twoCellAnchor>
    <xdr:from>
      <xdr:col>38</xdr:col>
      <xdr:colOff>93176</xdr:colOff>
      <xdr:row>73</xdr:row>
      <xdr:rowOff>56590</xdr:rowOff>
    </xdr:from>
    <xdr:to>
      <xdr:col>40</xdr:col>
      <xdr:colOff>262888</xdr:colOff>
      <xdr:row>75</xdr:row>
      <xdr:rowOff>1116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/>
      </xdr:nvSpPr>
      <xdr:spPr>
        <a:xfrm>
          <a:off x="10951676" y="12969769"/>
          <a:ext cx="741212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190257</xdr:colOff>
      <xdr:row>64</xdr:row>
      <xdr:rowOff>64276</xdr:rowOff>
    </xdr:from>
    <xdr:to>
      <xdr:col>9</xdr:col>
      <xdr:colOff>247407</xdr:colOff>
      <xdr:row>65</xdr:row>
      <xdr:rowOff>168330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/>
      </xdr:nvSpPr>
      <xdr:spPr>
        <a:xfrm>
          <a:off x="1047507" y="11385419"/>
          <a:ext cx="1771650" cy="28094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10</xdr:col>
      <xdr:colOff>271422</xdr:colOff>
      <xdr:row>60</xdr:row>
      <xdr:rowOff>133112</xdr:rowOff>
    </xdr:from>
    <xdr:to>
      <xdr:col>18</xdr:col>
      <xdr:colOff>49817</xdr:colOff>
      <xdr:row>62</xdr:row>
      <xdr:rowOff>9126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/>
      </xdr:nvSpPr>
      <xdr:spPr>
        <a:xfrm>
          <a:off x="3128922" y="10746683"/>
          <a:ext cx="2064395" cy="22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②請求管理簿検索実行</a:t>
          </a:r>
          <a:endParaRPr kumimoji="1" lang="en-US" altLang="ja-JP" sz="1100"/>
        </a:p>
      </xdr:txBody>
    </xdr:sp>
    <xdr:clientData/>
  </xdr:twoCellAnchor>
  <xdr:twoCellAnchor>
    <xdr:from>
      <xdr:col>49</xdr:col>
      <xdr:colOff>123586</xdr:colOff>
      <xdr:row>70</xdr:row>
      <xdr:rowOff>44341</xdr:rowOff>
    </xdr:from>
    <xdr:to>
      <xdr:col>70</xdr:col>
      <xdr:colOff>50508</xdr:colOff>
      <xdr:row>83</xdr:row>
      <xdr:rowOff>44341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/>
      </xdr:nvSpPr>
      <xdr:spPr>
        <a:xfrm>
          <a:off x="14125336" y="12426841"/>
          <a:ext cx="5927672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③請求明細　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表示画面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49</xdr:col>
      <xdr:colOff>260863</xdr:colOff>
      <xdr:row>73</xdr:row>
      <xdr:rowOff>24650</xdr:rowOff>
    </xdr:from>
    <xdr:to>
      <xdr:col>52</xdr:col>
      <xdr:colOff>148805</xdr:colOff>
      <xdr:row>74</xdr:row>
      <xdr:rowOff>137265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/>
      </xdr:nvSpPr>
      <xdr:spPr>
        <a:xfrm>
          <a:off x="14262613" y="12937829"/>
          <a:ext cx="74519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52</xdr:col>
      <xdr:colOff>142640</xdr:colOff>
      <xdr:row>73</xdr:row>
      <xdr:rowOff>20170</xdr:rowOff>
    </xdr:from>
    <xdr:to>
      <xdr:col>55</xdr:col>
      <xdr:colOff>36184</xdr:colOff>
      <xdr:row>74</xdr:row>
      <xdr:rowOff>132785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/>
      </xdr:nvSpPr>
      <xdr:spPr>
        <a:xfrm>
          <a:off x="15001640" y="12933349"/>
          <a:ext cx="750794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55</xdr:col>
      <xdr:colOff>9286</xdr:colOff>
      <xdr:row>73</xdr:row>
      <xdr:rowOff>26895</xdr:rowOff>
    </xdr:from>
    <xdr:to>
      <xdr:col>57</xdr:col>
      <xdr:colOff>178998</xdr:colOff>
      <xdr:row>74</xdr:row>
      <xdr:rowOff>139510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/>
      </xdr:nvSpPr>
      <xdr:spPr>
        <a:xfrm>
          <a:off x="15725536" y="12940074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57</xdr:col>
      <xdr:colOff>179618</xdr:colOff>
      <xdr:row>73</xdr:row>
      <xdr:rowOff>34177</xdr:rowOff>
    </xdr:from>
    <xdr:to>
      <xdr:col>60</xdr:col>
      <xdr:colOff>69183</xdr:colOff>
      <xdr:row>74</xdr:row>
      <xdr:rowOff>146792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/>
      </xdr:nvSpPr>
      <xdr:spPr>
        <a:xfrm>
          <a:off x="16467368" y="12947356"/>
          <a:ext cx="74681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60</xdr:col>
      <xdr:colOff>39545</xdr:colOff>
      <xdr:row>73</xdr:row>
      <xdr:rowOff>34180</xdr:rowOff>
    </xdr:from>
    <xdr:to>
      <xdr:col>62</xdr:col>
      <xdr:colOff>209257</xdr:colOff>
      <xdr:row>74</xdr:row>
      <xdr:rowOff>146794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/>
      </xdr:nvSpPr>
      <xdr:spPr>
        <a:xfrm>
          <a:off x="17184545" y="12947359"/>
          <a:ext cx="741212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金額</a:t>
          </a:r>
        </a:p>
      </xdr:txBody>
    </xdr:sp>
    <xdr:clientData/>
  </xdr:twoCellAnchor>
  <xdr:twoCellAnchor>
    <xdr:from>
      <xdr:col>63</xdr:col>
      <xdr:colOff>23859</xdr:colOff>
      <xdr:row>73</xdr:row>
      <xdr:rowOff>52106</xdr:rowOff>
    </xdr:from>
    <xdr:to>
      <xdr:col>65</xdr:col>
      <xdr:colOff>193571</xdr:colOff>
      <xdr:row>74</xdr:row>
      <xdr:rowOff>164721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/>
      </xdr:nvSpPr>
      <xdr:spPr>
        <a:xfrm>
          <a:off x="18026109" y="12965285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69</xdr:col>
      <xdr:colOff>34025</xdr:colOff>
      <xdr:row>73</xdr:row>
      <xdr:rowOff>91802</xdr:rowOff>
    </xdr:from>
    <xdr:to>
      <xdr:col>72</xdr:col>
      <xdr:colOff>176893</xdr:colOff>
      <xdr:row>74</xdr:row>
      <xdr:rowOff>122466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SpPr/>
      </xdr:nvSpPr>
      <xdr:spPr>
        <a:xfrm>
          <a:off x="19750775" y="13004981"/>
          <a:ext cx="1000118" cy="2075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請求書作成</a:t>
          </a:r>
          <a:endParaRPr kumimoji="1" lang="en-US" altLang="ja-JP" sz="1100"/>
        </a:p>
      </xdr:txBody>
    </xdr:sp>
    <xdr:clientData/>
  </xdr:twoCellAnchor>
  <xdr:twoCellAnchor>
    <xdr:from>
      <xdr:col>2</xdr:col>
      <xdr:colOff>270621</xdr:colOff>
      <xdr:row>74</xdr:row>
      <xdr:rowOff>166491</xdr:rowOff>
    </xdr:from>
    <xdr:to>
      <xdr:col>5</xdr:col>
      <xdr:colOff>158562</xdr:colOff>
      <xdr:row>76</xdr:row>
      <xdr:rowOff>102212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SpPr/>
      </xdr:nvSpPr>
      <xdr:spPr>
        <a:xfrm>
          <a:off x="842121" y="13256562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</xdr:col>
      <xdr:colOff>152397</xdr:colOff>
      <xdr:row>74</xdr:row>
      <xdr:rowOff>162011</xdr:rowOff>
    </xdr:from>
    <xdr:to>
      <xdr:col>8</xdr:col>
      <xdr:colOff>40338</xdr:colOff>
      <xdr:row>76</xdr:row>
      <xdr:rowOff>97732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SpPr/>
      </xdr:nvSpPr>
      <xdr:spPr>
        <a:xfrm>
          <a:off x="1581147" y="13252082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8</xdr:col>
      <xdr:colOff>69470</xdr:colOff>
      <xdr:row>74</xdr:row>
      <xdr:rowOff>168736</xdr:rowOff>
    </xdr:from>
    <xdr:to>
      <xdr:col>10</xdr:col>
      <xdr:colOff>244786</xdr:colOff>
      <xdr:row>76</xdr:row>
      <xdr:rowOff>104457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SpPr/>
      </xdr:nvSpPr>
      <xdr:spPr>
        <a:xfrm>
          <a:off x="2355470" y="13258807"/>
          <a:ext cx="746816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10</xdr:col>
      <xdr:colOff>254931</xdr:colOff>
      <xdr:row>74</xdr:row>
      <xdr:rowOff>176018</xdr:rowOff>
    </xdr:from>
    <xdr:to>
      <xdr:col>13</xdr:col>
      <xdr:colOff>138893</xdr:colOff>
      <xdr:row>76</xdr:row>
      <xdr:rowOff>111739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/>
      </xdr:nvSpPr>
      <xdr:spPr>
        <a:xfrm>
          <a:off x="3112431" y="13266089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住所</a:t>
          </a:r>
        </a:p>
      </xdr:txBody>
    </xdr:sp>
    <xdr:clientData/>
  </xdr:twoCellAnchor>
  <xdr:twoCellAnchor>
    <xdr:from>
      <xdr:col>13</xdr:col>
      <xdr:colOff>109255</xdr:colOff>
      <xdr:row>74</xdr:row>
      <xdr:rowOff>176021</xdr:rowOff>
    </xdr:from>
    <xdr:to>
      <xdr:col>15</xdr:col>
      <xdr:colOff>284570</xdr:colOff>
      <xdr:row>76</xdr:row>
      <xdr:rowOff>111741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/>
      </xdr:nvSpPr>
      <xdr:spPr>
        <a:xfrm>
          <a:off x="3824005" y="13266092"/>
          <a:ext cx="746815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担当者</a:t>
          </a:r>
        </a:p>
      </xdr:txBody>
    </xdr:sp>
    <xdr:clientData/>
  </xdr:twoCellAnchor>
  <xdr:twoCellAnchor>
    <xdr:from>
      <xdr:col>16</xdr:col>
      <xdr:colOff>26333</xdr:colOff>
      <xdr:row>75</xdr:row>
      <xdr:rowOff>17054</xdr:rowOff>
    </xdr:from>
    <xdr:to>
      <xdr:col>18</xdr:col>
      <xdr:colOff>192123</xdr:colOff>
      <xdr:row>76</xdr:row>
      <xdr:rowOff>138472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/>
      </xdr:nvSpPr>
      <xdr:spPr>
        <a:xfrm>
          <a:off x="4598333" y="13284018"/>
          <a:ext cx="737290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259736</xdr:colOff>
      <xdr:row>76</xdr:row>
      <xdr:rowOff>128389</xdr:rowOff>
    </xdr:from>
    <xdr:to>
      <xdr:col>5</xdr:col>
      <xdr:colOff>147677</xdr:colOff>
      <xdr:row>78</xdr:row>
      <xdr:rowOff>64110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/>
      </xdr:nvSpPr>
      <xdr:spPr>
        <a:xfrm>
          <a:off x="831236" y="13572246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</xdr:col>
      <xdr:colOff>141512</xdr:colOff>
      <xdr:row>76</xdr:row>
      <xdr:rowOff>123909</xdr:rowOff>
    </xdr:from>
    <xdr:to>
      <xdr:col>8</xdr:col>
      <xdr:colOff>29453</xdr:colOff>
      <xdr:row>78</xdr:row>
      <xdr:rowOff>59630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/>
      </xdr:nvSpPr>
      <xdr:spPr>
        <a:xfrm>
          <a:off x="1570262" y="13567766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8</xdr:col>
      <xdr:colOff>58585</xdr:colOff>
      <xdr:row>76</xdr:row>
      <xdr:rowOff>130634</xdr:rowOff>
    </xdr:from>
    <xdr:to>
      <xdr:col>10</xdr:col>
      <xdr:colOff>233901</xdr:colOff>
      <xdr:row>78</xdr:row>
      <xdr:rowOff>66355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/>
      </xdr:nvSpPr>
      <xdr:spPr>
        <a:xfrm>
          <a:off x="2344585" y="13574491"/>
          <a:ext cx="746816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10</xdr:col>
      <xdr:colOff>244046</xdr:colOff>
      <xdr:row>76</xdr:row>
      <xdr:rowOff>137916</xdr:rowOff>
    </xdr:from>
    <xdr:to>
      <xdr:col>13</xdr:col>
      <xdr:colOff>128008</xdr:colOff>
      <xdr:row>78</xdr:row>
      <xdr:rowOff>73637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SpPr/>
      </xdr:nvSpPr>
      <xdr:spPr>
        <a:xfrm>
          <a:off x="3101546" y="13581773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住所</a:t>
          </a:r>
        </a:p>
      </xdr:txBody>
    </xdr:sp>
    <xdr:clientData/>
  </xdr:twoCellAnchor>
  <xdr:twoCellAnchor>
    <xdr:from>
      <xdr:col>13</xdr:col>
      <xdr:colOff>98370</xdr:colOff>
      <xdr:row>76</xdr:row>
      <xdr:rowOff>137919</xdr:rowOff>
    </xdr:from>
    <xdr:to>
      <xdr:col>15</xdr:col>
      <xdr:colOff>273685</xdr:colOff>
      <xdr:row>78</xdr:row>
      <xdr:rowOff>73639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SpPr/>
      </xdr:nvSpPr>
      <xdr:spPr>
        <a:xfrm>
          <a:off x="3813120" y="13581776"/>
          <a:ext cx="746815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担当者</a:t>
          </a:r>
        </a:p>
      </xdr:txBody>
    </xdr:sp>
    <xdr:clientData/>
  </xdr:twoCellAnchor>
  <xdr:twoCellAnchor>
    <xdr:from>
      <xdr:col>16</xdr:col>
      <xdr:colOff>15448</xdr:colOff>
      <xdr:row>76</xdr:row>
      <xdr:rowOff>155845</xdr:rowOff>
    </xdr:from>
    <xdr:to>
      <xdr:col>18</xdr:col>
      <xdr:colOff>181238</xdr:colOff>
      <xdr:row>78</xdr:row>
      <xdr:rowOff>100370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SpPr/>
      </xdr:nvSpPr>
      <xdr:spPr>
        <a:xfrm>
          <a:off x="4587448" y="13599702"/>
          <a:ext cx="737290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39628</xdr:colOff>
      <xdr:row>74</xdr:row>
      <xdr:rowOff>175611</xdr:rowOff>
    </xdr:from>
    <xdr:to>
      <xdr:col>27</xdr:col>
      <xdr:colOff>213319</xdr:colOff>
      <xdr:row>76</xdr:row>
      <xdr:rowOff>111332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/>
      </xdr:nvSpPr>
      <xdr:spPr>
        <a:xfrm>
          <a:off x="7183378" y="13265682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27</xdr:col>
      <xdr:colOff>207154</xdr:colOff>
      <xdr:row>74</xdr:row>
      <xdr:rowOff>171131</xdr:rowOff>
    </xdr:from>
    <xdr:to>
      <xdr:col>30</xdr:col>
      <xdr:colOff>100699</xdr:colOff>
      <xdr:row>76</xdr:row>
      <xdr:rowOff>106852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SpPr/>
      </xdr:nvSpPr>
      <xdr:spPr>
        <a:xfrm>
          <a:off x="7922404" y="13261202"/>
          <a:ext cx="75079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30</xdr:col>
      <xdr:colOff>73801</xdr:colOff>
      <xdr:row>75</xdr:row>
      <xdr:rowOff>963</xdr:rowOff>
    </xdr:from>
    <xdr:to>
      <xdr:col>32</xdr:col>
      <xdr:colOff>243513</xdr:colOff>
      <xdr:row>76</xdr:row>
      <xdr:rowOff>113577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SpPr/>
      </xdr:nvSpPr>
      <xdr:spPr>
        <a:xfrm>
          <a:off x="8646301" y="13267927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32</xdr:col>
      <xdr:colOff>253658</xdr:colOff>
      <xdr:row>75</xdr:row>
      <xdr:rowOff>8245</xdr:rowOff>
    </xdr:from>
    <xdr:to>
      <xdr:col>35</xdr:col>
      <xdr:colOff>128095</xdr:colOff>
      <xdr:row>76</xdr:row>
      <xdr:rowOff>120859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SpPr/>
      </xdr:nvSpPr>
      <xdr:spPr>
        <a:xfrm>
          <a:off x="9397658" y="13275209"/>
          <a:ext cx="731687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35</xdr:col>
      <xdr:colOff>107982</xdr:colOff>
      <xdr:row>75</xdr:row>
      <xdr:rowOff>8248</xdr:rowOff>
    </xdr:from>
    <xdr:to>
      <xdr:col>37</xdr:col>
      <xdr:colOff>273772</xdr:colOff>
      <xdr:row>76</xdr:row>
      <xdr:rowOff>120861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SpPr/>
      </xdr:nvSpPr>
      <xdr:spPr>
        <a:xfrm>
          <a:off x="10109232" y="13275212"/>
          <a:ext cx="737290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請求サイクル</a:t>
          </a:r>
        </a:p>
      </xdr:txBody>
    </xdr:sp>
    <xdr:clientData/>
  </xdr:twoCellAnchor>
  <xdr:twoCellAnchor>
    <xdr:from>
      <xdr:col>38</xdr:col>
      <xdr:colOff>101981</xdr:colOff>
      <xdr:row>75</xdr:row>
      <xdr:rowOff>26174</xdr:rowOff>
    </xdr:from>
    <xdr:to>
      <xdr:col>40</xdr:col>
      <xdr:colOff>271693</xdr:colOff>
      <xdr:row>76</xdr:row>
      <xdr:rowOff>147592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SpPr/>
      </xdr:nvSpPr>
      <xdr:spPr>
        <a:xfrm>
          <a:off x="10960481" y="13293138"/>
          <a:ext cx="741212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42351</xdr:colOff>
      <xdr:row>76</xdr:row>
      <xdr:rowOff>137509</xdr:rowOff>
    </xdr:from>
    <xdr:to>
      <xdr:col>27</xdr:col>
      <xdr:colOff>216042</xdr:colOff>
      <xdr:row>78</xdr:row>
      <xdr:rowOff>73230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/>
      </xdr:nvSpPr>
      <xdr:spPr>
        <a:xfrm>
          <a:off x="7186101" y="13581366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27</xdr:col>
      <xdr:colOff>209877</xdr:colOff>
      <xdr:row>76</xdr:row>
      <xdr:rowOff>133029</xdr:rowOff>
    </xdr:from>
    <xdr:to>
      <xdr:col>30</xdr:col>
      <xdr:colOff>103422</xdr:colOff>
      <xdr:row>78</xdr:row>
      <xdr:rowOff>68750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/>
      </xdr:nvSpPr>
      <xdr:spPr>
        <a:xfrm>
          <a:off x="7925127" y="13576886"/>
          <a:ext cx="75079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30</xdr:col>
      <xdr:colOff>76524</xdr:colOff>
      <xdr:row>76</xdr:row>
      <xdr:rowOff>139754</xdr:rowOff>
    </xdr:from>
    <xdr:to>
      <xdr:col>32</xdr:col>
      <xdr:colOff>246236</xdr:colOff>
      <xdr:row>78</xdr:row>
      <xdr:rowOff>75475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/>
      </xdr:nvSpPr>
      <xdr:spPr>
        <a:xfrm>
          <a:off x="8649024" y="13583611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32</xdr:col>
      <xdr:colOff>256381</xdr:colOff>
      <xdr:row>76</xdr:row>
      <xdr:rowOff>147036</xdr:rowOff>
    </xdr:from>
    <xdr:to>
      <xdr:col>35</xdr:col>
      <xdr:colOff>130818</xdr:colOff>
      <xdr:row>78</xdr:row>
      <xdr:rowOff>82757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SpPr/>
      </xdr:nvSpPr>
      <xdr:spPr>
        <a:xfrm>
          <a:off x="9400381" y="13590893"/>
          <a:ext cx="731687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35</xdr:col>
      <xdr:colOff>110705</xdr:colOff>
      <xdr:row>76</xdr:row>
      <xdr:rowOff>147039</xdr:rowOff>
    </xdr:from>
    <xdr:to>
      <xdr:col>37</xdr:col>
      <xdr:colOff>276495</xdr:colOff>
      <xdr:row>78</xdr:row>
      <xdr:rowOff>82759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SpPr/>
      </xdr:nvSpPr>
      <xdr:spPr>
        <a:xfrm>
          <a:off x="10111955" y="13590896"/>
          <a:ext cx="737290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請求サイクル</a:t>
          </a:r>
        </a:p>
      </xdr:txBody>
    </xdr:sp>
    <xdr:clientData/>
  </xdr:twoCellAnchor>
  <xdr:twoCellAnchor>
    <xdr:from>
      <xdr:col>38</xdr:col>
      <xdr:colOff>91097</xdr:colOff>
      <xdr:row>76</xdr:row>
      <xdr:rowOff>164965</xdr:rowOff>
    </xdr:from>
    <xdr:to>
      <xdr:col>40</xdr:col>
      <xdr:colOff>260809</xdr:colOff>
      <xdr:row>78</xdr:row>
      <xdr:rowOff>109490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SpPr/>
      </xdr:nvSpPr>
      <xdr:spPr>
        <a:xfrm>
          <a:off x="10949597" y="13608822"/>
          <a:ext cx="741212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126151</xdr:colOff>
      <xdr:row>75</xdr:row>
      <xdr:rowOff>88102</xdr:rowOff>
    </xdr:from>
    <xdr:to>
      <xdr:col>23</xdr:col>
      <xdr:colOff>50429</xdr:colOff>
      <xdr:row>76</xdr:row>
      <xdr:rowOff>97970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5841151" y="13355066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18</xdr:col>
      <xdr:colOff>146481</xdr:colOff>
      <xdr:row>75</xdr:row>
      <xdr:rowOff>84362</xdr:rowOff>
    </xdr:from>
    <xdr:to>
      <xdr:col>20</xdr:col>
      <xdr:colOff>97973</xdr:colOff>
      <xdr:row>76</xdr:row>
      <xdr:rowOff>97969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5289981" y="13351326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20</xdr:col>
      <xdr:colOff>115267</xdr:colOff>
      <xdr:row>77</xdr:row>
      <xdr:rowOff>36393</xdr:rowOff>
    </xdr:from>
    <xdr:to>
      <xdr:col>23</xdr:col>
      <xdr:colOff>39545</xdr:colOff>
      <xdr:row>78</xdr:row>
      <xdr:rowOff>46261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5830267" y="1365714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18</xdr:col>
      <xdr:colOff>135597</xdr:colOff>
      <xdr:row>77</xdr:row>
      <xdr:rowOff>32653</xdr:rowOff>
    </xdr:from>
    <xdr:to>
      <xdr:col>20</xdr:col>
      <xdr:colOff>87089</xdr:colOff>
      <xdr:row>78</xdr:row>
      <xdr:rowOff>46260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5279097" y="1365340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42</xdr:col>
      <xdr:colOff>116624</xdr:colOff>
      <xdr:row>73</xdr:row>
      <xdr:rowOff>106993</xdr:rowOff>
    </xdr:from>
    <xdr:to>
      <xdr:col>45</xdr:col>
      <xdr:colOff>40902</xdr:colOff>
      <xdr:row>74</xdr:row>
      <xdr:rowOff>116862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12118124" y="13020172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40</xdr:col>
      <xdr:colOff>136954</xdr:colOff>
      <xdr:row>73</xdr:row>
      <xdr:rowOff>103253</xdr:rowOff>
    </xdr:from>
    <xdr:to>
      <xdr:col>42</xdr:col>
      <xdr:colOff>88446</xdr:colOff>
      <xdr:row>74</xdr:row>
      <xdr:rowOff>116861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11566954" y="13016432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42</xdr:col>
      <xdr:colOff>160168</xdr:colOff>
      <xdr:row>75</xdr:row>
      <xdr:rowOff>82499</xdr:rowOff>
    </xdr:from>
    <xdr:to>
      <xdr:col>45</xdr:col>
      <xdr:colOff>84446</xdr:colOff>
      <xdr:row>76</xdr:row>
      <xdr:rowOff>92367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12161668" y="1334946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40</xdr:col>
      <xdr:colOff>180498</xdr:colOff>
      <xdr:row>75</xdr:row>
      <xdr:rowOff>78759</xdr:rowOff>
    </xdr:from>
    <xdr:to>
      <xdr:col>42</xdr:col>
      <xdr:colOff>131990</xdr:colOff>
      <xdr:row>76</xdr:row>
      <xdr:rowOff>92366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11610498" y="1334572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42</xdr:col>
      <xdr:colOff>176498</xdr:colOff>
      <xdr:row>77</xdr:row>
      <xdr:rowOff>71611</xdr:rowOff>
    </xdr:from>
    <xdr:to>
      <xdr:col>45</xdr:col>
      <xdr:colOff>100776</xdr:colOff>
      <xdr:row>78</xdr:row>
      <xdr:rowOff>71954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12177998" y="13692361"/>
          <a:ext cx="781528" cy="1772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40</xdr:col>
      <xdr:colOff>196828</xdr:colOff>
      <xdr:row>77</xdr:row>
      <xdr:rowOff>67871</xdr:rowOff>
    </xdr:from>
    <xdr:to>
      <xdr:col>42</xdr:col>
      <xdr:colOff>148320</xdr:colOff>
      <xdr:row>78</xdr:row>
      <xdr:rowOff>71953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11626828" y="13688621"/>
          <a:ext cx="522992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66</xdr:col>
      <xdr:colOff>153208</xdr:colOff>
      <xdr:row>73</xdr:row>
      <xdr:rowOff>110274</xdr:rowOff>
    </xdr:from>
    <xdr:to>
      <xdr:col>69</xdr:col>
      <xdr:colOff>77486</xdr:colOff>
      <xdr:row>74</xdr:row>
      <xdr:rowOff>120143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19012708" y="1302345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64</xdr:col>
      <xdr:colOff>173538</xdr:colOff>
      <xdr:row>73</xdr:row>
      <xdr:rowOff>106534</xdr:rowOff>
    </xdr:from>
    <xdr:to>
      <xdr:col>66</xdr:col>
      <xdr:colOff>125030</xdr:colOff>
      <xdr:row>74</xdr:row>
      <xdr:rowOff>120142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18461538" y="1301971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49</xdr:col>
      <xdr:colOff>263585</xdr:colOff>
      <xdr:row>75</xdr:row>
      <xdr:rowOff>13765</xdr:rowOff>
    </xdr:from>
    <xdr:to>
      <xdr:col>52</xdr:col>
      <xdr:colOff>151527</xdr:colOff>
      <xdr:row>76</xdr:row>
      <xdr:rowOff>126379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SpPr/>
      </xdr:nvSpPr>
      <xdr:spPr>
        <a:xfrm>
          <a:off x="14265335" y="13280729"/>
          <a:ext cx="74519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52</xdr:col>
      <xdr:colOff>145362</xdr:colOff>
      <xdr:row>75</xdr:row>
      <xdr:rowOff>9285</xdr:rowOff>
    </xdr:from>
    <xdr:to>
      <xdr:col>55</xdr:col>
      <xdr:colOff>38906</xdr:colOff>
      <xdr:row>76</xdr:row>
      <xdr:rowOff>121899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SpPr/>
      </xdr:nvSpPr>
      <xdr:spPr>
        <a:xfrm>
          <a:off x="15004362" y="13276249"/>
          <a:ext cx="750794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55</xdr:col>
      <xdr:colOff>12008</xdr:colOff>
      <xdr:row>75</xdr:row>
      <xdr:rowOff>16010</xdr:rowOff>
    </xdr:from>
    <xdr:to>
      <xdr:col>57</xdr:col>
      <xdr:colOff>181720</xdr:colOff>
      <xdr:row>76</xdr:row>
      <xdr:rowOff>128624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SpPr/>
      </xdr:nvSpPr>
      <xdr:spPr>
        <a:xfrm>
          <a:off x="15728258" y="13282974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57</xdr:col>
      <xdr:colOff>182340</xdr:colOff>
      <xdr:row>75</xdr:row>
      <xdr:rowOff>23292</xdr:rowOff>
    </xdr:from>
    <xdr:to>
      <xdr:col>60</xdr:col>
      <xdr:colOff>71905</xdr:colOff>
      <xdr:row>76</xdr:row>
      <xdr:rowOff>135906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00000000-0008-0000-0700-000083000000}"/>
            </a:ext>
          </a:extLst>
        </xdr:cNvPr>
        <xdr:cNvSpPr/>
      </xdr:nvSpPr>
      <xdr:spPr>
        <a:xfrm>
          <a:off x="16470090" y="13290256"/>
          <a:ext cx="74681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60</xdr:col>
      <xdr:colOff>42267</xdr:colOff>
      <xdr:row>75</xdr:row>
      <xdr:rowOff>23295</xdr:rowOff>
    </xdr:from>
    <xdr:to>
      <xdr:col>62</xdr:col>
      <xdr:colOff>211979</xdr:colOff>
      <xdr:row>76</xdr:row>
      <xdr:rowOff>135908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00000000-0008-0000-0700-000084000000}"/>
            </a:ext>
          </a:extLst>
        </xdr:cNvPr>
        <xdr:cNvSpPr/>
      </xdr:nvSpPr>
      <xdr:spPr>
        <a:xfrm>
          <a:off x="17187267" y="13290259"/>
          <a:ext cx="741212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金額</a:t>
          </a:r>
        </a:p>
      </xdr:txBody>
    </xdr:sp>
    <xdr:clientData/>
  </xdr:twoCellAnchor>
  <xdr:twoCellAnchor>
    <xdr:from>
      <xdr:col>63</xdr:col>
      <xdr:colOff>26581</xdr:colOff>
      <xdr:row>75</xdr:row>
      <xdr:rowOff>41221</xdr:rowOff>
    </xdr:from>
    <xdr:to>
      <xdr:col>65</xdr:col>
      <xdr:colOff>196293</xdr:colOff>
      <xdr:row>76</xdr:row>
      <xdr:rowOff>153835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00000000-0008-0000-0700-000085000000}"/>
            </a:ext>
          </a:extLst>
        </xdr:cNvPr>
        <xdr:cNvSpPr/>
      </xdr:nvSpPr>
      <xdr:spPr>
        <a:xfrm>
          <a:off x="18028831" y="13308185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69</xdr:col>
      <xdr:colOff>36747</xdr:colOff>
      <xdr:row>75</xdr:row>
      <xdr:rowOff>80917</xdr:rowOff>
    </xdr:from>
    <xdr:to>
      <xdr:col>72</xdr:col>
      <xdr:colOff>179615</xdr:colOff>
      <xdr:row>76</xdr:row>
      <xdr:rowOff>111580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SpPr/>
      </xdr:nvSpPr>
      <xdr:spPr>
        <a:xfrm>
          <a:off x="19753497" y="13347881"/>
          <a:ext cx="1000118" cy="2075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請求書作成</a:t>
          </a:r>
          <a:endParaRPr kumimoji="1" lang="en-US" altLang="ja-JP" sz="1100"/>
        </a:p>
      </xdr:txBody>
    </xdr:sp>
    <xdr:clientData/>
  </xdr:twoCellAnchor>
  <xdr:twoCellAnchor>
    <xdr:from>
      <xdr:col>66</xdr:col>
      <xdr:colOff>155930</xdr:colOff>
      <xdr:row>75</xdr:row>
      <xdr:rowOff>99389</xdr:rowOff>
    </xdr:from>
    <xdr:to>
      <xdr:col>69</xdr:col>
      <xdr:colOff>80208</xdr:colOff>
      <xdr:row>76</xdr:row>
      <xdr:rowOff>109257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19015430" y="1336635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64</xdr:col>
      <xdr:colOff>176260</xdr:colOff>
      <xdr:row>75</xdr:row>
      <xdr:rowOff>95649</xdr:rowOff>
    </xdr:from>
    <xdr:to>
      <xdr:col>66</xdr:col>
      <xdr:colOff>127752</xdr:colOff>
      <xdr:row>76</xdr:row>
      <xdr:rowOff>109256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SpPr/>
      </xdr:nvSpPr>
      <xdr:spPr>
        <a:xfrm>
          <a:off x="18464260" y="1336261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49</xdr:col>
      <xdr:colOff>252700</xdr:colOff>
      <xdr:row>77</xdr:row>
      <xdr:rowOff>2879</xdr:rowOff>
    </xdr:from>
    <xdr:to>
      <xdr:col>52</xdr:col>
      <xdr:colOff>140642</xdr:colOff>
      <xdr:row>78</xdr:row>
      <xdr:rowOff>115493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14254450" y="13623629"/>
          <a:ext cx="74519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52</xdr:col>
      <xdr:colOff>134477</xdr:colOff>
      <xdr:row>76</xdr:row>
      <xdr:rowOff>175292</xdr:rowOff>
    </xdr:from>
    <xdr:to>
      <xdr:col>55</xdr:col>
      <xdr:colOff>28021</xdr:colOff>
      <xdr:row>78</xdr:row>
      <xdr:rowOff>111013</xdr:rowOff>
    </xdr:to>
    <xdr:sp macro="" textlink="">
      <xdr:nvSpPr>
        <xdr:cNvPr id="138" name="正方形/長方形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14993477" y="13619149"/>
          <a:ext cx="750794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55</xdr:col>
      <xdr:colOff>1123</xdr:colOff>
      <xdr:row>77</xdr:row>
      <xdr:rowOff>5124</xdr:rowOff>
    </xdr:from>
    <xdr:to>
      <xdr:col>57</xdr:col>
      <xdr:colOff>170835</xdr:colOff>
      <xdr:row>78</xdr:row>
      <xdr:rowOff>117738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15717373" y="13625874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57</xdr:col>
      <xdr:colOff>171455</xdr:colOff>
      <xdr:row>77</xdr:row>
      <xdr:rowOff>12406</xdr:rowOff>
    </xdr:from>
    <xdr:to>
      <xdr:col>60</xdr:col>
      <xdr:colOff>61020</xdr:colOff>
      <xdr:row>78</xdr:row>
      <xdr:rowOff>125020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16459205" y="13633156"/>
          <a:ext cx="74681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60</xdr:col>
      <xdr:colOff>31382</xdr:colOff>
      <xdr:row>77</xdr:row>
      <xdr:rowOff>12409</xdr:rowOff>
    </xdr:from>
    <xdr:to>
      <xdr:col>62</xdr:col>
      <xdr:colOff>201094</xdr:colOff>
      <xdr:row>78</xdr:row>
      <xdr:rowOff>125022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17176382" y="13633159"/>
          <a:ext cx="741212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金額</a:t>
          </a:r>
        </a:p>
      </xdr:txBody>
    </xdr:sp>
    <xdr:clientData/>
  </xdr:twoCellAnchor>
  <xdr:twoCellAnchor>
    <xdr:from>
      <xdr:col>63</xdr:col>
      <xdr:colOff>15696</xdr:colOff>
      <xdr:row>77</xdr:row>
      <xdr:rowOff>30335</xdr:rowOff>
    </xdr:from>
    <xdr:to>
      <xdr:col>65</xdr:col>
      <xdr:colOff>185408</xdr:colOff>
      <xdr:row>78</xdr:row>
      <xdr:rowOff>142949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18017946" y="13651085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69</xdr:col>
      <xdr:colOff>25862</xdr:colOff>
      <xdr:row>77</xdr:row>
      <xdr:rowOff>70031</xdr:rowOff>
    </xdr:from>
    <xdr:to>
      <xdr:col>72</xdr:col>
      <xdr:colOff>168730</xdr:colOff>
      <xdr:row>78</xdr:row>
      <xdr:rowOff>100694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19742612" y="13690781"/>
          <a:ext cx="1000118" cy="2075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請求書作成</a:t>
          </a:r>
          <a:endParaRPr kumimoji="1" lang="en-US" altLang="ja-JP" sz="1100"/>
        </a:p>
      </xdr:txBody>
    </xdr:sp>
    <xdr:clientData/>
  </xdr:twoCellAnchor>
  <xdr:twoCellAnchor>
    <xdr:from>
      <xdr:col>66</xdr:col>
      <xdr:colOff>145045</xdr:colOff>
      <xdr:row>77</xdr:row>
      <xdr:rowOff>88503</xdr:rowOff>
    </xdr:from>
    <xdr:to>
      <xdr:col>69</xdr:col>
      <xdr:colOff>69323</xdr:colOff>
      <xdr:row>78</xdr:row>
      <xdr:rowOff>98371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19004545" y="1370925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64</xdr:col>
      <xdr:colOff>165375</xdr:colOff>
      <xdr:row>77</xdr:row>
      <xdr:rowOff>84763</xdr:rowOff>
    </xdr:from>
    <xdr:to>
      <xdr:col>66</xdr:col>
      <xdr:colOff>116867</xdr:colOff>
      <xdr:row>78</xdr:row>
      <xdr:rowOff>98370</xdr:rowOff>
    </xdr:to>
    <xdr:sp macro="" textlink="">
      <xdr:nvSpPr>
        <xdr:cNvPr id="145" name="正方形/長方形 144">
          <a:extLst>
            <a:ext uri="{FF2B5EF4-FFF2-40B4-BE49-F238E27FC236}">
              <a16:creationId xmlns:a16="http://schemas.microsoft.com/office/drawing/2014/main" id="{00000000-0008-0000-0700-000091000000}"/>
            </a:ext>
          </a:extLst>
        </xdr:cNvPr>
        <xdr:cNvSpPr/>
      </xdr:nvSpPr>
      <xdr:spPr>
        <a:xfrm>
          <a:off x="18453375" y="1370551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64</xdr:col>
      <xdr:colOff>136070</xdr:colOff>
      <xdr:row>80</xdr:row>
      <xdr:rowOff>168002</xdr:rowOff>
    </xdr:from>
    <xdr:to>
      <xdr:col>69</xdr:col>
      <xdr:colOff>280307</xdr:colOff>
      <xdr:row>82</xdr:row>
      <xdr:rowOff>68037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00000000-0008-0000-0700-00009B000000}"/>
            </a:ext>
          </a:extLst>
        </xdr:cNvPr>
        <xdr:cNvSpPr/>
      </xdr:nvSpPr>
      <xdr:spPr>
        <a:xfrm>
          <a:off x="18424070" y="14319431"/>
          <a:ext cx="1572987" cy="253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請求書一括作成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274225</xdr:colOff>
      <xdr:row>65</xdr:row>
      <xdr:rowOff>167527</xdr:rowOff>
    </xdr:from>
    <xdr:to>
      <xdr:col>18</xdr:col>
      <xdr:colOff>57151</xdr:colOff>
      <xdr:row>67</xdr:row>
      <xdr:rowOff>43542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700-00009D000000}"/>
            </a:ext>
          </a:extLst>
        </xdr:cNvPr>
        <xdr:cNvSpPr/>
      </xdr:nvSpPr>
      <xdr:spPr>
        <a:xfrm>
          <a:off x="3131725" y="11665563"/>
          <a:ext cx="2068926" cy="22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③請求書検索　発行</a:t>
          </a:r>
          <a:endParaRPr kumimoji="1" lang="en-US" altLang="ja-JP" sz="1100"/>
        </a:p>
      </xdr:txBody>
    </xdr:sp>
    <xdr:clientData/>
  </xdr:twoCellAnchor>
  <xdr:twoCellAnchor>
    <xdr:from>
      <xdr:col>3</xdr:col>
      <xdr:colOff>192980</xdr:colOff>
      <xdr:row>66</xdr:row>
      <xdr:rowOff>39781</xdr:rowOff>
    </xdr:from>
    <xdr:to>
      <xdr:col>9</xdr:col>
      <xdr:colOff>250130</xdr:colOff>
      <xdr:row>67</xdr:row>
      <xdr:rowOff>143836</xdr:rowOff>
    </xdr:to>
    <xdr:sp macro="" textlink="">
      <xdr:nvSpPr>
        <xdr:cNvPr id="158" name="正方形/長方形 157">
          <a:extLst>
            <a:ext uri="{FF2B5EF4-FFF2-40B4-BE49-F238E27FC236}">
              <a16:creationId xmlns:a16="http://schemas.microsoft.com/office/drawing/2014/main" id="{00000000-0008-0000-0700-00009E000000}"/>
            </a:ext>
          </a:extLst>
        </xdr:cNvPr>
        <xdr:cNvSpPr/>
      </xdr:nvSpPr>
      <xdr:spPr>
        <a:xfrm>
          <a:off x="1050230" y="11714710"/>
          <a:ext cx="1771650" cy="28094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2</xdr:col>
      <xdr:colOff>106856</xdr:colOff>
      <xdr:row>86</xdr:row>
      <xdr:rowOff>39543</xdr:rowOff>
    </xdr:from>
    <xdr:to>
      <xdr:col>23</xdr:col>
      <xdr:colOff>40822</xdr:colOff>
      <xdr:row>99</xdr:row>
      <xdr:rowOff>39543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00000000-0008-0000-0700-00009F000000}"/>
            </a:ext>
          </a:extLst>
        </xdr:cNvPr>
        <xdr:cNvSpPr/>
      </xdr:nvSpPr>
      <xdr:spPr>
        <a:xfrm>
          <a:off x="678356" y="15252329"/>
          <a:ext cx="5934716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④請求書検索　発行</a:t>
          </a:r>
        </a:p>
      </xdr:txBody>
    </xdr:sp>
    <xdr:clientData/>
  </xdr:twoCellAnchor>
  <xdr:twoCellAnchor>
    <xdr:from>
      <xdr:col>2</xdr:col>
      <xdr:colOff>245808</xdr:colOff>
      <xdr:row>89</xdr:row>
      <xdr:rowOff>31060</xdr:rowOff>
    </xdr:from>
    <xdr:to>
      <xdr:col>5</xdr:col>
      <xdr:colOff>133749</xdr:colOff>
      <xdr:row>90</xdr:row>
      <xdr:rowOff>143674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00000000-0008-0000-0700-0000A0000000}"/>
            </a:ext>
          </a:extLst>
        </xdr:cNvPr>
        <xdr:cNvSpPr/>
      </xdr:nvSpPr>
      <xdr:spPr>
        <a:xfrm>
          <a:off x="817308" y="15774524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5</xdr:col>
      <xdr:colOff>127584</xdr:colOff>
      <xdr:row>89</xdr:row>
      <xdr:rowOff>26580</xdr:rowOff>
    </xdr:from>
    <xdr:to>
      <xdr:col>8</xdr:col>
      <xdr:colOff>15525</xdr:colOff>
      <xdr:row>90</xdr:row>
      <xdr:rowOff>139194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00000000-0008-0000-0700-0000A1000000}"/>
            </a:ext>
          </a:extLst>
        </xdr:cNvPr>
        <xdr:cNvSpPr/>
      </xdr:nvSpPr>
      <xdr:spPr>
        <a:xfrm>
          <a:off x="1556334" y="15770044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8</xdr:col>
      <xdr:colOff>44657</xdr:colOff>
      <xdr:row>89</xdr:row>
      <xdr:rowOff>33305</xdr:rowOff>
    </xdr:from>
    <xdr:to>
      <xdr:col>10</xdr:col>
      <xdr:colOff>219973</xdr:colOff>
      <xdr:row>90</xdr:row>
      <xdr:rowOff>145919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700-0000A2000000}"/>
            </a:ext>
          </a:extLst>
        </xdr:cNvPr>
        <xdr:cNvSpPr/>
      </xdr:nvSpPr>
      <xdr:spPr>
        <a:xfrm>
          <a:off x="2330657" y="15776769"/>
          <a:ext cx="746816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20</xdr:col>
      <xdr:colOff>82607</xdr:colOff>
      <xdr:row>89</xdr:row>
      <xdr:rowOff>69216</xdr:rowOff>
    </xdr:from>
    <xdr:to>
      <xdr:col>21</xdr:col>
      <xdr:colOff>272143</xdr:colOff>
      <xdr:row>91</xdr:row>
      <xdr:rowOff>13607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700-0000A3000000}"/>
            </a:ext>
          </a:extLst>
        </xdr:cNvPr>
        <xdr:cNvSpPr/>
      </xdr:nvSpPr>
      <xdr:spPr>
        <a:xfrm>
          <a:off x="5797607" y="15812680"/>
          <a:ext cx="475286" cy="2981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PDF</a:t>
          </a:r>
        </a:p>
      </xdr:txBody>
    </xdr:sp>
    <xdr:clientData/>
  </xdr:twoCellAnchor>
  <xdr:twoCellAnchor>
    <xdr:from>
      <xdr:col>10</xdr:col>
      <xdr:colOff>230118</xdr:colOff>
      <xdr:row>89</xdr:row>
      <xdr:rowOff>40587</xdr:rowOff>
    </xdr:from>
    <xdr:to>
      <xdr:col>13</xdr:col>
      <xdr:colOff>114080</xdr:colOff>
      <xdr:row>90</xdr:row>
      <xdr:rowOff>153201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00000000-0008-0000-0700-0000A4000000}"/>
            </a:ext>
          </a:extLst>
        </xdr:cNvPr>
        <xdr:cNvSpPr/>
      </xdr:nvSpPr>
      <xdr:spPr>
        <a:xfrm>
          <a:off x="3087618" y="15784051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支払方法</a:t>
          </a:r>
        </a:p>
      </xdr:txBody>
    </xdr:sp>
    <xdr:clientData/>
  </xdr:twoCellAnchor>
  <xdr:twoCellAnchor>
    <xdr:from>
      <xdr:col>13</xdr:col>
      <xdr:colOff>84442</xdr:colOff>
      <xdr:row>89</xdr:row>
      <xdr:rowOff>40590</xdr:rowOff>
    </xdr:from>
    <xdr:to>
      <xdr:col>15</xdr:col>
      <xdr:colOff>259757</xdr:colOff>
      <xdr:row>90</xdr:row>
      <xdr:rowOff>153203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700-0000A5000000}"/>
            </a:ext>
          </a:extLst>
        </xdr:cNvPr>
        <xdr:cNvSpPr/>
      </xdr:nvSpPr>
      <xdr:spPr>
        <a:xfrm>
          <a:off x="3799192" y="15784054"/>
          <a:ext cx="746815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16</xdr:col>
      <xdr:colOff>1520</xdr:colOff>
      <xdr:row>89</xdr:row>
      <xdr:rowOff>58516</xdr:rowOff>
    </xdr:from>
    <xdr:to>
      <xdr:col>18</xdr:col>
      <xdr:colOff>167310</xdr:colOff>
      <xdr:row>91</xdr:row>
      <xdr:rowOff>3041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00000000-0008-0000-0700-0000A6000000}"/>
            </a:ext>
          </a:extLst>
        </xdr:cNvPr>
        <xdr:cNvSpPr/>
      </xdr:nvSpPr>
      <xdr:spPr>
        <a:xfrm>
          <a:off x="4573520" y="15801980"/>
          <a:ext cx="737290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金額</a:t>
          </a:r>
          <a:r>
            <a:rPr kumimoji="1" lang="en-US" altLang="ja-JP" sz="1100">
              <a:solidFill>
                <a:schemeClr val="tx1"/>
              </a:solidFill>
            </a:rPr>
            <a:t>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102937</xdr:colOff>
      <xdr:row>89</xdr:row>
      <xdr:rowOff>65477</xdr:rowOff>
    </xdr:from>
    <xdr:to>
      <xdr:col>20</xdr:col>
      <xdr:colOff>54429</xdr:colOff>
      <xdr:row>91</xdr:row>
      <xdr:rowOff>13607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00000000-0008-0000-0700-0000A7000000}"/>
            </a:ext>
          </a:extLst>
        </xdr:cNvPr>
        <xdr:cNvSpPr/>
      </xdr:nvSpPr>
      <xdr:spPr>
        <a:xfrm>
          <a:off x="5246437" y="15808941"/>
          <a:ext cx="522992" cy="3019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参照</a:t>
          </a:r>
          <a:endParaRPr kumimoji="1" lang="en-US" altLang="ja-JP" sz="1100"/>
        </a:p>
      </xdr:txBody>
    </xdr:sp>
    <xdr:clientData/>
  </xdr:twoCellAnchor>
  <xdr:twoCellAnchor>
    <xdr:from>
      <xdr:col>22</xdr:col>
      <xdr:colOff>17292</xdr:colOff>
      <xdr:row>89</xdr:row>
      <xdr:rowOff>58330</xdr:rowOff>
    </xdr:from>
    <xdr:to>
      <xdr:col>24</xdr:col>
      <xdr:colOff>40821</xdr:colOff>
      <xdr:row>91</xdr:row>
      <xdr:rowOff>27215</xdr:rowOff>
    </xdr:to>
    <xdr:sp macro="" textlink="">
      <xdr:nvSpPr>
        <xdr:cNvPr id="168" name="正方形/長方形 167">
          <a:extLst>
            <a:ext uri="{FF2B5EF4-FFF2-40B4-BE49-F238E27FC236}">
              <a16:creationId xmlns:a16="http://schemas.microsoft.com/office/drawing/2014/main" id="{00000000-0008-0000-0700-0000A8000000}"/>
            </a:ext>
          </a:extLst>
        </xdr:cNvPr>
        <xdr:cNvSpPr/>
      </xdr:nvSpPr>
      <xdr:spPr>
        <a:xfrm>
          <a:off x="6303792" y="15801794"/>
          <a:ext cx="595029" cy="3226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MAIL</a:t>
          </a:r>
        </a:p>
      </xdr:txBody>
    </xdr:sp>
    <xdr:clientData/>
  </xdr:twoCellAnchor>
  <xdr:twoCellAnchor>
    <xdr:from>
      <xdr:col>4</xdr:col>
      <xdr:colOff>46904</xdr:colOff>
      <xdr:row>78</xdr:row>
      <xdr:rowOff>111013</xdr:rowOff>
    </xdr:from>
    <xdr:to>
      <xdr:col>53</xdr:col>
      <xdr:colOff>224124</xdr:colOff>
      <xdr:row>89</xdr:row>
      <xdr:rowOff>31060</xdr:rowOff>
    </xdr:to>
    <xdr:cxnSp macro="">
      <xdr:nvCxnSpPr>
        <xdr:cNvPr id="32" name="曲線コネクタ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CxnSpPr>
          <a:stCxn id="138" idx="2"/>
          <a:endCxn id="160" idx="0"/>
        </xdr:cNvCxnSpPr>
      </xdr:nvCxnSpPr>
      <xdr:spPr>
        <a:xfrm rot="5400000">
          <a:off x="7346455" y="7752105"/>
          <a:ext cx="1865868" cy="14178970"/>
        </a:xfrm>
        <a:prstGeom prst="curved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214431</xdr:colOff>
      <xdr:row>78</xdr:row>
      <xdr:rowOff>73230</xdr:rowOff>
    </xdr:from>
    <xdr:to>
      <xdr:col>26</xdr:col>
      <xdr:colOff>129198</xdr:colOff>
      <xdr:row>89</xdr:row>
      <xdr:rowOff>26580</xdr:rowOff>
    </xdr:to>
    <xdr:cxnSp macro="">
      <xdr:nvCxnSpPr>
        <xdr:cNvPr id="119" name="曲線コネクタ 118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CxnSpPr>
          <a:stCxn id="101" idx="2"/>
          <a:endCxn id="161" idx="0"/>
        </xdr:cNvCxnSpPr>
      </xdr:nvCxnSpPr>
      <xdr:spPr>
        <a:xfrm rot="5400000">
          <a:off x="3794229" y="12005575"/>
          <a:ext cx="1899171" cy="5629767"/>
        </a:xfrm>
        <a:prstGeom prst="curved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60833</xdr:colOff>
      <xdr:row>78</xdr:row>
      <xdr:rowOff>64109</xdr:rowOff>
    </xdr:from>
    <xdr:to>
      <xdr:col>6</xdr:col>
      <xdr:colOff>214431</xdr:colOff>
      <xdr:row>89</xdr:row>
      <xdr:rowOff>26579</xdr:rowOff>
    </xdr:to>
    <xdr:cxnSp macro="">
      <xdr:nvCxnSpPr>
        <xdr:cNvPr id="122" name="曲線コネクタ 121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CxnSpPr>
          <a:stCxn id="89" idx="2"/>
          <a:endCxn id="161" idx="0"/>
        </xdr:cNvCxnSpPr>
      </xdr:nvCxnSpPr>
      <xdr:spPr>
        <a:xfrm rot="16200000" flipH="1">
          <a:off x="612236" y="14453349"/>
          <a:ext cx="1908291" cy="725098"/>
        </a:xfrm>
        <a:prstGeom prst="curved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214313</xdr:colOff>
      <xdr:row>20</xdr:row>
      <xdr:rowOff>95250</xdr:rowOff>
    </xdr:from>
    <xdr:to>
      <xdr:col>14</xdr:col>
      <xdr:colOff>66675</xdr:colOff>
      <xdr:row>23</xdr:row>
      <xdr:rowOff>85725</xdr:rowOff>
    </xdr:to>
    <xdr:cxnSp macro="">
      <xdr:nvCxnSpPr>
        <xdr:cNvPr id="125" name="曲線コネクタ 124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CxnSpPr>
          <a:stCxn id="13" idx="2"/>
          <a:endCxn id="2" idx="0"/>
        </xdr:cNvCxnSpPr>
      </xdr:nvCxnSpPr>
      <xdr:spPr>
        <a:xfrm rot="5400000">
          <a:off x="3308917" y="3396003"/>
          <a:ext cx="521154" cy="995362"/>
        </a:xfrm>
        <a:prstGeom prst="curved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26</xdr:row>
      <xdr:rowOff>66675</xdr:rowOff>
    </xdr:from>
    <xdr:to>
      <xdr:col>10</xdr:col>
      <xdr:colOff>185738</xdr:colOff>
      <xdr:row>38</xdr:row>
      <xdr:rowOff>152400</xdr:rowOff>
    </xdr:to>
    <xdr:cxnSp macro="">
      <xdr:nvCxnSpPr>
        <xdr:cNvPr id="146" name="曲線コネクタ 145">
          <a:extLst>
            <a:ext uri="{FF2B5EF4-FFF2-40B4-BE49-F238E27FC236}">
              <a16:creationId xmlns:a16="http://schemas.microsoft.com/office/drawing/2014/main" id="{00000000-0008-0000-0700-000092000000}"/>
            </a:ext>
          </a:extLst>
        </xdr:cNvPr>
        <xdr:cNvCxnSpPr>
          <a:stCxn id="3" idx="3"/>
          <a:endCxn id="7" idx="0"/>
        </xdr:cNvCxnSpPr>
      </xdr:nvCxnSpPr>
      <xdr:spPr>
        <a:xfrm>
          <a:off x="2771775" y="4665889"/>
          <a:ext cx="271463" cy="2208440"/>
        </a:xfrm>
        <a:prstGeom prst="curved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29</xdr:row>
      <xdr:rowOff>76200</xdr:rowOff>
    </xdr:from>
    <xdr:to>
      <xdr:col>10</xdr:col>
      <xdr:colOff>185737</xdr:colOff>
      <xdr:row>38</xdr:row>
      <xdr:rowOff>152400</xdr:rowOff>
    </xdr:to>
    <xdr:cxnSp macro="">
      <xdr:nvCxnSpPr>
        <xdr:cNvPr id="147" name="曲線コネクタ 146">
          <a:extLst>
            <a:ext uri="{FF2B5EF4-FFF2-40B4-BE49-F238E27FC236}">
              <a16:creationId xmlns:a16="http://schemas.microsoft.com/office/drawing/2014/main" id="{00000000-0008-0000-0700-000093000000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625713" y="5456804"/>
          <a:ext cx="1668236" cy="1166813"/>
        </a:xfrm>
        <a:prstGeom prst="curved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31</xdr:row>
      <xdr:rowOff>133350</xdr:rowOff>
    </xdr:from>
    <xdr:to>
      <xdr:col>10</xdr:col>
      <xdr:colOff>185737</xdr:colOff>
      <xdr:row>38</xdr:row>
      <xdr:rowOff>152400</xdr:rowOff>
    </xdr:to>
    <xdr:cxnSp macro="">
      <xdr:nvCxnSpPr>
        <xdr:cNvPr id="148" name="曲線コネクタ 147">
          <a:extLst>
            <a:ext uri="{FF2B5EF4-FFF2-40B4-BE49-F238E27FC236}">
              <a16:creationId xmlns:a16="http://schemas.microsoft.com/office/drawing/2014/main" id="{00000000-0008-0000-0700-000094000000}"/>
            </a:ext>
          </a:extLst>
        </xdr:cNvPr>
        <xdr:cNvCxnSpPr>
          <a:stCxn id="5" idx="2"/>
          <a:endCxn id="7" idx="0"/>
        </xdr:cNvCxnSpPr>
      </xdr:nvCxnSpPr>
      <xdr:spPr>
        <a:xfrm rot="16200000" flipH="1">
          <a:off x="1831181" y="5662272"/>
          <a:ext cx="1257300" cy="1166813"/>
        </a:xfrm>
        <a:prstGeom prst="curved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214313</xdr:colOff>
      <xdr:row>26</xdr:row>
      <xdr:rowOff>77561</xdr:rowOff>
    </xdr:from>
    <xdr:to>
      <xdr:col>18</xdr:col>
      <xdr:colOff>122464</xdr:colOff>
      <xdr:row>55</xdr:row>
      <xdr:rowOff>0</xdr:rowOff>
    </xdr:to>
    <xdr:cxnSp macro="">
      <xdr:nvCxnSpPr>
        <xdr:cNvPr id="149" name="曲線コネクタ 148">
          <a:extLst>
            <a:ext uri="{FF2B5EF4-FFF2-40B4-BE49-F238E27FC236}">
              <a16:creationId xmlns:a16="http://schemas.microsoft.com/office/drawing/2014/main" id="{00000000-0008-0000-0700-000095000000}"/>
            </a:ext>
          </a:extLst>
        </xdr:cNvPr>
        <xdr:cNvCxnSpPr>
          <a:stCxn id="6" idx="3"/>
          <a:endCxn id="16" idx="0"/>
        </xdr:cNvCxnSpPr>
      </xdr:nvCxnSpPr>
      <xdr:spPr>
        <a:xfrm flipH="1">
          <a:off x="3071813" y="4676775"/>
          <a:ext cx="2194151" cy="5052332"/>
        </a:xfrm>
        <a:prstGeom prst="curvedConnector4">
          <a:avLst>
            <a:gd name="adj1" fmla="val -10419"/>
            <a:gd name="adj2" fmla="val 5138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230321</xdr:colOff>
      <xdr:row>59</xdr:row>
      <xdr:rowOff>34781</xdr:rowOff>
    </xdr:from>
    <xdr:to>
      <xdr:col>18</xdr:col>
      <xdr:colOff>75710</xdr:colOff>
      <xdr:row>70</xdr:row>
      <xdr:rowOff>42102</xdr:rowOff>
    </xdr:to>
    <xdr:cxnSp macro="">
      <xdr:nvCxnSpPr>
        <xdr:cNvPr id="150" name="曲線コネクタ 149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CxnSpPr>
          <a:stCxn id="35" idx="3"/>
          <a:endCxn id="21" idx="0"/>
        </xdr:cNvCxnSpPr>
      </xdr:nvCxnSpPr>
      <xdr:spPr>
        <a:xfrm flipH="1">
          <a:off x="3659321" y="10471460"/>
          <a:ext cx="1559889" cy="1953142"/>
        </a:xfrm>
        <a:prstGeom prst="curvedConnector4">
          <a:avLst>
            <a:gd name="adj1" fmla="val -14655"/>
            <a:gd name="adj2" fmla="val 52941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49817</xdr:colOff>
      <xdr:row>61</xdr:row>
      <xdr:rowOff>71119</xdr:rowOff>
    </xdr:from>
    <xdr:to>
      <xdr:col>35</xdr:col>
      <xdr:colOff>7871</xdr:colOff>
      <xdr:row>70</xdr:row>
      <xdr:rowOff>48825</xdr:rowOff>
    </xdr:to>
    <xdr:cxnSp macro="">
      <xdr:nvCxnSpPr>
        <xdr:cNvPr id="151" name="曲線コネクタ 150">
          <a:extLst>
            <a:ext uri="{FF2B5EF4-FFF2-40B4-BE49-F238E27FC236}">
              <a16:creationId xmlns:a16="http://schemas.microsoft.com/office/drawing/2014/main" id="{00000000-0008-0000-0700-000097000000}"/>
            </a:ext>
          </a:extLst>
        </xdr:cNvPr>
        <xdr:cNvCxnSpPr>
          <a:stCxn id="72" idx="3"/>
          <a:endCxn id="53" idx="0"/>
        </xdr:cNvCxnSpPr>
      </xdr:nvCxnSpPr>
      <xdr:spPr>
        <a:xfrm>
          <a:off x="5193317" y="10861583"/>
          <a:ext cx="4815804" cy="1569742"/>
        </a:xfrm>
        <a:prstGeom prst="curved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54429</xdr:colOff>
      <xdr:row>63</xdr:row>
      <xdr:rowOff>143637</xdr:rowOff>
    </xdr:from>
    <xdr:to>
      <xdr:col>59</xdr:col>
      <xdr:colOff>229922</xdr:colOff>
      <xdr:row>70</xdr:row>
      <xdr:rowOff>44341</xdr:rowOff>
    </xdr:to>
    <xdr:cxnSp macro="">
      <xdr:nvCxnSpPr>
        <xdr:cNvPr id="152" name="曲線コネクタ 151">
          <a:extLst>
            <a:ext uri="{FF2B5EF4-FFF2-40B4-BE49-F238E27FC236}">
              <a16:creationId xmlns:a16="http://schemas.microsoft.com/office/drawing/2014/main" id="{00000000-0008-0000-0700-000098000000}"/>
            </a:ext>
          </a:extLst>
        </xdr:cNvPr>
        <xdr:cNvCxnSpPr>
          <a:stCxn id="20" idx="3"/>
          <a:endCxn id="73" idx="0"/>
        </xdr:cNvCxnSpPr>
      </xdr:nvCxnSpPr>
      <xdr:spPr>
        <a:xfrm>
          <a:off x="5197929" y="11287887"/>
          <a:ext cx="11891243" cy="1138954"/>
        </a:xfrm>
        <a:prstGeom prst="curved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216714</xdr:colOff>
      <xdr:row>66</xdr:row>
      <xdr:rowOff>105534</xdr:rowOff>
    </xdr:from>
    <xdr:to>
      <xdr:col>18</xdr:col>
      <xdr:colOff>57151</xdr:colOff>
      <xdr:row>86</xdr:row>
      <xdr:rowOff>39543</xdr:rowOff>
    </xdr:to>
    <xdr:cxnSp macro="">
      <xdr:nvCxnSpPr>
        <xdr:cNvPr id="154" name="曲線コネクタ 153">
          <a:extLst>
            <a:ext uri="{FF2B5EF4-FFF2-40B4-BE49-F238E27FC236}">
              <a16:creationId xmlns:a16="http://schemas.microsoft.com/office/drawing/2014/main" id="{00000000-0008-0000-0700-00009A000000}"/>
            </a:ext>
          </a:extLst>
        </xdr:cNvPr>
        <xdr:cNvCxnSpPr>
          <a:stCxn id="157" idx="3"/>
          <a:endCxn id="159" idx="0"/>
        </xdr:cNvCxnSpPr>
      </xdr:nvCxnSpPr>
      <xdr:spPr>
        <a:xfrm flipH="1">
          <a:off x="3645714" y="11780463"/>
          <a:ext cx="1554937" cy="3471866"/>
        </a:xfrm>
        <a:prstGeom prst="curvedConnector4">
          <a:avLst>
            <a:gd name="adj1" fmla="val -14702"/>
            <a:gd name="adj2" fmla="val 4852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216714</xdr:colOff>
      <xdr:row>78</xdr:row>
      <xdr:rowOff>100695</xdr:rowOff>
    </xdr:from>
    <xdr:to>
      <xdr:col>70</xdr:col>
      <xdr:colOff>240171</xdr:colOff>
      <xdr:row>86</xdr:row>
      <xdr:rowOff>39544</xdr:rowOff>
    </xdr:to>
    <xdr:cxnSp macro="">
      <xdr:nvCxnSpPr>
        <xdr:cNvPr id="169" name="曲線コネクタ 168">
          <a:extLst>
            <a:ext uri="{FF2B5EF4-FFF2-40B4-BE49-F238E27FC236}">
              <a16:creationId xmlns:a16="http://schemas.microsoft.com/office/drawing/2014/main" id="{00000000-0008-0000-0700-0000A9000000}"/>
            </a:ext>
          </a:extLst>
        </xdr:cNvPr>
        <xdr:cNvCxnSpPr>
          <a:stCxn id="143" idx="2"/>
          <a:endCxn id="159" idx="0"/>
        </xdr:cNvCxnSpPr>
      </xdr:nvCxnSpPr>
      <xdr:spPr>
        <a:xfrm rot="5400000">
          <a:off x="11267197" y="6276855"/>
          <a:ext cx="1353992" cy="16596957"/>
        </a:xfrm>
        <a:prstGeom prst="curved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vision-net.co.jp" TargetMode="External"/><Relationship Id="rId3" Type="http://schemas.openxmlformats.org/officeDocument/2006/relationships/hyperlink" Target="mailto:user@vision-net.co.jp" TargetMode="External"/><Relationship Id="rId7" Type="http://schemas.openxmlformats.org/officeDocument/2006/relationships/hyperlink" Target="mailto:user@vision-net.co.jp" TargetMode="External"/><Relationship Id="rId2" Type="http://schemas.openxmlformats.org/officeDocument/2006/relationships/hyperlink" Target="mailto:santa@sampleA.co.jp" TargetMode="External"/><Relationship Id="rId1" Type="http://schemas.openxmlformats.org/officeDocument/2006/relationships/hyperlink" Target="http://samplea.co.jp/" TargetMode="External"/><Relationship Id="rId6" Type="http://schemas.openxmlformats.org/officeDocument/2006/relationships/hyperlink" Target="mailto:bizion@sampleB.co.jp" TargetMode="External"/><Relationship Id="rId5" Type="http://schemas.openxmlformats.org/officeDocument/2006/relationships/hyperlink" Target="http://sampleb.co.jp/" TargetMode="External"/><Relationship Id="rId4" Type="http://schemas.openxmlformats.org/officeDocument/2006/relationships/hyperlink" Target="mailto:user@vision-net.co.j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vision-net.co.jp" TargetMode="External"/><Relationship Id="rId3" Type="http://schemas.openxmlformats.org/officeDocument/2006/relationships/hyperlink" Target="http://sampleb.co.jp/" TargetMode="External"/><Relationship Id="rId7" Type="http://schemas.openxmlformats.org/officeDocument/2006/relationships/hyperlink" Target="mailto:user@vision-net.co.jp" TargetMode="External"/><Relationship Id="rId2" Type="http://schemas.openxmlformats.org/officeDocument/2006/relationships/hyperlink" Target="mailto:santa@sampleA.co.jp" TargetMode="External"/><Relationship Id="rId1" Type="http://schemas.openxmlformats.org/officeDocument/2006/relationships/hyperlink" Target="http://samplea.co.jp/" TargetMode="External"/><Relationship Id="rId6" Type="http://schemas.openxmlformats.org/officeDocument/2006/relationships/hyperlink" Target="mailto:user@vision-net.co.jp" TargetMode="External"/><Relationship Id="rId5" Type="http://schemas.openxmlformats.org/officeDocument/2006/relationships/hyperlink" Target="mailto:user@vision-net.co.jp" TargetMode="External"/><Relationship Id="rId4" Type="http://schemas.openxmlformats.org/officeDocument/2006/relationships/hyperlink" Target="mailto:bizion@sampleB.co.j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44" sqref="J44"/>
    </sheetView>
  </sheetViews>
  <sheetFormatPr defaultRowHeight="13.5" x14ac:dyDescent="0.15"/>
  <sheetData/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"/>
  <sheetViews>
    <sheetView zoomScale="70" zoomScaleNormal="70" workbookViewId="0">
      <pane ySplit="2" topLeftCell="A3" activePane="bottomLeft" state="frozen"/>
      <selection pane="bottomLeft" activeCell="A4" sqref="A4"/>
    </sheetView>
  </sheetViews>
  <sheetFormatPr defaultRowHeight="13.5" x14ac:dyDescent="0.15"/>
  <cols>
    <col min="1" max="1" width="14.875" bestFit="1" customWidth="1"/>
    <col min="2" max="2" width="15.5" bestFit="1" customWidth="1"/>
    <col min="3" max="3" width="12.625" bestFit="1" customWidth="1"/>
    <col min="4" max="4" width="18.375" bestFit="1" customWidth="1"/>
    <col min="5" max="7" width="15.5" bestFit="1" customWidth="1"/>
    <col min="8" max="8" width="19.625" bestFit="1" customWidth="1"/>
    <col min="9" max="9" width="17.625" bestFit="1" customWidth="1"/>
    <col min="10" max="11" width="16.5" bestFit="1" customWidth="1"/>
    <col min="12" max="12" width="13.875" bestFit="1" customWidth="1"/>
    <col min="13" max="13" width="18.875" bestFit="1" customWidth="1"/>
    <col min="14" max="14" width="14.75" bestFit="1" customWidth="1"/>
    <col min="15" max="15" width="12.625" bestFit="1" customWidth="1"/>
    <col min="16" max="16" width="19" bestFit="1" customWidth="1"/>
    <col min="18" max="18" width="9.5" style="41" bestFit="1" customWidth="1"/>
    <col min="20" max="20" width="9.5" style="41" bestFit="1" customWidth="1"/>
  </cols>
  <sheetData>
    <row r="1" spans="1:21" x14ac:dyDescent="0.15">
      <c r="A1" t="s">
        <v>33</v>
      </c>
      <c r="B1" t="s">
        <v>34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50</v>
      </c>
      <c r="N1" t="s">
        <v>51</v>
      </c>
      <c r="O1" t="s">
        <v>54</v>
      </c>
      <c r="P1" t="s">
        <v>49</v>
      </c>
      <c r="Q1" t="s">
        <v>77</v>
      </c>
      <c r="R1" s="41" t="s">
        <v>114</v>
      </c>
      <c r="S1" t="s">
        <v>115</v>
      </c>
      <c r="T1" s="41" t="s">
        <v>116</v>
      </c>
      <c r="U1" t="s">
        <v>117</v>
      </c>
    </row>
    <row r="2" spans="1:21" x14ac:dyDescent="0.15">
      <c r="A2" t="s">
        <v>53</v>
      </c>
      <c r="B2" t="s">
        <v>52</v>
      </c>
      <c r="G2" t="s">
        <v>133</v>
      </c>
      <c r="R2" s="41" t="s">
        <v>142</v>
      </c>
      <c r="S2" t="s">
        <v>143</v>
      </c>
      <c r="T2" s="41" t="s">
        <v>142</v>
      </c>
      <c r="U2" t="s">
        <v>143</v>
      </c>
    </row>
    <row r="3" spans="1:21" x14ac:dyDescent="0.15">
      <c r="A3" t="s">
        <v>75</v>
      </c>
      <c r="B3" s="39" t="s">
        <v>127</v>
      </c>
      <c r="C3" t="s">
        <v>128</v>
      </c>
      <c r="D3" t="s">
        <v>129</v>
      </c>
      <c r="E3" t="s">
        <v>130</v>
      </c>
      <c r="F3" t="s">
        <v>131</v>
      </c>
      <c r="G3" t="s">
        <v>132</v>
      </c>
      <c r="H3" t="s">
        <v>134</v>
      </c>
      <c r="J3" t="s">
        <v>135</v>
      </c>
      <c r="K3" t="s">
        <v>136</v>
      </c>
      <c r="L3" t="s">
        <v>137</v>
      </c>
      <c r="M3" s="40" t="s">
        <v>138</v>
      </c>
      <c r="N3" t="s">
        <v>139</v>
      </c>
      <c r="O3" t="s">
        <v>140</v>
      </c>
      <c r="P3" s="40" t="s">
        <v>141</v>
      </c>
      <c r="R3" s="41">
        <v>43466</v>
      </c>
      <c r="S3" s="40" t="s">
        <v>144</v>
      </c>
      <c r="T3" s="41">
        <v>43466</v>
      </c>
      <c r="U3" s="40" t="s">
        <v>144</v>
      </c>
    </row>
    <row r="4" spans="1:21" x14ac:dyDescent="0.15">
      <c r="A4" t="s">
        <v>145</v>
      </c>
      <c r="B4" s="39" t="s">
        <v>148</v>
      </c>
      <c r="C4" t="s">
        <v>149</v>
      </c>
      <c r="D4" t="s">
        <v>150</v>
      </c>
      <c r="E4" t="s">
        <v>146</v>
      </c>
      <c r="F4" t="s">
        <v>151</v>
      </c>
      <c r="G4" t="s">
        <v>152</v>
      </c>
      <c r="H4" t="s">
        <v>147</v>
      </c>
      <c r="J4" t="s">
        <v>153</v>
      </c>
      <c r="K4" t="s">
        <v>154</v>
      </c>
      <c r="L4" t="s">
        <v>155</v>
      </c>
      <c r="M4" s="40" t="s">
        <v>156</v>
      </c>
      <c r="N4" t="s">
        <v>157</v>
      </c>
      <c r="O4" t="s">
        <v>158</v>
      </c>
      <c r="P4" s="40" t="s">
        <v>159</v>
      </c>
      <c r="R4" s="41">
        <v>43466</v>
      </c>
      <c r="S4" s="40" t="s">
        <v>144</v>
      </c>
      <c r="T4" s="41">
        <v>43466</v>
      </c>
      <c r="U4" s="40" t="s">
        <v>144</v>
      </c>
    </row>
  </sheetData>
  <phoneticPr fontId="4"/>
  <hyperlinks>
    <hyperlink ref="M3" r:id="rId1" xr:uid="{00000000-0004-0000-0100-000000000000}"/>
    <hyperlink ref="P3" r:id="rId2" xr:uid="{00000000-0004-0000-0100-000001000000}"/>
    <hyperlink ref="S3" r:id="rId3" xr:uid="{00000000-0004-0000-0100-000002000000}"/>
    <hyperlink ref="U3" r:id="rId4" xr:uid="{00000000-0004-0000-0100-000003000000}"/>
    <hyperlink ref="M4" r:id="rId5" xr:uid="{00000000-0004-0000-0100-000004000000}"/>
    <hyperlink ref="P4" r:id="rId6" xr:uid="{00000000-0004-0000-0100-000005000000}"/>
    <hyperlink ref="S4" r:id="rId7" xr:uid="{00000000-0004-0000-0100-000006000000}"/>
    <hyperlink ref="U4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"/>
  <sheetViews>
    <sheetView topLeftCell="B1" zoomScale="70" zoomScaleNormal="70" workbookViewId="0">
      <pane ySplit="2" topLeftCell="A3" activePane="bottomLeft" state="frozen"/>
      <selection pane="bottomLeft" activeCell="L3" sqref="L3"/>
    </sheetView>
  </sheetViews>
  <sheetFormatPr defaultRowHeight="13.5" x14ac:dyDescent="0.15"/>
  <cols>
    <col min="1" max="1" width="13.625" bestFit="1" customWidth="1"/>
    <col min="2" max="2" width="26.75" bestFit="1" customWidth="1"/>
    <col min="3" max="3" width="15.5" bestFit="1" customWidth="1"/>
    <col min="4" max="4" width="31.5" customWidth="1"/>
    <col min="5" max="5" width="17.75" customWidth="1"/>
    <col min="6" max="9" width="10.375" customWidth="1"/>
    <col min="10" max="12" width="13.375" bestFit="1" customWidth="1"/>
    <col min="13" max="13" width="17.625" bestFit="1" customWidth="1"/>
    <col min="14" max="14" width="15.5" bestFit="1" customWidth="1"/>
    <col min="15" max="15" width="18.375" bestFit="1" customWidth="1"/>
    <col min="16" max="17" width="13.375" bestFit="1" customWidth="1"/>
    <col min="18" max="20" width="10.125" bestFit="1" customWidth="1"/>
    <col min="21" max="21" width="19.375" bestFit="1" customWidth="1"/>
    <col min="22" max="22" width="10.125" bestFit="1" customWidth="1"/>
    <col min="23" max="23" width="16.5" bestFit="1" customWidth="1"/>
    <col min="24" max="24" width="13.5" customWidth="1"/>
    <col min="25" max="25" width="14.375" bestFit="1" customWidth="1"/>
    <col min="26" max="26" width="17.75" bestFit="1" customWidth="1"/>
    <col min="27" max="28" width="11.25" bestFit="1" customWidth="1"/>
    <col min="29" max="29" width="14.375" bestFit="1" customWidth="1"/>
    <col min="30" max="30" width="17.625" bestFit="1" customWidth="1"/>
    <col min="31" max="32" width="13.375" customWidth="1"/>
    <col min="33" max="33" width="15.875" bestFit="1" customWidth="1"/>
    <col min="34" max="36" width="15.875" customWidth="1"/>
    <col min="37" max="37" width="5.625" bestFit="1" customWidth="1"/>
  </cols>
  <sheetData>
    <row r="1" spans="1:41" x14ac:dyDescent="0.15">
      <c r="A1" t="s">
        <v>72</v>
      </c>
      <c r="B1" t="s">
        <v>33</v>
      </c>
      <c r="C1" t="s">
        <v>55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79</v>
      </c>
      <c r="J1" s="33" t="s">
        <v>56</v>
      </c>
      <c r="K1" s="33" t="s">
        <v>57</v>
      </c>
      <c r="L1" s="33" t="s">
        <v>58</v>
      </c>
      <c r="M1" s="33" t="s">
        <v>59</v>
      </c>
      <c r="N1" s="33" t="s">
        <v>60</v>
      </c>
      <c r="O1" s="33" t="s">
        <v>222</v>
      </c>
      <c r="P1" s="33" t="s">
        <v>61</v>
      </c>
      <c r="Q1" s="33" t="s">
        <v>163</v>
      </c>
      <c r="R1" s="33" t="s">
        <v>62</v>
      </c>
      <c r="S1" s="33" t="s">
        <v>63</v>
      </c>
      <c r="T1" s="33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s="33" t="s">
        <v>81</v>
      </c>
      <c r="AB1" s="33" t="s">
        <v>82</v>
      </c>
      <c r="AC1" s="33" t="s">
        <v>83</v>
      </c>
      <c r="AD1" s="33" t="s">
        <v>84</v>
      </c>
      <c r="AE1" s="35" t="s">
        <v>88</v>
      </c>
      <c r="AF1" s="35" t="s">
        <v>89</v>
      </c>
      <c r="AG1" s="35" t="s">
        <v>90</v>
      </c>
      <c r="AH1" s="34" t="s">
        <v>91</v>
      </c>
      <c r="AI1" s="34" t="s">
        <v>87</v>
      </c>
      <c r="AJ1" s="34" t="s">
        <v>100</v>
      </c>
      <c r="AK1" t="s">
        <v>71</v>
      </c>
      <c r="AL1" s="41" t="s">
        <v>114</v>
      </c>
      <c r="AM1" t="s">
        <v>115</v>
      </c>
      <c r="AN1" s="41" t="s">
        <v>116</v>
      </c>
      <c r="AO1" t="s">
        <v>117</v>
      </c>
    </row>
    <row r="2" spans="1:41" x14ac:dyDescent="0.15">
      <c r="A2" t="s">
        <v>73</v>
      </c>
      <c r="B2" t="s">
        <v>74</v>
      </c>
      <c r="C2" t="s">
        <v>52</v>
      </c>
      <c r="D2" t="s">
        <v>161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162</v>
      </c>
      <c r="R2" t="s">
        <v>80</v>
      </c>
      <c r="U2" t="s">
        <v>97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E2" t="s">
        <v>98</v>
      </c>
      <c r="AF2" t="s">
        <v>85</v>
      </c>
      <c r="AG2" t="s">
        <v>86</v>
      </c>
      <c r="AH2" t="s">
        <v>99</v>
      </c>
      <c r="AL2" s="41" t="s">
        <v>142</v>
      </c>
      <c r="AM2" t="s">
        <v>143</v>
      </c>
      <c r="AN2" s="41" t="s">
        <v>142</v>
      </c>
      <c r="AO2" t="s">
        <v>143</v>
      </c>
    </row>
    <row r="3" spans="1:41" x14ac:dyDescent="0.15">
      <c r="A3" t="s">
        <v>76</v>
      </c>
      <c r="B3" t="s">
        <v>75</v>
      </c>
      <c r="C3" s="39" t="s">
        <v>127</v>
      </c>
      <c r="D3" t="s">
        <v>135</v>
      </c>
      <c r="E3" t="s">
        <v>136</v>
      </c>
      <c r="F3" t="s">
        <v>137</v>
      </c>
      <c r="G3" s="40" t="s">
        <v>138</v>
      </c>
      <c r="H3" s="40" t="s">
        <v>141</v>
      </c>
      <c r="I3" t="s">
        <v>140</v>
      </c>
      <c r="J3" t="s">
        <v>130</v>
      </c>
      <c r="K3" t="s">
        <v>131</v>
      </c>
      <c r="L3" t="s">
        <v>132</v>
      </c>
      <c r="M3" t="s">
        <v>134</v>
      </c>
      <c r="O3" t="s">
        <v>129</v>
      </c>
      <c r="P3" t="s">
        <v>165</v>
      </c>
      <c r="Q3" t="s">
        <v>164</v>
      </c>
      <c r="R3" t="s">
        <v>167</v>
      </c>
      <c r="U3" t="s">
        <v>168</v>
      </c>
      <c r="V3" t="s">
        <v>169</v>
      </c>
      <c r="W3" t="s">
        <v>170</v>
      </c>
      <c r="X3" t="s">
        <v>171</v>
      </c>
      <c r="Y3" t="s">
        <v>172</v>
      </c>
      <c r="Z3" t="s">
        <v>173</v>
      </c>
      <c r="AA3" t="s">
        <v>174</v>
      </c>
      <c r="AB3" t="s">
        <v>175</v>
      </c>
      <c r="AC3" t="s">
        <v>176</v>
      </c>
      <c r="AD3">
        <v>1000001</v>
      </c>
      <c r="AL3" s="41">
        <v>43466</v>
      </c>
      <c r="AM3" s="40" t="s">
        <v>144</v>
      </c>
      <c r="AN3" s="41">
        <v>43466</v>
      </c>
      <c r="AO3" s="40" t="s">
        <v>144</v>
      </c>
    </row>
    <row r="4" spans="1:41" x14ac:dyDescent="0.15">
      <c r="A4" t="s">
        <v>160</v>
      </c>
      <c r="B4" t="s">
        <v>145</v>
      </c>
      <c r="C4" s="39" t="s">
        <v>148</v>
      </c>
      <c r="D4" t="s">
        <v>153</v>
      </c>
      <c r="E4" t="s">
        <v>154</v>
      </c>
      <c r="F4" t="s">
        <v>155</v>
      </c>
      <c r="G4" s="40" t="s">
        <v>156</v>
      </c>
      <c r="H4" s="40" t="s">
        <v>159</v>
      </c>
      <c r="I4" t="s">
        <v>158</v>
      </c>
      <c r="J4" t="s">
        <v>146</v>
      </c>
      <c r="K4" t="s">
        <v>151</v>
      </c>
      <c r="L4" t="s">
        <v>152</v>
      </c>
      <c r="M4" t="s">
        <v>147</v>
      </c>
      <c r="Q4" t="s">
        <v>158</v>
      </c>
      <c r="U4" t="s">
        <v>168</v>
      </c>
      <c r="V4" t="s">
        <v>169</v>
      </c>
      <c r="W4" t="s">
        <v>170</v>
      </c>
      <c r="X4" t="s">
        <v>171</v>
      </c>
      <c r="Y4" t="s">
        <v>172</v>
      </c>
      <c r="Z4" t="s">
        <v>173</v>
      </c>
      <c r="AA4" t="s">
        <v>174</v>
      </c>
      <c r="AB4" t="s">
        <v>175</v>
      </c>
      <c r="AC4" t="s">
        <v>176</v>
      </c>
      <c r="AD4">
        <v>1000002</v>
      </c>
      <c r="AL4" s="41">
        <v>43466</v>
      </c>
      <c r="AM4" s="40" t="s">
        <v>144</v>
      </c>
      <c r="AN4" s="41">
        <v>43466</v>
      </c>
      <c r="AO4" s="40" t="s">
        <v>144</v>
      </c>
    </row>
  </sheetData>
  <phoneticPr fontId="4"/>
  <hyperlinks>
    <hyperlink ref="G3" r:id="rId1" xr:uid="{00000000-0004-0000-0200-000000000000}"/>
    <hyperlink ref="H3" r:id="rId2" xr:uid="{00000000-0004-0000-0200-000001000000}"/>
    <hyperlink ref="G4" r:id="rId3" xr:uid="{00000000-0004-0000-0200-000002000000}"/>
    <hyperlink ref="H4" r:id="rId4" xr:uid="{00000000-0004-0000-0200-000003000000}"/>
    <hyperlink ref="AM3" r:id="rId5" xr:uid="{00000000-0004-0000-0200-000004000000}"/>
    <hyperlink ref="AO3" r:id="rId6" xr:uid="{00000000-0004-0000-0200-000005000000}"/>
    <hyperlink ref="AM4" r:id="rId7" xr:uid="{00000000-0004-0000-0200-000006000000}"/>
    <hyperlink ref="AO4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"/>
  <sheetViews>
    <sheetView zoomScale="85" zoomScaleNormal="85" workbookViewId="0">
      <pane ySplit="2" topLeftCell="A3" activePane="bottomLeft" state="frozen"/>
      <selection pane="bottomLeft" activeCell="O16" sqref="J13:O16"/>
    </sheetView>
  </sheetViews>
  <sheetFormatPr defaultRowHeight="13.5" x14ac:dyDescent="0.15"/>
  <cols>
    <col min="1" max="1" width="12.625" bestFit="1" customWidth="1"/>
    <col min="2" max="2" width="12.625" customWidth="1"/>
    <col min="3" max="3" width="19" bestFit="1" customWidth="1"/>
    <col min="4" max="4" width="11" bestFit="1" customWidth="1"/>
    <col min="5" max="5" width="7.5" bestFit="1" customWidth="1"/>
    <col min="6" max="6" width="13.375" bestFit="1" customWidth="1"/>
    <col min="7" max="7" width="13" bestFit="1" customWidth="1"/>
    <col min="8" max="8" width="9.375" bestFit="1" customWidth="1"/>
    <col min="9" max="9" width="14.625" style="41" bestFit="1" customWidth="1"/>
    <col min="10" max="10" width="15.625" customWidth="1"/>
    <col min="11" max="11" width="15.25" style="42" bestFit="1" customWidth="1"/>
    <col min="12" max="12" width="7.125" bestFit="1" customWidth="1"/>
    <col min="13" max="13" width="7.125" style="43" customWidth="1"/>
    <col min="14" max="14" width="15.25" style="42" bestFit="1" customWidth="1"/>
    <col min="15" max="15" width="19.375" style="42" bestFit="1" customWidth="1"/>
    <col min="16" max="16" width="5.25" bestFit="1" customWidth="1"/>
    <col min="17" max="17" width="9.5" style="41" bestFit="1" customWidth="1"/>
    <col min="19" max="19" width="9" style="41"/>
  </cols>
  <sheetData>
    <row r="1" spans="1:20" x14ac:dyDescent="0.15">
      <c r="A1" t="s">
        <v>104</v>
      </c>
      <c r="B1" t="s">
        <v>202</v>
      </c>
      <c r="C1" t="s">
        <v>110</v>
      </c>
      <c r="D1" t="s">
        <v>111</v>
      </c>
      <c r="E1" t="s">
        <v>101</v>
      </c>
      <c r="F1" t="s">
        <v>102</v>
      </c>
      <c r="G1" t="s">
        <v>103</v>
      </c>
      <c r="H1" t="s">
        <v>112</v>
      </c>
      <c r="I1" s="41" t="s">
        <v>109</v>
      </c>
      <c r="J1" t="s">
        <v>105</v>
      </c>
      <c r="K1" s="42" t="s">
        <v>106</v>
      </c>
      <c r="L1" t="s">
        <v>113</v>
      </c>
      <c r="M1" s="43" t="s">
        <v>200</v>
      </c>
      <c r="N1" s="42" t="s">
        <v>107</v>
      </c>
      <c r="O1" s="42" t="s">
        <v>108</v>
      </c>
      <c r="P1" t="s">
        <v>71</v>
      </c>
      <c r="Q1" s="41" t="s">
        <v>114</v>
      </c>
      <c r="R1" t="s">
        <v>115</v>
      </c>
      <c r="S1" s="41" t="s">
        <v>116</v>
      </c>
      <c r="T1" t="s">
        <v>117</v>
      </c>
    </row>
    <row r="2" spans="1:20" x14ac:dyDescent="0.15">
      <c r="A2" t="s">
        <v>73</v>
      </c>
      <c r="F2" t="s">
        <v>118</v>
      </c>
      <c r="H2" t="s">
        <v>194</v>
      </c>
      <c r="Q2" s="41" t="s">
        <v>142</v>
      </c>
      <c r="R2" t="s">
        <v>143</v>
      </c>
      <c r="S2" s="41" t="s">
        <v>142</v>
      </c>
      <c r="T2" t="s">
        <v>143</v>
      </c>
    </row>
    <row r="3" spans="1:20" x14ac:dyDescent="0.15">
      <c r="A3" t="s">
        <v>185</v>
      </c>
      <c r="B3" t="s">
        <v>214</v>
      </c>
      <c r="C3" t="s">
        <v>178</v>
      </c>
      <c r="D3" t="s">
        <v>198</v>
      </c>
      <c r="E3">
        <v>201902</v>
      </c>
      <c r="F3" t="s">
        <v>182</v>
      </c>
      <c r="G3" t="s">
        <v>183</v>
      </c>
      <c r="H3" t="s">
        <v>195</v>
      </c>
      <c r="I3" s="41">
        <v>43475</v>
      </c>
      <c r="J3" t="s">
        <v>179</v>
      </c>
      <c r="K3" s="42">
        <v>200000</v>
      </c>
      <c r="L3" t="s">
        <v>201</v>
      </c>
      <c r="M3" s="43">
        <v>0.08</v>
      </c>
      <c r="N3" s="42">
        <f>K3*M3</f>
        <v>16000</v>
      </c>
      <c r="O3" s="42">
        <f>K3+N3</f>
        <v>216000</v>
      </c>
      <c r="Q3" s="41">
        <v>43497</v>
      </c>
      <c r="R3" s="40" t="s">
        <v>144</v>
      </c>
      <c r="S3" s="41">
        <v>43497</v>
      </c>
      <c r="T3" s="40" t="s">
        <v>144</v>
      </c>
    </row>
    <row r="4" spans="1:20" x14ac:dyDescent="0.15">
      <c r="A4" t="s">
        <v>186</v>
      </c>
      <c r="B4" t="s">
        <v>76</v>
      </c>
      <c r="C4" t="s">
        <v>178</v>
      </c>
      <c r="D4" t="s">
        <v>198</v>
      </c>
      <c r="E4">
        <v>201902</v>
      </c>
      <c r="F4" t="s">
        <v>182</v>
      </c>
      <c r="G4" t="s">
        <v>183</v>
      </c>
      <c r="H4" t="s">
        <v>195</v>
      </c>
      <c r="I4" s="41">
        <v>43475</v>
      </c>
      <c r="J4" t="s">
        <v>180</v>
      </c>
      <c r="K4" s="42">
        <v>50000</v>
      </c>
      <c r="L4" t="s">
        <v>201</v>
      </c>
      <c r="M4" s="43">
        <v>0.08</v>
      </c>
      <c r="N4" s="42">
        <f t="shared" ref="N4:N6" si="0">K4*M4</f>
        <v>4000</v>
      </c>
      <c r="O4" s="42">
        <f t="shared" ref="O4:O6" si="1">K4+N4</f>
        <v>54000</v>
      </c>
      <c r="Q4" s="41">
        <v>43497</v>
      </c>
      <c r="R4" s="40" t="s">
        <v>144</v>
      </c>
      <c r="S4" s="41">
        <v>43497</v>
      </c>
      <c r="T4" s="40" t="s">
        <v>144</v>
      </c>
    </row>
    <row r="5" spans="1:20" x14ac:dyDescent="0.15">
      <c r="A5" t="s">
        <v>187</v>
      </c>
      <c r="B5" t="s">
        <v>76</v>
      </c>
      <c r="C5" t="s">
        <v>178</v>
      </c>
      <c r="D5" t="s">
        <v>198</v>
      </c>
      <c r="E5">
        <v>201902</v>
      </c>
      <c r="F5" t="s">
        <v>182</v>
      </c>
      <c r="G5" t="s">
        <v>183</v>
      </c>
      <c r="H5" t="s">
        <v>195</v>
      </c>
      <c r="I5" s="41">
        <v>43475</v>
      </c>
      <c r="J5" t="s">
        <v>181</v>
      </c>
      <c r="K5" s="42">
        <v>5000</v>
      </c>
      <c r="L5" t="s">
        <v>201</v>
      </c>
      <c r="M5" s="43">
        <v>0.08</v>
      </c>
      <c r="N5" s="42">
        <f t="shared" si="0"/>
        <v>400</v>
      </c>
      <c r="O5" s="42">
        <f t="shared" si="1"/>
        <v>5400</v>
      </c>
      <c r="Q5" s="41">
        <v>43497</v>
      </c>
      <c r="R5" s="40" t="s">
        <v>144</v>
      </c>
      <c r="S5" s="41">
        <v>43497</v>
      </c>
      <c r="T5" s="40" t="s">
        <v>144</v>
      </c>
    </row>
    <row r="6" spans="1:20" x14ac:dyDescent="0.15">
      <c r="A6" t="s">
        <v>188</v>
      </c>
      <c r="B6" t="s">
        <v>76</v>
      </c>
      <c r="C6" t="s">
        <v>178</v>
      </c>
      <c r="D6" t="s">
        <v>199</v>
      </c>
      <c r="E6">
        <v>201902</v>
      </c>
      <c r="F6" t="s">
        <v>182</v>
      </c>
      <c r="G6" t="s">
        <v>184</v>
      </c>
      <c r="H6" t="s">
        <v>195</v>
      </c>
      <c r="I6" s="41">
        <v>43495</v>
      </c>
      <c r="J6" t="s">
        <v>197</v>
      </c>
      <c r="K6" s="42">
        <v>100000</v>
      </c>
      <c r="L6" t="s">
        <v>201</v>
      </c>
      <c r="M6" s="43">
        <v>0.08</v>
      </c>
      <c r="N6" s="42">
        <f t="shared" si="0"/>
        <v>8000</v>
      </c>
      <c r="O6" s="42">
        <f t="shared" si="1"/>
        <v>108000</v>
      </c>
      <c r="Q6" s="41">
        <v>43497</v>
      </c>
      <c r="R6" s="40" t="s">
        <v>144</v>
      </c>
      <c r="S6" s="41">
        <v>43497</v>
      </c>
      <c r="T6" s="40" t="s">
        <v>144</v>
      </c>
    </row>
    <row r="7" spans="1:20" x14ac:dyDescent="0.15">
      <c r="A7" t="s">
        <v>189</v>
      </c>
      <c r="B7" t="s">
        <v>160</v>
      </c>
      <c r="C7" t="s">
        <v>203</v>
      </c>
      <c r="D7" t="s">
        <v>204</v>
      </c>
      <c r="E7">
        <v>201902</v>
      </c>
      <c r="F7" t="s">
        <v>206</v>
      </c>
      <c r="G7" t="s">
        <v>207</v>
      </c>
      <c r="H7" t="s">
        <v>196</v>
      </c>
      <c r="I7" s="41">
        <v>43470</v>
      </c>
      <c r="J7" t="s">
        <v>209</v>
      </c>
      <c r="K7" s="42">
        <v>500000</v>
      </c>
      <c r="L7" t="s">
        <v>201</v>
      </c>
      <c r="M7" s="43">
        <v>0.08</v>
      </c>
      <c r="N7" s="42">
        <f t="shared" ref="N7:N11" si="2">K7*M7</f>
        <v>40000</v>
      </c>
      <c r="O7" s="42">
        <f t="shared" ref="O7:O11" si="3">K7+N7</f>
        <v>540000</v>
      </c>
      <c r="Q7" s="41">
        <v>43497</v>
      </c>
      <c r="R7" s="40" t="s">
        <v>144</v>
      </c>
      <c r="S7" s="41">
        <v>43497</v>
      </c>
      <c r="T7" s="40" t="s">
        <v>144</v>
      </c>
    </row>
    <row r="8" spans="1:20" x14ac:dyDescent="0.15">
      <c r="A8" t="s">
        <v>190</v>
      </c>
      <c r="B8" t="s">
        <v>160</v>
      </c>
      <c r="C8" t="s">
        <v>203</v>
      </c>
      <c r="D8" t="s">
        <v>204</v>
      </c>
      <c r="E8">
        <v>201902</v>
      </c>
      <c r="F8" t="s">
        <v>206</v>
      </c>
      <c r="G8" t="s">
        <v>207</v>
      </c>
      <c r="H8" t="s">
        <v>196</v>
      </c>
      <c r="I8" s="41">
        <v>43470</v>
      </c>
      <c r="J8" t="s">
        <v>210</v>
      </c>
      <c r="K8" s="42">
        <v>50000</v>
      </c>
      <c r="L8" t="s">
        <v>201</v>
      </c>
      <c r="M8" s="43">
        <v>0.08</v>
      </c>
      <c r="N8" s="42">
        <f t="shared" si="2"/>
        <v>4000</v>
      </c>
      <c r="O8" s="42">
        <f t="shared" si="3"/>
        <v>54000</v>
      </c>
      <c r="Q8" s="41">
        <v>43497</v>
      </c>
      <c r="R8" s="40" t="s">
        <v>144</v>
      </c>
      <c r="S8" s="41">
        <v>43497</v>
      </c>
      <c r="T8" s="40" t="s">
        <v>144</v>
      </c>
    </row>
    <row r="9" spans="1:20" x14ac:dyDescent="0.15">
      <c r="A9" t="s">
        <v>191</v>
      </c>
      <c r="B9" t="s">
        <v>160</v>
      </c>
      <c r="C9" t="s">
        <v>203</v>
      </c>
      <c r="D9" t="s">
        <v>204</v>
      </c>
      <c r="E9">
        <v>201902</v>
      </c>
      <c r="F9" t="s">
        <v>206</v>
      </c>
      <c r="G9" t="s">
        <v>207</v>
      </c>
      <c r="H9" t="s">
        <v>196</v>
      </c>
      <c r="I9" s="41">
        <v>43470</v>
      </c>
      <c r="J9" t="s">
        <v>211</v>
      </c>
      <c r="K9" s="42">
        <v>30000</v>
      </c>
      <c r="L9" t="s">
        <v>201</v>
      </c>
      <c r="M9" s="43">
        <v>0.08</v>
      </c>
      <c r="N9" s="42">
        <f t="shared" si="2"/>
        <v>2400</v>
      </c>
      <c r="O9" s="42">
        <f t="shared" si="3"/>
        <v>32400</v>
      </c>
      <c r="Q9" s="41">
        <v>43497</v>
      </c>
      <c r="R9" s="40" t="s">
        <v>144</v>
      </c>
      <c r="S9" s="41">
        <v>43497</v>
      </c>
      <c r="T9" s="40" t="s">
        <v>144</v>
      </c>
    </row>
    <row r="10" spans="1:20" x14ac:dyDescent="0.15">
      <c r="A10" t="s">
        <v>192</v>
      </c>
      <c r="B10" t="s">
        <v>160</v>
      </c>
      <c r="C10" t="s">
        <v>203</v>
      </c>
      <c r="D10" t="s">
        <v>205</v>
      </c>
      <c r="E10">
        <v>201902</v>
      </c>
      <c r="F10" t="s">
        <v>206</v>
      </c>
      <c r="G10" t="s">
        <v>208</v>
      </c>
      <c r="H10" t="s">
        <v>196</v>
      </c>
      <c r="I10" s="41">
        <v>43471</v>
      </c>
      <c r="J10" t="s">
        <v>212</v>
      </c>
      <c r="K10" s="42">
        <v>100000</v>
      </c>
      <c r="L10" t="s">
        <v>201</v>
      </c>
      <c r="M10" s="43">
        <v>0.08</v>
      </c>
      <c r="N10" s="42">
        <f t="shared" si="2"/>
        <v>8000</v>
      </c>
      <c r="O10" s="42">
        <f t="shared" si="3"/>
        <v>108000</v>
      </c>
      <c r="Q10" s="41">
        <v>43497</v>
      </c>
      <c r="R10" s="40" t="s">
        <v>144</v>
      </c>
      <c r="S10" s="41">
        <v>43497</v>
      </c>
      <c r="T10" s="40" t="s">
        <v>144</v>
      </c>
    </row>
    <row r="11" spans="1:20" x14ac:dyDescent="0.15">
      <c r="A11" t="s">
        <v>193</v>
      </c>
      <c r="B11" t="s">
        <v>160</v>
      </c>
      <c r="C11" t="s">
        <v>203</v>
      </c>
      <c r="D11" t="s">
        <v>205</v>
      </c>
      <c r="E11">
        <v>201902</v>
      </c>
      <c r="F11" t="s">
        <v>206</v>
      </c>
      <c r="G11" t="s">
        <v>208</v>
      </c>
      <c r="H11" t="s">
        <v>196</v>
      </c>
      <c r="I11" s="41">
        <v>43471</v>
      </c>
      <c r="J11" t="s">
        <v>210</v>
      </c>
      <c r="K11" s="42">
        <v>40000</v>
      </c>
      <c r="L11" t="s">
        <v>201</v>
      </c>
      <c r="M11" s="43">
        <v>0.08</v>
      </c>
      <c r="N11" s="42">
        <f t="shared" si="2"/>
        <v>3200</v>
      </c>
      <c r="O11" s="42">
        <f t="shared" si="3"/>
        <v>43200</v>
      </c>
      <c r="Q11" s="41">
        <v>43497</v>
      </c>
      <c r="R11" s="40" t="s">
        <v>144</v>
      </c>
      <c r="S11" s="41">
        <v>43497</v>
      </c>
      <c r="T11" s="40" t="s">
        <v>144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"/>
  <sheetViews>
    <sheetView zoomScale="85" zoomScaleNormal="85" workbookViewId="0">
      <pane ySplit="2" topLeftCell="A3" activePane="bottomLeft" state="frozen"/>
      <selection pane="bottomLeft" activeCell="G3" sqref="G3:G4"/>
    </sheetView>
  </sheetViews>
  <sheetFormatPr defaultColWidth="17.125" defaultRowHeight="13.5" x14ac:dyDescent="0.15"/>
  <cols>
    <col min="3" max="3" width="17.125" style="41"/>
    <col min="9" max="9" width="17.125" style="41"/>
    <col min="11" max="11" width="17.125" style="41"/>
  </cols>
  <sheetData>
    <row r="1" spans="1:12" x14ac:dyDescent="0.15">
      <c r="A1" t="s">
        <v>112</v>
      </c>
      <c r="B1" t="s">
        <v>101</v>
      </c>
      <c r="C1" s="41" t="s">
        <v>119</v>
      </c>
      <c r="D1" t="s">
        <v>72</v>
      </c>
      <c r="E1" t="s">
        <v>120</v>
      </c>
      <c r="F1" t="s">
        <v>121</v>
      </c>
      <c r="G1" t="s">
        <v>122</v>
      </c>
      <c r="H1" t="s">
        <v>71</v>
      </c>
      <c r="I1" s="41" t="s">
        <v>114</v>
      </c>
      <c r="J1" t="s">
        <v>115</v>
      </c>
      <c r="K1" s="41" t="s">
        <v>116</v>
      </c>
      <c r="L1" t="s">
        <v>117</v>
      </c>
    </row>
    <row r="2" spans="1:12" x14ac:dyDescent="0.15">
      <c r="A2" t="s">
        <v>123</v>
      </c>
      <c r="B2" t="s">
        <v>124</v>
      </c>
      <c r="C2" s="41" t="s">
        <v>125</v>
      </c>
      <c r="D2" t="s">
        <v>213</v>
      </c>
      <c r="E2" t="s">
        <v>126</v>
      </c>
      <c r="F2" t="s">
        <v>126</v>
      </c>
      <c r="G2" t="s">
        <v>126</v>
      </c>
      <c r="I2" s="41" t="s">
        <v>142</v>
      </c>
      <c r="J2" t="s">
        <v>143</v>
      </c>
      <c r="K2" s="41" t="s">
        <v>142</v>
      </c>
      <c r="L2" t="s">
        <v>143</v>
      </c>
    </row>
    <row r="3" spans="1:12" x14ac:dyDescent="0.15">
      <c r="A3" t="s">
        <v>217</v>
      </c>
      <c r="B3">
        <v>201902</v>
      </c>
      <c r="C3" s="41">
        <v>43499</v>
      </c>
      <c r="D3" t="s">
        <v>76</v>
      </c>
      <c r="E3" s="42">
        <v>355000</v>
      </c>
      <c r="F3" s="42">
        <v>28400</v>
      </c>
      <c r="G3" s="42">
        <v>383400</v>
      </c>
      <c r="I3" s="41">
        <v>43498</v>
      </c>
      <c r="J3" s="40" t="s">
        <v>144</v>
      </c>
      <c r="L3" s="40"/>
    </row>
    <row r="4" spans="1:12" x14ac:dyDescent="0.15">
      <c r="A4" t="s">
        <v>196</v>
      </c>
      <c r="B4">
        <v>201902</v>
      </c>
      <c r="C4" s="41">
        <v>43499</v>
      </c>
      <c r="D4" t="s">
        <v>160</v>
      </c>
      <c r="E4">
        <v>720000</v>
      </c>
      <c r="F4">
        <v>57600</v>
      </c>
      <c r="G4">
        <v>777600</v>
      </c>
      <c r="I4" s="41">
        <v>43498</v>
      </c>
      <c r="J4" s="40" t="s">
        <v>144</v>
      </c>
      <c r="L4" s="40"/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63"/>
  <sheetViews>
    <sheetView showGridLines="0" view="pageBreakPreview" topLeftCell="A2" zoomScale="115" zoomScaleNormal="70" zoomScaleSheetLayoutView="115" workbookViewId="0">
      <selection activeCell="BC34" sqref="BC34:BD34"/>
    </sheetView>
  </sheetViews>
  <sheetFormatPr defaultColWidth="2.125" defaultRowHeight="11.25" customHeight="1" x14ac:dyDescent="0.15"/>
  <cols>
    <col min="1" max="16384" width="2.125" style="1"/>
  </cols>
  <sheetData>
    <row r="1" spans="2:61" ht="15" x14ac:dyDescent="0.15">
      <c r="B1" s="31"/>
      <c r="C1" s="44" t="s">
        <v>29</v>
      </c>
      <c r="D1" s="31" t="s">
        <v>219</v>
      </c>
      <c r="E1" s="31"/>
      <c r="F1" s="31"/>
      <c r="G1" s="31"/>
      <c r="H1" s="31"/>
      <c r="I1" s="31"/>
      <c r="J1" s="31"/>
      <c r="K1" s="31"/>
      <c r="L1" s="31"/>
      <c r="M1" s="31"/>
    </row>
    <row r="2" spans="2:61" ht="18.75" x14ac:dyDescent="0.15">
      <c r="B2" s="28"/>
      <c r="C2" s="44" t="s">
        <v>220</v>
      </c>
      <c r="D2" s="31"/>
      <c r="E2" s="31"/>
      <c r="F2" s="31"/>
      <c r="G2" s="31"/>
      <c r="H2" s="28"/>
      <c r="I2" s="28"/>
      <c r="J2" s="28"/>
      <c r="K2" s="28"/>
      <c r="L2" s="28"/>
      <c r="M2" s="28"/>
      <c r="N2" s="30"/>
      <c r="O2" s="30"/>
      <c r="P2" s="30"/>
      <c r="Q2" s="30"/>
      <c r="R2" s="30"/>
      <c r="S2" s="30"/>
      <c r="T2" s="30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spans="2:61" ht="18.75" x14ac:dyDescent="0.15">
      <c r="B3" s="28"/>
      <c r="C3" s="44" t="s">
        <v>221</v>
      </c>
      <c r="D3" s="31"/>
      <c r="E3" s="31"/>
      <c r="F3" s="31"/>
      <c r="G3" s="31"/>
      <c r="H3" s="28"/>
      <c r="I3" s="28"/>
      <c r="J3" s="28"/>
      <c r="K3" s="28"/>
      <c r="L3" s="28"/>
      <c r="M3" s="28"/>
      <c r="N3" s="30"/>
      <c r="O3" s="30"/>
      <c r="P3" s="30"/>
      <c r="Q3" s="30"/>
      <c r="R3" s="30"/>
      <c r="S3" s="30"/>
      <c r="T3" s="30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S3" s="21" t="s">
        <v>216</v>
      </c>
      <c r="BB3"/>
      <c r="BC3"/>
      <c r="BD3"/>
      <c r="BE3"/>
      <c r="BF3"/>
      <c r="BG3"/>
      <c r="BH3"/>
      <c r="BI3"/>
    </row>
    <row r="4" spans="2:61" ht="15" x14ac:dyDescent="0.15">
      <c r="B4" s="24"/>
      <c r="C4" s="44" t="s">
        <v>223</v>
      </c>
      <c r="D4" s="24"/>
      <c r="E4" s="28"/>
      <c r="F4" s="28"/>
      <c r="G4" s="28"/>
      <c r="H4" s="24"/>
      <c r="I4" s="24"/>
      <c r="J4" s="24"/>
      <c r="K4" s="24"/>
      <c r="L4" s="24"/>
      <c r="M4" s="24"/>
      <c r="N4" s="19"/>
      <c r="O4" s="19"/>
      <c r="P4" s="19"/>
      <c r="Q4" s="19"/>
      <c r="R4" s="19"/>
      <c r="S4" s="19"/>
      <c r="T4" s="19"/>
      <c r="U4" s="27"/>
      <c r="V4" s="25"/>
      <c r="W4" s="25"/>
      <c r="X4" s="25"/>
      <c r="Y4" s="25"/>
      <c r="Z4" s="25"/>
      <c r="AA4" s="25"/>
      <c r="AB4" s="26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S4" s="25" t="s">
        <v>215</v>
      </c>
    </row>
    <row r="5" spans="2:61" ht="15" x14ac:dyDescent="0.15">
      <c r="B5" s="24"/>
      <c r="C5" s="44" t="s">
        <v>224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19"/>
      <c r="O5" s="19"/>
      <c r="P5" s="19"/>
      <c r="Q5" s="19"/>
      <c r="R5" s="19"/>
      <c r="S5" s="19"/>
      <c r="T5" s="19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S5" s="21" t="s">
        <v>218</v>
      </c>
    </row>
    <row r="6" spans="2:61" ht="14.25" x14ac:dyDescent="0.15">
      <c r="B6" s="19"/>
      <c r="C6" s="19" t="s">
        <v>166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AJ6" s="32"/>
    </row>
    <row r="7" spans="2:61" ht="16.5" x14ac:dyDescent="0.15">
      <c r="B7" s="19"/>
      <c r="C7" s="22"/>
      <c r="D7" s="22"/>
      <c r="E7" s="22"/>
      <c r="F7" s="22"/>
      <c r="G7" s="22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AL7" s="32" t="s">
        <v>31</v>
      </c>
    </row>
    <row r="8" spans="2:61" ht="14.25" x14ac:dyDescent="0.15">
      <c r="B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2:61" ht="14.25" x14ac:dyDescent="0.15">
      <c r="B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2:61" ht="14.25" x14ac:dyDescent="0.15">
      <c r="B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AS10" s="21" t="s">
        <v>27</v>
      </c>
    </row>
    <row r="11" spans="2:61" ht="14.25" x14ac:dyDescent="0.15">
      <c r="B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AS11" s="21" t="s">
        <v>26</v>
      </c>
    </row>
    <row r="12" spans="2:61" ht="14.25" x14ac:dyDescent="0.15">
      <c r="B12" s="19"/>
      <c r="AS12" s="21" t="s">
        <v>25</v>
      </c>
    </row>
    <row r="13" spans="2:61" ht="14.25" x14ac:dyDescent="0.15">
      <c r="B13" s="19"/>
    </row>
    <row r="14" spans="2:61" ht="14.25" x14ac:dyDescent="0.15">
      <c r="B14" s="19"/>
      <c r="AS14" s="21" t="s">
        <v>30</v>
      </c>
    </row>
    <row r="15" spans="2:61" ht="14.25" x14ac:dyDescent="0.15">
      <c r="B15" s="19"/>
      <c r="AS15" s="21" t="s">
        <v>24</v>
      </c>
    </row>
    <row r="16" spans="2:61" ht="14.25" x14ac:dyDescent="0.35">
      <c r="B16" s="19"/>
      <c r="AS16" s="20" t="s">
        <v>23</v>
      </c>
    </row>
    <row r="17" spans="1:45" ht="14.25" x14ac:dyDescent="0.15">
      <c r="B17" s="19"/>
    </row>
    <row r="18" spans="1:45" ht="11.25" customHeight="1" x14ac:dyDescent="0.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11.25" customHeight="1" x14ac:dyDescent="0.15">
      <c r="C19" s="220" t="s">
        <v>22</v>
      </c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18"/>
      <c r="X19" s="221" t="s">
        <v>21</v>
      </c>
      <c r="Y19" s="221"/>
      <c r="Z19" s="221"/>
      <c r="AA19" s="221"/>
      <c r="AB19" s="221"/>
      <c r="AC19" s="221"/>
      <c r="AD19" s="223">
        <f>AJ61</f>
        <v>383400</v>
      </c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</row>
    <row r="20" spans="1:45" ht="11.25" customHeight="1" x14ac:dyDescent="0.15"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18"/>
      <c r="X20" s="222"/>
      <c r="Y20" s="222"/>
      <c r="Z20" s="222"/>
      <c r="AA20" s="222"/>
      <c r="AB20" s="222"/>
      <c r="AC20" s="222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</row>
    <row r="21" spans="1:45" ht="11.25" customHeight="1" x14ac:dyDescent="0.15"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18"/>
      <c r="X21" s="222" t="s">
        <v>20</v>
      </c>
      <c r="Y21" s="222"/>
      <c r="Z21" s="222"/>
      <c r="AA21" s="222"/>
      <c r="AB21" s="222"/>
      <c r="AC21" s="222"/>
      <c r="AD21" s="225">
        <v>43524</v>
      </c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</row>
    <row r="22" spans="1:45" ht="11.25" customHeight="1" x14ac:dyDescent="0.15"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18"/>
      <c r="X22" s="222"/>
      <c r="Y22" s="222"/>
      <c r="Z22" s="222"/>
      <c r="AA22" s="222"/>
      <c r="AB22" s="222"/>
      <c r="AC22" s="222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</row>
    <row r="23" spans="1:45" ht="22.5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222" t="s">
        <v>19</v>
      </c>
      <c r="Y23" s="222"/>
      <c r="Z23" s="222"/>
      <c r="AA23" s="222"/>
      <c r="AB23" s="222"/>
      <c r="AC23" s="222"/>
      <c r="AD23" s="226" t="s">
        <v>18</v>
      </c>
      <c r="AE23" s="226"/>
      <c r="AF23" s="226"/>
      <c r="AG23" s="226"/>
      <c r="AH23" s="226"/>
      <c r="AI23" s="227" t="s">
        <v>226</v>
      </c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</row>
    <row r="24" spans="1:45" ht="15" x14ac:dyDescent="0.15">
      <c r="C24" s="1" t="s">
        <v>17</v>
      </c>
      <c r="U24" s="16"/>
      <c r="V24" s="16"/>
      <c r="W24" s="16"/>
      <c r="X24" s="222"/>
      <c r="Y24" s="222"/>
      <c r="Z24" s="222"/>
      <c r="AA24" s="222"/>
      <c r="AB24" s="222"/>
      <c r="AC24" s="222"/>
      <c r="AD24" s="226" t="s">
        <v>16</v>
      </c>
      <c r="AE24" s="226"/>
      <c r="AF24" s="226"/>
      <c r="AG24" s="226"/>
      <c r="AH24" s="226"/>
      <c r="AI24" s="227" t="s">
        <v>225</v>
      </c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</row>
    <row r="25" spans="1:45" ht="15" x14ac:dyDescent="0.15">
      <c r="C25" s="1" t="s">
        <v>15</v>
      </c>
      <c r="U25" s="16"/>
      <c r="V25" s="16"/>
      <c r="W25" s="16"/>
      <c r="X25" s="222"/>
      <c r="Y25" s="222"/>
      <c r="Z25" s="222"/>
      <c r="AA25" s="222"/>
      <c r="AB25" s="222"/>
      <c r="AC25" s="222"/>
      <c r="AD25" s="226" t="s">
        <v>14</v>
      </c>
      <c r="AE25" s="226"/>
      <c r="AF25" s="226"/>
      <c r="AG25" s="226"/>
      <c r="AH25" s="226"/>
      <c r="AI25" s="228" t="s">
        <v>13</v>
      </c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</row>
    <row r="27" spans="1:45" ht="11.25" customHeight="1" x14ac:dyDescent="0.15">
      <c r="C27" s="214" t="s">
        <v>12</v>
      </c>
      <c r="D27" s="215"/>
      <c r="E27" s="215" t="s">
        <v>11</v>
      </c>
      <c r="F27" s="215"/>
      <c r="G27" s="215"/>
      <c r="H27" s="215"/>
      <c r="I27" s="215"/>
      <c r="J27" s="215" t="s">
        <v>10</v>
      </c>
      <c r="K27" s="215"/>
      <c r="L27" s="215"/>
      <c r="M27" s="215"/>
      <c r="N27" s="215"/>
      <c r="O27" s="173" t="s">
        <v>9</v>
      </c>
      <c r="P27" s="174"/>
      <c r="Q27" s="174"/>
      <c r="R27" s="174"/>
      <c r="S27" s="174"/>
      <c r="T27" s="174"/>
      <c r="U27" s="174"/>
      <c r="V27" s="218"/>
      <c r="W27" s="173" t="s">
        <v>8</v>
      </c>
      <c r="X27" s="174"/>
      <c r="Y27" s="174"/>
      <c r="Z27" s="218"/>
      <c r="AA27" s="173" t="s">
        <v>7</v>
      </c>
      <c r="AB27" s="174"/>
      <c r="AC27" s="174"/>
      <c r="AD27" s="218"/>
      <c r="AE27" s="173" t="s">
        <v>6</v>
      </c>
      <c r="AF27" s="174"/>
      <c r="AG27" s="218"/>
      <c r="AH27" s="173" t="s">
        <v>5</v>
      </c>
      <c r="AI27" s="174"/>
      <c r="AJ27" s="174"/>
      <c r="AK27" s="218"/>
      <c r="AL27" s="173" t="s">
        <v>4</v>
      </c>
      <c r="AM27" s="174"/>
      <c r="AN27" s="174"/>
      <c r="AO27" s="218"/>
      <c r="AP27" s="173" t="s">
        <v>3</v>
      </c>
      <c r="AQ27" s="174"/>
      <c r="AR27" s="174"/>
      <c r="AS27" s="174"/>
    </row>
    <row r="28" spans="1:45" ht="11.25" customHeight="1" x14ac:dyDescent="0.15">
      <c r="C28" s="216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175"/>
      <c r="P28" s="176"/>
      <c r="Q28" s="176"/>
      <c r="R28" s="176"/>
      <c r="S28" s="176"/>
      <c r="T28" s="176"/>
      <c r="U28" s="176"/>
      <c r="V28" s="219"/>
      <c r="W28" s="175"/>
      <c r="X28" s="176"/>
      <c r="Y28" s="176"/>
      <c r="Z28" s="219"/>
      <c r="AA28" s="175"/>
      <c r="AB28" s="176"/>
      <c r="AC28" s="176"/>
      <c r="AD28" s="219"/>
      <c r="AE28" s="175"/>
      <c r="AF28" s="176"/>
      <c r="AG28" s="219"/>
      <c r="AH28" s="175"/>
      <c r="AI28" s="176"/>
      <c r="AJ28" s="176"/>
      <c r="AK28" s="219"/>
      <c r="AL28" s="175"/>
      <c r="AM28" s="176"/>
      <c r="AN28" s="176"/>
      <c r="AO28" s="219"/>
      <c r="AP28" s="175"/>
      <c r="AQ28" s="176"/>
      <c r="AR28" s="176"/>
      <c r="AS28" s="176"/>
    </row>
    <row r="29" spans="1:45" ht="11.25" customHeight="1" x14ac:dyDescent="0.15">
      <c r="C29" s="177">
        <v>1</v>
      </c>
      <c r="D29" s="178"/>
      <c r="E29" s="181">
        <v>43496</v>
      </c>
      <c r="F29" s="182"/>
      <c r="G29" s="182"/>
      <c r="H29" s="182"/>
      <c r="I29" s="183"/>
      <c r="J29" s="184" t="s">
        <v>227</v>
      </c>
      <c r="K29" s="185"/>
      <c r="L29" s="185"/>
      <c r="M29" s="185"/>
      <c r="N29" s="186"/>
      <c r="O29" s="187" t="s">
        <v>228</v>
      </c>
      <c r="P29" s="188"/>
      <c r="Q29" s="188"/>
      <c r="R29" s="188"/>
      <c r="S29" s="188"/>
      <c r="T29" s="188"/>
      <c r="U29" s="188"/>
      <c r="V29" s="189"/>
      <c r="W29" s="190">
        <v>1</v>
      </c>
      <c r="X29" s="191"/>
      <c r="Y29" s="191"/>
      <c r="Z29" s="192"/>
      <c r="AA29" s="193">
        <v>200000</v>
      </c>
      <c r="AB29" s="194"/>
      <c r="AC29" s="194"/>
      <c r="AD29" s="195"/>
      <c r="AE29" s="196" t="s">
        <v>32</v>
      </c>
      <c r="AF29" s="197"/>
      <c r="AG29" s="198"/>
      <c r="AH29" s="202">
        <f t="shared" ref="AH29" si="0">IFERROR(W29*AA29,"")</f>
        <v>200000</v>
      </c>
      <c r="AI29" s="203"/>
      <c r="AJ29" s="203"/>
      <c r="AK29" s="204"/>
      <c r="AL29" s="208">
        <f t="shared" ref="AL29" si="1">IF(W29="","",IF(AE29="課税",ROUND(AH29*0.08,0),0))</f>
        <v>16000</v>
      </c>
      <c r="AM29" s="209"/>
      <c r="AN29" s="209"/>
      <c r="AO29" s="210"/>
      <c r="AP29" s="202">
        <f t="shared" ref="AP29" si="2">IF(AA29="","",AH29+AL29)</f>
        <v>216000</v>
      </c>
      <c r="AQ29" s="203"/>
      <c r="AR29" s="203"/>
      <c r="AS29" s="203"/>
    </row>
    <row r="30" spans="1:45" ht="11.25" customHeight="1" x14ac:dyDescent="0.15">
      <c r="C30" s="179"/>
      <c r="D30" s="180"/>
      <c r="E30" s="150"/>
      <c r="F30" s="151"/>
      <c r="G30" s="151"/>
      <c r="H30" s="151"/>
      <c r="I30" s="152"/>
      <c r="J30" s="156"/>
      <c r="K30" s="157"/>
      <c r="L30" s="157"/>
      <c r="M30" s="157"/>
      <c r="N30" s="158"/>
      <c r="O30" s="102"/>
      <c r="P30" s="103"/>
      <c r="Q30" s="103"/>
      <c r="R30" s="103"/>
      <c r="S30" s="103"/>
      <c r="T30" s="103"/>
      <c r="U30" s="103"/>
      <c r="V30" s="104"/>
      <c r="W30" s="108"/>
      <c r="X30" s="109"/>
      <c r="Y30" s="109"/>
      <c r="Z30" s="110"/>
      <c r="AA30" s="162"/>
      <c r="AB30" s="163"/>
      <c r="AC30" s="163"/>
      <c r="AD30" s="164"/>
      <c r="AE30" s="199"/>
      <c r="AF30" s="200"/>
      <c r="AG30" s="201"/>
      <c r="AH30" s="205"/>
      <c r="AI30" s="206"/>
      <c r="AJ30" s="206"/>
      <c r="AK30" s="207"/>
      <c r="AL30" s="211"/>
      <c r="AM30" s="212"/>
      <c r="AN30" s="212"/>
      <c r="AO30" s="213"/>
      <c r="AP30" s="205"/>
      <c r="AQ30" s="206"/>
      <c r="AR30" s="206"/>
      <c r="AS30" s="206"/>
    </row>
    <row r="31" spans="1:45" ht="11.25" customHeight="1" x14ac:dyDescent="0.15">
      <c r="C31" s="63">
        <v>2</v>
      </c>
      <c r="D31" s="64"/>
      <c r="E31" s="135">
        <v>43496</v>
      </c>
      <c r="F31" s="136"/>
      <c r="G31" s="136"/>
      <c r="H31" s="136"/>
      <c r="I31" s="137"/>
      <c r="J31" s="141" t="s">
        <v>177</v>
      </c>
      <c r="K31" s="142"/>
      <c r="L31" s="142"/>
      <c r="M31" s="142"/>
      <c r="N31" s="143"/>
      <c r="O31" s="117" t="s">
        <v>229</v>
      </c>
      <c r="P31" s="118"/>
      <c r="Q31" s="118"/>
      <c r="R31" s="118"/>
      <c r="S31" s="118"/>
      <c r="T31" s="118"/>
      <c r="U31" s="118"/>
      <c r="V31" s="119"/>
      <c r="W31" s="77">
        <v>1</v>
      </c>
      <c r="X31" s="78"/>
      <c r="Y31" s="78"/>
      <c r="Z31" s="79"/>
      <c r="AA31" s="166">
        <v>50000</v>
      </c>
      <c r="AB31" s="167"/>
      <c r="AC31" s="167"/>
      <c r="AD31" s="168"/>
      <c r="AE31" s="126" t="s">
        <v>32</v>
      </c>
      <c r="AF31" s="127"/>
      <c r="AG31" s="128"/>
      <c r="AH31" s="129">
        <f t="shared" ref="AH31" si="3">IFERROR(W31*AA31,"")</f>
        <v>50000</v>
      </c>
      <c r="AI31" s="130"/>
      <c r="AJ31" s="130"/>
      <c r="AK31" s="131"/>
      <c r="AL31" s="132">
        <f t="shared" ref="AL31" si="4">IF(W31="","",IF(AE31="課税",ROUND(AH31*0.08,0),0))</f>
        <v>4000</v>
      </c>
      <c r="AM31" s="133"/>
      <c r="AN31" s="133"/>
      <c r="AO31" s="134"/>
      <c r="AP31" s="93">
        <f t="shared" ref="AP31" si="5">IF(AA31="","",AH31+AL31)</f>
        <v>54000</v>
      </c>
      <c r="AQ31" s="94"/>
      <c r="AR31" s="94"/>
      <c r="AS31" s="94"/>
    </row>
    <row r="32" spans="1:45" ht="11.25" customHeight="1" x14ac:dyDescent="0.15">
      <c r="C32" s="63"/>
      <c r="D32" s="64"/>
      <c r="E32" s="138"/>
      <c r="F32" s="139"/>
      <c r="G32" s="139"/>
      <c r="H32" s="139"/>
      <c r="I32" s="140"/>
      <c r="J32" s="144"/>
      <c r="K32" s="145"/>
      <c r="L32" s="145"/>
      <c r="M32" s="145"/>
      <c r="N32" s="146"/>
      <c r="O32" s="120"/>
      <c r="P32" s="121"/>
      <c r="Q32" s="121"/>
      <c r="R32" s="121"/>
      <c r="S32" s="121"/>
      <c r="T32" s="121"/>
      <c r="U32" s="121"/>
      <c r="V32" s="122"/>
      <c r="W32" s="123"/>
      <c r="X32" s="124"/>
      <c r="Y32" s="124"/>
      <c r="Z32" s="125"/>
      <c r="AA32" s="169"/>
      <c r="AB32" s="170"/>
      <c r="AC32" s="170"/>
      <c r="AD32" s="171"/>
      <c r="AE32" s="126"/>
      <c r="AF32" s="127"/>
      <c r="AG32" s="128"/>
      <c r="AH32" s="129"/>
      <c r="AI32" s="130"/>
      <c r="AJ32" s="130"/>
      <c r="AK32" s="131"/>
      <c r="AL32" s="132"/>
      <c r="AM32" s="133"/>
      <c r="AN32" s="133"/>
      <c r="AO32" s="134"/>
      <c r="AP32" s="93"/>
      <c r="AQ32" s="94"/>
      <c r="AR32" s="94"/>
      <c r="AS32" s="94"/>
    </row>
    <row r="33" spans="3:57" ht="11.25" customHeight="1" x14ac:dyDescent="0.15">
      <c r="C33" s="95">
        <v>3</v>
      </c>
      <c r="D33" s="96"/>
      <c r="E33" s="147">
        <v>43496</v>
      </c>
      <c r="F33" s="148"/>
      <c r="G33" s="148"/>
      <c r="H33" s="148"/>
      <c r="I33" s="149"/>
      <c r="J33" s="153" t="s">
        <v>177</v>
      </c>
      <c r="K33" s="154"/>
      <c r="L33" s="154"/>
      <c r="M33" s="154"/>
      <c r="N33" s="155"/>
      <c r="O33" s="99" t="s">
        <v>230</v>
      </c>
      <c r="P33" s="100"/>
      <c r="Q33" s="100"/>
      <c r="R33" s="100"/>
      <c r="S33" s="100"/>
      <c r="T33" s="100"/>
      <c r="U33" s="100"/>
      <c r="V33" s="101"/>
      <c r="W33" s="105">
        <v>1</v>
      </c>
      <c r="X33" s="106"/>
      <c r="Y33" s="106"/>
      <c r="Z33" s="107"/>
      <c r="AA33" s="159">
        <v>5000</v>
      </c>
      <c r="AB33" s="160"/>
      <c r="AC33" s="160"/>
      <c r="AD33" s="161"/>
      <c r="AE33" s="111" t="s">
        <v>32</v>
      </c>
      <c r="AF33" s="112"/>
      <c r="AG33" s="113"/>
      <c r="AH33" s="61">
        <f t="shared" ref="AH33" si="6">IFERROR(W33*AA33,"")</f>
        <v>5000</v>
      </c>
      <c r="AI33" s="62"/>
      <c r="AJ33" s="62"/>
      <c r="AK33" s="165"/>
      <c r="AL33" s="58">
        <f t="shared" ref="AL33" si="7">IF(W33="","",IF(AE33="課税",ROUND(AH33*0.08,0),0))</f>
        <v>400</v>
      </c>
      <c r="AM33" s="59"/>
      <c r="AN33" s="59"/>
      <c r="AO33" s="60"/>
      <c r="AP33" s="61">
        <f t="shared" ref="AP33" si="8">IF(AA33="","",AH33+AL33)</f>
        <v>5400</v>
      </c>
      <c r="AQ33" s="62"/>
      <c r="AR33" s="62"/>
      <c r="AS33" s="62"/>
    </row>
    <row r="34" spans="3:57" ht="11.25" customHeight="1" x14ac:dyDescent="0.15">
      <c r="C34" s="95"/>
      <c r="D34" s="96"/>
      <c r="E34" s="150"/>
      <c r="F34" s="151"/>
      <c r="G34" s="151"/>
      <c r="H34" s="151"/>
      <c r="I34" s="152"/>
      <c r="J34" s="156"/>
      <c r="K34" s="157"/>
      <c r="L34" s="157"/>
      <c r="M34" s="157"/>
      <c r="N34" s="158"/>
      <c r="O34" s="102"/>
      <c r="P34" s="103"/>
      <c r="Q34" s="103"/>
      <c r="R34" s="103"/>
      <c r="S34" s="103"/>
      <c r="T34" s="103"/>
      <c r="U34" s="103"/>
      <c r="V34" s="104"/>
      <c r="W34" s="108"/>
      <c r="X34" s="109"/>
      <c r="Y34" s="109"/>
      <c r="Z34" s="110"/>
      <c r="AA34" s="162"/>
      <c r="AB34" s="163"/>
      <c r="AC34" s="163"/>
      <c r="AD34" s="164"/>
      <c r="AE34" s="111"/>
      <c r="AF34" s="112"/>
      <c r="AG34" s="113"/>
      <c r="AH34" s="61"/>
      <c r="AI34" s="62"/>
      <c r="AJ34" s="62"/>
      <c r="AK34" s="165"/>
      <c r="AL34" s="58"/>
      <c r="AM34" s="59"/>
      <c r="AN34" s="59"/>
      <c r="AO34" s="60"/>
      <c r="AP34" s="61"/>
      <c r="AQ34" s="62"/>
      <c r="AR34" s="62"/>
      <c r="AS34" s="62"/>
    </row>
    <row r="35" spans="3:57" ht="11.25" customHeight="1" x14ac:dyDescent="0.15">
      <c r="C35" s="63">
        <v>4</v>
      </c>
      <c r="D35" s="64"/>
      <c r="E35" s="135">
        <v>43496</v>
      </c>
      <c r="F35" s="136"/>
      <c r="G35" s="136"/>
      <c r="H35" s="136"/>
      <c r="I35" s="137"/>
      <c r="J35" s="141" t="s">
        <v>177</v>
      </c>
      <c r="K35" s="142"/>
      <c r="L35" s="142"/>
      <c r="M35" s="142"/>
      <c r="N35" s="143"/>
      <c r="O35" s="117" t="s">
        <v>231</v>
      </c>
      <c r="P35" s="118"/>
      <c r="Q35" s="118"/>
      <c r="R35" s="118"/>
      <c r="S35" s="118"/>
      <c r="T35" s="118"/>
      <c r="U35" s="118"/>
      <c r="V35" s="119"/>
      <c r="W35" s="77">
        <v>1</v>
      </c>
      <c r="X35" s="78"/>
      <c r="Y35" s="78"/>
      <c r="Z35" s="79"/>
      <c r="AA35" s="166">
        <v>100000</v>
      </c>
      <c r="AB35" s="167"/>
      <c r="AC35" s="167"/>
      <c r="AD35" s="168"/>
      <c r="AE35" s="126" t="s">
        <v>32</v>
      </c>
      <c r="AF35" s="127"/>
      <c r="AG35" s="128"/>
      <c r="AH35" s="93">
        <f>IFERROR(W35*AA35,"")</f>
        <v>100000</v>
      </c>
      <c r="AI35" s="94"/>
      <c r="AJ35" s="94"/>
      <c r="AK35" s="172"/>
      <c r="AL35" s="132">
        <f>IF(W35="","",IF(AE35="課税",ROUND(AH35*0.08,0),0))</f>
        <v>8000</v>
      </c>
      <c r="AM35" s="133"/>
      <c r="AN35" s="133"/>
      <c r="AO35" s="134"/>
      <c r="AP35" s="93">
        <f>IF(AA35="","",AH35+AL35)</f>
        <v>108000</v>
      </c>
      <c r="AQ35" s="94"/>
      <c r="AR35" s="94"/>
      <c r="AS35" s="94"/>
    </row>
    <row r="36" spans="3:57" ht="11.25" customHeight="1" x14ac:dyDescent="0.15">
      <c r="C36" s="63"/>
      <c r="D36" s="64"/>
      <c r="E36" s="138"/>
      <c r="F36" s="139"/>
      <c r="G36" s="139"/>
      <c r="H36" s="139"/>
      <c r="I36" s="140"/>
      <c r="J36" s="144"/>
      <c r="K36" s="145"/>
      <c r="L36" s="145"/>
      <c r="M36" s="145"/>
      <c r="N36" s="146"/>
      <c r="O36" s="120"/>
      <c r="P36" s="121"/>
      <c r="Q36" s="121"/>
      <c r="R36" s="121"/>
      <c r="S36" s="121"/>
      <c r="T36" s="121"/>
      <c r="U36" s="121"/>
      <c r="V36" s="122"/>
      <c r="W36" s="123"/>
      <c r="X36" s="124"/>
      <c r="Y36" s="124"/>
      <c r="Z36" s="125"/>
      <c r="AA36" s="169"/>
      <c r="AB36" s="170"/>
      <c r="AC36" s="170"/>
      <c r="AD36" s="171"/>
      <c r="AE36" s="126"/>
      <c r="AF36" s="127"/>
      <c r="AG36" s="128"/>
      <c r="AH36" s="93"/>
      <c r="AI36" s="94"/>
      <c r="AJ36" s="94"/>
      <c r="AK36" s="172"/>
      <c r="AL36" s="132"/>
      <c r="AM36" s="133"/>
      <c r="AN36" s="133"/>
      <c r="AO36" s="134"/>
      <c r="AP36" s="93"/>
      <c r="AQ36" s="94"/>
      <c r="AR36" s="94"/>
      <c r="AS36" s="94"/>
    </row>
    <row r="37" spans="3:57" ht="11.25" customHeight="1" x14ac:dyDescent="0.15">
      <c r="C37" s="95">
        <v>5</v>
      </c>
      <c r="D37" s="96"/>
      <c r="E37" s="147"/>
      <c r="F37" s="148"/>
      <c r="G37" s="148"/>
      <c r="H37" s="148"/>
      <c r="I37" s="149"/>
      <c r="J37" s="153"/>
      <c r="K37" s="154"/>
      <c r="L37" s="154"/>
      <c r="M37" s="154"/>
      <c r="N37" s="155"/>
      <c r="O37" s="99"/>
      <c r="P37" s="100"/>
      <c r="Q37" s="100"/>
      <c r="R37" s="100"/>
      <c r="S37" s="100"/>
      <c r="T37" s="100"/>
      <c r="U37" s="100"/>
      <c r="V37" s="101"/>
      <c r="W37" s="105"/>
      <c r="X37" s="106"/>
      <c r="Y37" s="106"/>
      <c r="Z37" s="107"/>
      <c r="AA37" s="159" t="str">
        <f>IFERROR(VLOOKUP(O37,#REF!,2,0),"")</f>
        <v/>
      </c>
      <c r="AB37" s="160"/>
      <c r="AC37" s="160"/>
      <c r="AD37" s="161"/>
      <c r="AE37" s="111" t="str">
        <f>IFERROR(VLOOKUP(O37,#REF!,3,0),"")</f>
        <v/>
      </c>
      <c r="AF37" s="112"/>
      <c r="AG37" s="113"/>
      <c r="AH37" s="61" t="str">
        <f t="shared" ref="AH37" si="9">IFERROR(W37*AA37,"")</f>
        <v/>
      </c>
      <c r="AI37" s="62"/>
      <c r="AJ37" s="62"/>
      <c r="AK37" s="165"/>
      <c r="AL37" s="58" t="str">
        <f t="shared" ref="AL37" si="10">IF(W37="","",IF(AE37="課税",ROUND(AH37*0.08,0),0))</f>
        <v/>
      </c>
      <c r="AM37" s="59"/>
      <c r="AN37" s="59"/>
      <c r="AO37" s="60"/>
      <c r="AP37" s="61" t="str">
        <f t="shared" ref="AP37" si="11">IF(AA37="","",AH37+AL37)</f>
        <v/>
      </c>
      <c r="AQ37" s="62"/>
      <c r="AR37" s="62"/>
      <c r="AS37" s="62"/>
      <c r="BD37"/>
      <c r="BE37" s="42"/>
    </row>
    <row r="38" spans="3:57" ht="11.25" customHeight="1" x14ac:dyDescent="0.15">
      <c r="C38" s="95"/>
      <c r="D38" s="96"/>
      <c r="E38" s="150"/>
      <c r="F38" s="151"/>
      <c r="G38" s="151"/>
      <c r="H38" s="151"/>
      <c r="I38" s="152"/>
      <c r="J38" s="156"/>
      <c r="K38" s="157"/>
      <c r="L38" s="157"/>
      <c r="M38" s="157"/>
      <c r="N38" s="158"/>
      <c r="O38" s="102"/>
      <c r="P38" s="103"/>
      <c r="Q38" s="103"/>
      <c r="R38" s="103"/>
      <c r="S38" s="103"/>
      <c r="T38" s="103"/>
      <c r="U38" s="103"/>
      <c r="V38" s="104"/>
      <c r="W38" s="108"/>
      <c r="X38" s="109"/>
      <c r="Y38" s="109"/>
      <c r="Z38" s="110"/>
      <c r="AA38" s="162"/>
      <c r="AB38" s="163"/>
      <c r="AC38" s="163"/>
      <c r="AD38" s="164"/>
      <c r="AE38" s="111"/>
      <c r="AF38" s="112"/>
      <c r="AG38" s="113"/>
      <c r="AH38" s="61"/>
      <c r="AI38" s="62"/>
      <c r="AJ38" s="62"/>
      <c r="AK38" s="165"/>
      <c r="AL38" s="58"/>
      <c r="AM38" s="59"/>
      <c r="AN38" s="59"/>
      <c r="AO38" s="60"/>
      <c r="AP38" s="61"/>
      <c r="AQ38" s="62"/>
      <c r="AR38" s="62"/>
      <c r="AS38" s="62"/>
      <c r="BD38"/>
      <c r="BE38" s="42"/>
    </row>
    <row r="39" spans="3:57" ht="11.25" customHeight="1" x14ac:dyDescent="0.15">
      <c r="C39" s="63">
        <v>6</v>
      </c>
      <c r="D39" s="64"/>
      <c r="E39" s="135"/>
      <c r="F39" s="136"/>
      <c r="G39" s="136"/>
      <c r="H39" s="136"/>
      <c r="I39" s="137"/>
      <c r="J39" s="141"/>
      <c r="K39" s="142"/>
      <c r="L39" s="142"/>
      <c r="M39" s="142"/>
      <c r="N39" s="143"/>
      <c r="O39" s="117"/>
      <c r="P39" s="118"/>
      <c r="Q39" s="118"/>
      <c r="R39" s="118"/>
      <c r="S39" s="118"/>
      <c r="T39" s="118"/>
      <c r="U39" s="118"/>
      <c r="V39" s="119"/>
      <c r="W39" s="77"/>
      <c r="X39" s="78"/>
      <c r="Y39" s="78"/>
      <c r="Z39" s="79"/>
      <c r="AA39" s="166" t="str">
        <f>IFERROR(VLOOKUP(O39,#REF!,2,0),"")</f>
        <v/>
      </c>
      <c r="AB39" s="167"/>
      <c r="AC39" s="167"/>
      <c r="AD39" s="168"/>
      <c r="AE39" s="126" t="str">
        <f>IFERROR(VLOOKUP(O39,#REF!,3,0),"")</f>
        <v/>
      </c>
      <c r="AF39" s="127"/>
      <c r="AG39" s="128"/>
      <c r="AH39" s="93" t="str">
        <f t="shared" ref="AH39" si="12">IFERROR(W39*AA39,"")</f>
        <v/>
      </c>
      <c r="AI39" s="94"/>
      <c r="AJ39" s="94"/>
      <c r="AK39" s="172"/>
      <c r="AL39" s="132" t="str">
        <f t="shared" ref="AL39" si="13">IF(W39="","",IF(AE39="課税",ROUND(AH39*0.08,0),0))</f>
        <v/>
      </c>
      <c r="AM39" s="133"/>
      <c r="AN39" s="133"/>
      <c r="AO39" s="134"/>
      <c r="AP39" s="93" t="str">
        <f t="shared" ref="AP39" si="14">IF(AA39="","",AH39+AL39)</f>
        <v/>
      </c>
      <c r="AQ39" s="94"/>
      <c r="AR39" s="94"/>
      <c r="AS39" s="94"/>
      <c r="BD39"/>
      <c r="BE39" s="42"/>
    </row>
    <row r="40" spans="3:57" ht="11.25" customHeight="1" x14ac:dyDescent="0.15">
      <c r="C40" s="63"/>
      <c r="D40" s="64"/>
      <c r="E40" s="138"/>
      <c r="F40" s="139"/>
      <c r="G40" s="139"/>
      <c r="H40" s="139"/>
      <c r="I40" s="140"/>
      <c r="J40" s="144"/>
      <c r="K40" s="145"/>
      <c r="L40" s="145"/>
      <c r="M40" s="145"/>
      <c r="N40" s="146"/>
      <c r="O40" s="120"/>
      <c r="P40" s="121"/>
      <c r="Q40" s="121"/>
      <c r="R40" s="121"/>
      <c r="S40" s="121"/>
      <c r="T40" s="121"/>
      <c r="U40" s="121"/>
      <c r="V40" s="122"/>
      <c r="W40" s="123"/>
      <c r="X40" s="124"/>
      <c r="Y40" s="124"/>
      <c r="Z40" s="125"/>
      <c r="AA40" s="169"/>
      <c r="AB40" s="170"/>
      <c r="AC40" s="170"/>
      <c r="AD40" s="171"/>
      <c r="AE40" s="126"/>
      <c r="AF40" s="127"/>
      <c r="AG40" s="128"/>
      <c r="AH40" s="93"/>
      <c r="AI40" s="94"/>
      <c r="AJ40" s="94"/>
      <c r="AK40" s="172"/>
      <c r="AL40" s="132"/>
      <c r="AM40" s="133"/>
      <c r="AN40" s="133"/>
      <c r="AO40" s="134"/>
      <c r="AP40" s="93"/>
      <c r="AQ40" s="94"/>
      <c r="AR40" s="94"/>
      <c r="AS40" s="94"/>
      <c r="BD40"/>
      <c r="BE40" s="42"/>
    </row>
    <row r="41" spans="3:57" ht="11.25" customHeight="1" x14ac:dyDescent="0.15">
      <c r="C41" s="95">
        <v>7</v>
      </c>
      <c r="D41" s="96"/>
      <c r="E41" s="147"/>
      <c r="F41" s="148"/>
      <c r="G41" s="148"/>
      <c r="H41" s="148"/>
      <c r="I41" s="149"/>
      <c r="J41" s="153"/>
      <c r="K41" s="154"/>
      <c r="L41" s="154"/>
      <c r="M41" s="154"/>
      <c r="N41" s="155"/>
      <c r="O41" s="99"/>
      <c r="P41" s="100"/>
      <c r="Q41" s="100"/>
      <c r="R41" s="100"/>
      <c r="S41" s="100"/>
      <c r="T41" s="100"/>
      <c r="U41" s="100"/>
      <c r="V41" s="101"/>
      <c r="W41" s="105"/>
      <c r="X41" s="106"/>
      <c r="Y41" s="106"/>
      <c r="Z41" s="107"/>
      <c r="AA41" s="159" t="str">
        <f>IFERROR(VLOOKUP(O41,#REF!,2,0),"")</f>
        <v/>
      </c>
      <c r="AB41" s="160"/>
      <c r="AC41" s="160"/>
      <c r="AD41" s="161"/>
      <c r="AE41" s="111" t="str">
        <f>IFERROR(VLOOKUP(O41,#REF!,3,0),"")</f>
        <v/>
      </c>
      <c r="AF41" s="112"/>
      <c r="AG41" s="113"/>
      <c r="AH41" s="61" t="str">
        <f t="shared" ref="AH41" si="15">IFERROR(W41*AA41,"")</f>
        <v/>
      </c>
      <c r="AI41" s="62"/>
      <c r="AJ41" s="62"/>
      <c r="AK41" s="165"/>
      <c r="AL41" s="58" t="str">
        <f t="shared" ref="AL41" si="16">IF(W41="","",IF(AE41="課税",ROUND(AH41*0.08,0),0))</f>
        <v/>
      </c>
      <c r="AM41" s="59"/>
      <c r="AN41" s="59"/>
      <c r="AO41" s="60"/>
      <c r="AP41" s="61" t="str">
        <f t="shared" ref="AP41" si="17">IF(AA41="","",AH41+AL41)</f>
        <v/>
      </c>
      <c r="AQ41" s="62"/>
      <c r="AR41" s="62"/>
      <c r="AS41" s="62"/>
    </row>
    <row r="42" spans="3:57" ht="11.25" customHeight="1" x14ac:dyDescent="0.15">
      <c r="C42" s="95"/>
      <c r="D42" s="96"/>
      <c r="E42" s="150"/>
      <c r="F42" s="151"/>
      <c r="G42" s="151"/>
      <c r="H42" s="151"/>
      <c r="I42" s="152"/>
      <c r="J42" s="156"/>
      <c r="K42" s="157"/>
      <c r="L42" s="157"/>
      <c r="M42" s="157"/>
      <c r="N42" s="158"/>
      <c r="O42" s="102"/>
      <c r="P42" s="103"/>
      <c r="Q42" s="103"/>
      <c r="R42" s="103"/>
      <c r="S42" s="103"/>
      <c r="T42" s="103"/>
      <c r="U42" s="103"/>
      <c r="V42" s="104"/>
      <c r="W42" s="108"/>
      <c r="X42" s="109"/>
      <c r="Y42" s="109"/>
      <c r="Z42" s="110"/>
      <c r="AA42" s="162"/>
      <c r="AB42" s="163"/>
      <c r="AC42" s="163"/>
      <c r="AD42" s="164"/>
      <c r="AE42" s="111"/>
      <c r="AF42" s="112"/>
      <c r="AG42" s="113"/>
      <c r="AH42" s="61"/>
      <c r="AI42" s="62"/>
      <c r="AJ42" s="62"/>
      <c r="AK42" s="165"/>
      <c r="AL42" s="58"/>
      <c r="AM42" s="59"/>
      <c r="AN42" s="59"/>
      <c r="AO42" s="60"/>
      <c r="AP42" s="61"/>
      <c r="AQ42" s="62"/>
      <c r="AR42" s="62"/>
      <c r="AS42" s="62"/>
    </row>
    <row r="43" spans="3:57" ht="11.25" customHeight="1" x14ac:dyDescent="0.15">
      <c r="C43" s="63">
        <v>8</v>
      </c>
      <c r="D43" s="64"/>
      <c r="E43" s="135"/>
      <c r="F43" s="136"/>
      <c r="G43" s="136"/>
      <c r="H43" s="136"/>
      <c r="I43" s="137"/>
      <c r="J43" s="141"/>
      <c r="K43" s="142"/>
      <c r="L43" s="142"/>
      <c r="M43" s="142"/>
      <c r="N43" s="143"/>
      <c r="O43" s="117"/>
      <c r="P43" s="118"/>
      <c r="Q43" s="118"/>
      <c r="R43" s="118"/>
      <c r="S43" s="118"/>
      <c r="T43" s="118"/>
      <c r="U43" s="118"/>
      <c r="V43" s="119"/>
      <c r="W43" s="77"/>
      <c r="X43" s="78"/>
      <c r="Y43" s="78"/>
      <c r="Z43" s="79"/>
      <c r="AA43" s="77" t="str">
        <f>IFERROR(VLOOKUP(O43,#REF!,2,0),"")</f>
        <v/>
      </c>
      <c r="AB43" s="78"/>
      <c r="AC43" s="78"/>
      <c r="AD43" s="79"/>
      <c r="AE43" s="126" t="str">
        <f>IFERROR(VLOOKUP(O43,#REF!,3,0),"")</f>
        <v/>
      </c>
      <c r="AF43" s="127"/>
      <c r="AG43" s="128"/>
      <c r="AH43" s="129" t="str">
        <f t="shared" ref="AH43" si="18">IFERROR(W43*AA43,"")</f>
        <v/>
      </c>
      <c r="AI43" s="130"/>
      <c r="AJ43" s="130"/>
      <c r="AK43" s="131"/>
      <c r="AL43" s="132" t="str">
        <f t="shared" ref="AL43" si="19">IF(W43="","",IF(AE43="課税",ROUND(AH43*0.08,0),0))</f>
        <v/>
      </c>
      <c r="AM43" s="133"/>
      <c r="AN43" s="133"/>
      <c r="AO43" s="134"/>
      <c r="AP43" s="93" t="str">
        <f t="shared" ref="AP43" si="20">IF(AA43="","",AH43+AL43)</f>
        <v/>
      </c>
      <c r="AQ43" s="94"/>
      <c r="AR43" s="94"/>
      <c r="AS43" s="94"/>
    </row>
    <row r="44" spans="3:57" ht="11.25" customHeight="1" x14ac:dyDescent="0.15">
      <c r="C44" s="63"/>
      <c r="D44" s="64"/>
      <c r="E44" s="138"/>
      <c r="F44" s="139"/>
      <c r="G44" s="139"/>
      <c r="H44" s="139"/>
      <c r="I44" s="140"/>
      <c r="J44" s="144"/>
      <c r="K44" s="145"/>
      <c r="L44" s="145"/>
      <c r="M44" s="145"/>
      <c r="N44" s="146"/>
      <c r="O44" s="120"/>
      <c r="P44" s="121"/>
      <c r="Q44" s="121"/>
      <c r="R44" s="121"/>
      <c r="S44" s="121"/>
      <c r="T44" s="121"/>
      <c r="U44" s="121"/>
      <c r="V44" s="122"/>
      <c r="W44" s="123"/>
      <c r="X44" s="124"/>
      <c r="Y44" s="124"/>
      <c r="Z44" s="125"/>
      <c r="AA44" s="123"/>
      <c r="AB44" s="124"/>
      <c r="AC44" s="124"/>
      <c r="AD44" s="125"/>
      <c r="AE44" s="126"/>
      <c r="AF44" s="127"/>
      <c r="AG44" s="128"/>
      <c r="AH44" s="129"/>
      <c r="AI44" s="130"/>
      <c r="AJ44" s="130"/>
      <c r="AK44" s="131"/>
      <c r="AL44" s="132"/>
      <c r="AM44" s="133"/>
      <c r="AN44" s="133"/>
      <c r="AO44" s="134"/>
      <c r="AP44" s="93"/>
      <c r="AQ44" s="94"/>
      <c r="AR44" s="94"/>
      <c r="AS44" s="94"/>
    </row>
    <row r="45" spans="3:57" ht="11.25" customHeight="1" x14ac:dyDescent="0.15">
      <c r="C45" s="95">
        <v>9</v>
      </c>
      <c r="D45" s="96"/>
      <c r="E45" s="97"/>
      <c r="F45" s="97"/>
      <c r="G45" s="97"/>
      <c r="H45" s="97"/>
      <c r="I45" s="97"/>
      <c r="J45" s="98"/>
      <c r="K45" s="98"/>
      <c r="L45" s="98"/>
      <c r="M45" s="98"/>
      <c r="N45" s="98"/>
      <c r="O45" s="99"/>
      <c r="P45" s="100"/>
      <c r="Q45" s="100"/>
      <c r="R45" s="100"/>
      <c r="S45" s="100"/>
      <c r="T45" s="100"/>
      <c r="U45" s="100"/>
      <c r="V45" s="101"/>
      <c r="W45" s="105"/>
      <c r="X45" s="106"/>
      <c r="Y45" s="106"/>
      <c r="Z45" s="107"/>
      <c r="AA45" s="105" t="str">
        <f>IFERROR(VLOOKUP(O45,#REF!,2,0),"")</f>
        <v/>
      </c>
      <c r="AB45" s="106"/>
      <c r="AC45" s="106"/>
      <c r="AD45" s="107"/>
      <c r="AE45" s="111" t="str">
        <f>IFERROR(VLOOKUP(O45,#REF!,3,0),"")</f>
        <v/>
      </c>
      <c r="AF45" s="112"/>
      <c r="AG45" s="113"/>
      <c r="AH45" s="114" t="str">
        <f t="shared" ref="AH45" si="21">IFERROR(W45*AA45,"")</f>
        <v/>
      </c>
      <c r="AI45" s="115"/>
      <c r="AJ45" s="115"/>
      <c r="AK45" s="116"/>
      <c r="AL45" s="58" t="str">
        <f t="shared" ref="AL45" si="22">IF(W45="","",IF(AE45="課税",ROUND(AH45*0.08,0),0))</f>
        <v/>
      </c>
      <c r="AM45" s="59"/>
      <c r="AN45" s="59"/>
      <c r="AO45" s="60"/>
      <c r="AP45" s="61" t="str">
        <f t="shared" ref="AP45" si="23">IF(AA45="","",AH45+AL45)</f>
        <v/>
      </c>
      <c r="AQ45" s="62"/>
      <c r="AR45" s="62"/>
      <c r="AS45" s="62"/>
    </row>
    <row r="46" spans="3:57" ht="11.25" customHeight="1" x14ac:dyDescent="0.15">
      <c r="C46" s="95"/>
      <c r="D46" s="96"/>
      <c r="E46" s="97"/>
      <c r="F46" s="97"/>
      <c r="G46" s="97"/>
      <c r="H46" s="97"/>
      <c r="I46" s="97"/>
      <c r="J46" s="98"/>
      <c r="K46" s="98"/>
      <c r="L46" s="98"/>
      <c r="M46" s="98"/>
      <c r="N46" s="98"/>
      <c r="O46" s="102"/>
      <c r="P46" s="103"/>
      <c r="Q46" s="103"/>
      <c r="R46" s="103"/>
      <c r="S46" s="103"/>
      <c r="T46" s="103"/>
      <c r="U46" s="103"/>
      <c r="V46" s="104"/>
      <c r="W46" s="108"/>
      <c r="X46" s="109"/>
      <c r="Y46" s="109"/>
      <c r="Z46" s="110"/>
      <c r="AA46" s="108"/>
      <c r="AB46" s="109"/>
      <c r="AC46" s="109"/>
      <c r="AD46" s="110"/>
      <c r="AE46" s="111"/>
      <c r="AF46" s="112"/>
      <c r="AG46" s="113"/>
      <c r="AH46" s="114"/>
      <c r="AI46" s="115"/>
      <c r="AJ46" s="115"/>
      <c r="AK46" s="116"/>
      <c r="AL46" s="58"/>
      <c r="AM46" s="59"/>
      <c r="AN46" s="59"/>
      <c r="AO46" s="60"/>
      <c r="AP46" s="61"/>
      <c r="AQ46" s="62"/>
      <c r="AR46" s="62"/>
      <c r="AS46" s="62"/>
    </row>
    <row r="47" spans="3:57" ht="11.25" customHeight="1" x14ac:dyDescent="0.15">
      <c r="C47" s="63">
        <v>10</v>
      </c>
      <c r="D47" s="64"/>
      <c r="E47" s="67"/>
      <c r="F47" s="67"/>
      <c r="G47" s="67"/>
      <c r="H47" s="67"/>
      <c r="I47" s="67"/>
      <c r="J47" s="69"/>
      <c r="K47" s="69"/>
      <c r="L47" s="69"/>
      <c r="M47" s="69"/>
      <c r="N47" s="69"/>
      <c r="O47" s="117"/>
      <c r="P47" s="118"/>
      <c r="Q47" s="118"/>
      <c r="R47" s="118"/>
      <c r="S47" s="118"/>
      <c r="T47" s="118"/>
      <c r="U47" s="118"/>
      <c r="V47" s="119"/>
      <c r="W47" s="77"/>
      <c r="X47" s="78"/>
      <c r="Y47" s="78"/>
      <c r="Z47" s="79"/>
      <c r="AA47" s="77" t="str">
        <f>IFERROR(VLOOKUP(O47,#REF!,2,0),"")</f>
        <v/>
      </c>
      <c r="AB47" s="78"/>
      <c r="AC47" s="78"/>
      <c r="AD47" s="79"/>
      <c r="AE47" s="126" t="str">
        <f>IFERROR(VLOOKUP(O47,#REF!,3,0),"")</f>
        <v/>
      </c>
      <c r="AF47" s="127"/>
      <c r="AG47" s="128"/>
      <c r="AH47" s="129" t="str">
        <f t="shared" ref="AH47" si="24">IFERROR(W47*AA47,"")</f>
        <v/>
      </c>
      <c r="AI47" s="130"/>
      <c r="AJ47" s="130"/>
      <c r="AK47" s="131"/>
      <c r="AL47" s="132" t="str">
        <f t="shared" ref="AL47" si="25">IF(W47="","",IF(AE47="課税",ROUND(AH47*0.08,0),0))</f>
        <v/>
      </c>
      <c r="AM47" s="133"/>
      <c r="AN47" s="133"/>
      <c r="AO47" s="134"/>
      <c r="AP47" s="93" t="str">
        <f t="shared" ref="AP47" si="26">IF(AA47="","",AH47+AL47)</f>
        <v/>
      </c>
      <c r="AQ47" s="94"/>
      <c r="AR47" s="94"/>
      <c r="AS47" s="94"/>
    </row>
    <row r="48" spans="3:57" ht="11.25" customHeight="1" x14ac:dyDescent="0.15">
      <c r="C48" s="63"/>
      <c r="D48" s="64"/>
      <c r="E48" s="67"/>
      <c r="F48" s="67"/>
      <c r="G48" s="67"/>
      <c r="H48" s="67"/>
      <c r="I48" s="67"/>
      <c r="J48" s="69"/>
      <c r="K48" s="69"/>
      <c r="L48" s="69"/>
      <c r="M48" s="69"/>
      <c r="N48" s="69"/>
      <c r="O48" s="120"/>
      <c r="P48" s="121"/>
      <c r="Q48" s="121"/>
      <c r="R48" s="121"/>
      <c r="S48" s="121"/>
      <c r="T48" s="121"/>
      <c r="U48" s="121"/>
      <c r="V48" s="122"/>
      <c r="W48" s="123"/>
      <c r="X48" s="124"/>
      <c r="Y48" s="124"/>
      <c r="Z48" s="125"/>
      <c r="AA48" s="123"/>
      <c r="AB48" s="124"/>
      <c r="AC48" s="124"/>
      <c r="AD48" s="125"/>
      <c r="AE48" s="126"/>
      <c r="AF48" s="127"/>
      <c r="AG48" s="128"/>
      <c r="AH48" s="129"/>
      <c r="AI48" s="130"/>
      <c r="AJ48" s="130"/>
      <c r="AK48" s="131"/>
      <c r="AL48" s="132"/>
      <c r="AM48" s="133"/>
      <c r="AN48" s="133"/>
      <c r="AO48" s="134"/>
      <c r="AP48" s="93"/>
      <c r="AQ48" s="94"/>
      <c r="AR48" s="94"/>
      <c r="AS48" s="94"/>
    </row>
    <row r="49" spans="3:45" ht="11.25" customHeight="1" x14ac:dyDescent="0.15">
      <c r="C49" s="95">
        <v>11</v>
      </c>
      <c r="D49" s="96"/>
      <c r="E49" s="97"/>
      <c r="F49" s="97"/>
      <c r="G49" s="97"/>
      <c r="H49" s="97"/>
      <c r="I49" s="97"/>
      <c r="J49" s="98"/>
      <c r="K49" s="98"/>
      <c r="L49" s="98"/>
      <c r="M49" s="98"/>
      <c r="N49" s="98"/>
      <c r="O49" s="99"/>
      <c r="P49" s="100"/>
      <c r="Q49" s="100"/>
      <c r="R49" s="100"/>
      <c r="S49" s="100"/>
      <c r="T49" s="100"/>
      <c r="U49" s="100"/>
      <c r="V49" s="101"/>
      <c r="W49" s="105"/>
      <c r="X49" s="106"/>
      <c r="Y49" s="106"/>
      <c r="Z49" s="107"/>
      <c r="AA49" s="105" t="str">
        <f>IFERROR(VLOOKUP(O49,#REF!,2,0),"")</f>
        <v/>
      </c>
      <c r="AB49" s="106"/>
      <c r="AC49" s="106"/>
      <c r="AD49" s="107"/>
      <c r="AE49" s="111" t="str">
        <f>IFERROR(VLOOKUP(O49,#REF!,3,0),"")</f>
        <v/>
      </c>
      <c r="AF49" s="112"/>
      <c r="AG49" s="113"/>
      <c r="AH49" s="114" t="str">
        <f t="shared" ref="AH49" si="27">IFERROR(W49*AA49,"")</f>
        <v/>
      </c>
      <c r="AI49" s="115"/>
      <c r="AJ49" s="115"/>
      <c r="AK49" s="116"/>
      <c r="AL49" s="58" t="str">
        <f t="shared" ref="AL49" si="28">IF(W49="","",IF(AE49="課税",ROUND(AH49*0.08,0),0))</f>
        <v/>
      </c>
      <c r="AM49" s="59"/>
      <c r="AN49" s="59"/>
      <c r="AO49" s="60"/>
      <c r="AP49" s="61" t="str">
        <f t="shared" ref="AP49" si="29">IF(AA49="","",AH49+AL49)</f>
        <v/>
      </c>
      <c r="AQ49" s="62"/>
      <c r="AR49" s="62"/>
      <c r="AS49" s="62"/>
    </row>
    <row r="50" spans="3:45" ht="11.25" customHeight="1" x14ac:dyDescent="0.15">
      <c r="C50" s="95"/>
      <c r="D50" s="96"/>
      <c r="E50" s="97"/>
      <c r="F50" s="97"/>
      <c r="G50" s="97"/>
      <c r="H50" s="97"/>
      <c r="I50" s="97"/>
      <c r="J50" s="98"/>
      <c r="K50" s="98"/>
      <c r="L50" s="98"/>
      <c r="M50" s="98"/>
      <c r="N50" s="98"/>
      <c r="O50" s="102"/>
      <c r="P50" s="103"/>
      <c r="Q50" s="103"/>
      <c r="R50" s="103"/>
      <c r="S50" s="103"/>
      <c r="T50" s="103"/>
      <c r="U50" s="103"/>
      <c r="V50" s="104"/>
      <c r="W50" s="108"/>
      <c r="X50" s="109"/>
      <c r="Y50" s="109"/>
      <c r="Z50" s="110"/>
      <c r="AA50" s="108"/>
      <c r="AB50" s="109"/>
      <c r="AC50" s="109"/>
      <c r="AD50" s="110"/>
      <c r="AE50" s="111"/>
      <c r="AF50" s="112"/>
      <c r="AG50" s="113"/>
      <c r="AH50" s="114"/>
      <c r="AI50" s="115"/>
      <c r="AJ50" s="115"/>
      <c r="AK50" s="116"/>
      <c r="AL50" s="58"/>
      <c r="AM50" s="59"/>
      <c r="AN50" s="59"/>
      <c r="AO50" s="60"/>
      <c r="AP50" s="61"/>
      <c r="AQ50" s="62"/>
      <c r="AR50" s="62"/>
      <c r="AS50" s="62"/>
    </row>
    <row r="51" spans="3:45" ht="11.25" customHeight="1" x14ac:dyDescent="0.15">
      <c r="C51" s="63">
        <v>12</v>
      </c>
      <c r="D51" s="64"/>
      <c r="E51" s="67"/>
      <c r="F51" s="67"/>
      <c r="G51" s="67"/>
      <c r="H51" s="67"/>
      <c r="I51" s="67"/>
      <c r="J51" s="69"/>
      <c r="K51" s="69"/>
      <c r="L51" s="69"/>
      <c r="M51" s="69"/>
      <c r="N51" s="69"/>
      <c r="O51" s="117"/>
      <c r="P51" s="118"/>
      <c r="Q51" s="118"/>
      <c r="R51" s="118"/>
      <c r="S51" s="118"/>
      <c r="T51" s="118"/>
      <c r="U51" s="118"/>
      <c r="V51" s="119"/>
      <c r="W51" s="77"/>
      <c r="X51" s="78"/>
      <c r="Y51" s="78"/>
      <c r="Z51" s="79"/>
      <c r="AA51" s="77" t="str">
        <f>IFERROR(VLOOKUP(O51,#REF!,2,0),"")</f>
        <v/>
      </c>
      <c r="AB51" s="78"/>
      <c r="AC51" s="78"/>
      <c r="AD51" s="79"/>
      <c r="AE51" s="126" t="str">
        <f>IFERROR(VLOOKUP(O51,#REF!,3,0),"")</f>
        <v/>
      </c>
      <c r="AF51" s="127"/>
      <c r="AG51" s="128"/>
      <c r="AH51" s="129" t="str">
        <f t="shared" ref="AH51" si="30">IFERROR(W51*AA51,"")</f>
        <v/>
      </c>
      <c r="AI51" s="130"/>
      <c r="AJ51" s="130"/>
      <c r="AK51" s="131"/>
      <c r="AL51" s="132" t="str">
        <f t="shared" ref="AL51" si="31">IF(W51="","",IF(AE51="課税",ROUND(AH51*0.08,0),0))</f>
        <v/>
      </c>
      <c r="AM51" s="133"/>
      <c r="AN51" s="133"/>
      <c r="AO51" s="134"/>
      <c r="AP51" s="93" t="str">
        <f t="shared" ref="AP51" si="32">IF(AA51="","",AH51+AL51)</f>
        <v/>
      </c>
      <c r="AQ51" s="94"/>
      <c r="AR51" s="94"/>
      <c r="AS51" s="94"/>
    </row>
    <row r="52" spans="3:45" ht="11.25" customHeight="1" x14ac:dyDescent="0.15">
      <c r="C52" s="63"/>
      <c r="D52" s="64"/>
      <c r="E52" s="67"/>
      <c r="F52" s="67"/>
      <c r="G52" s="67"/>
      <c r="H52" s="67"/>
      <c r="I52" s="67"/>
      <c r="J52" s="69"/>
      <c r="K52" s="69"/>
      <c r="L52" s="69"/>
      <c r="M52" s="69"/>
      <c r="N52" s="69"/>
      <c r="O52" s="120"/>
      <c r="P52" s="121"/>
      <c r="Q52" s="121"/>
      <c r="R52" s="121"/>
      <c r="S52" s="121"/>
      <c r="T52" s="121"/>
      <c r="U52" s="121"/>
      <c r="V52" s="122"/>
      <c r="W52" s="123"/>
      <c r="X52" s="124"/>
      <c r="Y52" s="124"/>
      <c r="Z52" s="125"/>
      <c r="AA52" s="123"/>
      <c r="AB52" s="124"/>
      <c r="AC52" s="124"/>
      <c r="AD52" s="125"/>
      <c r="AE52" s="126"/>
      <c r="AF52" s="127"/>
      <c r="AG52" s="128"/>
      <c r="AH52" s="129"/>
      <c r="AI52" s="130"/>
      <c r="AJ52" s="130"/>
      <c r="AK52" s="131"/>
      <c r="AL52" s="132"/>
      <c r="AM52" s="133"/>
      <c r="AN52" s="133"/>
      <c r="AO52" s="134"/>
      <c r="AP52" s="93"/>
      <c r="AQ52" s="94"/>
      <c r="AR52" s="94"/>
      <c r="AS52" s="94"/>
    </row>
    <row r="53" spans="3:45" ht="11.25" customHeight="1" x14ac:dyDescent="0.15">
      <c r="C53" s="95">
        <v>13</v>
      </c>
      <c r="D53" s="96"/>
      <c r="E53" s="97"/>
      <c r="F53" s="97"/>
      <c r="G53" s="97"/>
      <c r="H53" s="97"/>
      <c r="I53" s="97"/>
      <c r="J53" s="98"/>
      <c r="K53" s="98"/>
      <c r="L53" s="98"/>
      <c r="M53" s="98"/>
      <c r="N53" s="98"/>
      <c r="O53" s="99"/>
      <c r="P53" s="100"/>
      <c r="Q53" s="100"/>
      <c r="R53" s="100"/>
      <c r="S53" s="100"/>
      <c r="T53" s="100"/>
      <c r="U53" s="100"/>
      <c r="V53" s="101"/>
      <c r="W53" s="105"/>
      <c r="X53" s="106"/>
      <c r="Y53" s="106"/>
      <c r="Z53" s="107"/>
      <c r="AA53" s="105" t="str">
        <f>IFERROR(VLOOKUP(O53,#REF!,2,0),"")</f>
        <v/>
      </c>
      <c r="AB53" s="106"/>
      <c r="AC53" s="106"/>
      <c r="AD53" s="107"/>
      <c r="AE53" s="111" t="str">
        <f>IFERROR(VLOOKUP(O53,#REF!,3,0),"")</f>
        <v/>
      </c>
      <c r="AF53" s="112"/>
      <c r="AG53" s="113"/>
      <c r="AH53" s="114" t="str">
        <f t="shared" ref="AH53" si="33">IFERROR(W53*AA53,"")</f>
        <v/>
      </c>
      <c r="AI53" s="115"/>
      <c r="AJ53" s="115"/>
      <c r="AK53" s="116"/>
      <c r="AL53" s="58" t="str">
        <f t="shared" ref="AL53" si="34">IF(W53="","",IF(AE53="課税",ROUND(AH53*0.08,0),0))</f>
        <v/>
      </c>
      <c r="AM53" s="59"/>
      <c r="AN53" s="59"/>
      <c r="AO53" s="60"/>
      <c r="AP53" s="61" t="str">
        <f t="shared" ref="AP53" si="35">IF(AA53="","",AH53+AL53)</f>
        <v/>
      </c>
      <c r="AQ53" s="62"/>
      <c r="AR53" s="62"/>
      <c r="AS53" s="62"/>
    </row>
    <row r="54" spans="3:45" ht="11.25" customHeight="1" x14ac:dyDescent="0.15">
      <c r="C54" s="95"/>
      <c r="D54" s="96"/>
      <c r="E54" s="97"/>
      <c r="F54" s="97"/>
      <c r="G54" s="97"/>
      <c r="H54" s="97"/>
      <c r="I54" s="97"/>
      <c r="J54" s="98"/>
      <c r="K54" s="98"/>
      <c r="L54" s="98"/>
      <c r="M54" s="98"/>
      <c r="N54" s="98"/>
      <c r="O54" s="102"/>
      <c r="P54" s="103"/>
      <c r="Q54" s="103"/>
      <c r="R54" s="103"/>
      <c r="S54" s="103"/>
      <c r="T54" s="103"/>
      <c r="U54" s="103"/>
      <c r="V54" s="104"/>
      <c r="W54" s="108"/>
      <c r="X54" s="109"/>
      <c r="Y54" s="109"/>
      <c r="Z54" s="110"/>
      <c r="AA54" s="108"/>
      <c r="AB54" s="109"/>
      <c r="AC54" s="109"/>
      <c r="AD54" s="110"/>
      <c r="AE54" s="111"/>
      <c r="AF54" s="112"/>
      <c r="AG54" s="113"/>
      <c r="AH54" s="114"/>
      <c r="AI54" s="115"/>
      <c r="AJ54" s="115"/>
      <c r="AK54" s="116"/>
      <c r="AL54" s="58"/>
      <c r="AM54" s="59"/>
      <c r="AN54" s="59"/>
      <c r="AO54" s="60"/>
      <c r="AP54" s="61"/>
      <c r="AQ54" s="62"/>
      <c r="AR54" s="62"/>
      <c r="AS54" s="62"/>
    </row>
    <row r="55" spans="3:45" ht="11.25" customHeight="1" x14ac:dyDescent="0.35">
      <c r="C55" s="63">
        <v>14</v>
      </c>
      <c r="D55" s="64"/>
      <c r="E55" s="67"/>
      <c r="F55" s="67"/>
      <c r="G55" s="67"/>
      <c r="H55" s="67"/>
      <c r="I55" s="67"/>
      <c r="J55" s="69"/>
      <c r="K55" s="69"/>
      <c r="L55" s="69"/>
      <c r="M55" s="69"/>
      <c r="N55" s="69"/>
      <c r="O55" s="15"/>
      <c r="P55" s="14"/>
      <c r="Q55" s="14"/>
      <c r="R55" s="14"/>
      <c r="S55" s="14"/>
      <c r="T55" s="14"/>
      <c r="U55" s="14"/>
      <c r="V55" s="14"/>
      <c r="W55" s="13"/>
      <c r="X55" s="12"/>
      <c r="Y55" s="12"/>
      <c r="Z55" s="11"/>
      <c r="AA55" s="13" t="str">
        <f>IFERROR(VLOOKUP(O55,#REF!,2,0),"")</f>
        <v/>
      </c>
      <c r="AB55" s="12"/>
      <c r="AC55" s="12"/>
      <c r="AD55" s="11"/>
      <c r="AE55" s="71" t="str">
        <f>IFERROR(VLOOKUP(O55,#REF!,3,0),"")</f>
        <v/>
      </c>
      <c r="AF55" s="72"/>
      <c r="AG55" s="73"/>
      <c r="AH55" s="77" t="str">
        <f t="shared" ref="AH55" si="36">IFERROR(W55*AA55,"")</f>
        <v/>
      </c>
      <c r="AI55" s="78"/>
      <c r="AJ55" s="78"/>
      <c r="AK55" s="79"/>
      <c r="AL55" s="83" t="str">
        <f t="shared" ref="AL55" si="37">IF(W55="","",IF(AE55="課税",ROUND(AH55*0.08,0),0))</f>
        <v/>
      </c>
      <c r="AM55" s="84"/>
      <c r="AN55" s="84"/>
      <c r="AO55" s="85"/>
      <c r="AP55" s="89" t="str">
        <f t="shared" ref="AP55" si="38">IF(AA55="","",AH55+AL55)</f>
        <v/>
      </c>
      <c r="AQ55" s="90"/>
      <c r="AR55" s="90"/>
      <c r="AS55" s="90"/>
    </row>
    <row r="56" spans="3:45" ht="11.25" customHeight="1" x14ac:dyDescent="0.35">
      <c r="C56" s="65"/>
      <c r="D56" s="66"/>
      <c r="E56" s="68"/>
      <c r="F56" s="68"/>
      <c r="G56" s="68"/>
      <c r="H56" s="68"/>
      <c r="I56" s="68"/>
      <c r="J56" s="70"/>
      <c r="K56" s="70"/>
      <c r="L56" s="70"/>
      <c r="M56" s="70"/>
      <c r="N56" s="70"/>
      <c r="O56" s="10"/>
      <c r="P56" s="9"/>
      <c r="Q56" s="9"/>
      <c r="R56" s="9"/>
      <c r="S56" s="9"/>
      <c r="T56" s="9"/>
      <c r="U56" s="9"/>
      <c r="V56" s="9"/>
      <c r="W56" s="8"/>
      <c r="X56" s="7"/>
      <c r="Y56" s="7"/>
      <c r="Z56" s="6"/>
      <c r="AA56" s="8"/>
      <c r="AB56" s="7"/>
      <c r="AC56" s="7"/>
      <c r="AD56" s="6"/>
      <c r="AE56" s="74"/>
      <c r="AF56" s="75"/>
      <c r="AG56" s="76"/>
      <c r="AH56" s="80"/>
      <c r="AI56" s="81"/>
      <c r="AJ56" s="81"/>
      <c r="AK56" s="82"/>
      <c r="AL56" s="86"/>
      <c r="AM56" s="87"/>
      <c r="AN56" s="87"/>
      <c r="AO56" s="88"/>
      <c r="AP56" s="91"/>
      <c r="AQ56" s="92"/>
      <c r="AR56" s="92"/>
      <c r="AS56" s="92"/>
    </row>
    <row r="57" spans="3:45" ht="11.25" customHeight="1" x14ac:dyDescent="0.15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5"/>
      <c r="AD57" s="5"/>
      <c r="AE57" s="5"/>
      <c r="AF57" s="50" t="s">
        <v>2</v>
      </c>
      <c r="AG57" s="51"/>
      <c r="AH57" s="51"/>
      <c r="AI57" s="51"/>
      <c r="AJ57" s="50">
        <f>SUM(AH29:AK56)</f>
        <v>355000</v>
      </c>
      <c r="AK57" s="50"/>
      <c r="AL57" s="50"/>
      <c r="AM57" s="50"/>
      <c r="AN57" s="50"/>
      <c r="AO57" s="50"/>
      <c r="AP57" s="50"/>
      <c r="AQ57" s="50"/>
      <c r="AR57" s="50"/>
      <c r="AS57" s="50"/>
    </row>
    <row r="58" spans="3:45" ht="11.25" customHeight="1" x14ac:dyDescent="0.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52"/>
      <c r="AG58" s="52"/>
      <c r="AH58" s="52"/>
      <c r="AI58" s="52"/>
      <c r="AJ58" s="53"/>
      <c r="AK58" s="53"/>
      <c r="AL58" s="53"/>
      <c r="AM58" s="53"/>
      <c r="AN58" s="53"/>
      <c r="AO58" s="53"/>
      <c r="AP58" s="53"/>
      <c r="AQ58" s="53"/>
      <c r="AR58" s="53"/>
      <c r="AS58" s="53"/>
    </row>
    <row r="59" spans="3:45" ht="11.25" customHeight="1" x14ac:dyDescent="0.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4" t="s">
        <v>1</v>
      </c>
      <c r="AG59" s="55"/>
      <c r="AH59" s="55"/>
      <c r="AI59" s="55"/>
      <c r="AJ59" s="54">
        <f>SUM(AL29:AO56)</f>
        <v>28400</v>
      </c>
      <c r="AK59" s="54"/>
      <c r="AL59" s="54"/>
      <c r="AM59" s="54"/>
      <c r="AN59" s="54"/>
      <c r="AO59" s="54"/>
      <c r="AP59" s="54"/>
      <c r="AQ59" s="54"/>
      <c r="AR59" s="54"/>
      <c r="AS59" s="54"/>
    </row>
    <row r="60" spans="3:45" ht="11.25" customHeight="1" x14ac:dyDescent="0.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6"/>
      <c r="AG60" s="56"/>
      <c r="AH60" s="56"/>
      <c r="AI60" s="56"/>
      <c r="AJ60" s="53"/>
      <c r="AK60" s="53"/>
      <c r="AL60" s="53"/>
      <c r="AM60" s="53"/>
      <c r="AN60" s="53"/>
      <c r="AO60" s="53"/>
      <c r="AP60" s="53"/>
      <c r="AQ60" s="53"/>
      <c r="AR60" s="53"/>
      <c r="AS60" s="53"/>
    </row>
    <row r="61" spans="3:45" ht="11.25" customHeight="1" x14ac:dyDescent="0.15">
      <c r="AF61" s="57" t="s">
        <v>0</v>
      </c>
      <c r="AG61" s="52"/>
      <c r="AH61" s="52"/>
      <c r="AI61" s="52"/>
      <c r="AJ61" s="54">
        <f>SUM(AP29:AS56)</f>
        <v>383400</v>
      </c>
      <c r="AK61" s="54"/>
      <c r="AL61" s="54"/>
      <c r="AM61" s="54"/>
      <c r="AN61" s="54"/>
      <c r="AO61" s="54"/>
      <c r="AP61" s="54"/>
      <c r="AQ61" s="54"/>
      <c r="AR61" s="54"/>
      <c r="AS61" s="54"/>
    </row>
    <row r="62" spans="3:45" ht="11.25" customHeight="1" x14ac:dyDescent="0.15">
      <c r="AF62" s="56"/>
      <c r="AG62" s="56"/>
      <c r="AH62" s="56"/>
      <c r="AI62" s="56"/>
      <c r="AJ62" s="53"/>
      <c r="AK62" s="53"/>
      <c r="AL62" s="53"/>
      <c r="AM62" s="53"/>
      <c r="AN62" s="53"/>
      <c r="AO62" s="53"/>
      <c r="AP62" s="53"/>
      <c r="AQ62" s="53"/>
      <c r="AR62" s="53"/>
      <c r="AS62" s="53"/>
    </row>
    <row r="63" spans="3:45" ht="11.25" customHeight="1" x14ac:dyDescent="0.15">
      <c r="AQ63" s="3"/>
      <c r="AR63" s="3"/>
      <c r="AS63" s="2" t="s">
        <v>28</v>
      </c>
    </row>
  </sheetData>
  <mergeCells count="165">
    <mergeCell ref="C19:V22"/>
    <mergeCell ref="X19:AC20"/>
    <mergeCell ref="AD19:AS20"/>
    <mergeCell ref="X21:AC22"/>
    <mergeCell ref="AD21:AS22"/>
    <mergeCell ref="X23:AC25"/>
    <mergeCell ref="AD23:AH23"/>
    <mergeCell ref="AI23:AS23"/>
    <mergeCell ref="AD24:AH24"/>
    <mergeCell ref="AI24:AS24"/>
    <mergeCell ref="AD25:AH25"/>
    <mergeCell ref="AI25:AS25"/>
    <mergeCell ref="AP27:AS28"/>
    <mergeCell ref="C29:D30"/>
    <mergeCell ref="E29:I30"/>
    <mergeCell ref="J29:N30"/>
    <mergeCell ref="O29:V30"/>
    <mergeCell ref="W29:Z30"/>
    <mergeCell ref="AA29:AD30"/>
    <mergeCell ref="AE29:AG30"/>
    <mergeCell ref="AH29:AK30"/>
    <mergeCell ref="AL29:AO30"/>
    <mergeCell ref="AP29:AS30"/>
    <mergeCell ref="C27:D28"/>
    <mergeCell ref="E27:I28"/>
    <mergeCell ref="J27:N28"/>
    <mergeCell ref="O27:V28"/>
    <mergeCell ref="W27:Z28"/>
    <mergeCell ref="AA27:AD28"/>
    <mergeCell ref="AE27:AG28"/>
    <mergeCell ref="AH27:AK28"/>
    <mergeCell ref="AL27:AO28"/>
    <mergeCell ref="AP31:AS32"/>
    <mergeCell ref="C33:D34"/>
    <mergeCell ref="E33:I34"/>
    <mergeCell ref="J33:N34"/>
    <mergeCell ref="O33:V34"/>
    <mergeCell ref="W33:Z34"/>
    <mergeCell ref="AA33:AD34"/>
    <mergeCell ref="AE33:AG34"/>
    <mergeCell ref="AH33:AK34"/>
    <mergeCell ref="AL33:AO34"/>
    <mergeCell ref="AP33:AS34"/>
    <mergeCell ref="C31:D32"/>
    <mergeCell ref="E31:I32"/>
    <mergeCell ref="J31:N32"/>
    <mergeCell ref="O31:V32"/>
    <mergeCell ref="W31:Z32"/>
    <mergeCell ref="AA31:AD32"/>
    <mergeCell ref="AE31:AG32"/>
    <mergeCell ref="AH31:AK32"/>
    <mergeCell ref="AL31:AO32"/>
    <mergeCell ref="AP35:AS36"/>
    <mergeCell ref="C37:D38"/>
    <mergeCell ref="E37:I38"/>
    <mergeCell ref="J37:N38"/>
    <mergeCell ref="O37:V38"/>
    <mergeCell ref="W37:Z38"/>
    <mergeCell ref="AA37:AD38"/>
    <mergeCell ref="AE37:AG38"/>
    <mergeCell ref="AH37:AK38"/>
    <mergeCell ref="AL37:AO38"/>
    <mergeCell ref="AP37:AS38"/>
    <mergeCell ref="C35:D36"/>
    <mergeCell ref="E35:I36"/>
    <mergeCell ref="J35:N36"/>
    <mergeCell ref="O35:V36"/>
    <mergeCell ref="W35:Z36"/>
    <mergeCell ref="AA35:AD36"/>
    <mergeCell ref="AE35:AG36"/>
    <mergeCell ref="AH35:AK36"/>
    <mergeCell ref="AL35:AO36"/>
    <mergeCell ref="AP39:AS40"/>
    <mergeCell ref="C41:D42"/>
    <mergeCell ref="E41:I42"/>
    <mergeCell ref="J41:N42"/>
    <mergeCell ref="O41:V42"/>
    <mergeCell ref="W41:Z42"/>
    <mergeCell ref="AA41:AD42"/>
    <mergeCell ref="AE41:AG42"/>
    <mergeCell ref="AH41:AK42"/>
    <mergeCell ref="AL41:AO42"/>
    <mergeCell ref="AP41:AS42"/>
    <mergeCell ref="C39:D40"/>
    <mergeCell ref="E39:I40"/>
    <mergeCell ref="J39:N40"/>
    <mergeCell ref="O39:V40"/>
    <mergeCell ref="W39:Z40"/>
    <mergeCell ref="AA39:AD40"/>
    <mergeCell ref="AE39:AG40"/>
    <mergeCell ref="AH39:AK40"/>
    <mergeCell ref="AL39:AO40"/>
    <mergeCell ref="AP43:AS44"/>
    <mergeCell ref="C45:D46"/>
    <mergeCell ref="E45:I46"/>
    <mergeCell ref="J45:N46"/>
    <mergeCell ref="O45:V46"/>
    <mergeCell ref="W45:Z46"/>
    <mergeCell ref="AA45:AD46"/>
    <mergeCell ref="AE45:AG46"/>
    <mergeCell ref="AH45:AK46"/>
    <mergeCell ref="AL45:AO46"/>
    <mergeCell ref="AP45:AS46"/>
    <mergeCell ref="C43:D44"/>
    <mergeCell ref="E43:I44"/>
    <mergeCell ref="J43:N44"/>
    <mergeCell ref="O43:V44"/>
    <mergeCell ref="W43:Z44"/>
    <mergeCell ref="AA43:AD44"/>
    <mergeCell ref="AE43:AG44"/>
    <mergeCell ref="AH43:AK44"/>
    <mergeCell ref="AL43:AO44"/>
    <mergeCell ref="AP47:AS48"/>
    <mergeCell ref="C49:D50"/>
    <mergeCell ref="E49:I50"/>
    <mergeCell ref="J49:N50"/>
    <mergeCell ref="O49:V50"/>
    <mergeCell ref="W49:Z50"/>
    <mergeCell ref="AA49:AD50"/>
    <mergeCell ref="AE49:AG50"/>
    <mergeCell ref="AH49:AK50"/>
    <mergeCell ref="AL49:AO50"/>
    <mergeCell ref="AP49:AS50"/>
    <mergeCell ref="C47:D48"/>
    <mergeCell ref="E47:I48"/>
    <mergeCell ref="J47:N48"/>
    <mergeCell ref="O47:V48"/>
    <mergeCell ref="W47:Z48"/>
    <mergeCell ref="AA47:AD48"/>
    <mergeCell ref="AE47:AG48"/>
    <mergeCell ref="AH47:AK48"/>
    <mergeCell ref="AL47:AO48"/>
    <mergeCell ref="AP51:AS52"/>
    <mergeCell ref="C53:D54"/>
    <mergeCell ref="E53:I54"/>
    <mergeCell ref="J53:N54"/>
    <mergeCell ref="O53:V54"/>
    <mergeCell ref="W53:Z54"/>
    <mergeCell ref="AA53:AD54"/>
    <mergeCell ref="AE53:AG54"/>
    <mergeCell ref="AH53:AK54"/>
    <mergeCell ref="C51:D52"/>
    <mergeCell ref="E51:I52"/>
    <mergeCell ref="J51:N52"/>
    <mergeCell ref="O51:V52"/>
    <mergeCell ref="W51:Z52"/>
    <mergeCell ref="AA51:AD52"/>
    <mergeCell ref="AE51:AG52"/>
    <mergeCell ref="AH51:AK52"/>
    <mergeCell ref="AL51:AO52"/>
    <mergeCell ref="AF57:AI58"/>
    <mergeCell ref="AJ57:AS58"/>
    <mergeCell ref="AF59:AI60"/>
    <mergeCell ref="AJ59:AS60"/>
    <mergeCell ref="AF61:AI62"/>
    <mergeCell ref="AJ61:AS62"/>
    <mergeCell ref="AL53:AO54"/>
    <mergeCell ref="AP53:AS54"/>
    <mergeCell ref="C55:D56"/>
    <mergeCell ref="E55:I56"/>
    <mergeCell ref="J55:N56"/>
    <mergeCell ref="AE55:AG56"/>
    <mergeCell ref="AH55:AK56"/>
    <mergeCell ref="AL55:AO56"/>
    <mergeCell ref="AP55:AS56"/>
  </mergeCells>
  <phoneticPr fontId="4"/>
  <printOptions horizontalCentered="1" verticalCentered="1"/>
  <pageMargins left="0.19685039370078741" right="0.23622047244094491" top="0.39370078740157483" bottom="0.51181102362204722" header="0.19685039370078741" footer="0.19685039370078741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63"/>
  <sheetViews>
    <sheetView showGridLines="0" tabSelected="1" view="pageBreakPreview" zoomScaleNormal="70" zoomScaleSheetLayoutView="100" workbookViewId="0">
      <selection activeCell="F2" sqref="F2"/>
    </sheetView>
  </sheetViews>
  <sheetFormatPr defaultColWidth="2.125" defaultRowHeight="11.25" customHeight="1" x14ac:dyDescent="0.15"/>
  <cols>
    <col min="1" max="16384" width="2.125" style="1"/>
  </cols>
  <sheetData>
    <row r="1" spans="2:61" ht="15" x14ac:dyDescent="0.15">
      <c r="B1" s="31"/>
      <c r="C1" s="44" t="s">
        <v>29</v>
      </c>
      <c r="D1" s="45" t="s">
        <v>232</v>
      </c>
      <c r="E1" s="31"/>
      <c r="F1" s="31"/>
      <c r="G1" s="31"/>
      <c r="H1" s="31"/>
      <c r="I1" s="31"/>
      <c r="J1" s="31"/>
      <c r="K1" s="31"/>
      <c r="L1" s="31"/>
      <c r="M1" s="31"/>
    </row>
    <row r="2" spans="2:61" ht="18.75" x14ac:dyDescent="0.15">
      <c r="B2" s="28"/>
      <c r="C2" s="46" t="s">
        <v>254</v>
      </c>
      <c r="D2" s="31"/>
      <c r="E2" s="31"/>
      <c r="F2" s="31"/>
      <c r="G2" s="31"/>
      <c r="H2" s="28"/>
      <c r="I2" s="28"/>
      <c r="J2" s="28"/>
      <c r="K2" s="28"/>
      <c r="L2" s="28"/>
      <c r="M2" s="28"/>
      <c r="N2" s="30"/>
      <c r="O2" s="30"/>
      <c r="P2" s="30"/>
      <c r="Q2" s="30"/>
      <c r="R2" s="30"/>
      <c r="S2" s="30"/>
      <c r="T2" s="30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spans="2:61" ht="18.75" x14ac:dyDescent="0.15">
      <c r="B3" s="28"/>
      <c r="C3" s="46" t="s">
        <v>255</v>
      </c>
      <c r="D3" s="31"/>
      <c r="E3" s="31"/>
      <c r="F3" s="31"/>
      <c r="G3" s="31"/>
      <c r="H3" s="28"/>
      <c r="I3" s="28"/>
      <c r="J3" s="28"/>
      <c r="K3" s="28"/>
      <c r="L3" s="28"/>
      <c r="M3" s="28"/>
      <c r="N3" s="30"/>
      <c r="O3" s="30"/>
      <c r="P3" s="30"/>
      <c r="Q3" s="30"/>
      <c r="R3" s="30"/>
      <c r="S3" s="30"/>
      <c r="T3" s="30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S3" s="47" t="s">
        <v>253</v>
      </c>
      <c r="BB3"/>
      <c r="BC3"/>
      <c r="BD3"/>
      <c r="BE3"/>
      <c r="BF3"/>
      <c r="BG3"/>
      <c r="BH3"/>
      <c r="BI3"/>
    </row>
    <row r="4" spans="2:61" ht="15" x14ac:dyDescent="0.15">
      <c r="B4" s="24"/>
      <c r="C4" s="46" t="s">
        <v>238</v>
      </c>
      <c r="D4" s="24"/>
      <c r="E4" s="28"/>
      <c r="F4" s="28"/>
      <c r="G4" s="28"/>
      <c r="H4" s="24"/>
      <c r="I4" s="24"/>
      <c r="J4" s="24"/>
      <c r="K4" s="24"/>
      <c r="L4" s="24"/>
      <c r="M4" s="24"/>
      <c r="N4" s="19"/>
      <c r="O4" s="19"/>
      <c r="P4" s="19"/>
      <c r="Q4" s="19"/>
      <c r="R4" s="19"/>
      <c r="S4" s="19"/>
      <c r="T4" s="19"/>
      <c r="U4" s="27"/>
      <c r="V4" s="25"/>
      <c r="W4" s="25"/>
      <c r="X4" s="25"/>
      <c r="Y4" s="25"/>
      <c r="Z4" s="25"/>
      <c r="AA4" s="25"/>
      <c r="AB4" s="26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S4" s="48" t="s">
        <v>234</v>
      </c>
    </row>
    <row r="5" spans="2:61" ht="15" x14ac:dyDescent="0.15">
      <c r="B5" s="24"/>
      <c r="C5" s="46" t="s">
        <v>256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19"/>
      <c r="O5" s="19"/>
      <c r="P5" s="19"/>
      <c r="Q5" s="19"/>
      <c r="R5" s="19"/>
      <c r="S5" s="19"/>
      <c r="T5" s="19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S5" s="47" t="s">
        <v>233</v>
      </c>
    </row>
    <row r="6" spans="2:61" ht="15" x14ac:dyDescent="0.15">
      <c r="B6" s="19"/>
      <c r="C6" s="49" t="s">
        <v>235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AJ6" s="32"/>
    </row>
    <row r="7" spans="2:61" ht="16.5" x14ac:dyDescent="0.15">
      <c r="B7" s="19"/>
      <c r="C7" s="49" t="s">
        <v>236</v>
      </c>
      <c r="D7" s="22"/>
      <c r="E7" s="22"/>
      <c r="F7" s="22"/>
      <c r="G7" s="22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AL7" s="32" t="s">
        <v>31</v>
      </c>
    </row>
    <row r="8" spans="2:61" ht="15" x14ac:dyDescent="0.15">
      <c r="B8" s="19"/>
      <c r="C8" s="45" t="s">
        <v>237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2:61" ht="14.25" x14ac:dyDescent="0.15">
      <c r="B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2:61" ht="14.25" x14ac:dyDescent="0.15">
      <c r="B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AS10" s="21" t="s">
        <v>27</v>
      </c>
    </row>
    <row r="11" spans="2:61" ht="14.25" x14ac:dyDescent="0.15">
      <c r="B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AS11" s="21" t="s">
        <v>26</v>
      </c>
    </row>
    <row r="12" spans="2:61" ht="14.25" x14ac:dyDescent="0.15">
      <c r="B12" s="19"/>
      <c r="AS12" s="21" t="s">
        <v>25</v>
      </c>
    </row>
    <row r="13" spans="2:61" ht="14.25" x14ac:dyDescent="0.15">
      <c r="B13" s="19"/>
    </row>
    <row r="14" spans="2:61" ht="14.25" x14ac:dyDescent="0.15">
      <c r="B14" s="19"/>
      <c r="AS14" s="21" t="s">
        <v>30</v>
      </c>
    </row>
    <row r="15" spans="2:61" ht="14.25" x14ac:dyDescent="0.15">
      <c r="B15" s="19"/>
      <c r="AS15" s="21" t="s">
        <v>24</v>
      </c>
    </row>
    <row r="16" spans="2:61" ht="14.25" x14ac:dyDescent="0.35">
      <c r="B16" s="19"/>
      <c r="AS16" s="20" t="s">
        <v>23</v>
      </c>
    </row>
    <row r="17" spans="1:45" ht="14.25" x14ac:dyDescent="0.15">
      <c r="B17" s="19"/>
    </row>
    <row r="18" spans="1:45" ht="11.25" customHeight="1" x14ac:dyDescent="0.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11.25" customHeight="1" x14ac:dyDescent="0.15">
      <c r="C19" s="220" t="s">
        <v>22</v>
      </c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18"/>
      <c r="X19" s="221" t="s">
        <v>21</v>
      </c>
      <c r="Y19" s="221"/>
      <c r="Z19" s="221"/>
      <c r="AA19" s="221"/>
      <c r="AB19" s="221"/>
      <c r="AC19" s="221"/>
      <c r="AD19" s="274" t="str">
        <f>AJ61</f>
        <v>④G</v>
      </c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</row>
    <row r="20" spans="1:45" ht="11.25" customHeight="1" x14ac:dyDescent="0.15"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18"/>
      <c r="X20" s="222"/>
      <c r="Y20" s="222"/>
      <c r="Z20" s="222"/>
      <c r="AA20" s="222"/>
      <c r="AB20" s="222"/>
      <c r="AC20" s="222"/>
      <c r="AD20" s="275"/>
      <c r="AE20" s="275"/>
      <c r="AF20" s="275"/>
      <c r="AG20" s="275"/>
      <c r="AH20" s="275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</row>
    <row r="21" spans="1:45" ht="11.25" customHeight="1" x14ac:dyDescent="0.15"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18"/>
      <c r="X21" s="222" t="s">
        <v>20</v>
      </c>
      <c r="Y21" s="222"/>
      <c r="Z21" s="222"/>
      <c r="AA21" s="222"/>
      <c r="AB21" s="222"/>
      <c r="AC21" s="222"/>
      <c r="AD21" s="276" t="s">
        <v>250</v>
      </c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</row>
    <row r="22" spans="1:45" ht="11.25" customHeight="1" x14ac:dyDescent="0.15"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18"/>
      <c r="X22" s="222"/>
      <c r="Y22" s="222"/>
      <c r="Z22" s="222"/>
      <c r="AA22" s="222"/>
      <c r="AB22" s="222"/>
      <c r="AC22" s="222"/>
      <c r="AD22" s="276"/>
      <c r="AE22" s="276"/>
      <c r="AF22" s="276"/>
      <c r="AG22" s="276"/>
      <c r="AH22" s="276"/>
      <c r="AI22" s="276"/>
      <c r="AJ22" s="276"/>
      <c r="AK22" s="276"/>
      <c r="AL22" s="276"/>
      <c r="AM22" s="276"/>
      <c r="AN22" s="276"/>
      <c r="AO22" s="276"/>
      <c r="AP22" s="276"/>
      <c r="AQ22" s="276"/>
      <c r="AR22" s="276"/>
      <c r="AS22" s="276"/>
    </row>
    <row r="23" spans="1:45" ht="22.5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222" t="s">
        <v>19</v>
      </c>
      <c r="Y23" s="222"/>
      <c r="Z23" s="222"/>
      <c r="AA23" s="222"/>
      <c r="AB23" s="222"/>
      <c r="AC23" s="222"/>
      <c r="AD23" s="226" t="s">
        <v>18</v>
      </c>
      <c r="AE23" s="226"/>
      <c r="AF23" s="226"/>
      <c r="AG23" s="226"/>
      <c r="AH23" s="226"/>
      <c r="AI23" s="277" t="s">
        <v>251</v>
      </c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</row>
    <row r="24" spans="1:45" ht="15" x14ac:dyDescent="0.15">
      <c r="C24" s="1" t="s">
        <v>17</v>
      </c>
      <c r="U24" s="16"/>
      <c r="V24" s="16"/>
      <c r="W24" s="16"/>
      <c r="X24" s="222"/>
      <c r="Y24" s="222"/>
      <c r="Z24" s="222"/>
      <c r="AA24" s="222"/>
      <c r="AB24" s="222"/>
      <c r="AC24" s="222"/>
      <c r="AD24" s="226" t="s">
        <v>16</v>
      </c>
      <c r="AE24" s="226"/>
      <c r="AF24" s="226"/>
      <c r="AG24" s="226"/>
      <c r="AH24" s="226"/>
      <c r="AI24" s="277" t="s">
        <v>252</v>
      </c>
      <c r="AJ24" s="277"/>
      <c r="AK24" s="277"/>
      <c r="AL24" s="277"/>
      <c r="AM24" s="277"/>
      <c r="AN24" s="277"/>
      <c r="AO24" s="277"/>
      <c r="AP24" s="277"/>
      <c r="AQ24" s="277"/>
      <c r="AR24" s="277"/>
      <c r="AS24" s="277"/>
    </row>
    <row r="25" spans="1:45" ht="15" x14ac:dyDescent="0.15">
      <c r="C25" s="1" t="s">
        <v>15</v>
      </c>
      <c r="U25" s="16"/>
      <c r="V25" s="16"/>
      <c r="W25" s="16"/>
      <c r="X25" s="222"/>
      <c r="Y25" s="222"/>
      <c r="Z25" s="222"/>
      <c r="AA25" s="222"/>
      <c r="AB25" s="222"/>
      <c r="AC25" s="222"/>
      <c r="AD25" s="226" t="s">
        <v>14</v>
      </c>
      <c r="AE25" s="226"/>
      <c r="AF25" s="226"/>
      <c r="AG25" s="226"/>
      <c r="AH25" s="226"/>
      <c r="AI25" s="228" t="s">
        <v>13</v>
      </c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</row>
    <row r="27" spans="1:45" ht="11.25" customHeight="1" x14ac:dyDescent="0.15">
      <c r="C27" s="214" t="s">
        <v>12</v>
      </c>
      <c r="D27" s="215"/>
      <c r="E27" s="215" t="s">
        <v>11</v>
      </c>
      <c r="F27" s="215"/>
      <c r="G27" s="215"/>
      <c r="H27" s="215"/>
      <c r="I27" s="215"/>
      <c r="J27" s="215" t="s">
        <v>10</v>
      </c>
      <c r="K27" s="215"/>
      <c r="L27" s="215"/>
      <c r="M27" s="215"/>
      <c r="N27" s="215"/>
      <c r="O27" s="173" t="s">
        <v>9</v>
      </c>
      <c r="P27" s="174"/>
      <c r="Q27" s="174"/>
      <c r="R27" s="174"/>
      <c r="S27" s="174"/>
      <c r="T27" s="174"/>
      <c r="U27" s="174"/>
      <c r="V27" s="218"/>
      <c r="W27" s="173" t="s">
        <v>8</v>
      </c>
      <c r="X27" s="174"/>
      <c r="Y27" s="174"/>
      <c r="Z27" s="218"/>
      <c r="AA27" s="173" t="s">
        <v>7</v>
      </c>
      <c r="AB27" s="174"/>
      <c r="AC27" s="174"/>
      <c r="AD27" s="218"/>
      <c r="AE27" s="173" t="s">
        <v>6</v>
      </c>
      <c r="AF27" s="174"/>
      <c r="AG27" s="218"/>
      <c r="AH27" s="173" t="s">
        <v>5</v>
      </c>
      <c r="AI27" s="174"/>
      <c r="AJ27" s="174"/>
      <c r="AK27" s="218"/>
      <c r="AL27" s="173" t="s">
        <v>4</v>
      </c>
      <c r="AM27" s="174"/>
      <c r="AN27" s="174"/>
      <c r="AO27" s="218"/>
      <c r="AP27" s="173" t="s">
        <v>3</v>
      </c>
      <c r="AQ27" s="174"/>
      <c r="AR27" s="174"/>
      <c r="AS27" s="174"/>
    </row>
    <row r="28" spans="1:45" ht="11.25" customHeight="1" x14ac:dyDescent="0.15">
      <c r="C28" s="216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175"/>
      <c r="P28" s="176"/>
      <c r="Q28" s="176"/>
      <c r="R28" s="176"/>
      <c r="S28" s="176"/>
      <c r="T28" s="176"/>
      <c r="U28" s="176"/>
      <c r="V28" s="219"/>
      <c r="W28" s="175"/>
      <c r="X28" s="176"/>
      <c r="Y28" s="176"/>
      <c r="Z28" s="219"/>
      <c r="AA28" s="175"/>
      <c r="AB28" s="176"/>
      <c r="AC28" s="176"/>
      <c r="AD28" s="219"/>
      <c r="AE28" s="175"/>
      <c r="AF28" s="176"/>
      <c r="AG28" s="219"/>
      <c r="AH28" s="175"/>
      <c r="AI28" s="176"/>
      <c r="AJ28" s="176"/>
      <c r="AK28" s="219"/>
      <c r="AL28" s="175"/>
      <c r="AM28" s="176"/>
      <c r="AN28" s="176"/>
      <c r="AO28" s="219"/>
      <c r="AP28" s="175"/>
      <c r="AQ28" s="176"/>
      <c r="AR28" s="176"/>
      <c r="AS28" s="176"/>
    </row>
    <row r="29" spans="1:45" ht="11.25" customHeight="1" x14ac:dyDescent="0.15">
      <c r="C29" s="177">
        <v>1</v>
      </c>
      <c r="D29" s="178"/>
      <c r="E29" s="232" t="s">
        <v>249</v>
      </c>
      <c r="F29" s="233"/>
      <c r="G29" s="233"/>
      <c r="H29" s="233"/>
      <c r="I29" s="234"/>
      <c r="J29" s="238" t="s">
        <v>248</v>
      </c>
      <c r="K29" s="239"/>
      <c r="L29" s="239"/>
      <c r="M29" s="239"/>
      <c r="N29" s="240"/>
      <c r="O29" s="244" t="s">
        <v>247</v>
      </c>
      <c r="P29" s="245"/>
      <c r="Q29" s="245"/>
      <c r="R29" s="245"/>
      <c r="S29" s="245"/>
      <c r="T29" s="245"/>
      <c r="U29" s="245"/>
      <c r="V29" s="246"/>
      <c r="W29" s="190" t="s">
        <v>239</v>
      </c>
      <c r="X29" s="191"/>
      <c r="Y29" s="191"/>
      <c r="Z29" s="192"/>
      <c r="AA29" s="250" t="s">
        <v>243</v>
      </c>
      <c r="AB29" s="251"/>
      <c r="AC29" s="251"/>
      <c r="AD29" s="252"/>
      <c r="AE29" s="256" t="s">
        <v>246</v>
      </c>
      <c r="AF29" s="257"/>
      <c r="AG29" s="258"/>
      <c r="AH29" s="262" t="s">
        <v>243</v>
      </c>
      <c r="AI29" s="263"/>
      <c r="AJ29" s="263"/>
      <c r="AK29" s="264"/>
      <c r="AL29" s="268" t="s">
        <v>244</v>
      </c>
      <c r="AM29" s="269"/>
      <c r="AN29" s="269"/>
      <c r="AO29" s="270"/>
      <c r="AP29" s="262" t="s">
        <v>245</v>
      </c>
      <c r="AQ29" s="263"/>
      <c r="AR29" s="263"/>
      <c r="AS29" s="263"/>
    </row>
    <row r="30" spans="1:45" ht="11.25" customHeight="1" x14ac:dyDescent="0.15">
      <c r="C30" s="179"/>
      <c r="D30" s="180"/>
      <c r="E30" s="235"/>
      <c r="F30" s="236"/>
      <c r="G30" s="236"/>
      <c r="H30" s="236"/>
      <c r="I30" s="237"/>
      <c r="J30" s="241"/>
      <c r="K30" s="242"/>
      <c r="L30" s="242"/>
      <c r="M30" s="242"/>
      <c r="N30" s="243"/>
      <c r="O30" s="247"/>
      <c r="P30" s="248"/>
      <c r="Q30" s="248"/>
      <c r="R30" s="248"/>
      <c r="S30" s="248"/>
      <c r="T30" s="248"/>
      <c r="U30" s="248"/>
      <c r="V30" s="249"/>
      <c r="W30" s="108"/>
      <c r="X30" s="109"/>
      <c r="Y30" s="109"/>
      <c r="Z30" s="110"/>
      <c r="AA30" s="253"/>
      <c r="AB30" s="254"/>
      <c r="AC30" s="254"/>
      <c r="AD30" s="255"/>
      <c r="AE30" s="259"/>
      <c r="AF30" s="260"/>
      <c r="AG30" s="261"/>
      <c r="AH30" s="265"/>
      <c r="AI30" s="266"/>
      <c r="AJ30" s="266"/>
      <c r="AK30" s="267"/>
      <c r="AL30" s="271"/>
      <c r="AM30" s="272"/>
      <c r="AN30" s="272"/>
      <c r="AO30" s="273"/>
      <c r="AP30" s="265"/>
      <c r="AQ30" s="266"/>
      <c r="AR30" s="266"/>
      <c r="AS30" s="266"/>
    </row>
    <row r="31" spans="1:45" ht="11.25" customHeight="1" x14ac:dyDescent="0.15">
      <c r="C31" s="63">
        <v>2</v>
      </c>
      <c r="D31" s="64"/>
      <c r="E31" s="135">
        <v>43496</v>
      </c>
      <c r="F31" s="136"/>
      <c r="G31" s="136"/>
      <c r="H31" s="136"/>
      <c r="I31" s="137"/>
      <c r="J31" s="141" t="s">
        <v>177</v>
      </c>
      <c r="K31" s="142"/>
      <c r="L31" s="142"/>
      <c r="M31" s="142"/>
      <c r="N31" s="143"/>
      <c r="O31" s="117" t="s">
        <v>180</v>
      </c>
      <c r="P31" s="118"/>
      <c r="Q31" s="118"/>
      <c r="R31" s="118"/>
      <c r="S31" s="118"/>
      <c r="T31" s="118"/>
      <c r="U31" s="118"/>
      <c r="V31" s="119"/>
      <c r="W31" s="77">
        <v>1</v>
      </c>
      <c r="X31" s="78"/>
      <c r="Y31" s="78"/>
      <c r="Z31" s="79"/>
      <c r="AA31" s="166">
        <v>50000</v>
      </c>
      <c r="AB31" s="167"/>
      <c r="AC31" s="167"/>
      <c r="AD31" s="168"/>
      <c r="AE31" s="126" t="s">
        <v>32</v>
      </c>
      <c r="AF31" s="127"/>
      <c r="AG31" s="128"/>
      <c r="AH31" s="129">
        <f t="shared" ref="AH31" si="0">IFERROR(W31*AA31,"")</f>
        <v>50000</v>
      </c>
      <c r="AI31" s="130"/>
      <c r="AJ31" s="130"/>
      <c r="AK31" s="131"/>
      <c r="AL31" s="132">
        <f t="shared" ref="AL31" si="1">IF(W31="","",IF(AE31="課税",ROUND(AH31*0.08,0),0))</f>
        <v>4000</v>
      </c>
      <c r="AM31" s="133"/>
      <c r="AN31" s="133"/>
      <c r="AO31" s="134"/>
      <c r="AP31" s="93">
        <f t="shared" ref="AP31" si="2">IF(AA31="","",AH31+AL31)</f>
        <v>54000</v>
      </c>
      <c r="AQ31" s="94"/>
      <c r="AR31" s="94"/>
      <c r="AS31" s="94"/>
    </row>
    <row r="32" spans="1:45" ht="11.25" customHeight="1" x14ac:dyDescent="0.15">
      <c r="C32" s="63"/>
      <c r="D32" s="64"/>
      <c r="E32" s="138"/>
      <c r="F32" s="139"/>
      <c r="G32" s="139"/>
      <c r="H32" s="139"/>
      <c r="I32" s="140"/>
      <c r="J32" s="144"/>
      <c r="K32" s="145"/>
      <c r="L32" s="145"/>
      <c r="M32" s="145"/>
      <c r="N32" s="146"/>
      <c r="O32" s="120"/>
      <c r="P32" s="121"/>
      <c r="Q32" s="121"/>
      <c r="R32" s="121"/>
      <c r="S32" s="121"/>
      <c r="T32" s="121"/>
      <c r="U32" s="121"/>
      <c r="V32" s="122"/>
      <c r="W32" s="123"/>
      <c r="X32" s="124"/>
      <c r="Y32" s="124"/>
      <c r="Z32" s="125"/>
      <c r="AA32" s="169"/>
      <c r="AB32" s="170"/>
      <c r="AC32" s="170"/>
      <c r="AD32" s="171"/>
      <c r="AE32" s="126"/>
      <c r="AF32" s="127"/>
      <c r="AG32" s="128"/>
      <c r="AH32" s="129"/>
      <c r="AI32" s="130"/>
      <c r="AJ32" s="130"/>
      <c r="AK32" s="131"/>
      <c r="AL32" s="132"/>
      <c r="AM32" s="133"/>
      <c r="AN32" s="133"/>
      <c r="AO32" s="134"/>
      <c r="AP32" s="93"/>
      <c r="AQ32" s="94"/>
      <c r="AR32" s="94"/>
      <c r="AS32" s="94"/>
    </row>
    <row r="33" spans="3:57" ht="11.25" customHeight="1" x14ac:dyDescent="0.15">
      <c r="C33" s="95">
        <v>3</v>
      </c>
      <c r="D33" s="96"/>
      <c r="E33" s="147">
        <v>43496</v>
      </c>
      <c r="F33" s="148"/>
      <c r="G33" s="148"/>
      <c r="H33" s="148"/>
      <c r="I33" s="149"/>
      <c r="J33" s="153" t="s">
        <v>177</v>
      </c>
      <c r="K33" s="154"/>
      <c r="L33" s="154"/>
      <c r="M33" s="154"/>
      <c r="N33" s="155"/>
      <c r="O33" s="99" t="s">
        <v>230</v>
      </c>
      <c r="P33" s="100"/>
      <c r="Q33" s="100"/>
      <c r="R33" s="100"/>
      <c r="S33" s="100"/>
      <c r="T33" s="100"/>
      <c r="U33" s="100"/>
      <c r="V33" s="101"/>
      <c r="W33" s="105">
        <v>1</v>
      </c>
      <c r="X33" s="106"/>
      <c r="Y33" s="106"/>
      <c r="Z33" s="107"/>
      <c r="AA33" s="159">
        <v>5000</v>
      </c>
      <c r="AB33" s="160"/>
      <c r="AC33" s="160"/>
      <c r="AD33" s="161"/>
      <c r="AE33" s="111" t="s">
        <v>32</v>
      </c>
      <c r="AF33" s="112"/>
      <c r="AG33" s="113"/>
      <c r="AH33" s="61">
        <f t="shared" ref="AH33" si="3">IFERROR(W33*AA33,"")</f>
        <v>5000</v>
      </c>
      <c r="AI33" s="62"/>
      <c r="AJ33" s="62"/>
      <c r="AK33" s="165"/>
      <c r="AL33" s="58">
        <f t="shared" ref="AL33" si="4">IF(W33="","",IF(AE33="課税",ROUND(AH33*0.08,0),0))</f>
        <v>400</v>
      </c>
      <c r="AM33" s="59"/>
      <c r="AN33" s="59"/>
      <c r="AO33" s="60"/>
      <c r="AP33" s="61">
        <f t="shared" ref="AP33" si="5">IF(AA33="","",AH33+AL33)</f>
        <v>5400</v>
      </c>
      <c r="AQ33" s="62"/>
      <c r="AR33" s="62"/>
      <c r="AS33" s="62"/>
    </row>
    <row r="34" spans="3:57" ht="11.25" customHeight="1" x14ac:dyDescent="0.15">
      <c r="C34" s="95"/>
      <c r="D34" s="96"/>
      <c r="E34" s="150"/>
      <c r="F34" s="151"/>
      <c r="G34" s="151"/>
      <c r="H34" s="151"/>
      <c r="I34" s="152"/>
      <c r="J34" s="156"/>
      <c r="K34" s="157"/>
      <c r="L34" s="157"/>
      <c r="M34" s="157"/>
      <c r="N34" s="158"/>
      <c r="O34" s="102"/>
      <c r="P34" s="103"/>
      <c r="Q34" s="103"/>
      <c r="R34" s="103"/>
      <c r="S34" s="103"/>
      <c r="T34" s="103"/>
      <c r="U34" s="103"/>
      <c r="V34" s="104"/>
      <c r="W34" s="108"/>
      <c r="X34" s="109"/>
      <c r="Y34" s="109"/>
      <c r="Z34" s="110"/>
      <c r="AA34" s="162"/>
      <c r="AB34" s="163"/>
      <c r="AC34" s="163"/>
      <c r="AD34" s="164"/>
      <c r="AE34" s="111"/>
      <c r="AF34" s="112"/>
      <c r="AG34" s="113"/>
      <c r="AH34" s="61"/>
      <c r="AI34" s="62"/>
      <c r="AJ34" s="62"/>
      <c r="AK34" s="165"/>
      <c r="AL34" s="58"/>
      <c r="AM34" s="59"/>
      <c r="AN34" s="59"/>
      <c r="AO34" s="60"/>
      <c r="AP34" s="61"/>
      <c r="AQ34" s="62"/>
      <c r="AR34" s="62"/>
      <c r="AS34" s="62"/>
    </row>
    <row r="35" spans="3:57" ht="11.25" customHeight="1" x14ac:dyDescent="0.15">
      <c r="C35" s="63">
        <v>4</v>
      </c>
      <c r="D35" s="64"/>
      <c r="E35" s="135">
        <v>43496</v>
      </c>
      <c r="F35" s="136"/>
      <c r="G35" s="136"/>
      <c r="H35" s="136"/>
      <c r="I35" s="137"/>
      <c r="J35" s="141" t="s">
        <v>177</v>
      </c>
      <c r="K35" s="142"/>
      <c r="L35" s="142"/>
      <c r="M35" s="142"/>
      <c r="N35" s="143"/>
      <c r="O35" s="117" t="s">
        <v>231</v>
      </c>
      <c r="P35" s="118"/>
      <c r="Q35" s="118"/>
      <c r="R35" s="118"/>
      <c r="S35" s="118"/>
      <c r="T35" s="118"/>
      <c r="U35" s="118"/>
      <c r="V35" s="119"/>
      <c r="W35" s="77">
        <v>1</v>
      </c>
      <c r="X35" s="78"/>
      <c r="Y35" s="78"/>
      <c r="Z35" s="79"/>
      <c r="AA35" s="166">
        <v>100000</v>
      </c>
      <c r="AB35" s="167"/>
      <c r="AC35" s="167"/>
      <c r="AD35" s="168"/>
      <c r="AE35" s="126" t="s">
        <v>32</v>
      </c>
      <c r="AF35" s="127"/>
      <c r="AG35" s="128"/>
      <c r="AH35" s="93">
        <f>IFERROR(W35*AA35,"")</f>
        <v>100000</v>
      </c>
      <c r="AI35" s="94"/>
      <c r="AJ35" s="94"/>
      <c r="AK35" s="172"/>
      <c r="AL35" s="132">
        <f>IF(W35="","",IF(AE35="課税",ROUND(AH35*0.08,0),0))</f>
        <v>8000</v>
      </c>
      <c r="AM35" s="133"/>
      <c r="AN35" s="133"/>
      <c r="AO35" s="134"/>
      <c r="AP35" s="93">
        <f>IF(AA35="","",AH35+AL35)</f>
        <v>108000</v>
      </c>
      <c r="AQ35" s="94"/>
      <c r="AR35" s="94"/>
      <c r="AS35" s="94"/>
    </row>
    <row r="36" spans="3:57" ht="11.25" customHeight="1" x14ac:dyDescent="0.15">
      <c r="C36" s="63"/>
      <c r="D36" s="64"/>
      <c r="E36" s="138"/>
      <c r="F36" s="139"/>
      <c r="G36" s="139"/>
      <c r="H36" s="139"/>
      <c r="I36" s="140"/>
      <c r="J36" s="144"/>
      <c r="K36" s="145"/>
      <c r="L36" s="145"/>
      <c r="M36" s="145"/>
      <c r="N36" s="146"/>
      <c r="O36" s="120"/>
      <c r="P36" s="121"/>
      <c r="Q36" s="121"/>
      <c r="R36" s="121"/>
      <c r="S36" s="121"/>
      <c r="T36" s="121"/>
      <c r="U36" s="121"/>
      <c r="V36" s="122"/>
      <c r="W36" s="123"/>
      <c r="X36" s="124"/>
      <c r="Y36" s="124"/>
      <c r="Z36" s="125"/>
      <c r="AA36" s="169"/>
      <c r="AB36" s="170"/>
      <c r="AC36" s="170"/>
      <c r="AD36" s="171"/>
      <c r="AE36" s="126"/>
      <c r="AF36" s="127"/>
      <c r="AG36" s="128"/>
      <c r="AH36" s="93"/>
      <c r="AI36" s="94"/>
      <c r="AJ36" s="94"/>
      <c r="AK36" s="172"/>
      <c r="AL36" s="132"/>
      <c r="AM36" s="133"/>
      <c r="AN36" s="133"/>
      <c r="AO36" s="134"/>
      <c r="AP36" s="93"/>
      <c r="AQ36" s="94"/>
      <c r="AR36" s="94"/>
      <c r="AS36" s="94"/>
    </row>
    <row r="37" spans="3:57" ht="11.25" customHeight="1" x14ac:dyDescent="0.15">
      <c r="C37" s="95">
        <v>5</v>
      </c>
      <c r="D37" s="96"/>
      <c r="E37" s="147"/>
      <c r="F37" s="148"/>
      <c r="G37" s="148"/>
      <c r="H37" s="148"/>
      <c r="I37" s="149"/>
      <c r="J37" s="153"/>
      <c r="K37" s="154"/>
      <c r="L37" s="154"/>
      <c r="M37" s="154"/>
      <c r="N37" s="155"/>
      <c r="O37" s="99"/>
      <c r="P37" s="100"/>
      <c r="Q37" s="100"/>
      <c r="R37" s="100"/>
      <c r="S37" s="100"/>
      <c r="T37" s="100"/>
      <c r="U37" s="100"/>
      <c r="V37" s="101"/>
      <c r="W37" s="105"/>
      <c r="X37" s="106"/>
      <c r="Y37" s="106"/>
      <c r="Z37" s="107"/>
      <c r="AA37" s="159" t="str">
        <f>IFERROR(VLOOKUP(O37,#REF!,2,0),"")</f>
        <v/>
      </c>
      <c r="AB37" s="160"/>
      <c r="AC37" s="160"/>
      <c r="AD37" s="161"/>
      <c r="AE37" s="111" t="str">
        <f>IFERROR(VLOOKUP(O37,#REF!,3,0),"")</f>
        <v/>
      </c>
      <c r="AF37" s="112"/>
      <c r="AG37" s="113"/>
      <c r="AH37" s="61" t="str">
        <f t="shared" ref="AH37" si="6">IFERROR(W37*AA37,"")</f>
        <v/>
      </c>
      <c r="AI37" s="62"/>
      <c r="AJ37" s="62"/>
      <c r="AK37" s="165"/>
      <c r="AL37" s="58" t="str">
        <f t="shared" ref="AL37" si="7">IF(W37="","",IF(AE37="課税",ROUND(AH37*0.08,0),0))</f>
        <v/>
      </c>
      <c r="AM37" s="59"/>
      <c r="AN37" s="59"/>
      <c r="AO37" s="60"/>
      <c r="AP37" s="61" t="str">
        <f t="shared" ref="AP37" si="8">IF(AA37="","",AH37+AL37)</f>
        <v/>
      </c>
      <c r="AQ37" s="62"/>
      <c r="AR37" s="62"/>
      <c r="AS37" s="62"/>
      <c r="BD37"/>
      <c r="BE37" s="42"/>
    </row>
    <row r="38" spans="3:57" ht="11.25" customHeight="1" x14ac:dyDescent="0.15">
      <c r="C38" s="95"/>
      <c r="D38" s="96"/>
      <c r="E38" s="150"/>
      <c r="F38" s="151"/>
      <c r="G38" s="151"/>
      <c r="H38" s="151"/>
      <c r="I38" s="152"/>
      <c r="J38" s="156"/>
      <c r="K38" s="157"/>
      <c r="L38" s="157"/>
      <c r="M38" s="157"/>
      <c r="N38" s="158"/>
      <c r="O38" s="102"/>
      <c r="P38" s="103"/>
      <c r="Q38" s="103"/>
      <c r="R38" s="103"/>
      <c r="S38" s="103"/>
      <c r="T38" s="103"/>
      <c r="U38" s="103"/>
      <c r="V38" s="104"/>
      <c r="W38" s="108"/>
      <c r="X38" s="109"/>
      <c r="Y38" s="109"/>
      <c r="Z38" s="110"/>
      <c r="AA38" s="162"/>
      <c r="AB38" s="163"/>
      <c r="AC38" s="163"/>
      <c r="AD38" s="164"/>
      <c r="AE38" s="111"/>
      <c r="AF38" s="112"/>
      <c r="AG38" s="113"/>
      <c r="AH38" s="61"/>
      <c r="AI38" s="62"/>
      <c r="AJ38" s="62"/>
      <c r="AK38" s="165"/>
      <c r="AL38" s="58"/>
      <c r="AM38" s="59"/>
      <c r="AN38" s="59"/>
      <c r="AO38" s="60"/>
      <c r="AP38" s="61"/>
      <c r="AQ38" s="62"/>
      <c r="AR38" s="62"/>
      <c r="AS38" s="62"/>
      <c r="BD38"/>
      <c r="BE38" s="42"/>
    </row>
    <row r="39" spans="3:57" ht="11.25" customHeight="1" x14ac:dyDescent="0.15">
      <c r="C39" s="63">
        <v>6</v>
      </c>
      <c r="D39" s="64"/>
      <c r="E39" s="135"/>
      <c r="F39" s="136"/>
      <c r="G39" s="136"/>
      <c r="H39" s="136"/>
      <c r="I39" s="137"/>
      <c r="J39" s="141"/>
      <c r="K39" s="142"/>
      <c r="L39" s="142"/>
      <c r="M39" s="142"/>
      <c r="N39" s="143"/>
      <c r="O39" s="117"/>
      <c r="P39" s="118"/>
      <c r="Q39" s="118"/>
      <c r="R39" s="118"/>
      <c r="S39" s="118"/>
      <c r="T39" s="118"/>
      <c r="U39" s="118"/>
      <c r="V39" s="119"/>
      <c r="W39" s="77"/>
      <c r="X39" s="78"/>
      <c r="Y39" s="78"/>
      <c r="Z39" s="79"/>
      <c r="AA39" s="166" t="str">
        <f>IFERROR(VLOOKUP(O39,#REF!,2,0),"")</f>
        <v/>
      </c>
      <c r="AB39" s="167"/>
      <c r="AC39" s="167"/>
      <c r="AD39" s="168"/>
      <c r="AE39" s="126" t="str">
        <f>IFERROR(VLOOKUP(O39,#REF!,3,0),"")</f>
        <v/>
      </c>
      <c r="AF39" s="127"/>
      <c r="AG39" s="128"/>
      <c r="AH39" s="93" t="str">
        <f t="shared" ref="AH39" si="9">IFERROR(W39*AA39,"")</f>
        <v/>
      </c>
      <c r="AI39" s="94"/>
      <c r="AJ39" s="94"/>
      <c r="AK39" s="172"/>
      <c r="AL39" s="132" t="str">
        <f t="shared" ref="AL39" si="10">IF(W39="","",IF(AE39="課税",ROUND(AH39*0.08,0),0))</f>
        <v/>
      </c>
      <c r="AM39" s="133"/>
      <c r="AN39" s="133"/>
      <c r="AO39" s="134"/>
      <c r="AP39" s="93" t="str">
        <f t="shared" ref="AP39" si="11">IF(AA39="","",AH39+AL39)</f>
        <v/>
      </c>
      <c r="AQ39" s="94"/>
      <c r="AR39" s="94"/>
      <c r="AS39" s="94"/>
      <c r="BD39"/>
      <c r="BE39" s="42"/>
    </row>
    <row r="40" spans="3:57" ht="11.25" customHeight="1" x14ac:dyDescent="0.15">
      <c r="C40" s="63"/>
      <c r="D40" s="64"/>
      <c r="E40" s="138"/>
      <c r="F40" s="139"/>
      <c r="G40" s="139"/>
      <c r="H40" s="139"/>
      <c r="I40" s="140"/>
      <c r="J40" s="144"/>
      <c r="K40" s="145"/>
      <c r="L40" s="145"/>
      <c r="M40" s="145"/>
      <c r="N40" s="146"/>
      <c r="O40" s="120"/>
      <c r="P40" s="121"/>
      <c r="Q40" s="121"/>
      <c r="R40" s="121"/>
      <c r="S40" s="121"/>
      <c r="T40" s="121"/>
      <c r="U40" s="121"/>
      <c r="V40" s="122"/>
      <c r="W40" s="123"/>
      <c r="X40" s="124"/>
      <c r="Y40" s="124"/>
      <c r="Z40" s="125"/>
      <c r="AA40" s="169"/>
      <c r="AB40" s="170"/>
      <c r="AC40" s="170"/>
      <c r="AD40" s="171"/>
      <c r="AE40" s="126"/>
      <c r="AF40" s="127"/>
      <c r="AG40" s="128"/>
      <c r="AH40" s="93"/>
      <c r="AI40" s="94"/>
      <c r="AJ40" s="94"/>
      <c r="AK40" s="172"/>
      <c r="AL40" s="132"/>
      <c r="AM40" s="133"/>
      <c r="AN40" s="133"/>
      <c r="AO40" s="134"/>
      <c r="AP40" s="93"/>
      <c r="AQ40" s="94"/>
      <c r="AR40" s="94"/>
      <c r="AS40" s="94"/>
      <c r="BD40"/>
      <c r="BE40" s="42"/>
    </row>
    <row r="41" spans="3:57" ht="11.25" customHeight="1" x14ac:dyDescent="0.15">
      <c r="C41" s="95">
        <v>7</v>
      </c>
      <c r="D41" s="96"/>
      <c r="E41" s="147"/>
      <c r="F41" s="148"/>
      <c r="G41" s="148"/>
      <c r="H41" s="148"/>
      <c r="I41" s="149"/>
      <c r="J41" s="153"/>
      <c r="K41" s="154"/>
      <c r="L41" s="154"/>
      <c r="M41" s="154"/>
      <c r="N41" s="155"/>
      <c r="O41" s="99"/>
      <c r="P41" s="100"/>
      <c r="Q41" s="100"/>
      <c r="R41" s="100"/>
      <c r="S41" s="100"/>
      <c r="T41" s="100"/>
      <c r="U41" s="100"/>
      <c r="V41" s="101"/>
      <c r="W41" s="105"/>
      <c r="X41" s="106"/>
      <c r="Y41" s="106"/>
      <c r="Z41" s="107"/>
      <c r="AA41" s="159" t="str">
        <f>IFERROR(VLOOKUP(O41,#REF!,2,0),"")</f>
        <v/>
      </c>
      <c r="AB41" s="160"/>
      <c r="AC41" s="160"/>
      <c r="AD41" s="161"/>
      <c r="AE41" s="111" t="str">
        <f>IFERROR(VLOOKUP(O41,#REF!,3,0),"")</f>
        <v/>
      </c>
      <c r="AF41" s="112"/>
      <c r="AG41" s="113"/>
      <c r="AH41" s="61" t="str">
        <f t="shared" ref="AH41" si="12">IFERROR(W41*AA41,"")</f>
        <v/>
      </c>
      <c r="AI41" s="62"/>
      <c r="AJ41" s="62"/>
      <c r="AK41" s="165"/>
      <c r="AL41" s="58" t="str">
        <f t="shared" ref="AL41" si="13">IF(W41="","",IF(AE41="課税",ROUND(AH41*0.08,0),0))</f>
        <v/>
      </c>
      <c r="AM41" s="59"/>
      <c r="AN41" s="59"/>
      <c r="AO41" s="60"/>
      <c r="AP41" s="61" t="str">
        <f t="shared" ref="AP41" si="14">IF(AA41="","",AH41+AL41)</f>
        <v/>
      </c>
      <c r="AQ41" s="62"/>
      <c r="AR41" s="62"/>
      <c r="AS41" s="62"/>
    </row>
    <row r="42" spans="3:57" ht="11.25" customHeight="1" x14ac:dyDescent="0.15">
      <c r="C42" s="95"/>
      <c r="D42" s="96"/>
      <c r="E42" s="150"/>
      <c r="F42" s="151"/>
      <c r="G42" s="151"/>
      <c r="H42" s="151"/>
      <c r="I42" s="152"/>
      <c r="J42" s="156"/>
      <c r="K42" s="157"/>
      <c r="L42" s="157"/>
      <c r="M42" s="157"/>
      <c r="N42" s="158"/>
      <c r="O42" s="102"/>
      <c r="P42" s="103"/>
      <c r="Q42" s="103"/>
      <c r="R42" s="103"/>
      <c r="S42" s="103"/>
      <c r="T42" s="103"/>
      <c r="U42" s="103"/>
      <c r="V42" s="104"/>
      <c r="W42" s="108"/>
      <c r="X42" s="109"/>
      <c r="Y42" s="109"/>
      <c r="Z42" s="110"/>
      <c r="AA42" s="162"/>
      <c r="AB42" s="163"/>
      <c r="AC42" s="163"/>
      <c r="AD42" s="164"/>
      <c r="AE42" s="111"/>
      <c r="AF42" s="112"/>
      <c r="AG42" s="113"/>
      <c r="AH42" s="61"/>
      <c r="AI42" s="62"/>
      <c r="AJ42" s="62"/>
      <c r="AK42" s="165"/>
      <c r="AL42" s="58"/>
      <c r="AM42" s="59"/>
      <c r="AN42" s="59"/>
      <c r="AO42" s="60"/>
      <c r="AP42" s="61"/>
      <c r="AQ42" s="62"/>
      <c r="AR42" s="62"/>
      <c r="AS42" s="62"/>
    </row>
    <row r="43" spans="3:57" ht="11.25" customHeight="1" x14ac:dyDescent="0.15">
      <c r="C43" s="63">
        <v>8</v>
      </c>
      <c r="D43" s="64"/>
      <c r="E43" s="135"/>
      <c r="F43" s="136"/>
      <c r="G43" s="136"/>
      <c r="H43" s="136"/>
      <c r="I43" s="137"/>
      <c r="J43" s="141"/>
      <c r="K43" s="142"/>
      <c r="L43" s="142"/>
      <c r="M43" s="142"/>
      <c r="N43" s="143"/>
      <c r="O43" s="117"/>
      <c r="P43" s="118"/>
      <c r="Q43" s="118"/>
      <c r="R43" s="118"/>
      <c r="S43" s="118"/>
      <c r="T43" s="118"/>
      <c r="U43" s="118"/>
      <c r="V43" s="119"/>
      <c r="W43" s="77"/>
      <c r="X43" s="78"/>
      <c r="Y43" s="78"/>
      <c r="Z43" s="79"/>
      <c r="AA43" s="77" t="str">
        <f>IFERROR(VLOOKUP(O43,#REF!,2,0),"")</f>
        <v/>
      </c>
      <c r="AB43" s="78"/>
      <c r="AC43" s="78"/>
      <c r="AD43" s="79"/>
      <c r="AE43" s="126" t="str">
        <f>IFERROR(VLOOKUP(O43,#REF!,3,0),"")</f>
        <v/>
      </c>
      <c r="AF43" s="127"/>
      <c r="AG43" s="128"/>
      <c r="AH43" s="129" t="str">
        <f t="shared" ref="AH43" si="15">IFERROR(W43*AA43,"")</f>
        <v/>
      </c>
      <c r="AI43" s="130"/>
      <c r="AJ43" s="130"/>
      <c r="AK43" s="131"/>
      <c r="AL43" s="132" t="str">
        <f t="shared" ref="AL43" si="16">IF(W43="","",IF(AE43="課税",ROUND(AH43*0.08,0),0))</f>
        <v/>
      </c>
      <c r="AM43" s="133"/>
      <c r="AN43" s="133"/>
      <c r="AO43" s="134"/>
      <c r="AP43" s="93" t="str">
        <f t="shared" ref="AP43" si="17">IF(AA43="","",AH43+AL43)</f>
        <v/>
      </c>
      <c r="AQ43" s="94"/>
      <c r="AR43" s="94"/>
      <c r="AS43" s="94"/>
    </row>
    <row r="44" spans="3:57" ht="11.25" customHeight="1" x14ac:dyDescent="0.15">
      <c r="C44" s="63"/>
      <c r="D44" s="64"/>
      <c r="E44" s="138"/>
      <c r="F44" s="139"/>
      <c r="G44" s="139"/>
      <c r="H44" s="139"/>
      <c r="I44" s="140"/>
      <c r="J44" s="144"/>
      <c r="K44" s="145"/>
      <c r="L44" s="145"/>
      <c r="M44" s="145"/>
      <c r="N44" s="146"/>
      <c r="O44" s="120"/>
      <c r="P44" s="121"/>
      <c r="Q44" s="121"/>
      <c r="R44" s="121"/>
      <c r="S44" s="121"/>
      <c r="T44" s="121"/>
      <c r="U44" s="121"/>
      <c r="V44" s="122"/>
      <c r="W44" s="123"/>
      <c r="X44" s="124"/>
      <c r="Y44" s="124"/>
      <c r="Z44" s="125"/>
      <c r="AA44" s="123"/>
      <c r="AB44" s="124"/>
      <c r="AC44" s="124"/>
      <c r="AD44" s="125"/>
      <c r="AE44" s="126"/>
      <c r="AF44" s="127"/>
      <c r="AG44" s="128"/>
      <c r="AH44" s="129"/>
      <c r="AI44" s="130"/>
      <c r="AJ44" s="130"/>
      <c r="AK44" s="131"/>
      <c r="AL44" s="132"/>
      <c r="AM44" s="133"/>
      <c r="AN44" s="133"/>
      <c r="AO44" s="134"/>
      <c r="AP44" s="93"/>
      <c r="AQ44" s="94"/>
      <c r="AR44" s="94"/>
      <c r="AS44" s="94"/>
    </row>
    <row r="45" spans="3:57" ht="11.25" customHeight="1" x14ac:dyDescent="0.15">
      <c r="C45" s="95">
        <v>9</v>
      </c>
      <c r="D45" s="96"/>
      <c r="E45" s="97"/>
      <c r="F45" s="97"/>
      <c r="G45" s="97"/>
      <c r="H45" s="97"/>
      <c r="I45" s="97"/>
      <c r="J45" s="98"/>
      <c r="K45" s="98"/>
      <c r="L45" s="98"/>
      <c r="M45" s="98"/>
      <c r="N45" s="98"/>
      <c r="O45" s="99"/>
      <c r="P45" s="100"/>
      <c r="Q45" s="100"/>
      <c r="R45" s="100"/>
      <c r="S45" s="100"/>
      <c r="T45" s="100"/>
      <c r="U45" s="100"/>
      <c r="V45" s="101"/>
      <c r="W45" s="105"/>
      <c r="X45" s="106"/>
      <c r="Y45" s="106"/>
      <c r="Z45" s="107"/>
      <c r="AA45" s="105" t="str">
        <f>IFERROR(VLOOKUP(O45,#REF!,2,0),"")</f>
        <v/>
      </c>
      <c r="AB45" s="106"/>
      <c r="AC45" s="106"/>
      <c r="AD45" s="107"/>
      <c r="AE45" s="111" t="str">
        <f>IFERROR(VLOOKUP(O45,#REF!,3,0),"")</f>
        <v/>
      </c>
      <c r="AF45" s="112"/>
      <c r="AG45" s="113"/>
      <c r="AH45" s="114" t="str">
        <f t="shared" ref="AH45" si="18">IFERROR(W45*AA45,"")</f>
        <v/>
      </c>
      <c r="AI45" s="115"/>
      <c r="AJ45" s="115"/>
      <c r="AK45" s="116"/>
      <c r="AL45" s="58" t="str">
        <f t="shared" ref="AL45" si="19">IF(W45="","",IF(AE45="課税",ROUND(AH45*0.08,0),0))</f>
        <v/>
      </c>
      <c r="AM45" s="59"/>
      <c r="AN45" s="59"/>
      <c r="AO45" s="60"/>
      <c r="AP45" s="61" t="str">
        <f t="shared" ref="AP45" si="20">IF(AA45="","",AH45+AL45)</f>
        <v/>
      </c>
      <c r="AQ45" s="62"/>
      <c r="AR45" s="62"/>
      <c r="AS45" s="62"/>
    </row>
    <row r="46" spans="3:57" ht="11.25" customHeight="1" x14ac:dyDescent="0.15">
      <c r="C46" s="95"/>
      <c r="D46" s="96"/>
      <c r="E46" s="97"/>
      <c r="F46" s="97"/>
      <c r="G46" s="97"/>
      <c r="H46" s="97"/>
      <c r="I46" s="97"/>
      <c r="J46" s="98"/>
      <c r="K46" s="98"/>
      <c r="L46" s="98"/>
      <c r="M46" s="98"/>
      <c r="N46" s="98"/>
      <c r="O46" s="102"/>
      <c r="P46" s="103"/>
      <c r="Q46" s="103"/>
      <c r="R46" s="103"/>
      <c r="S46" s="103"/>
      <c r="T46" s="103"/>
      <c r="U46" s="103"/>
      <c r="V46" s="104"/>
      <c r="W46" s="108"/>
      <c r="X46" s="109"/>
      <c r="Y46" s="109"/>
      <c r="Z46" s="110"/>
      <c r="AA46" s="108"/>
      <c r="AB46" s="109"/>
      <c r="AC46" s="109"/>
      <c r="AD46" s="110"/>
      <c r="AE46" s="111"/>
      <c r="AF46" s="112"/>
      <c r="AG46" s="113"/>
      <c r="AH46" s="114"/>
      <c r="AI46" s="115"/>
      <c r="AJ46" s="115"/>
      <c r="AK46" s="116"/>
      <c r="AL46" s="58"/>
      <c r="AM46" s="59"/>
      <c r="AN46" s="59"/>
      <c r="AO46" s="60"/>
      <c r="AP46" s="61"/>
      <c r="AQ46" s="62"/>
      <c r="AR46" s="62"/>
      <c r="AS46" s="62"/>
    </row>
    <row r="47" spans="3:57" ht="11.25" customHeight="1" x14ac:dyDescent="0.15">
      <c r="C47" s="63">
        <v>10</v>
      </c>
      <c r="D47" s="64"/>
      <c r="E47" s="67"/>
      <c r="F47" s="67"/>
      <c r="G47" s="67"/>
      <c r="H47" s="67"/>
      <c r="I47" s="67"/>
      <c r="J47" s="69"/>
      <c r="K47" s="69"/>
      <c r="L47" s="69"/>
      <c r="M47" s="69"/>
      <c r="N47" s="69"/>
      <c r="O47" s="117"/>
      <c r="P47" s="118"/>
      <c r="Q47" s="118"/>
      <c r="R47" s="118"/>
      <c r="S47" s="118"/>
      <c r="T47" s="118"/>
      <c r="U47" s="118"/>
      <c r="V47" s="119"/>
      <c r="W47" s="77"/>
      <c r="X47" s="78"/>
      <c r="Y47" s="78"/>
      <c r="Z47" s="79"/>
      <c r="AA47" s="77" t="str">
        <f>IFERROR(VLOOKUP(O47,#REF!,2,0),"")</f>
        <v/>
      </c>
      <c r="AB47" s="78"/>
      <c r="AC47" s="78"/>
      <c r="AD47" s="79"/>
      <c r="AE47" s="126" t="str">
        <f>IFERROR(VLOOKUP(O47,#REF!,3,0),"")</f>
        <v/>
      </c>
      <c r="AF47" s="127"/>
      <c r="AG47" s="128"/>
      <c r="AH47" s="129" t="str">
        <f t="shared" ref="AH47" si="21">IFERROR(W47*AA47,"")</f>
        <v/>
      </c>
      <c r="AI47" s="130"/>
      <c r="AJ47" s="130"/>
      <c r="AK47" s="131"/>
      <c r="AL47" s="132" t="str">
        <f t="shared" ref="AL47" si="22">IF(W47="","",IF(AE47="課税",ROUND(AH47*0.08,0),0))</f>
        <v/>
      </c>
      <c r="AM47" s="133"/>
      <c r="AN47" s="133"/>
      <c r="AO47" s="134"/>
      <c r="AP47" s="93" t="str">
        <f t="shared" ref="AP47" si="23">IF(AA47="","",AH47+AL47)</f>
        <v/>
      </c>
      <c r="AQ47" s="94"/>
      <c r="AR47" s="94"/>
      <c r="AS47" s="94"/>
    </row>
    <row r="48" spans="3:57" ht="11.25" customHeight="1" x14ac:dyDescent="0.15">
      <c r="C48" s="63"/>
      <c r="D48" s="64"/>
      <c r="E48" s="67"/>
      <c r="F48" s="67"/>
      <c r="G48" s="67"/>
      <c r="H48" s="67"/>
      <c r="I48" s="67"/>
      <c r="J48" s="69"/>
      <c r="K48" s="69"/>
      <c r="L48" s="69"/>
      <c r="M48" s="69"/>
      <c r="N48" s="69"/>
      <c r="O48" s="120"/>
      <c r="P48" s="121"/>
      <c r="Q48" s="121"/>
      <c r="R48" s="121"/>
      <c r="S48" s="121"/>
      <c r="T48" s="121"/>
      <c r="U48" s="121"/>
      <c r="V48" s="122"/>
      <c r="W48" s="123"/>
      <c r="X48" s="124"/>
      <c r="Y48" s="124"/>
      <c r="Z48" s="125"/>
      <c r="AA48" s="123"/>
      <c r="AB48" s="124"/>
      <c r="AC48" s="124"/>
      <c r="AD48" s="125"/>
      <c r="AE48" s="126"/>
      <c r="AF48" s="127"/>
      <c r="AG48" s="128"/>
      <c r="AH48" s="129"/>
      <c r="AI48" s="130"/>
      <c r="AJ48" s="130"/>
      <c r="AK48" s="131"/>
      <c r="AL48" s="132"/>
      <c r="AM48" s="133"/>
      <c r="AN48" s="133"/>
      <c r="AO48" s="134"/>
      <c r="AP48" s="93"/>
      <c r="AQ48" s="94"/>
      <c r="AR48" s="94"/>
      <c r="AS48" s="94"/>
    </row>
    <row r="49" spans="3:45" ht="11.25" customHeight="1" x14ac:dyDescent="0.15">
      <c r="C49" s="95">
        <v>11</v>
      </c>
      <c r="D49" s="96"/>
      <c r="E49" s="97"/>
      <c r="F49" s="97"/>
      <c r="G49" s="97"/>
      <c r="H49" s="97"/>
      <c r="I49" s="97"/>
      <c r="J49" s="98"/>
      <c r="K49" s="98"/>
      <c r="L49" s="98"/>
      <c r="M49" s="98"/>
      <c r="N49" s="98"/>
      <c r="O49" s="99"/>
      <c r="P49" s="100"/>
      <c r="Q49" s="100"/>
      <c r="R49" s="100"/>
      <c r="S49" s="100"/>
      <c r="T49" s="100"/>
      <c r="U49" s="100"/>
      <c r="V49" s="101"/>
      <c r="W49" s="105"/>
      <c r="X49" s="106"/>
      <c r="Y49" s="106"/>
      <c r="Z49" s="107"/>
      <c r="AA49" s="105" t="str">
        <f>IFERROR(VLOOKUP(O49,#REF!,2,0),"")</f>
        <v/>
      </c>
      <c r="AB49" s="106"/>
      <c r="AC49" s="106"/>
      <c r="AD49" s="107"/>
      <c r="AE49" s="111" t="str">
        <f>IFERROR(VLOOKUP(O49,#REF!,3,0),"")</f>
        <v/>
      </c>
      <c r="AF49" s="112"/>
      <c r="AG49" s="113"/>
      <c r="AH49" s="114" t="str">
        <f t="shared" ref="AH49" si="24">IFERROR(W49*AA49,"")</f>
        <v/>
      </c>
      <c r="AI49" s="115"/>
      <c r="AJ49" s="115"/>
      <c r="AK49" s="116"/>
      <c r="AL49" s="58" t="str">
        <f t="shared" ref="AL49" si="25">IF(W49="","",IF(AE49="課税",ROUND(AH49*0.08,0),0))</f>
        <v/>
      </c>
      <c r="AM49" s="59"/>
      <c r="AN49" s="59"/>
      <c r="AO49" s="60"/>
      <c r="AP49" s="61" t="str">
        <f t="shared" ref="AP49" si="26">IF(AA49="","",AH49+AL49)</f>
        <v/>
      </c>
      <c r="AQ49" s="62"/>
      <c r="AR49" s="62"/>
      <c r="AS49" s="62"/>
    </row>
    <row r="50" spans="3:45" ht="11.25" customHeight="1" x14ac:dyDescent="0.15">
      <c r="C50" s="95"/>
      <c r="D50" s="96"/>
      <c r="E50" s="97"/>
      <c r="F50" s="97"/>
      <c r="G50" s="97"/>
      <c r="H50" s="97"/>
      <c r="I50" s="97"/>
      <c r="J50" s="98"/>
      <c r="K50" s="98"/>
      <c r="L50" s="98"/>
      <c r="M50" s="98"/>
      <c r="N50" s="98"/>
      <c r="O50" s="102"/>
      <c r="P50" s="103"/>
      <c r="Q50" s="103"/>
      <c r="R50" s="103"/>
      <c r="S50" s="103"/>
      <c r="T50" s="103"/>
      <c r="U50" s="103"/>
      <c r="V50" s="104"/>
      <c r="W50" s="108"/>
      <c r="X50" s="109"/>
      <c r="Y50" s="109"/>
      <c r="Z50" s="110"/>
      <c r="AA50" s="108"/>
      <c r="AB50" s="109"/>
      <c r="AC50" s="109"/>
      <c r="AD50" s="110"/>
      <c r="AE50" s="111"/>
      <c r="AF50" s="112"/>
      <c r="AG50" s="113"/>
      <c r="AH50" s="114"/>
      <c r="AI50" s="115"/>
      <c r="AJ50" s="115"/>
      <c r="AK50" s="116"/>
      <c r="AL50" s="58"/>
      <c r="AM50" s="59"/>
      <c r="AN50" s="59"/>
      <c r="AO50" s="60"/>
      <c r="AP50" s="61"/>
      <c r="AQ50" s="62"/>
      <c r="AR50" s="62"/>
      <c r="AS50" s="62"/>
    </row>
    <row r="51" spans="3:45" ht="11.25" customHeight="1" x14ac:dyDescent="0.15">
      <c r="C51" s="63">
        <v>12</v>
      </c>
      <c r="D51" s="64"/>
      <c r="E51" s="67"/>
      <c r="F51" s="67"/>
      <c r="G51" s="67"/>
      <c r="H51" s="67"/>
      <c r="I51" s="67"/>
      <c r="J51" s="69"/>
      <c r="K51" s="69"/>
      <c r="L51" s="69"/>
      <c r="M51" s="69"/>
      <c r="N51" s="69"/>
      <c r="O51" s="117"/>
      <c r="P51" s="118"/>
      <c r="Q51" s="118"/>
      <c r="R51" s="118"/>
      <c r="S51" s="118"/>
      <c r="T51" s="118"/>
      <c r="U51" s="118"/>
      <c r="V51" s="119"/>
      <c r="W51" s="77"/>
      <c r="X51" s="78"/>
      <c r="Y51" s="78"/>
      <c r="Z51" s="79"/>
      <c r="AA51" s="77" t="str">
        <f>IFERROR(VLOOKUP(O51,#REF!,2,0),"")</f>
        <v/>
      </c>
      <c r="AB51" s="78"/>
      <c r="AC51" s="78"/>
      <c r="AD51" s="79"/>
      <c r="AE51" s="126" t="str">
        <f>IFERROR(VLOOKUP(O51,#REF!,3,0),"")</f>
        <v/>
      </c>
      <c r="AF51" s="127"/>
      <c r="AG51" s="128"/>
      <c r="AH51" s="129" t="str">
        <f t="shared" ref="AH51" si="27">IFERROR(W51*AA51,"")</f>
        <v/>
      </c>
      <c r="AI51" s="130"/>
      <c r="AJ51" s="130"/>
      <c r="AK51" s="131"/>
      <c r="AL51" s="132" t="str">
        <f t="shared" ref="AL51" si="28">IF(W51="","",IF(AE51="課税",ROUND(AH51*0.08,0),0))</f>
        <v/>
      </c>
      <c r="AM51" s="133"/>
      <c r="AN51" s="133"/>
      <c r="AO51" s="134"/>
      <c r="AP51" s="93" t="str">
        <f t="shared" ref="AP51" si="29">IF(AA51="","",AH51+AL51)</f>
        <v/>
      </c>
      <c r="AQ51" s="94"/>
      <c r="AR51" s="94"/>
      <c r="AS51" s="94"/>
    </row>
    <row r="52" spans="3:45" ht="11.25" customHeight="1" x14ac:dyDescent="0.15">
      <c r="C52" s="63"/>
      <c r="D52" s="64"/>
      <c r="E52" s="67"/>
      <c r="F52" s="67"/>
      <c r="G52" s="67"/>
      <c r="H52" s="67"/>
      <c r="I52" s="67"/>
      <c r="J52" s="69"/>
      <c r="K52" s="69"/>
      <c r="L52" s="69"/>
      <c r="M52" s="69"/>
      <c r="N52" s="69"/>
      <c r="O52" s="120"/>
      <c r="P52" s="121"/>
      <c r="Q52" s="121"/>
      <c r="R52" s="121"/>
      <c r="S52" s="121"/>
      <c r="T52" s="121"/>
      <c r="U52" s="121"/>
      <c r="V52" s="122"/>
      <c r="W52" s="123"/>
      <c r="X52" s="124"/>
      <c r="Y52" s="124"/>
      <c r="Z52" s="125"/>
      <c r="AA52" s="123"/>
      <c r="AB52" s="124"/>
      <c r="AC52" s="124"/>
      <c r="AD52" s="125"/>
      <c r="AE52" s="126"/>
      <c r="AF52" s="127"/>
      <c r="AG52" s="128"/>
      <c r="AH52" s="129"/>
      <c r="AI52" s="130"/>
      <c r="AJ52" s="130"/>
      <c r="AK52" s="131"/>
      <c r="AL52" s="132"/>
      <c r="AM52" s="133"/>
      <c r="AN52" s="133"/>
      <c r="AO52" s="134"/>
      <c r="AP52" s="93"/>
      <c r="AQ52" s="94"/>
      <c r="AR52" s="94"/>
      <c r="AS52" s="94"/>
    </row>
    <row r="53" spans="3:45" ht="11.25" customHeight="1" x14ac:dyDescent="0.15">
      <c r="C53" s="95">
        <v>13</v>
      </c>
      <c r="D53" s="96"/>
      <c r="E53" s="97"/>
      <c r="F53" s="97"/>
      <c r="G53" s="97"/>
      <c r="H53" s="97"/>
      <c r="I53" s="97"/>
      <c r="J53" s="98"/>
      <c r="K53" s="98"/>
      <c r="L53" s="98"/>
      <c r="M53" s="98"/>
      <c r="N53" s="98"/>
      <c r="O53" s="99"/>
      <c r="P53" s="100"/>
      <c r="Q53" s="100"/>
      <c r="R53" s="100"/>
      <c r="S53" s="100"/>
      <c r="T53" s="100"/>
      <c r="U53" s="100"/>
      <c r="V53" s="101"/>
      <c r="W53" s="105"/>
      <c r="X53" s="106"/>
      <c r="Y53" s="106"/>
      <c r="Z53" s="107"/>
      <c r="AA53" s="105" t="str">
        <f>IFERROR(VLOOKUP(O53,#REF!,2,0),"")</f>
        <v/>
      </c>
      <c r="AB53" s="106"/>
      <c r="AC53" s="106"/>
      <c r="AD53" s="107"/>
      <c r="AE53" s="111" t="str">
        <f>IFERROR(VLOOKUP(O53,#REF!,3,0),"")</f>
        <v/>
      </c>
      <c r="AF53" s="112"/>
      <c r="AG53" s="113"/>
      <c r="AH53" s="114" t="str">
        <f t="shared" ref="AH53" si="30">IFERROR(W53*AA53,"")</f>
        <v/>
      </c>
      <c r="AI53" s="115"/>
      <c r="AJ53" s="115"/>
      <c r="AK53" s="116"/>
      <c r="AL53" s="58" t="str">
        <f t="shared" ref="AL53" si="31">IF(W53="","",IF(AE53="課税",ROUND(AH53*0.08,0),0))</f>
        <v/>
      </c>
      <c r="AM53" s="59"/>
      <c r="AN53" s="59"/>
      <c r="AO53" s="60"/>
      <c r="AP53" s="61" t="str">
        <f t="shared" ref="AP53" si="32">IF(AA53="","",AH53+AL53)</f>
        <v/>
      </c>
      <c r="AQ53" s="62"/>
      <c r="AR53" s="62"/>
      <c r="AS53" s="62"/>
    </row>
    <row r="54" spans="3:45" ht="11.25" customHeight="1" x14ac:dyDescent="0.15">
      <c r="C54" s="95"/>
      <c r="D54" s="96"/>
      <c r="E54" s="97"/>
      <c r="F54" s="97"/>
      <c r="G54" s="97"/>
      <c r="H54" s="97"/>
      <c r="I54" s="97"/>
      <c r="J54" s="98"/>
      <c r="K54" s="98"/>
      <c r="L54" s="98"/>
      <c r="M54" s="98"/>
      <c r="N54" s="98"/>
      <c r="O54" s="102"/>
      <c r="P54" s="103"/>
      <c r="Q54" s="103"/>
      <c r="R54" s="103"/>
      <c r="S54" s="103"/>
      <c r="T54" s="103"/>
      <c r="U54" s="103"/>
      <c r="V54" s="104"/>
      <c r="W54" s="108"/>
      <c r="X54" s="109"/>
      <c r="Y54" s="109"/>
      <c r="Z54" s="110"/>
      <c r="AA54" s="108"/>
      <c r="AB54" s="109"/>
      <c r="AC54" s="109"/>
      <c r="AD54" s="110"/>
      <c r="AE54" s="111"/>
      <c r="AF54" s="112"/>
      <c r="AG54" s="113"/>
      <c r="AH54" s="114"/>
      <c r="AI54" s="115"/>
      <c r="AJ54" s="115"/>
      <c r="AK54" s="116"/>
      <c r="AL54" s="58"/>
      <c r="AM54" s="59"/>
      <c r="AN54" s="59"/>
      <c r="AO54" s="60"/>
      <c r="AP54" s="61"/>
      <c r="AQ54" s="62"/>
      <c r="AR54" s="62"/>
      <c r="AS54" s="62"/>
    </row>
    <row r="55" spans="3:45" ht="11.25" customHeight="1" x14ac:dyDescent="0.35">
      <c r="C55" s="63">
        <v>14</v>
      </c>
      <c r="D55" s="64"/>
      <c r="E55" s="67"/>
      <c r="F55" s="67"/>
      <c r="G55" s="67"/>
      <c r="H55" s="67"/>
      <c r="I55" s="67"/>
      <c r="J55" s="69"/>
      <c r="K55" s="69"/>
      <c r="L55" s="69"/>
      <c r="M55" s="69"/>
      <c r="N55" s="69"/>
      <c r="O55" s="15"/>
      <c r="P55" s="14"/>
      <c r="Q55" s="14"/>
      <c r="R55" s="14"/>
      <c r="S55" s="14"/>
      <c r="T55" s="14"/>
      <c r="U55" s="14"/>
      <c r="V55" s="14"/>
      <c r="W55" s="13"/>
      <c r="X55" s="12"/>
      <c r="Y55" s="12"/>
      <c r="Z55" s="11"/>
      <c r="AA55" s="13" t="str">
        <f>IFERROR(VLOOKUP(O55,#REF!,2,0),"")</f>
        <v/>
      </c>
      <c r="AB55" s="12"/>
      <c r="AC55" s="12"/>
      <c r="AD55" s="11"/>
      <c r="AE55" s="71" t="str">
        <f>IFERROR(VLOOKUP(O55,#REF!,3,0),"")</f>
        <v/>
      </c>
      <c r="AF55" s="72"/>
      <c r="AG55" s="73"/>
      <c r="AH55" s="77" t="str">
        <f t="shared" ref="AH55" si="33">IFERROR(W55*AA55,"")</f>
        <v/>
      </c>
      <c r="AI55" s="78"/>
      <c r="AJ55" s="78"/>
      <c r="AK55" s="79"/>
      <c r="AL55" s="83" t="str">
        <f t="shared" ref="AL55" si="34">IF(W55="","",IF(AE55="課税",ROUND(AH55*0.08,0),0))</f>
        <v/>
      </c>
      <c r="AM55" s="84"/>
      <c r="AN55" s="84"/>
      <c r="AO55" s="85"/>
      <c r="AP55" s="89" t="str">
        <f t="shared" ref="AP55" si="35">IF(AA55="","",AH55+AL55)</f>
        <v/>
      </c>
      <c r="AQ55" s="90"/>
      <c r="AR55" s="90"/>
      <c r="AS55" s="90"/>
    </row>
    <row r="56" spans="3:45" ht="11.25" customHeight="1" x14ac:dyDescent="0.35">
      <c r="C56" s="65"/>
      <c r="D56" s="66"/>
      <c r="E56" s="68"/>
      <c r="F56" s="68"/>
      <c r="G56" s="68"/>
      <c r="H56" s="68"/>
      <c r="I56" s="68"/>
      <c r="J56" s="70"/>
      <c r="K56" s="70"/>
      <c r="L56" s="70"/>
      <c r="M56" s="70"/>
      <c r="N56" s="70"/>
      <c r="O56" s="10"/>
      <c r="P56" s="9"/>
      <c r="Q56" s="9"/>
      <c r="R56" s="9"/>
      <c r="S56" s="9"/>
      <c r="T56" s="9"/>
      <c r="U56" s="9"/>
      <c r="V56" s="9"/>
      <c r="W56" s="36"/>
      <c r="X56" s="37"/>
      <c r="Y56" s="37"/>
      <c r="Z56" s="38"/>
      <c r="AA56" s="36"/>
      <c r="AB56" s="37"/>
      <c r="AC56" s="37"/>
      <c r="AD56" s="38"/>
      <c r="AE56" s="74"/>
      <c r="AF56" s="75"/>
      <c r="AG56" s="76"/>
      <c r="AH56" s="80"/>
      <c r="AI56" s="81"/>
      <c r="AJ56" s="81"/>
      <c r="AK56" s="82"/>
      <c r="AL56" s="86"/>
      <c r="AM56" s="87"/>
      <c r="AN56" s="87"/>
      <c r="AO56" s="88"/>
      <c r="AP56" s="91"/>
      <c r="AQ56" s="92"/>
      <c r="AR56" s="92"/>
      <c r="AS56" s="92"/>
    </row>
    <row r="57" spans="3:45" ht="11.25" customHeight="1" x14ac:dyDescent="0.15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5"/>
      <c r="AD57" s="5"/>
      <c r="AE57" s="5"/>
      <c r="AF57" s="50" t="s">
        <v>2</v>
      </c>
      <c r="AG57" s="51"/>
      <c r="AH57" s="51"/>
      <c r="AI57" s="51"/>
      <c r="AJ57" s="229" t="s">
        <v>240</v>
      </c>
      <c r="AK57" s="229"/>
      <c r="AL57" s="229"/>
      <c r="AM57" s="229"/>
      <c r="AN57" s="229"/>
      <c r="AO57" s="229"/>
      <c r="AP57" s="229"/>
      <c r="AQ57" s="229"/>
      <c r="AR57" s="229"/>
      <c r="AS57" s="229"/>
    </row>
    <row r="58" spans="3:45" ht="11.25" customHeight="1" x14ac:dyDescent="0.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52"/>
      <c r="AG58" s="52"/>
      <c r="AH58" s="52"/>
      <c r="AI58" s="52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</row>
    <row r="59" spans="3:45" ht="11.25" customHeight="1" x14ac:dyDescent="0.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4" t="s">
        <v>1</v>
      </c>
      <c r="AG59" s="55"/>
      <c r="AH59" s="55"/>
      <c r="AI59" s="55"/>
      <c r="AJ59" s="231" t="s">
        <v>242</v>
      </c>
      <c r="AK59" s="231"/>
      <c r="AL59" s="231"/>
      <c r="AM59" s="231"/>
      <c r="AN59" s="231"/>
      <c r="AO59" s="231"/>
      <c r="AP59" s="231"/>
      <c r="AQ59" s="231"/>
      <c r="AR59" s="231"/>
      <c r="AS59" s="231"/>
    </row>
    <row r="60" spans="3:45" ht="11.25" customHeight="1" x14ac:dyDescent="0.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6"/>
      <c r="AG60" s="56"/>
      <c r="AH60" s="56"/>
      <c r="AI60" s="56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</row>
    <row r="61" spans="3:45" ht="11.25" customHeight="1" x14ac:dyDescent="0.15">
      <c r="AF61" s="57" t="s">
        <v>0</v>
      </c>
      <c r="AG61" s="52"/>
      <c r="AH61" s="52"/>
      <c r="AI61" s="52"/>
      <c r="AJ61" s="231" t="s">
        <v>241</v>
      </c>
      <c r="AK61" s="231"/>
      <c r="AL61" s="231"/>
      <c r="AM61" s="231"/>
      <c r="AN61" s="231"/>
      <c r="AO61" s="231"/>
      <c r="AP61" s="231"/>
      <c r="AQ61" s="231"/>
      <c r="AR61" s="231"/>
      <c r="AS61" s="231"/>
    </row>
    <row r="62" spans="3:45" ht="11.25" customHeight="1" x14ac:dyDescent="0.15">
      <c r="AF62" s="56"/>
      <c r="AG62" s="56"/>
      <c r="AH62" s="56"/>
      <c r="AI62" s="56"/>
      <c r="AJ62" s="230"/>
      <c r="AK62" s="230"/>
      <c r="AL62" s="230"/>
      <c r="AM62" s="230"/>
      <c r="AN62" s="230"/>
      <c r="AO62" s="230"/>
      <c r="AP62" s="230"/>
      <c r="AQ62" s="230"/>
      <c r="AR62" s="230"/>
      <c r="AS62" s="230"/>
    </row>
    <row r="63" spans="3:45" ht="11.25" customHeight="1" x14ac:dyDescent="0.15">
      <c r="AQ63" s="3"/>
      <c r="AR63" s="3"/>
      <c r="AS63" s="2" t="s">
        <v>28</v>
      </c>
    </row>
  </sheetData>
  <mergeCells count="165">
    <mergeCell ref="C19:V22"/>
    <mergeCell ref="X19:AC20"/>
    <mergeCell ref="AD19:AS20"/>
    <mergeCell ref="X21:AC22"/>
    <mergeCell ref="AD21:AS22"/>
    <mergeCell ref="X23:AC25"/>
    <mergeCell ref="AD23:AH23"/>
    <mergeCell ref="AI23:AS23"/>
    <mergeCell ref="AD24:AH24"/>
    <mergeCell ref="AI24:AS24"/>
    <mergeCell ref="AD25:AH25"/>
    <mergeCell ref="AI25:AS25"/>
    <mergeCell ref="AP27:AS28"/>
    <mergeCell ref="C29:D30"/>
    <mergeCell ref="E29:I30"/>
    <mergeCell ref="J29:N30"/>
    <mergeCell ref="O29:V30"/>
    <mergeCell ref="W29:Z30"/>
    <mergeCell ref="AA29:AD30"/>
    <mergeCell ref="AE29:AG30"/>
    <mergeCell ref="AH29:AK30"/>
    <mergeCell ref="AL29:AO30"/>
    <mergeCell ref="AP29:AS30"/>
    <mergeCell ref="C27:D28"/>
    <mergeCell ref="E27:I28"/>
    <mergeCell ref="J27:N28"/>
    <mergeCell ref="O27:V28"/>
    <mergeCell ref="W27:Z28"/>
    <mergeCell ref="AA27:AD28"/>
    <mergeCell ref="AE27:AG28"/>
    <mergeCell ref="AH27:AK28"/>
    <mergeCell ref="AL27:AO28"/>
    <mergeCell ref="AP31:AS32"/>
    <mergeCell ref="C33:D34"/>
    <mergeCell ref="E33:I34"/>
    <mergeCell ref="J33:N34"/>
    <mergeCell ref="O33:V34"/>
    <mergeCell ref="W33:Z34"/>
    <mergeCell ref="AA33:AD34"/>
    <mergeCell ref="AE33:AG34"/>
    <mergeCell ref="AH33:AK34"/>
    <mergeCell ref="AL33:AO34"/>
    <mergeCell ref="AP33:AS34"/>
    <mergeCell ref="C31:D32"/>
    <mergeCell ref="E31:I32"/>
    <mergeCell ref="J31:N32"/>
    <mergeCell ref="O31:V32"/>
    <mergeCell ref="W31:Z32"/>
    <mergeCell ref="AA31:AD32"/>
    <mergeCell ref="AE31:AG32"/>
    <mergeCell ref="AH31:AK32"/>
    <mergeCell ref="AL31:AO32"/>
    <mergeCell ref="AP35:AS36"/>
    <mergeCell ref="C37:D38"/>
    <mergeCell ref="E37:I38"/>
    <mergeCell ref="J37:N38"/>
    <mergeCell ref="O37:V38"/>
    <mergeCell ref="W37:Z38"/>
    <mergeCell ref="AA37:AD38"/>
    <mergeCell ref="AE37:AG38"/>
    <mergeCell ref="AH37:AK38"/>
    <mergeCell ref="AL37:AO38"/>
    <mergeCell ref="AP37:AS38"/>
    <mergeCell ref="C35:D36"/>
    <mergeCell ref="E35:I36"/>
    <mergeCell ref="J35:N36"/>
    <mergeCell ref="O35:V36"/>
    <mergeCell ref="W35:Z36"/>
    <mergeCell ref="AA35:AD36"/>
    <mergeCell ref="AE35:AG36"/>
    <mergeCell ref="AH35:AK36"/>
    <mergeCell ref="AL35:AO36"/>
    <mergeCell ref="AP39:AS40"/>
    <mergeCell ref="C41:D42"/>
    <mergeCell ref="E41:I42"/>
    <mergeCell ref="J41:N42"/>
    <mergeCell ref="O41:V42"/>
    <mergeCell ref="W41:Z42"/>
    <mergeCell ref="AA41:AD42"/>
    <mergeCell ref="AE41:AG42"/>
    <mergeCell ref="AH41:AK42"/>
    <mergeCell ref="AL41:AO42"/>
    <mergeCell ref="AP41:AS42"/>
    <mergeCell ref="C39:D40"/>
    <mergeCell ref="E39:I40"/>
    <mergeCell ref="J39:N40"/>
    <mergeCell ref="O39:V40"/>
    <mergeCell ref="W39:Z40"/>
    <mergeCell ref="AA39:AD40"/>
    <mergeCell ref="AE39:AG40"/>
    <mergeCell ref="AH39:AK40"/>
    <mergeCell ref="AL39:AO40"/>
    <mergeCell ref="AP43:AS44"/>
    <mergeCell ref="C45:D46"/>
    <mergeCell ref="E45:I46"/>
    <mergeCell ref="J45:N46"/>
    <mergeCell ref="O45:V46"/>
    <mergeCell ref="W45:Z46"/>
    <mergeCell ref="AA45:AD46"/>
    <mergeCell ref="AE45:AG46"/>
    <mergeCell ref="AH45:AK46"/>
    <mergeCell ref="AL45:AO46"/>
    <mergeCell ref="AP45:AS46"/>
    <mergeCell ref="C43:D44"/>
    <mergeCell ref="E43:I44"/>
    <mergeCell ref="J43:N44"/>
    <mergeCell ref="O43:V44"/>
    <mergeCell ref="W43:Z44"/>
    <mergeCell ref="AA43:AD44"/>
    <mergeCell ref="AE43:AG44"/>
    <mergeCell ref="AH43:AK44"/>
    <mergeCell ref="AL43:AO44"/>
    <mergeCell ref="AP47:AS48"/>
    <mergeCell ref="C49:D50"/>
    <mergeCell ref="E49:I50"/>
    <mergeCell ref="J49:N50"/>
    <mergeCell ref="O49:V50"/>
    <mergeCell ref="W49:Z50"/>
    <mergeCell ref="AA49:AD50"/>
    <mergeCell ref="AE49:AG50"/>
    <mergeCell ref="AH49:AK50"/>
    <mergeCell ref="AL49:AO50"/>
    <mergeCell ref="AP49:AS50"/>
    <mergeCell ref="C47:D48"/>
    <mergeCell ref="E47:I48"/>
    <mergeCell ref="J47:N48"/>
    <mergeCell ref="O47:V48"/>
    <mergeCell ref="W47:Z48"/>
    <mergeCell ref="AA47:AD48"/>
    <mergeCell ref="AE47:AG48"/>
    <mergeCell ref="AH47:AK48"/>
    <mergeCell ref="AL47:AO48"/>
    <mergeCell ref="AP51:AS52"/>
    <mergeCell ref="C53:D54"/>
    <mergeCell ref="E53:I54"/>
    <mergeCell ref="J53:N54"/>
    <mergeCell ref="O53:V54"/>
    <mergeCell ref="W53:Z54"/>
    <mergeCell ref="AA53:AD54"/>
    <mergeCell ref="AE53:AG54"/>
    <mergeCell ref="AH53:AK54"/>
    <mergeCell ref="C51:D52"/>
    <mergeCell ref="E51:I52"/>
    <mergeCell ref="J51:N52"/>
    <mergeCell ref="O51:V52"/>
    <mergeCell ref="W51:Z52"/>
    <mergeCell ref="AA51:AD52"/>
    <mergeCell ref="AE51:AG52"/>
    <mergeCell ref="AH51:AK52"/>
    <mergeCell ref="AL51:AO52"/>
    <mergeCell ref="AF57:AI58"/>
    <mergeCell ref="AJ57:AS58"/>
    <mergeCell ref="AF59:AI60"/>
    <mergeCell ref="AJ59:AS60"/>
    <mergeCell ref="AF61:AI62"/>
    <mergeCell ref="AJ61:AS62"/>
    <mergeCell ref="AL53:AO54"/>
    <mergeCell ref="AP53:AS54"/>
    <mergeCell ref="C55:D56"/>
    <mergeCell ref="E55:I56"/>
    <mergeCell ref="J55:N56"/>
    <mergeCell ref="AE55:AG56"/>
    <mergeCell ref="AH55:AK56"/>
    <mergeCell ref="AL55:AO56"/>
    <mergeCell ref="AP55:AS56"/>
  </mergeCells>
  <phoneticPr fontId="4"/>
  <printOptions horizontalCentered="1" verticalCentered="1"/>
  <pageMargins left="0.19685039370078741" right="0.23622047244094491" top="0.39370078740157483" bottom="0.51181102362204722" header="0.19685039370078741" footer="0.1968503937007874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42" zoomScale="70" zoomScaleNormal="70" workbookViewId="0">
      <selection activeCell="BQ97" sqref="BQ97"/>
    </sheetView>
  </sheetViews>
  <sheetFormatPr defaultColWidth="3.75" defaultRowHeight="13.5" x14ac:dyDescent="0.15"/>
  <sheetData/>
  <phoneticPr fontId="4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A4" sqref="A4"/>
    </sheetView>
  </sheetViews>
  <sheetFormatPr defaultRowHeight="13.5" x14ac:dyDescent="0.15"/>
  <sheetData>
    <row r="1" spans="1:2" x14ac:dyDescent="0.15">
      <c r="A1" t="s">
        <v>35</v>
      </c>
      <c r="B1" t="s">
        <v>36</v>
      </c>
    </row>
    <row r="2" spans="1:2" x14ac:dyDescent="0.15">
      <c r="A2">
        <v>1001</v>
      </c>
      <c r="B2" t="s">
        <v>37</v>
      </c>
    </row>
    <row r="3" spans="1:2" x14ac:dyDescent="0.15">
      <c r="A3">
        <v>1001</v>
      </c>
      <c r="B3" t="s">
        <v>38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テーブルリレーションキー</vt:lpstr>
      <vt:lpstr>①企業情報（company）</vt:lpstr>
      <vt:lpstr>②請求管理簿（BillingManagement)</vt:lpstr>
      <vt:lpstr>③請求明細（billing statement）</vt:lpstr>
      <vt:lpstr>④請求書（Invoice)</vt:lpstr>
      <vt:lpstr>請求書</vt:lpstr>
      <vt:lpstr>請求書 (マッピング)</vt:lpstr>
      <vt:lpstr>WEB画面デザイン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飯田　裕幸</dc:creator>
  <cp:lastModifiedBy>柿本 俊介</cp:lastModifiedBy>
  <cp:lastPrinted>2018-08-09T02:36:03Z</cp:lastPrinted>
  <dcterms:created xsi:type="dcterms:W3CDTF">2018-07-30T04:56:38Z</dcterms:created>
  <dcterms:modified xsi:type="dcterms:W3CDTF">2019-04-24T10:18:43Z</dcterms:modified>
</cp:coreProperties>
</file>